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TD_HW" sheetId="1" r:id="rId1"/>
    <sheet name="STD_HW_Errors_1200mV" sheetId="2" r:id="rId2"/>
    <sheet name="STD_HW_Errors_840mV" sheetId="3" r:id="rId3"/>
    <sheet name="DCs RLSTD" sheetId="4" r:id="rId4"/>
  </sheets>
  <calcPr calcId="145621"/>
</workbook>
</file>

<file path=xl/calcChain.xml><?xml version="1.0" encoding="utf-8"?>
<calcChain xmlns="http://schemas.openxmlformats.org/spreadsheetml/2006/main">
  <c r="H11" i="1" l="1"/>
  <c r="E11" i="1"/>
  <c r="F11" i="1" s="1"/>
  <c r="H10" i="1"/>
  <c r="E10" i="1"/>
  <c r="F10" i="1" s="1"/>
  <c r="H9" i="1"/>
  <c r="E9" i="1"/>
  <c r="F9" i="1" s="1"/>
  <c r="H8" i="1"/>
  <c r="E8" i="1"/>
  <c r="F8" i="1" s="1"/>
  <c r="H7" i="1"/>
  <c r="E7" i="1"/>
  <c r="F7" i="1" s="1"/>
  <c r="I6" i="1"/>
  <c r="H6" i="1"/>
  <c r="E6" i="1"/>
  <c r="F6" i="1" s="1"/>
  <c r="I5" i="1"/>
  <c r="H5" i="1"/>
  <c r="E5" i="1"/>
  <c r="F5" i="1" s="1"/>
  <c r="I4" i="1"/>
  <c r="H4" i="1"/>
  <c r="E4" i="1"/>
  <c r="F4" i="1" s="1"/>
  <c r="I3" i="1"/>
  <c r="H3" i="1"/>
  <c r="E3" i="1"/>
  <c r="F3" i="1" s="1"/>
  <c r="I2" i="1"/>
  <c r="H2" i="1"/>
  <c r="E2" i="1"/>
  <c r="F2" i="1" s="1"/>
</calcChain>
</file>

<file path=xl/sharedStrings.xml><?xml version="1.0" encoding="utf-8"?>
<sst xmlns="http://schemas.openxmlformats.org/spreadsheetml/2006/main" count="82" uniqueCount="42">
  <si>
    <t>Area</t>
  </si>
  <si>
    <t>TCLK</t>
  </si>
  <si>
    <t>DCs</t>
  </si>
  <si>
    <t>Latency</t>
  </si>
  <si>
    <t>Throughput</t>
  </si>
  <si>
    <t>Energy per bit (100 frames)</t>
  </si>
  <si>
    <t>Energy per bit per frame</t>
  </si>
  <si>
    <t>BER</t>
  </si>
  <si>
    <t>SR1</t>
  </si>
  <si>
    <t>SR2</t>
  </si>
  <si>
    <t>SR3</t>
  </si>
  <si>
    <t>SR4</t>
  </si>
  <si>
    <t>SR5</t>
  </si>
  <si>
    <t>TFM1</t>
  </si>
  <si>
    <t>TFM2</t>
  </si>
  <si>
    <t>TFM3</t>
  </si>
  <si>
    <t>TFM4</t>
  </si>
  <si>
    <t>TFM5</t>
  </si>
  <si>
    <t>noise</t>
  </si>
  <si>
    <t>Energy per DC</t>
  </si>
  <si>
    <t>Energy per frame</t>
  </si>
  <si>
    <t>SR-1</t>
  </si>
  <si>
    <t>SR4-3</t>
  </si>
  <si>
    <t>SR5-3</t>
  </si>
  <si>
    <t>TFM4-3</t>
  </si>
  <si>
    <t>TFM5-3</t>
  </si>
  <si>
    <t>Eb/N0</t>
  </si>
  <si>
    <t>SR4 3%</t>
  </si>
  <si>
    <t>SR4 5%</t>
  </si>
  <si>
    <t>SR5 7%</t>
  </si>
  <si>
    <t>TFM4 5%</t>
  </si>
  <si>
    <t>TFM4 7%</t>
  </si>
  <si>
    <t>TFM5 7%</t>
  </si>
  <si>
    <t>SR5 3%</t>
  </si>
  <si>
    <t>TFM4 3%</t>
  </si>
  <si>
    <t>TFM5 5%</t>
  </si>
  <si>
    <t>TFM5 3%</t>
  </si>
  <si>
    <t>RLSTD</t>
  </si>
  <si>
    <t>50-bit</t>
  </si>
  <si>
    <t>200-bit</t>
  </si>
  <si>
    <t>BER (50-bit)</t>
  </si>
  <si>
    <t>BER (200-bit)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</si>
</sst>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E+00"/>
    <numFmt numFmtId="166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1" fontId="0" fillId="0" borderId="0" xfId="0" applyNumberFormat="1"/>
    <xf numFmtId="164" fontId="0" fillId="0" borderId="0" xfId="0" applyNumberFormat="1"/>
    <xf numFmtId="166" fontId="0" fillId="0" borderId="0" xfId="0" applyNumberFormat="1"/>
    <xf numFmtId="0" fontId="0" fillId="0" borderId="0" xfId="0"/>
    <xf numFmtId="11" fontId="0" fillId="0" borderId="0" xfId="0" applyNumberFormat="1"/>
    <xf numFmtId="164" fontId="0" fillId="0" borderId="0" xfId="0" applyNumberFormat="1"/>
    <xf numFmtId="0" fontId="0" fillId="0" borderId="0" xfId="0"/>
    <xf numFmtId="11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11" fontId="0" fillId="0" borderId="0" xfId="0" applyNumberFormat="1"/>
    <xf numFmtId="11" fontId="0" fillId="0" borderId="0" xfId="0" applyNumberFormat="1"/>
    <xf numFmtId="0" fontId="0" fillId="0" borderId="0" xfId="0"/>
    <xf numFmtId="11" fontId="0" fillId="0" borderId="0" xfId="0" applyNumberFormat="1"/>
    <xf numFmtId="11" fontId="0" fillId="0" borderId="0" xfId="0" applyNumberFormat="1"/>
    <xf numFmtId="11" fontId="0" fillId="0" borderId="0" xfId="0" applyNumberFormat="1"/>
    <xf numFmtId="11" fontId="0" fillId="0" borderId="0" xfId="0" applyNumberFormat="1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11" fontId="0" fillId="0" borderId="0" xfId="0" applyNumberFormat="1"/>
    <xf numFmtId="11" fontId="0" fillId="0" borderId="0" xfId="0" applyNumberFormat="1"/>
    <xf numFmtId="11" fontId="0" fillId="0" borderId="0" xfId="0" applyNumberFormat="1"/>
    <xf numFmtId="0" fontId="0" fillId="0" borderId="0" xfId="0" applyAlignment="1"/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J5" sqref="J5"/>
    </sheetView>
  </sheetViews>
  <sheetFormatPr defaultRowHeight="15" x14ac:dyDescent="0.25"/>
  <cols>
    <col min="1" max="1" width="5.7109375" bestFit="1" customWidth="1"/>
    <col min="5" max="5" width="10.28515625" bestFit="1" customWidth="1"/>
    <col min="6" max="6" width="11.28515625" bestFit="1" customWidth="1"/>
    <col min="7" max="7" width="25.140625" bestFit="1" customWidth="1"/>
    <col min="8" max="8" width="22.85546875" bestFit="1" customWidth="1"/>
    <col min="9" max="9" width="10.28515625" bestFit="1" customWidth="1"/>
  </cols>
  <sheetData>
    <row r="1" spans="1:9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8</v>
      </c>
      <c r="B2">
        <v>26000</v>
      </c>
      <c r="C2" s="1">
        <v>4.0000000000000002E-9</v>
      </c>
      <c r="D2">
        <v>14000</v>
      </c>
      <c r="E2" s="2">
        <f t="shared" ref="E2" si="0">C2*D2</f>
        <v>5.6000000000000006E-5</v>
      </c>
      <c r="F2" s="2">
        <f>50/E2</f>
        <v>892857.14285714272</v>
      </c>
      <c r="G2" s="2">
        <v>3.3572462378E-5</v>
      </c>
      <c r="H2" s="2">
        <f>G2/100</f>
        <v>3.3572462378000001E-7</v>
      </c>
      <c r="I2" s="2">
        <f>0.00045</f>
        <v>4.4999999999999999E-4</v>
      </c>
    </row>
    <row r="3" spans="1:9" x14ac:dyDescent="0.25">
      <c r="A3" t="s">
        <v>9</v>
      </c>
      <c r="B3">
        <v>26000</v>
      </c>
      <c r="C3" s="1">
        <v>4.0000000000000002E-9</v>
      </c>
      <c r="D3">
        <v>17000</v>
      </c>
      <c r="E3" s="2">
        <f>C3*D3</f>
        <v>6.7999999999999999E-5</v>
      </c>
      <c r="F3" s="2">
        <f t="shared" ref="F3:F8" si="1">50/E3</f>
        <v>735294.1176470588</v>
      </c>
      <c r="G3" s="2">
        <v>3.3700289242E-5</v>
      </c>
      <c r="H3" s="2">
        <f t="shared" ref="H3:H11" si="2">G3/100</f>
        <v>3.3700289241999999E-7</v>
      </c>
      <c r="I3" s="2">
        <f>0.00045</f>
        <v>4.4999999999999999E-4</v>
      </c>
    </row>
    <row r="4" spans="1:9" x14ac:dyDescent="0.25">
      <c r="A4" t="s">
        <v>10</v>
      </c>
      <c r="B4">
        <v>49500</v>
      </c>
      <c r="C4" s="1">
        <v>4.4999999999999998E-9</v>
      </c>
      <c r="D4">
        <v>14000</v>
      </c>
      <c r="E4" s="2">
        <f>C4*D4*2</f>
        <v>1.26E-4</v>
      </c>
      <c r="F4" s="2">
        <f>100/E4</f>
        <v>793650.79365079361</v>
      </c>
      <c r="G4" s="2">
        <v>6.4348252660000006E-5</v>
      </c>
      <c r="H4" s="2">
        <f t="shared" si="2"/>
        <v>6.4348252660000002E-7</v>
      </c>
      <c r="I4" s="2">
        <f>0.00045</f>
        <v>4.4999999999999999E-4</v>
      </c>
    </row>
    <row r="5" spans="1:9" x14ac:dyDescent="0.25">
      <c r="A5" t="s">
        <v>11</v>
      </c>
      <c r="B5">
        <v>39750</v>
      </c>
      <c r="C5" s="1">
        <v>4.0000000000000002E-9</v>
      </c>
      <c r="D5">
        <v>14000</v>
      </c>
      <c r="E5" s="2">
        <f>C5*D5*2</f>
        <v>1.1200000000000001E-4</v>
      </c>
      <c r="F5" s="2">
        <f>100/E5</f>
        <v>892857.14285714272</v>
      </c>
      <c r="G5" s="2">
        <v>6.2001453635999998E-5</v>
      </c>
      <c r="H5" s="2">
        <f t="shared" si="2"/>
        <v>6.2001453636000001E-7</v>
      </c>
      <c r="I5" s="2">
        <f>0.00045</f>
        <v>4.4999999999999999E-4</v>
      </c>
    </row>
    <row r="6" spans="1:9" x14ac:dyDescent="0.25">
      <c r="A6" t="s">
        <v>12</v>
      </c>
      <c r="B6">
        <v>39750</v>
      </c>
      <c r="C6" s="1">
        <v>3.6E-9</v>
      </c>
      <c r="D6">
        <v>13000</v>
      </c>
      <c r="E6" s="2">
        <f>C6*D6*2</f>
        <v>9.3599999999999998E-5</v>
      </c>
      <c r="F6" s="2">
        <f>100/E6</f>
        <v>1068376.0683760685</v>
      </c>
      <c r="G6" s="2">
        <v>6.2177778863999999E-5</v>
      </c>
      <c r="H6" s="2">
        <f t="shared" si="2"/>
        <v>6.2177778864000001E-7</v>
      </c>
      <c r="I6" s="2">
        <f>0.00045</f>
        <v>4.4999999999999999E-4</v>
      </c>
    </row>
    <row r="7" spans="1:9" x14ac:dyDescent="0.25">
      <c r="A7" t="s">
        <v>13</v>
      </c>
      <c r="B7">
        <v>12932</v>
      </c>
      <c r="C7" s="1">
        <v>2.1999999999999998E-9</v>
      </c>
      <c r="D7">
        <v>10000</v>
      </c>
      <c r="E7" s="2">
        <f>C7*D7</f>
        <v>2.1999999999999999E-5</v>
      </c>
      <c r="F7" s="2">
        <f t="shared" si="1"/>
        <v>2272727.2727272729</v>
      </c>
      <c r="G7" s="2">
        <v>5.5456109279999997E-6</v>
      </c>
      <c r="H7" s="2">
        <f t="shared" si="2"/>
        <v>5.5456109279999998E-8</v>
      </c>
      <c r="I7" s="2">
        <v>2.9999999999999997E-4</v>
      </c>
    </row>
    <row r="8" spans="1:9" x14ac:dyDescent="0.25">
      <c r="A8" t="s">
        <v>14</v>
      </c>
      <c r="B8">
        <v>12932</v>
      </c>
      <c r="C8" s="1">
        <v>2.1999999999999998E-9</v>
      </c>
      <c r="D8">
        <v>13000</v>
      </c>
      <c r="E8" s="2">
        <f>C8*D8</f>
        <v>2.8599999999999997E-5</v>
      </c>
      <c r="F8" s="2">
        <f t="shared" si="1"/>
        <v>1748251.7482517485</v>
      </c>
      <c r="G8" s="2">
        <v>6.6534935324999999E-6</v>
      </c>
      <c r="H8" s="2">
        <f t="shared" si="2"/>
        <v>6.6534935325E-8</v>
      </c>
      <c r="I8" s="2">
        <v>2.9999999999999997E-4</v>
      </c>
    </row>
    <row r="9" spans="1:9" x14ac:dyDescent="0.25">
      <c r="A9" t="s">
        <v>15</v>
      </c>
      <c r="B9">
        <v>26000</v>
      </c>
      <c r="C9" s="1">
        <v>2.2999999999999999E-9</v>
      </c>
      <c r="D9">
        <v>10000</v>
      </c>
      <c r="E9" s="2">
        <f>C9*D9*2</f>
        <v>4.6E-5</v>
      </c>
      <c r="F9" s="2">
        <f>100/E9</f>
        <v>2173913.0434782607</v>
      </c>
      <c r="G9" s="2">
        <v>8.8827189415000007E-6</v>
      </c>
      <c r="H9" s="2">
        <f t="shared" si="2"/>
        <v>8.882718941500001E-8</v>
      </c>
      <c r="I9" s="2">
        <v>2.9999999999999997E-4</v>
      </c>
    </row>
    <row r="10" spans="1:9" x14ac:dyDescent="0.25">
      <c r="A10" t="s">
        <v>16</v>
      </c>
      <c r="B10">
        <v>25000</v>
      </c>
      <c r="C10" s="1">
        <v>2.1999999999999998E-9</v>
      </c>
      <c r="D10">
        <v>10000</v>
      </c>
      <c r="E10" s="2">
        <f>C10*D10*2</f>
        <v>4.3999999999999999E-5</v>
      </c>
      <c r="F10" s="2">
        <f>100/E10</f>
        <v>2272727.2727272729</v>
      </c>
      <c r="G10" s="2">
        <v>7.7515760437500003E-6</v>
      </c>
      <c r="H10" s="2">
        <f t="shared" si="2"/>
        <v>7.7515760437500002E-8</v>
      </c>
      <c r="I10" s="2">
        <v>2.9999999999999997E-4</v>
      </c>
    </row>
    <row r="11" spans="1:9" x14ac:dyDescent="0.25">
      <c r="A11" t="s">
        <v>17</v>
      </c>
      <c r="B11">
        <v>25000</v>
      </c>
      <c r="C11" s="1">
        <v>2.1999999999999998E-9</v>
      </c>
      <c r="D11">
        <v>10000</v>
      </c>
      <c r="E11" s="2">
        <f>C11*D11*2</f>
        <v>4.3999999999999999E-5</v>
      </c>
      <c r="F11" s="2">
        <f>100/E11</f>
        <v>2272727.2727272729</v>
      </c>
      <c r="G11" s="2">
        <v>7.7666986595499997E-6</v>
      </c>
      <c r="H11" s="2">
        <f t="shared" si="2"/>
        <v>7.7666986595499994E-8</v>
      </c>
      <c r="I11" s="2">
        <v>2.9999999999999997E-4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F26" sqref="F26"/>
    </sheetView>
  </sheetViews>
  <sheetFormatPr defaultRowHeight="15" x14ac:dyDescent="0.25"/>
  <cols>
    <col min="1" max="1" width="7.42578125" bestFit="1" customWidth="1"/>
    <col min="2" max="4" width="8.28515625" bestFit="1" customWidth="1"/>
    <col min="5" max="5" width="8.7109375" bestFit="1" customWidth="1"/>
    <col min="6" max="6" width="10.28515625" bestFit="1" customWidth="1"/>
    <col min="7" max="7" width="11.28515625" bestFit="1" customWidth="1"/>
    <col min="8" max="8" width="13.42578125" bestFit="1" customWidth="1"/>
    <col min="9" max="9" width="16.28515625" bestFit="1" customWidth="1"/>
  </cols>
  <sheetData>
    <row r="1" spans="1:10" x14ac:dyDescent="0.25">
      <c r="A1" s="4"/>
      <c r="B1" s="4" t="s">
        <v>0</v>
      </c>
      <c r="C1" s="4" t="s">
        <v>1</v>
      </c>
      <c r="D1" s="4" t="s">
        <v>18</v>
      </c>
      <c r="E1" s="4" t="s">
        <v>2</v>
      </c>
      <c r="F1" s="4" t="s">
        <v>3</v>
      </c>
      <c r="G1" s="4" t="s">
        <v>4</v>
      </c>
      <c r="H1" s="4" t="s">
        <v>19</v>
      </c>
      <c r="I1" s="4" t="s">
        <v>20</v>
      </c>
      <c r="J1" s="4" t="s">
        <v>7</v>
      </c>
    </row>
    <row r="2" spans="1:10" x14ac:dyDescent="0.25">
      <c r="A2" s="4" t="s">
        <v>21</v>
      </c>
      <c r="B2" s="4">
        <v>26000</v>
      </c>
      <c r="C2" s="5">
        <v>4.0000000000000002E-9</v>
      </c>
      <c r="D2" s="4">
        <v>0</v>
      </c>
      <c r="E2" s="4">
        <v>14000</v>
      </c>
      <c r="F2" s="6">
        <v>5.6000000000000006E-5</v>
      </c>
      <c r="G2" s="6">
        <v>892857.14285714272</v>
      </c>
      <c r="H2" s="6">
        <v>2.3980330270000002E-11</v>
      </c>
      <c r="I2" s="6">
        <v>3.3572462378000001E-7</v>
      </c>
      <c r="J2" s="5">
        <v>4.4999999999999999E-4</v>
      </c>
    </row>
    <row r="3" spans="1:10" x14ac:dyDescent="0.25">
      <c r="A3" s="4" t="s">
        <v>11</v>
      </c>
      <c r="B3" s="4">
        <v>39750</v>
      </c>
      <c r="C3" s="5">
        <v>4.0000000000000002E-9</v>
      </c>
      <c r="D3" s="4">
        <v>3</v>
      </c>
      <c r="E3" s="4">
        <v>17200</v>
      </c>
      <c r="F3" s="6">
        <v>1.3760000000000001E-4</v>
      </c>
      <c r="G3" s="6">
        <v>726744.18604651152</v>
      </c>
      <c r="H3" s="6">
        <v>4.4286752597142856E-11</v>
      </c>
      <c r="I3" s="6">
        <v>7.6173214467085716E-7</v>
      </c>
      <c r="J3" s="5">
        <v>8.0000000000000004E-4</v>
      </c>
    </row>
    <row r="4" spans="1:10" x14ac:dyDescent="0.25">
      <c r="A4" s="4" t="s">
        <v>11</v>
      </c>
      <c r="B4" s="4">
        <v>39750</v>
      </c>
      <c r="C4" s="5">
        <v>4.0000000000000002E-9</v>
      </c>
      <c r="D4" s="4">
        <v>5</v>
      </c>
      <c r="E4" s="4">
        <v>18000</v>
      </c>
      <c r="F4" s="6">
        <v>1.44E-4</v>
      </c>
      <c r="G4" s="6">
        <v>694444.44444444438</v>
      </c>
      <c r="H4" s="6">
        <v>4.4286752597142856E-11</v>
      </c>
      <c r="I4" s="6">
        <v>7.9716154674857142E-7</v>
      </c>
      <c r="J4" s="5">
        <v>2E-3</v>
      </c>
    </row>
    <row r="5" spans="1:10" x14ac:dyDescent="0.25">
      <c r="A5" s="4" t="s">
        <v>12</v>
      </c>
      <c r="B5" s="4">
        <v>39750</v>
      </c>
      <c r="C5" s="5">
        <v>3.6E-9</v>
      </c>
      <c r="D5" s="4">
        <v>5</v>
      </c>
      <c r="E5" s="4">
        <v>15500</v>
      </c>
      <c r="F5" s="6">
        <v>1.116E-4</v>
      </c>
      <c r="G5" s="6">
        <v>896057.34767025092</v>
      </c>
      <c r="H5" s="6">
        <v>4.4412699188571433E-11</v>
      </c>
      <c r="I5" s="6">
        <v>6.8839683742285718E-7</v>
      </c>
      <c r="J5" s="5">
        <v>5.5000000000000003E-4</v>
      </c>
    </row>
    <row r="6" spans="1:10" x14ac:dyDescent="0.25">
      <c r="A6" s="4" t="s">
        <v>13</v>
      </c>
      <c r="B6" s="4">
        <v>12932</v>
      </c>
      <c r="C6" s="5">
        <v>2.1999999999999998E-9</v>
      </c>
      <c r="D6" s="4">
        <v>0</v>
      </c>
      <c r="E6" s="4">
        <v>10000</v>
      </c>
      <c r="F6" s="6">
        <v>2.1999999999999999E-5</v>
      </c>
      <c r="G6" s="6">
        <v>2272727.2727272729</v>
      </c>
      <c r="H6" s="6">
        <v>5.5456109279999999E-12</v>
      </c>
      <c r="I6" s="6">
        <v>5.5456109279999998E-8</v>
      </c>
      <c r="J6" s="5">
        <v>2.9999999999999997E-4</v>
      </c>
    </row>
    <row r="7" spans="1:10" x14ac:dyDescent="0.25">
      <c r="A7" s="4" t="s">
        <v>16</v>
      </c>
      <c r="B7" s="4">
        <v>25000</v>
      </c>
      <c r="C7" s="5">
        <v>2.1999999999999998E-9</v>
      </c>
      <c r="D7" s="4">
        <v>5</v>
      </c>
      <c r="E7" s="4">
        <v>10500</v>
      </c>
      <c r="F7" s="6">
        <v>4.6199999999999998E-5</v>
      </c>
      <c r="G7" s="6">
        <v>2164502.1645021648</v>
      </c>
      <c r="H7" s="6">
        <v>7.7515760437500003E-12</v>
      </c>
      <c r="I7" s="6">
        <v>8.1391548459374998E-8</v>
      </c>
      <c r="J7" s="5">
        <v>3.5E-4</v>
      </c>
    </row>
    <row r="8" spans="1:10" x14ac:dyDescent="0.25">
      <c r="A8" s="4" t="s">
        <v>16</v>
      </c>
      <c r="B8" s="4">
        <v>25000</v>
      </c>
      <c r="C8" s="5">
        <v>2.1999999999999998E-9</v>
      </c>
      <c r="D8" s="4">
        <v>7</v>
      </c>
      <c r="E8" s="4">
        <v>13500</v>
      </c>
      <c r="F8" s="6">
        <v>5.9399999999999994E-5</v>
      </c>
      <c r="G8" s="6">
        <v>1683501.6835016836</v>
      </c>
      <c r="H8" s="6">
        <v>7.7515760437500003E-12</v>
      </c>
      <c r="I8" s="6">
        <v>1.04646276590625E-7</v>
      </c>
      <c r="J8" s="5">
        <v>1.8E-3</v>
      </c>
    </row>
    <row r="9" spans="1:10" x14ac:dyDescent="0.25">
      <c r="A9" s="4" t="s">
        <v>17</v>
      </c>
      <c r="B9" s="4">
        <v>25000</v>
      </c>
      <c r="C9" s="5">
        <v>2.1999999999999998E-9</v>
      </c>
      <c r="D9" s="4">
        <v>7</v>
      </c>
      <c r="E9" s="4">
        <v>10500</v>
      </c>
      <c r="F9" s="6">
        <v>4.6199999999999998E-5</v>
      </c>
      <c r="G9" s="6">
        <v>2164502.1645021648</v>
      </c>
      <c r="H9" s="6">
        <v>7.9666986595500005E-12</v>
      </c>
      <c r="I9" s="6">
        <v>8.3650335925275004E-8</v>
      </c>
      <c r="J9" s="5">
        <v>4.0000000000000002E-4</v>
      </c>
    </row>
    <row r="11" spans="1:10" x14ac:dyDescent="0.25">
      <c r="B11" s="10" t="s">
        <v>7</v>
      </c>
      <c r="C11" s="10"/>
      <c r="D11" s="10"/>
      <c r="E11" s="10"/>
      <c r="F11" s="10"/>
      <c r="G11" s="10"/>
    </row>
    <row r="12" spans="1:10" x14ac:dyDescent="0.25">
      <c r="A12" t="s">
        <v>26</v>
      </c>
      <c r="B12" t="s">
        <v>27</v>
      </c>
      <c r="C12" s="11" t="s">
        <v>28</v>
      </c>
      <c r="D12" s="11" t="s">
        <v>29</v>
      </c>
      <c r="E12" t="s">
        <v>30</v>
      </c>
      <c r="F12" s="14" t="s">
        <v>31</v>
      </c>
      <c r="G12" s="14" t="s">
        <v>32</v>
      </c>
    </row>
    <row r="13" spans="1:10" x14ac:dyDescent="0.25">
      <c r="A13" s="3">
        <v>0</v>
      </c>
      <c r="B13" s="12">
        <v>0.12785714285714286</v>
      </c>
      <c r="C13" s="13">
        <v>0.14866666666666667</v>
      </c>
      <c r="D13" s="15">
        <v>0.11739130434782609</v>
      </c>
      <c r="E13" s="16">
        <v>0.14935779816513761</v>
      </c>
      <c r="F13" s="17">
        <v>0.21541284403669725</v>
      </c>
      <c r="G13" s="18">
        <v>0.17137614678899082</v>
      </c>
    </row>
    <row r="14" spans="1:10" x14ac:dyDescent="0.25">
      <c r="A14" s="3">
        <v>0.5</v>
      </c>
      <c r="B14" s="12">
        <v>9.9237288135593224E-2</v>
      </c>
      <c r="C14" s="13">
        <v>0.12385964912280702</v>
      </c>
      <c r="D14" s="15">
        <v>7.5924764890282131E-2</v>
      </c>
      <c r="E14" s="16">
        <v>8.7478260869565214E-2</v>
      </c>
      <c r="F14" s="17">
        <v>0.13617391304347826</v>
      </c>
      <c r="G14" s="18">
        <v>0.10660869565217392</v>
      </c>
    </row>
    <row r="15" spans="1:10" x14ac:dyDescent="0.25">
      <c r="A15" s="3">
        <v>1</v>
      </c>
      <c r="B15" s="12">
        <v>6.115273775216138E-2</v>
      </c>
      <c r="C15" s="13">
        <v>8.6300366300366305E-2</v>
      </c>
      <c r="D15" s="15">
        <v>4.7493403693931395E-2</v>
      </c>
      <c r="E15" s="16">
        <v>4.5373134328358211E-2</v>
      </c>
      <c r="F15" s="17">
        <v>7.6716417910447768E-2</v>
      </c>
      <c r="G15" s="18">
        <v>5.4328358208955221E-2</v>
      </c>
    </row>
    <row r="16" spans="1:10" x14ac:dyDescent="0.25">
      <c r="A16" s="3">
        <v>1.5</v>
      </c>
      <c r="B16" s="12">
        <v>3.3955773955773955E-2</v>
      </c>
      <c r="C16" s="13">
        <v>4.9056603773584909E-2</v>
      </c>
      <c r="D16" s="15">
        <v>2.3032258064516128E-2</v>
      </c>
      <c r="E16" s="16">
        <v>1.8374999999999999E-2</v>
      </c>
      <c r="F16" s="17">
        <v>4.0875000000000002E-2</v>
      </c>
      <c r="G16" s="18">
        <v>2.3375E-2</v>
      </c>
    </row>
    <row r="17" spans="1:7" x14ac:dyDescent="0.25">
      <c r="A17" s="3">
        <v>2</v>
      </c>
      <c r="B17" s="12">
        <v>1.283676703645008E-2</v>
      </c>
      <c r="C17" s="13">
        <v>2.2915951972555745E-2</v>
      </c>
      <c r="D17" s="15">
        <v>8.7903225806451619E-3</v>
      </c>
      <c r="E17" s="16">
        <v>5.7321428571428575E-3</v>
      </c>
      <c r="F17" s="17">
        <v>1.8096723868954757E-2</v>
      </c>
      <c r="G17" s="18">
        <v>7.0934256055363324E-3</v>
      </c>
    </row>
    <row r="18" spans="1:7" x14ac:dyDescent="0.25">
      <c r="A18" s="3">
        <v>2.5</v>
      </c>
      <c r="B18" s="12">
        <v>4.2211055276381911E-3</v>
      </c>
      <c r="C18" s="13">
        <v>9.3069306930693065E-3</v>
      </c>
      <c r="D18" s="15">
        <v>2.5097276264591439E-3</v>
      </c>
      <c r="E18" s="16">
        <v>1.3611940298507463E-3</v>
      </c>
      <c r="F18" s="17">
        <v>6.2487945998071356E-3</v>
      </c>
      <c r="G18" s="18">
        <v>1.94884287454324E-3</v>
      </c>
    </row>
    <row r="19" spans="1:7" x14ac:dyDescent="0.25">
      <c r="A19" s="3">
        <v>3</v>
      </c>
      <c r="B19" s="12">
        <v>8.1174438687392058E-4</v>
      </c>
      <c r="C19" s="13">
        <v>3.110667996011964E-3</v>
      </c>
      <c r="D19" s="15">
        <v>5.2785923753665689E-4</v>
      </c>
      <c r="E19" s="16">
        <v>3.3289531318440646E-4</v>
      </c>
      <c r="F19" s="17">
        <v>1.6021011162179908E-3</v>
      </c>
      <c r="G19" s="18">
        <v>4.2086001829826167E-4</v>
      </c>
    </row>
    <row r="20" spans="1:7" x14ac:dyDescent="0.25">
      <c r="A20" s="3">
        <v>3.5</v>
      </c>
      <c r="B20" s="12">
        <v>1.174934725848564E-4</v>
      </c>
      <c r="C20" s="13">
        <v>7.0044709388971684E-4</v>
      </c>
      <c r="D20" s="15">
        <v>7.8168620882188721E-5</v>
      </c>
      <c r="E20" s="16">
        <v>5.0000000000000002E-5</v>
      </c>
      <c r="F20" s="17">
        <v>2.6200873362445414E-4</v>
      </c>
      <c r="G20" s="18">
        <v>6.6093853271645742E-5</v>
      </c>
    </row>
    <row r="21" spans="1:7" x14ac:dyDescent="0.25">
      <c r="A21" s="3">
        <v>4</v>
      </c>
      <c r="B21" s="12">
        <v>1.4732965009208104E-5</v>
      </c>
      <c r="C21" s="13">
        <v>1.154068090017311E-4</v>
      </c>
      <c r="D21" s="15">
        <v>9.2592592592592591E-6</v>
      </c>
      <c r="E21" s="16">
        <v>5.3691275167785235E-6</v>
      </c>
      <c r="F21" s="17">
        <v>2.3687327279905249E-5</v>
      </c>
      <c r="G21" s="18">
        <v>6.9480632273753687E-6</v>
      </c>
    </row>
    <row r="22" spans="1:7" s="11" customFormat="1" x14ac:dyDescent="0.25"/>
  </sheetData>
  <mergeCells count="1">
    <mergeCell ref="B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selection activeCell="F20" sqref="F20"/>
    </sheetView>
  </sheetViews>
  <sheetFormatPr defaultRowHeight="15" x14ac:dyDescent="0.25"/>
  <cols>
    <col min="6" max="6" width="10.28515625" bestFit="1" customWidth="1"/>
    <col min="7" max="7" width="11.28515625" bestFit="1" customWidth="1"/>
    <col min="8" max="8" width="13.42578125" bestFit="1" customWidth="1"/>
    <col min="9" max="9" width="16.28515625" bestFit="1" customWidth="1"/>
    <col min="10" max="10" width="10.28515625" bestFit="1" customWidth="1"/>
  </cols>
  <sheetData>
    <row r="1" spans="1:19" x14ac:dyDescent="0.25">
      <c r="A1" s="7"/>
      <c r="B1" s="7" t="s">
        <v>0</v>
      </c>
      <c r="C1" s="7" t="s">
        <v>1</v>
      </c>
      <c r="D1" s="7" t="s">
        <v>18</v>
      </c>
      <c r="E1" s="7" t="s">
        <v>2</v>
      </c>
      <c r="F1" s="7" t="s">
        <v>3</v>
      </c>
      <c r="G1" s="7" t="s">
        <v>4</v>
      </c>
      <c r="H1" s="7" t="s">
        <v>19</v>
      </c>
      <c r="I1" s="7" t="s">
        <v>20</v>
      </c>
      <c r="J1" s="7" t="s">
        <v>7</v>
      </c>
    </row>
    <row r="2" spans="1:19" x14ac:dyDescent="0.25">
      <c r="A2" s="7" t="s">
        <v>21</v>
      </c>
      <c r="B2" s="7">
        <v>26000</v>
      </c>
      <c r="C2" s="8">
        <v>4.0000000000000002E-9</v>
      </c>
      <c r="D2" s="7">
        <v>0</v>
      </c>
      <c r="E2" s="7">
        <v>14000</v>
      </c>
      <c r="F2" s="9">
        <v>5.6000000000000006E-5</v>
      </c>
      <c r="G2" s="9">
        <v>892857.14285714272</v>
      </c>
      <c r="H2" s="9">
        <v>2.3980330270000002E-11</v>
      </c>
      <c r="I2" s="9">
        <v>3.3572462378000001E-7</v>
      </c>
      <c r="J2" s="8">
        <v>4.4999999999999999E-4</v>
      </c>
    </row>
    <row r="3" spans="1:19" x14ac:dyDescent="0.25">
      <c r="A3" s="7" t="s">
        <v>22</v>
      </c>
      <c r="B3" s="7">
        <v>39750</v>
      </c>
      <c r="C3" s="8">
        <v>7.6000000000000002E-9</v>
      </c>
      <c r="D3" s="7">
        <v>3</v>
      </c>
      <c r="E3" s="7">
        <v>30300</v>
      </c>
      <c r="F3" s="9">
        <v>4.6055999999999999E-4</v>
      </c>
      <c r="G3" s="9">
        <v>217126.9758554803</v>
      </c>
      <c r="H3" s="9">
        <v>2.1700508772599997E-11</v>
      </c>
      <c r="I3" s="9">
        <v>6.5752541580977994E-7</v>
      </c>
      <c r="J3" s="8">
        <v>8.5000000000000006E-3</v>
      </c>
    </row>
    <row r="4" spans="1:19" x14ac:dyDescent="0.25">
      <c r="A4" s="7" t="s">
        <v>23</v>
      </c>
      <c r="B4" s="7">
        <v>39750</v>
      </c>
      <c r="C4" s="8">
        <v>6.6999999999999996E-9</v>
      </c>
      <c r="D4" s="7">
        <v>3</v>
      </c>
      <c r="E4" s="7">
        <v>18500</v>
      </c>
      <c r="F4" s="9">
        <v>2.4790000000000001E-4</v>
      </c>
      <c r="G4" s="9">
        <v>403388.46308995562</v>
      </c>
      <c r="H4" s="9">
        <v>2.1762222602399998E-11</v>
      </c>
      <c r="I4" s="9">
        <v>4.0260111814439995E-7</v>
      </c>
      <c r="J4" s="8">
        <v>1.6999999999999999E-3</v>
      </c>
    </row>
    <row r="5" spans="1:19" x14ac:dyDescent="0.25">
      <c r="A5" s="7" t="s">
        <v>24</v>
      </c>
      <c r="B5" s="7">
        <v>25000</v>
      </c>
      <c r="C5" s="8">
        <v>4.1000000000000003E-9</v>
      </c>
      <c r="D5" s="7">
        <v>3</v>
      </c>
      <c r="E5" s="7">
        <v>13500</v>
      </c>
      <c r="F5" s="9">
        <v>1.1070000000000001E-4</v>
      </c>
      <c r="G5" s="9">
        <v>903342.3667570008</v>
      </c>
      <c r="H5" s="9">
        <v>3.7982722614375001E-12</v>
      </c>
      <c r="I5" s="9">
        <v>5.1276675529406248E-8</v>
      </c>
      <c r="J5" s="9">
        <v>1.8E-3</v>
      </c>
    </row>
    <row r="6" spans="1:19" x14ac:dyDescent="0.25">
      <c r="A6" s="7" t="s">
        <v>25</v>
      </c>
      <c r="B6" s="7">
        <v>25000</v>
      </c>
      <c r="C6" s="8">
        <v>4.1000000000000003E-9</v>
      </c>
      <c r="D6" s="7">
        <v>3</v>
      </c>
      <c r="E6" s="7">
        <v>10600</v>
      </c>
      <c r="F6" s="9">
        <v>8.6920000000000001E-5</v>
      </c>
      <c r="G6" s="9">
        <v>1150483.202945237</v>
      </c>
      <c r="H6" s="9">
        <v>3.7982722614375001E-12</v>
      </c>
      <c r="I6" s="9">
        <v>4.02616859712375E-8</v>
      </c>
      <c r="J6" s="9">
        <v>3.8999999999999999E-4</v>
      </c>
    </row>
    <row r="9" spans="1:19" x14ac:dyDescent="0.25">
      <c r="A9" s="19"/>
      <c r="B9" s="10" t="s">
        <v>7</v>
      </c>
      <c r="C9" s="10"/>
      <c r="D9" s="10"/>
      <c r="E9" s="10"/>
      <c r="F9" s="10"/>
      <c r="G9" s="26"/>
    </row>
    <row r="10" spans="1:19" x14ac:dyDescent="0.25">
      <c r="A10" s="19" t="s">
        <v>26</v>
      </c>
      <c r="B10" s="19" t="s">
        <v>27</v>
      </c>
      <c r="C10" s="19" t="s">
        <v>33</v>
      </c>
      <c r="D10" t="s">
        <v>34</v>
      </c>
      <c r="E10" s="19" t="s">
        <v>36</v>
      </c>
      <c r="F10" s="21" t="s">
        <v>35</v>
      </c>
      <c r="G10" s="19"/>
      <c r="S10" s="8"/>
    </row>
    <row r="11" spans="1:19" x14ac:dyDescent="0.25">
      <c r="A11" s="3">
        <v>0</v>
      </c>
      <c r="B11" s="20">
        <v>0.44709677419354837</v>
      </c>
      <c r="C11" s="22">
        <v>0.15228070175438596</v>
      </c>
      <c r="D11" s="23">
        <v>0.27045871559633028</v>
      </c>
      <c r="E11" s="24">
        <v>0.16036697247706422</v>
      </c>
      <c r="F11" s="25">
        <v>0.376</v>
      </c>
      <c r="G11" s="22"/>
      <c r="H11" s="21"/>
      <c r="I11" s="21"/>
      <c r="J11" s="21"/>
      <c r="S11" s="8"/>
    </row>
    <row r="12" spans="1:19" x14ac:dyDescent="0.25">
      <c r="A12" s="3">
        <v>0.5</v>
      </c>
      <c r="B12" s="20">
        <v>0.3125</v>
      </c>
      <c r="C12" s="22">
        <v>9.7613168724279831E-2</v>
      </c>
      <c r="D12" s="23">
        <v>0.17791304347826087</v>
      </c>
      <c r="E12" s="24">
        <v>9.269565217391304E-2</v>
      </c>
      <c r="F12" s="25">
        <v>0.3488</v>
      </c>
      <c r="G12" s="22"/>
      <c r="H12" s="21"/>
      <c r="I12" s="21"/>
      <c r="J12" s="21"/>
      <c r="S12" s="8"/>
    </row>
    <row r="13" spans="1:19" x14ac:dyDescent="0.25">
      <c r="A13" s="3">
        <v>1</v>
      </c>
      <c r="B13" s="20">
        <v>0.16703296703296702</v>
      </c>
      <c r="C13" s="22">
        <v>5.9235668789808918E-2</v>
      </c>
      <c r="D13" s="23">
        <v>0.10358208955223881</v>
      </c>
      <c r="E13" s="24">
        <v>4.5373134328358211E-2</v>
      </c>
      <c r="F13" s="25">
        <v>0.29199999999999998</v>
      </c>
      <c r="G13" s="22"/>
      <c r="H13" s="21"/>
      <c r="I13" s="21"/>
      <c r="J13" s="21"/>
      <c r="S13" s="8"/>
    </row>
    <row r="14" spans="1:19" x14ac:dyDescent="0.25">
      <c r="A14" s="3">
        <v>1.5</v>
      </c>
      <c r="B14" s="20">
        <v>9.5769881556683589E-2</v>
      </c>
      <c r="C14" s="22">
        <v>3.0173697270471464E-2</v>
      </c>
      <c r="D14" s="23">
        <v>5.3374999999999999E-2</v>
      </c>
      <c r="E14" s="24">
        <v>1.8374999999999999E-2</v>
      </c>
      <c r="F14" s="25">
        <v>0.224</v>
      </c>
      <c r="G14" s="22"/>
      <c r="H14" s="21"/>
      <c r="I14" s="21"/>
      <c r="J14" s="21"/>
      <c r="S14" s="8"/>
    </row>
    <row r="15" spans="1:19" x14ac:dyDescent="0.25">
      <c r="A15" s="3">
        <v>2</v>
      </c>
      <c r="B15" s="20">
        <v>4.4642857142857144E-2</v>
      </c>
      <c r="C15" s="22">
        <v>1.4675767918088738E-2</v>
      </c>
      <c r="D15" s="23">
        <v>1.8749999999999999E-2</v>
      </c>
      <c r="E15" s="24">
        <v>5.9214501510574018E-3</v>
      </c>
      <c r="F15" s="25">
        <v>0.14622356495468278</v>
      </c>
      <c r="G15" s="22"/>
      <c r="H15" s="21"/>
      <c r="I15" s="21"/>
      <c r="J15" s="21"/>
      <c r="S15" s="8"/>
    </row>
    <row r="16" spans="1:19" x14ac:dyDescent="0.25">
      <c r="A16" s="3">
        <v>2.5</v>
      </c>
      <c r="B16" s="20">
        <v>2.2941176470588236E-2</v>
      </c>
      <c r="C16" s="22">
        <v>6.8029197080291971E-3</v>
      </c>
      <c r="D16" s="23">
        <v>6.7652173913043479E-3</v>
      </c>
      <c r="E16" s="24">
        <v>1.4379084967320261E-3</v>
      </c>
      <c r="F16" s="25">
        <v>5.7516339869281043E-2</v>
      </c>
      <c r="G16" s="22"/>
      <c r="H16" s="21"/>
      <c r="I16" s="21"/>
      <c r="J16" s="21"/>
      <c r="S16" s="8"/>
    </row>
    <row r="17" spans="1:19" x14ac:dyDescent="0.25">
      <c r="A17" s="3">
        <v>3</v>
      </c>
      <c r="B17" s="20">
        <v>8.6075949367088612E-3</v>
      </c>
      <c r="C17" s="22">
        <v>1.7063492063492064E-3</v>
      </c>
      <c r="D17" s="23">
        <v>1.9157088122605363E-3</v>
      </c>
      <c r="E17" s="24">
        <v>3.7129954841946816E-4</v>
      </c>
      <c r="F17" s="25">
        <v>1.4851981936778726E-2</v>
      </c>
      <c r="G17" s="22"/>
      <c r="H17" s="21"/>
      <c r="I17" s="21"/>
      <c r="J17" s="21"/>
      <c r="S17" s="8"/>
    </row>
    <row r="18" spans="1:19" x14ac:dyDescent="0.25">
      <c r="A18" s="3">
        <v>3.5</v>
      </c>
      <c r="B18" s="20">
        <v>2.7777777777777779E-3</v>
      </c>
      <c r="C18" s="22">
        <v>2.8268551236749118E-4</v>
      </c>
      <c r="D18" s="23">
        <v>2.5160912814511412E-4</v>
      </c>
      <c r="E18" s="24">
        <v>5.6360708534621581E-5</v>
      </c>
      <c r="F18" s="25">
        <v>2.2544283413848632E-3</v>
      </c>
      <c r="G18" s="22"/>
      <c r="H18" s="21"/>
      <c r="I18" s="21"/>
      <c r="J18" s="21"/>
      <c r="S18" s="8"/>
    </row>
    <row r="19" spans="1:19" x14ac:dyDescent="0.25">
      <c r="A19" s="3">
        <v>4</v>
      </c>
      <c r="B19" s="20">
        <v>6.711409395973154E-4</v>
      </c>
      <c r="C19" s="22">
        <v>2.2259321090706732E-5</v>
      </c>
      <c r="D19" s="23">
        <v>3.7470725995316157E-5</v>
      </c>
      <c r="E19" s="24">
        <v>6.3091482649842269E-6</v>
      </c>
      <c r="F19" s="25">
        <v>2.523659305993691E-4</v>
      </c>
      <c r="G19" s="22"/>
      <c r="H19" s="21"/>
      <c r="I19" s="21"/>
      <c r="J19" s="21"/>
    </row>
  </sheetData>
  <mergeCells count="1"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K17" sqref="K17"/>
    </sheetView>
  </sheetViews>
  <sheetFormatPr defaultRowHeight="15" x14ac:dyDescent="0.25"/>
  <sheetData>
    <row r="1" spans="1:8" x14ac:dyDescent="0.25">
      <c r="B1" s="10" t="s">
        <v>38</v>
      </c>
      <c r="C1" s="10"/>
      <c r="D1" s="10"/>
      <c r="F1" s="10" t="s">
        <v>39</v>
      </c>
      <c r="G1" s="10"/>
      <c r="H1" s="10"/>
    </row>
    <row r="2" spans="1:8" x14ac:dyDescent="0.25">
      <c r="A2" s="27" t="s">
        <v>26</v>
      </c>
      <c r="B2" s="27" t="s">
        <v>8</v>
      </c>
      <c r="C2" s="27" t="s">
        <v>13</v>
      </c>
      <c r="D2" s="27" t="s">
        <v>37</v>
      </c>
      <c r="E2" s="27"/>
      <c r="F2" s="27" t="s">
        <v>8</v>
      </c>
      <c r="G2" s="27" t="s">
        <v>13</v>
      </c>
      <c r="H2" s="27" t="s">
        <v>37</v>
      </c>
    </row>
    <row r="3" spans="1:8" x14ac:dyDescent="0.25">
      <c r="A3" s="3">
        <v>0</v>
      </c>
      <c r="B3" s="27">
        <v>60000</v>
      </c>
      <c r="C3" s="27">
        <v>51000</v>
      </c>
      <c r="D3" s="27">
        <v>7100</v>
      </c>
      <c r="E3" s="27"/>
      <c r="F3" s="27">
        <v>99000</v>
      </c>
      <c r="G3" s="27">
        <v>91000</v>
      </c>
      <c r="H3" s="27">
        <v>7900</v>
      </c>
    </row>
    <row r="4" spans="1:8" x14ac:dyDescent="0.25">
      <c r="A4" s="3">
        <v>0.5</v>
      </c>
      <c r="B4" s="27">
        <v>50000</v>
      </c>
      <c r="C4" s="27">
        <v>39000</v>
      </c>
      <c r="D4" s="27">
        <v>5800</v>
      </c>
      <c r="E4" s="27"/>
      <c r="F4" s="27">
        <v>91000</v>
      </c>
      <c r="G4" s="27">
        <v>90000</v>
      </c>
      <c r="H4" s="27">
        <v>6100</v>
      </c>
    </row>
    <row r="5" spans="1:8" x14ac:dyDescent="0.25">
      <c r="A5" s="3">
        <v>1</v>
      </c>
      <c r="B5" s="27">
        <v>35000</v>
      </c>
      <c r="C5" s="27">
        <v>28000</v>
      </c>
      <c r="D5" s="27">
        <v>3400</v>
      </c>
      <c r="E5" s="27"/>
      <c r="F5" s="27">
        <v>71000</v>
      </c>
      <c r="G5" s="27">
        <v>70000</v>
      </c>
      <c r="H5" s="27">
        <v>3800</v>
      </c>
    </row>
    <row r="6" spans="1:8" x14ac:dyDescent="0.25">
      <c r="A6" s="3">
        <v>1.5</v>
      </c>
      <c r="B6" s="27">
        <v>29000</v>
      </c>
      <c r="C6" s="27">
        <v>25000</v>
      </c>
      <c r="D6" s="27">
        <v>1800</v>
      </c>
      <c r="E6" s="27"/>
      <c r="F6" s="27">
        <v>55000</v>
      </c>
      <c r="G6" s="27">
        <v>50000</v>
      </c>
      <c r="H6" s="27">
        <v>2200</v>
      </c>
    </row>
    <row r="7" spans="1:8" x14ac:dyDescent="0.25">
      <c r="A7" s="3">
        <v>2</v>
      </c>
      <c r="B7" s="27">
        <v>25000</v>
      </c>
      <c r="C7" s="27">
        <v>16000</v>
      </c>
      <c r="D7" s="27">
        <v>1200</v>
      </c>
      <c r="E7" s="27"/>
      <c r="F7" s="27">
        <v>36000</v>
      </c>
      <c r="G7" s="27">
        <v>31000</v>
      </c>
      <c r="H7" s="27">
        <v>1500</v>
      </c>
    </row>
    <row r="8" spans="1:8" x14ac:dyDescent="0.25">
      <c r="A8" s="3">
        <v>2.5</v>
      </c>
      <c r="B8" s="27">
        <v>18000</v>
      </c>
      <c r="C8" s="27">
        <v>12000</v>
      </c>
      <c r="D8" s="27">
        <v>750</v>
      </c>
      <c r="E8" s="27"/>
      <c r="F8" s="27">
        <v>25000</v>
      </c>
      <c r="G8" s="27">
        <v>22000</v>
      </c>
      <c r="H8" s="27">
        <v>880</v>
      </c>
    </row>
    <row r="9" spans="1:8" x14ac:dyDescent="0.25">
      <c r="A9" s="3">
        <v>3</v>
      </c>
      <c r="B9" s="27">
        <v>14000</v>
      </c>
      <c r="C9" s="27">
        <v>10000</v>
      </c>
      <c r="D9" s="27">
        <v>500</v>
      </c>
      <c r="E9" s="27"/>
      <c r="F9" s="27">
        <v>19000</v>
      </c>
      <c r="G9" s="27">
        <v>15000</v>
      </c>
      <c r="H9" s="27">
        <v>600</v>
      </c>
    </row>
    <row r="10" spans="1:8" x14ac:dyDescent="0.25">
      <c r="A10" s="3">
        <v>3.5</v>
      </c>
      <c r="B10" s="27">
        <v>12000</v>
      </c>
      <c r="C10" s="27">
        <v>8000</v>
      </c>
      <c r="D10" s="27">
        <v>320</v>
      </c>
      <c r="E10" s="27"/>
      <c r="F10" s="27">
        <v>16000</v>
      </c>
      <c r="G10" s="27">
        <v>11000</v>
      </c>
      <c r="H10" s="27">
        <v>400</v>
      </c>
    </row>
    <row r="11" spans="1:8" x14ac:dyDescent="0.25">
      <c r="A11" s="3">
        <v>4</v>
      </c>
      <c r="B11" s="27">
        <v>10000</v>
      </c>
      <c r="C11" s="27">
        <v>7000</v>
      </c>
      <c r="D11" s="27">
        <v>260</v>
      </c>
      <c r="E11" s="27"/>
      <c r="F11" s="27">
        <v>13000</v>
      </c>
      <c r="G11" s="27">
        <v>8900</v>
      </c>
      <c r="H11" s="27">
        <v>310</v>
      </c>
    </row>
    <row r="13" spans="1:8" x14ac:dyDescent="0.25">
      <c r="A13" s="27"/>
      <c r="B13" s="10" t="s">
        <v>40</v>
      </c>
      <c r="C13" s="10"/>
      <c r="D13" s="10"/>
      <c r="F13" s="10" t="s">
        <v>41</v>
      </c>
      <c r="G13" s="10"/>
      <c r="H13" s="10"/>
    </row>
    <row r="14" spans="1:8" x14ac:dyDescent="0.25">
      <c r="A14" s="27" t="s">
        <v>26</v>
      </c>
      <c r="B14" s="27" t="s">
        <v>8</v>
      </c>
      <c r="C14" s="27" t="s">
        <v>13</v>
      </c>
      <c r="D14" s="27" t="s">
        <v>37</v>
      </c>
      <c r="E14" s="26"/>
      <c r="F14" s="27" t="s">
        <v>8</v>
      </c>
      <c r="G14" s="27" t="s">
        <v>13</v>
      </c>
      <c r="H14" s="27" t="s">
        <v>37</v>
      </c>
    </row>
    <row r="15" spans="1:8" x14ac:dyDescent="0.25">
      <c r="A15" s="3">
        <v>0</v>
      </c>
      <c r="B15" s="28">
        <v>0.12854099999999999</v>
      </c>
      <c r="C15" s="28">
        <v>0.147587</v>
      </c>
      <c r="D15" s="28">
        <v>0.113043</v>
      </c>
      <c r="E15" s="27"/>
      <c r="F15" s="28">
        <v>0.12857099999999999</v>
      </c>
      <c r="G15" s="28">
        <v>0.126667</v>
      </c>
      <c r="H15" s="28">
        <v>0.113478</v>
      </c>
    </row>
    <row r="16" spans="1:8" x14ac:dyDescent="0.25">
      <c r="A16" s="3">
        <v>0.5</v>
      </c>
      <c r="B16" s="28">
        <v>8.5593000000000002E-2</v>
      </c>
      <c r="C16" s="28">
        <v>7.4912000000000006E-2</v>
      </c>
      <c r="D16" s="28">
        <v>7.5924000000000005E-2</v>
      </c>
      <c r="E16" s="28"/>
      <c r="F16" s="28">
        <v>8.9237288135593201E-2</v>
      </c>
      <c r="G16" s="28">
        <v>7.4248800000000004E-2</v>
      </c>
      <c r="H16" s="28">
        <v>7.5924764890282131E-2</v>
      </c>
    </row>
    <row r="17" spans="1:8" x14ac:dyDescent="0.25">
      <c r="A17" s="3">
        <v>1</v>
      </c>
      <c r="B17" s="28">
        <v>4.5314E-2</v>
      </c>
      <c r="C17" s="28">
        <v>4.0377999999999997E-2</v>
      </c>
      <c r="D17" s="28">
        <v>4.3466999999999999E-2</v>
      </c>
      <c r="E17" s="28"/>
      <c r="F17" s="28">
        <v>2.3841000000000001E-2</v>
      </c>
      <c r="G17" s="28">
        <v>2.0014000000000001E-2</v>
      </c>
      <c r="H17" s="28">
        <v>2.1791000000000001E-2</v>
      </c>
    </row>
    <row r="18" spans="1:8" x14ac:dyDescent="0.25">
      <c r="A18" s="3">
        <v>1.5</v>
      </c>
      <c r="B18" s="28">
        <v>2.2468680000000001E-2</v>
      </c>
      <c r="C18" s="28">
        <v>1.587413E-2</v>
      </c>
      <c r="D18" s="28">
        <v>1.784123E-2</v>
      </c>
      <c r="E18" s="28"/>
      <c r="F18" s="28">
        <v>3.0165890000000001E-3</v>
      </c>
      <c r="G18" s="28">
        <v>2.5648899999999998E-3</v>
      </c>
      <c r="H18" s="28">
        <v>2.5871129999999998E-3</v>
      </c>
    </row>
    <row r="19" spans="1:8" x14ac:dyDescent="0.25">
      <c r="A19" s="3">
        <v>2</v>
      </c>
      <c r="B19" s="28">
        <v>9.9157759999999994E-3</v>
      </c>
      <c r="C19" s="28">
        <v>6.1065479999999998E-3</v>
      </c>
      <c r="D19" s="28">
        <v>6.1818180000000004E-3</v>
      </c>
      <c r="E19" s="28"/>
      <c r="F19" s="28">
        <v>4.4165879999999999E-4</v>
      </c>
      <c r="G19" s="28">
        <v>2.0081870000000001E-4</v>
      </c>
      <c r="H19" s="28">
        <v>2.070656E-4</v>
      </c>
    </row>
    <row r="20" spans="1:8" x14ac:dyDescent="0.25">
      <c r="A20" s="3">
        <v>2.5</v>
      </c>
      <c r="B20" s="28">
        <v>2.2124890000000002E-3</v>
      </c>
      <c r="C20" s="28">
        <v>1.68787E-3</v>
      </c>
      <c r="D20" s="28">
        <v>1.7148140000000001E-3</v>
      </c>
      <c r="E20" s="28"/>
      <c r="F20" s="28">
        <v>3.9871523999999998E-5</v>
      </c>
      <c r="G20" s="28">
        <v>1.2454790000000001E-5</v>
      </c>
      <c r="H20" s="28">
        <v>1.41515E-5</v>
      </c>
    </row>
    <row r="21" spans="1:8" x14ac:dyDescent="0.25">
      <c r="A21" s="3">
        <v>3</v>
      </c>
      <c r="B21" s="28">
        <v>4.86541E-4</v>
      </c>
      <c r="C21" s="28">
        <v>3.6878710000000001E-4</v>
      </c>
      <c r="D21" s="28">
        <v>3.7158079999999999E-4</v>
      </c>
      <c r="E21" s="28"/>
      <c r="F21" s="28">
        <v>3.748754E-6</v>
      </c>
      <c r="G21" s="28">
        <v>1.1564869999999999E-6</v>
      </c>
      <c r="H21" s="28">
        <v>1.61184E-6</v>
      </c>
    </row>
    <row r="22" spans="1:8" x14ac:dyDescent="0.25">
      <c r="A22" s="3">
        <v>3.5</v>
      </c>
      <c r="B22" s="28">
        <v>8.8917040000000005E-5</v>
      </c>
      <c r="C22" s="28">
        <v>5.0132566999999998E-5</v>
      </c>
      <c r="D22" s="28">
        <v>5.1177010000000002E-5</v>
      </c>
      <c r="E22" s="28"/>
      <c r="F22" s="28">
        <v>9.1540700000000004E-7</v>
      </c>
      <c r="G22" s="28">
        <v>2.1687170000000001E-7</v>
      </c>
      <c r="H22" s="28">
        <v>2.7654000000000001E-7</v>
      </c>
    </row>
    <row r="23" spans="1:8" x14ac:dyDescent="0.25">
      <c r="A23" s="3">
        <v>4</v>
      </c>
      <c r="B23" s="28">
        <v>9.0000000000000002E-6</v>
      </c>
      <c r="C23" s="28">
        <v>5.5468400000000002E-6</v>
      </c>
      <c r="D23" s="28">
        <v>6.0148980000000002E-6</v>
      </c>
      <c r="E23" s="28"/>
      <c r="F23" s="28">
        <v>3.8415639999999998E-7</v>
      </c>
      <c r="G23" s="28">
        <v>1.40457E-7</v>
      </c>
      <c r="H23" s="28">
        <v>1.415814E-7</v>
      </c>
    </row>
    <row r="24" spans="1:8" x14ac:dyDescent="0.25">
      <c r="E24" s="28"/>
      <c r="F24" s="28"/>
      <c r="G24" s="28"/>
    </row>
  </sheetData>
  <mergeCells count="4">
    <mergeCell ref="B1:D1"/>
    <mergeCell ref="F1:H1"/>
    <mergeCell ref="B13:D13"/>
    <mergeCell ref="F13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STD_HW</vt:lpstr>
      <vt:lpstr>STD_HW_Errors_1200mV</vt:lpstr>
      <vt:lpstr>STD_HW_Errors_840mV</vt:lpstr>
      <vt:lpstr>DCs RLSTD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Perez-Andrade</dc:creator>
  <cp:lastModifiedBy>Isaac Perez-Andrade</cp:lastModifiedBy>
  <dcterms:created xsi:type="dcterms:W3CDTF">2015-12-22T12:32:30Z</dcterms:created>
  <dcterms:modified xsi:type="dcterms:W3CDTF">2015-12-22T14:46:31Z</dcterms:modified>
</cp:coreProperties>
</file>