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40" yWindow="6195" windowWidth="20700" windowHeight="11760" activeTab="5"/>
  </bookViews>
  <sheets>
    <sheet name="Initial d33 measurements" sheetId="1" r:id="rId1"/>
    <sheet name="Dielectric constant" sheetId="6" r:id="rId2"/>
    <sheet name="On Kapton" sheetId="5" r:id="rId3"/>
    <sheet name="On Polyester-cotton" sheetId="2" r:id="rId4"/>
    <sheet name="On Alumina" sheetId="3" r:id="rId5"/>
    <sheet name="Results" sheetId="4" r:id="rId6"/>
  </sheets>
  <calcPr calcId="145621" concurrentCalc="0"/>
</workbook>
</file>

<file path=xl/calcChain.xml><?xml version="1.0" encoding="utf-8"?>
<calcChain xmlns="http://schemas.openxmlformats.org/spreadsheetml/2006/main">
  <c r="C107" i="4" l="1"/>
  <c r="D107" i="4"/>
  <c r="D106" i="4"/>
  <c r="C106" i="4"/>
  <c r="K82" i="3"/>
  <c r="K76" i="3"/>
  <c r="C7" i="4"/>
  <c r="C6" i="4"/>
  <c r="C5" i="4"/>
  <c r="C4" i="4"/>
  <c r="B7" i="4"/>
  <c r="B6" i="4"/>
  <c r="B5" i="4"/>
  <c r="B4" i="4"/>
  <c r="D4" i="6"/>
  <c r="D20" i="6"/>
  <c r="D14" i="6"/>
  <c r="E20" i="6"/>
  <c r="A7" i="4"/>
  <c r="A6" i="4"/>
  <c r="A5" i="4"/>
  <c r="A4" i="4"/>
  <c r="E14" i="6"/>
  <c r="E9" i="6"/>
  <c r="E4" i="6"/>
  <c r="D9" i="6"/>
  <c r="K66" i="2"/>
  <c r="D110" i="4"/>
  <c r="J66" i="2"/>
  <c r="C110" i="4"/>
  <c r="J33" i="5"/>
  <c r="K33" i="5"/>
  <c r="K70" i="3"/>
  <c r="J76" i="3"/>
  <c r="J64" i="3"/>
  <c r="C104" i="4"/>
  <c r="K64" i="3"/>
  <c r="D104" i="4"/>
  <c r="J70" i="3"/>
  <c r="C105" i="4"/>
  <c r="J24" i="3"/>
  <c r="J19" i="3"/>
  <c r="D61" i="4"/>
  <c r="C61" i="4"/>
  <c r="D105" i="4"/>
  <c r="J82" i="3"/>
  <c r="K57" i="3"/>
  <c r="D87" i="4"/>
  <c r="J57" i="3"/>
  <c r="C87" i="4"/>
  <c r="K50" i="3"/>
  <c r="D86" i="4"/>
  <c r="J50" i="3"/>
  <c r="C86" i="4"/>
  <c r="K44" i="3"/>
  <c r="D85" i="4"/>
  <c r="J44" i="3"/>
  <c r="C85" i="4"/>
  <c r="K38" i="3"/>
  <c r="D84" i="4"/>
  <c r="J38" i="3"/>
  <c r="C84" i="4"/>
  <c r="K32" i="3"/>
  <c r="D83" i="4"/>
  <c r="J32" i="3"/>
  <c r="C83" i="4"/>
  <c r="K24" i="3"/>
  <c r="D65" i="4"/>
  <c r="K19" i="3"/>
  <c r="D64" i="4"/>
  <c r="K14" i="3"/>
  <c r="D63" i="4"/>
  <c r="K9" i="3"/>
  <c r="D62" i="4"/>
  <c r="C65" i="4"/>
  <c r="C64" i="4"/>
  <c r="J14" i="3"/>
  <c r="C63" i="4"/>
  <c r="J9" i="3"/>
  <c r="C62" i="4"/>
  <c r="K4" i="3"/>
  <c r="J4" i="3"/>
  <c r="K71" i="2"/>
  <c r="K26" i="2"/>
  <c r="K10" i="2"/>
  <c r="J10" i="2"/>
  <c r="K52" i="2"/>
  <c r="D92" i="4"/>
  <c r="J52" i="2"/>
  <c r="C92" i="4"/>
  <c r="K77" i="2"/>
  <c r="D112" i="4"/>
  <c r="J77" i="2"/>
  <c r="C112" i="4"/>
  <c r="D111" i="4"/>
  <c r="J71" i="2"/>
  <c r="C111" i="4"/>
  <c r="J58" i="2"/>
  <c r="C93" i="4"/>
  <c r="J45" i="2"/>
  <c r="C91" i="4"/>
  <c r="J39" i="2"/>
  <c r="C90" i="4"/>
  <c r="J34" i="2"/>
  <c r="C89" i="4"/>
  <c r="C69" i="4"/>
  <c r="K58" i="2"/>
  <c r="D93" i="4"/>
  <c r="K45" i="2"/>
  <c r="D91" i="4"/>
  <c r="K39" i="2"/>
  <c r="D90" i="4"/>
  <c r="K34" i="2"/>
  <c r="D89" i="4"/>
  <c r="D71" i="4"/>
  <c r="K21" i="2"/>
  <c r="D70" i="4"/>
  <c r="K16" i="2"/>
  <c r="D69" i="4"/>
  <c r="D68" i="4"/>
  <c r="K5" i="2"/>
  <c r="D67" i="4"/>
  <c r="J5" i="2"/>
  <c r="C67" i="4"/>
  <c r="C68" i="4"/>
  <c r="J16" i="2"/>
  <c r="J21" i="2"/>
  <c r="C70" i="4"/>
  <c r="J26" i="2"/>
  <c r="C71" i="4"/>
  <c r="K67" i="5"/>
  <c r="D99" i="4"/>
  <c r="J67" i="5"/>
  <c r="C99" i="4"/>
  <c r="B101" i="4"/>
  <c r="B107" i="4"/>
  <c r="B99" i="4"/>
  <c r="B105" i="4"/>
  <c r="B98" i="4"/>
  <c r="B104" i="4"/>
  <c r="B74" i="5"/>
  <c r="B75" i="5"/>
  <c r="J79" i="5"/>
  <c r="C101" i="4"/>
  <c r="J72" i="5"/>
  <c r="C100" i="4"/>
  <c r="J62" i="5"/>
  <c r="C98" i="4"/>
  <c r="K62" i="5"/>
  <c r="D98" i="4"/>
  <c r="K72" i="5"/>
  <c r="D100" i="4"/>
  <c r="K79" i="5"/>
  <c r="D101" i="4"/>
  <c r="B73" i="5"/>
  <c r="B72" i="5"/>
  <c r="B100" i="4"/>
  <c r="B106" i="4"/>
  <c r="B80" i="4"/>
  <c r="B87" i="4"/>
  <c r="K55" i="5"/>
  <c r="D80" i="4"/>
  <c r="J55" i="5"/>
  <c r="C80" i="4"/>
  <c r="B79" i="4"/>
  <c r="B92" i="4"/>
  <c r="B78" i="4"/>
  <c r="B91" i="4"/>
  <c r="B77" i="4"/>
  <c r="B90" i="4"/>
  <c r="B76" i="4"/>
  <c r="B83" i="4"/>
  <c r="K49" i="5"/>
  <c r="D79" i="4"/>
  <c r="J49" i="5"/>
  <c r="C79" i="4"/>
  <c r="C76" i="4"/>
  <c r="D76" i="4"/>
  <c r="K44" i="5"/>
  <c r="D78" i="4"/>
  <c r="K39" i="5"/>
  <c r="D77" i="4"/>
  <c r="J44" i="5"/>
  <c r="C78" i="4"/>
  <c r="J39" i="5"/>
  <c r="C77" i="4"/>
  <c r="B55" i="4"/>
  <c r="B61" i="4"/>
  <c r="B67" i="4"/>
  <c r="B59" i="4"/>
  <c r="B65" i="4"/>
  <c r="B71" i="4"/>
  <c r="B58" i="4"/>
  <c r="B64" i="4"/>
  <c r="B70" i="4"/>
  <c r="B57" i="4"/>
  <c r="B63" i="4"/>
  <c r="B69" i="4"/>
  <c r="B56" i="4"/>
  <c r="B62" i="4"/>
  <c r="B68" i="4"/>
  <c r="J4" i="5"/>
  <c r="C55" i="4"/>
  <c r="J21" i="5"/>
  <c r="C58" i="4"/>
  <c r="J26" i="5"/>
  <c r="C59" i="4"/>
  <c r="K26" i="5"/>
  <c r="D59" i="4"/>
  <c r="K21" i="5"/>
  <c r="D58" i="4"/>
  <c r="B110" i="4"/>
  <c r="B111" i="4"/>
  <c r="B112" i="4"/>
  <c r="B85" i="4"/>
  <c r="B84" i="4"/>
  <c r="B89" i="4"/>
  <c r="B86" i="4"/>
  <c r="B93" i="4"/>
  <c r="K15" i="5"/>
  <c r="D57" i="4"/>
  <c r="J15" i="5"/>
  <c r="C57" i="4"/>
  <c r="K9" i="5"/>
  <c r="D56" i="4"/>
  <c r="J9" i="5"/>
  <c r="C56" i="4"/>
  <c r="K4" i="5"/>
  <c r="D55" i="4"/>
  <c r="L34" i="1"/>
  <c r="M34" i="1"/>
  <c r="M28" i="1"/>
  <c r="D37" i="4"/>
  <c r="C37" i="4"/>
  <c r="B39" i="4"/>
  <c r="B38" i="4"/>
  <c r="B37" i="4"/>
  <c r="B36" i="4"/>
  <c r="B34" i="4"/>
  <c r="B33" i="4"/>
  <c r="B32" i="4"/>
  <c r="B31" i="4"/>
  <c r="M46" i="1"/>
  <c r="D39" i="4"/>
  <c r="M40" i="1"/>
  <c r="D38" i="4"/>
  <c r="D36" i="4"/>
  <c r="L28" i="1"/>
  <c r="C36" i="4"/>
  <c r="L46" i="1"/>
  <c r="C39" i="4"/>
  <c r="L40" i="1"/>
  <c r="C38" i="4"/>
  <c r="M21" i="1"/>
  <c r="D34" i="4"/>
  <c r="M15" i="1"/>
  <c r="D33" i="4"/>
  <c r="M9" i="1"/>
  <c r="D32" i="4"/>
  <c r="L9" i="1"/>
  <c r="C32" i="4"/>
  <c r="M3" i="1"/>
  <c r="D31" i="4"/>
  <c r="L3" i="1"/>
  <c r="C31" i="4"/>
  <c r="L15" i="1"/>
  <c r="C33" i="4"/>
  <c r="L21" i="1"/>
  <c r="C34" i="4"/>
</calcChain>
</file>

<file path=xl/sharedStrings.xml><?xml version="1.0" encoding="utf-8"?>
<sst xmlns="http://schemas.openxmlformats.org/spreadsheetml/2006/main" count="317" uniqueCount="189">
  <si>
    <t>Recipe Name</t>
  </si>
  <si>
    <t xml:space="preserve"> Device Name</t>
  </si>
  <si>
    <t>Applied Electric Field (MV/m)</t>
  </si>
  <si>
    <t>Poling Temperature ©</t>
  </si>
  <si>
    <t>Poling Time (min)</t>
  </si>
  <si>
    <t>d33 (pC/N)</t>
  </si>
  <si>
    <t>d33 averg. (pC/N)</t>
  </si>
  <si>
    <t>Standard Deviation</t>
  </si>
  <si>
    <t>2-3pz26</t>
  </si>
  <si>
    <t>Substrate</t>
  </si>
  <si>
    <t>Kapton</t>
  </si>
  <si>
    <t>Alumina</t>
  </si>
  <si>
    <t>33-3PZ7</t>
  </si>
  <si>
    <t>32-3PZ7</t>
  </si>
  <si>
    <t>Intial d33</t>
  </si>
  <si>
    <t>SD</t>
  </si>
  <si>
    <t>2-1PZ25</t>
  </si>
  <si>
    <t>21-1PZ25</t>
  </si>
  <si>
    <t>22-1PZ25</t>
  </si>
  <si>
    <t>24-1PZ25</t>
  </si>
  <si>
    <t>21-3pz26</t>
  </si>
  <si>
    <t>22-3pz26</t>
  </si>
  <si>
    <t>33-3pz26</t>
  </si>
  <si>
    <t>2-3PZ7</t>
  </si>
  <si>
    <t>21-3PZ8</t>
  </si>
  <si>
    <t>11-3PZ8</t>
  </si>
  <si>
    <t>9-3PZ8</t>
  </si>
  <si>
    <t>12-3PZ8</t>
  </si>
  <si>
    <t>1-3PZ8</t>
  </si>
  <si>
    <t>3-A1PZ25</t>
  </si>
  <si>
    <t>4-A1PZ25</t>
  </si>
  <si>
    <t>5-A1PZ25</t>
  </si>
  <si>
    <t>30-A1PZ25</t>
  </si>
  <si>
    <t>5-A3PZ26</t>
  </si>
  <si>
    <t>14-A3PZ26</t>
  </si>
  <si>
    <t>6-A3PZ26</t>
  </si>
  <si>
    <t>22-A3Z26</t>
  </si>
  <si>
    <t>4-A2PZ27</t>
  </si>
  <si>
    <t>7-A2PZ27</t>
  </si>
  <si>
    <t>9-A2PZ27</t>
  </si>
  <si>
    <t>10-A2Z27</t>
  </si>
  <si>
    <t>11-A2Z28</t>
  </si>
  <si>
    <t>6-A2PZ28</t>
  </si>
  <si>
    <t>14-A2PZ28</t>
  </si>
  <si>
    <t>5-A2PZ28</t>
  </si>
  <si>
    <t>21-2PZ7</t>
  </si>
  <si>
    <t>19-2PZ7</t>
  </si>
  <si>
    <t>15-2PZ7</t>
  </si>
  <si>
    <t>14-2PZ7</t>
  </si>
  <si>
    <t>25-2PZ7</t>
  </si>
  <si>
    <t>26-2PZ7</t>
  </si>
  <si>
    <t>27-2PZ7</t>
  </si>
  <si>
    <t>28-2PZ7</t>
  </si>
  <si>
    <t>35-1PZ7</t>
  </si>
  <si>
    <t>29-1PZ7</t>
  </si>
  <si>
    <t>30-1PZ7</t>
  </si>
  <si>
    <t>1-1PZ7</t>
  </si>
  <si>
    <t>4-1PZ7</t>
  </si>
  <si>
    <t>Temperature</t>
  </si>
  <si>
    <t>Fabric</t>
  </si>
  <si>
    <t>21-1PZ7</t>
  </si>
  <si>
    <t>5-1PZ7</t>
  </si>
  <si>
    <t>7-1PZ7</t>
  </si>
  <si>
    <t>11-1PZ7</t>
  </si>
  <si>
    <t>6-1PZ7</t>
  </si>
  <si>
    <t>8-3PZ7</t>
  </si>
  <si>
    <t>10-3PZ7</t>
  </si>
  <si>
    <t>9-1PZ7</t>
  </si>
  <si>
    <t>10-1PZ7</t>
  </si>
  <si>
    <t>8-1PZ7</t>
  </si>
  <si>
    <t>11-3PZ7</t>
  </si>
  <si>
    <t>12-3PZ7</t>
  </si>
  <si>
    <t>24-1PZ7</t>
  </si>
  <si>
    <t>6-2PZ7</t>
  </si>
  <si>
    <t>4-3PZ7</t>
  </si>
  <si>
    <t>29-3PZ7</t>
  </si>
  <si>
    <t>30-3PZ7</t>
  </si>
  <si>
    <t>24-3PZ9</t>
  </si>
  <si>
    <t>23-3PZ7</t>
  </si>
  <si>
    <t>27-1PZ7</t>
  </si>
  <si>
    <t>26-1PZ7</t>
  </si>
  <si>
    <t>25-1PZ7</t>
  </si>
  <si>
    <t>14-1PZ7</t>
  </si>
  <si>
    <t>36-1PZ7</t>
  </si>
  <si>
    <t>22-1PZ7</t>
  </si>
  <si>
    <t>5-3PZ7</t>
  </si>
  <si>
    <t>3-3PZ7</t>
  </si>
  <si>
    <t>26-3PZ7</t>
  </si>
  <si>
    <t>27-3PZ7</t>
  </si>
  <si>
    <t>28-3PZ7</t>
  </si>
  <si>
    <t>14-3PZ7</t>
  </si>
  <si>
    <t>15-3PZ7</t>
  </si>
  <si>
    <t>17-3PZ7</t>
  </si>
  <si>
    <t>18-3PZ7</t>
  </si>
  <si>
    <t>21-3PZ7</t>
  </si>
  <si>
    <t>19-3PZ7</t>
  </si>
  <si>
    <t>20-3PZ7</t>
  </si>
  <si>
    <t>25-3PZ7</t>
  </si>
  <si>
    <t>2-4-3PZ7</t>
  </si>
  <si>
    <t>4-4-3PZ7</t>
  </si>
  <si>
    <t>3-4-3PZ7</t>
  </si>
  <si>
    <t>7-4-3PZ7</t>
  </si>
  <si>
    <t>5-4-3PZ7</t>
  </si>
  <si>
    <t>8-4-3PZ7</t>
  </si>
  <si>
    <t>11-4-3PZ7</t>
  </si>
  <si>
    <t>10-4-3PZ7</t>
  </si>
  <si>
    <t>9-4-3PZ7</t>
  </si>
  <si>
    <t>16-4-3PZ7</t>
  </si>
  <si>
    <t>15-4-3PZ7</t>
  </si>
  <si>
    <t>14-4-3PZ7</t>
  </si>
  <si>
    <t>3-5-4PZ7</t>
  </si>
  <si>
    <t>2-5-4PZ7</t>
  </si>
  <si>
    <t>1-5-4PZ7</t>
  </si>
  <si>
    <t>6-5-4PZ7</t>
  </si>
  <si>
    <t>5-5-4PZ7</t>
  </si>
  <si>
    <t>4-5-4PZ7</t>
  </si>
  <si>
    <t>16-5-4PZ7</t>
  </si>
  <si>
    <t>8-5-4PZ7</t>
  </si>
  <si>
    <t>12-5-4PZ7</t>
  </si>
  <si>
    <t>16-6-1PZ7</t>
  </si>
  <si>
    <t>15-6-1PZ7</t>
  </si>
  <si>
    <t>14-6-1PZ7</t>
  </si>
  <si>
    <t>13-6-1PZ7</t>
  </si>
  <si>
    <t>9-6-1PZ7</t>
  </si>
  <si>
    <t>5-6-1PZ7</t>
  </si>
  <si>
    <t>12-6-1PZ7</t>
  </si>
  <si>
    <t>11-6-1PZ7</t>
  </si>
  <si>
    <t>10-6-1PZ7</t>
  </si>
  <si>
    <t>7-6-1PZ7</t>
  </si>
  <si>
    <t>6-6-1PZ7</t>
  </si>
  <si>
    <t>8-61PZ7</t>
  </si>
  <si>
    <t>1-6-1PZ7</t>
  </si>
  <si>
    <t>2-6-1PZ7</t>
  </si>
  <si>
    <t>3-6-1PZ7</t>
  </si>
  <si>
    <t>4-6-1PZ7</t>
  </si>
  <si>
    <t>13-5-4PZ7</t>
  </si>
  <si>
    <t>14-5-4PZ7</t>
  </si>
  <si>
    <t>7-5-4PZ7</t>
  </si>
  <si>
    <t>9-5-4PZ7</t>
  </si>
  <si>
    <t>10-5-4PZ7</t>
  </si>
  <si>
    <t>1-4-1PZ7</t>
  </si>
  <si>
    <t>6-4-1PZ7</t>
  </si>
  <si>
    <t>1-5-2PZ7</t>
  </si>
  <si>
    <t>6-5-2PZ7</t>
  </si>
  <si>
    <t>7-5-2PZ7</t>
  </si>
  <si>
    <t>12-2PZ7</t>
  </si>
  <si>
    <t>18-2PZ7</t>
  </si>
  <si>
    <t>16-2PZ7</t>
  </si>
  <si>
    <t>10-2PZ7</t>
  </si>
  <si>
    <t>1-3PZ7</t>
  </si>
  <si>
    <t>9-3PZ7</t>
  </si>
  <si>
    <t>13-3PZ7</t>
  </si>
  <si>
    <t>24-3PZ7</t>
  </si>
  <si>
    <t>1-2PZ7</t>
  </si>
  <si>
    <t>13-2PZ7</t>
  </si>
  <si>
    <t>2-2PZ7</t>
  </si>
  <si>
    <t>4-2PZ7</t>
  </si>
  <si>
    <t>3-2PZ7</t>
  </si>
  <si>
    <t>5-2PZ7</t>
  </si>
  <si>
    <t>7-2PZ7</t>
  </si>
  <si>
    <t>30-2PZ7</t>
  </si>
  <si>
    <t>8-2PZ7</t>
  </si>
  <si>
    <t>9-2PZ7</t>
  </si>
  <si>
    <t>20-2PZ7</t>
  </si>
  <si>
    <t>11-2PZ7</t>
  </si>
  <si>
    <t>22-2PZ7</t>
  </si>
  <si>
    <t>29-2PZ7</t>
  </si>
  <si>
    <t>17-2PZ7</t>
  </si>
  <si>
    <t>3-1PZ7</t>
  </si>
  <si>
    <t>2-1PZ7</t>
  </si>
  <si>
    <t>d33</t>
  </si>
  <si>
    <t xml:space="preserve"> d33</t>
  </si>
  <si>
    <t>Device</t>
  </si>
  <si>
    <t>Dielectric constant</t>
  </si>
  <si>
    <t>23-pz5-2</t>
  </si>
  <si>
    <t>22-pz52</t>
  </si>
  <si>
    <t>24-pz5-2</t>
  </si>
  <si>
    <t>20-pz6-2</t>
  </si>
  <si>
    <t>3-pz6-2</t>
  </si>
  <si>
    <t>19-pz6-2</t>
  </si>
  <si>
    <t>1-PZ7-2</t>
  </si>
  <si>
    <t>1PC13</t>
  </si>
  <si>
    <t>2-pz7-2</t>
  </si>
  <si>
    <t>Average dielectric constant</t>
  </si>
  <si>
    <t>PZT:polymer ratio</t>
  </si>
  <si>
    <t>PZT:Polymer ratio</t>
  </si>
  <si>
    <t>1-1PZ8</t>
  </si>
  <si>
    <t>11-1PZ8</t>
  </si>
  <si>
    <t>7-1PZ8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</si>
</sst>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0" fontId="4" fillId="0" borderId="0" xfId="0" applyFont="1"/>
    <xf numFmtId="0" fontId="5" fillId="0" borderId="0" xfId="0" applyFont="1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3" fillId="0" borderId="0" xfId="1" applyFont="1"/>
    <xf numFmtId="0" fontId="3" fillId="0" borderId="0" xfId="1"/>
    <xf numFmtId="0" fontId="0" fillId="0" borderId="0" xfId="0" applyFill="1"/>
    <xf numFmtId="0" fontId="0" fillId="0" borderId="0" xfId="0"/>
    <xf numFmtId="0" fontId="2" fillId="0" borderId="0" xfId="0" applyFont="1" applyFill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7" fillId="0" borderId="0" xfId="1" applyFont="1"/>
    <xf numFmtId="14" fontId="7" fillId="0" borderId="0" xfId="1" applyNumberFormat="1" applyFont="1"/>
    <xf numFmtId="0" fontId="7" fillId="0" borderId="0" xfId="1" applyFont="1" applyFill="1"/>
    <xf numFmtId="16" fontId="7" fillId="0" borderId="0" xfId="1" applyNumberFormat="1" applyFont="1"/>
    <xf numFmtId="0" fontId="9" fillId="0" borderId="0" xfId="0" applyFont="1"/>
    <xf numFmtId="0" fontId="5" fillId="0" borderId="0" xfId="0" applyFont="1" applyFill="1"/>
    <xf numFmtId="0" fontId="8" fillId="0" borderId="0" xfId="0" applyFont="1" applyFill="1"/>
    <xf numFmtId="0" fontId="6" fillId="0" borderId="0" xfId="0" applyFont="1" applyFill="1"/>
    <xf numFmtId="0" fontId="7" fillId="0" borderId="0" xfId="0" applyFont="1" applyAlignment="1"/>
    <xf numFmtId="11" fontId="0" fillId="0" borderId="0" xfId="0" applyNumberFormat="1" applyFill="1"/>
    <xf numFmtId="0" fontId="0" fillId="0" borderId="0" xfId="0"/>
    <xf numFmtId="11" fontId="0" fillId="0" borderId="0" xfId="0" applyNumberFormat="1" applyFill="1"/>
    <xf numFmtId="0" fontId="0" fillId="0" borderId="0" xfId="0" applyFill="1"/>
    <xf numFmtId="11" fontId="5" fillId="0" borderId="0" xfId="0" applyNumberFormat="1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2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Kapton</c:v>
          </c:tx>
          <c:spPr>
            <a:ln w="19050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Results!$D$31:$D$34</c:f>
                <c:numCache>
                  <c:formatCode>General</c:formatCode>
                  <c:ptCount val="4"/>
                  <c:pt idx="0">
                    <c:v>0.74515982037059458</c:v>
                  </c:pt>
                  <c:pt idx="1">
                    <c:v>1.500876936643164</c:v>
                  </c:pt>
                  <c:pt idx="2">
                    <c:v>0.64072327551718755</c:v>
                  </c:pt>
                  <c:pt idx="3">
                    <c:v>1.2151817422372122</c:v>
                  </c:pt>
                </c:numCache>
              </c:numRef>
            </c:plus>
            <c:minus>
              <c:numRef>
                <c:f>Results!$D$31:$D$34</c:f>
                <c:numCache>
                  <c:formatCode>General</c:formatCode>
                  <c:ptCount val="4"/>
                  <c:pt idx="0">
                    <c:v>0.74515982037059458</c:v>
                  </c:pt>
                  <c:pt idx="1">
                    <c:v>1.500876936643164</c:v>
                  </c:pt>
                  <c:pt idx="2">
                    <c:v>0.64072327551718755</c:v>
                  </c:pt>
                  <c:pt idx="3">
                    <c:v>1.2151817422372122</c:v>
                  </c:pt>
                </c:numCache>
              </c:numRef>
            </c:minus>
          </c:errBars>
          <c:xVal>
            <c:strRef>
              <c:f>Results!$B$31:$B$34</c:f>
              <c:strCache>
                <c:ptCount val="4"/>
                <c:pt idx="0">
                  <c:v>8:1</c:v>
                </c:pt>
                <c:pt idx="1">
                  <c:v>10:1</c:v>
                </c:pt>
                <c:pt idx="2">
                  <c:v>12:1</c:v>
                </c:pt>
                <c:pt idx="3">
                  <c:v>14:1</c:v>
                </c:pt>
              </c:strCache>
            </c:strRef>
          </c:xVal>
          <c:yVal>
            <c:numRef>
              <c:f>Results!$C$31:$C$34</c:f>
              <c:numCache>
                <c:formatCode>General</c:formatCode>
                <c:ptCount val="4"/>
                <c:pt idx="0">
                  <c:v>25.15</c:v>
                </c:pt>
                <c:pt idx="1">
                  <c:v>28.4</c:v>
                </c:pt>
                <c:pt idx="2">
                  <c:v>29.1</c:v>
                </c:pt>
                <c:pt idx="3">
                  <c:v>21.32</c:v>
                </c:pt>
              </c:numCache>
            </c:numRef>
          </c:yVal>
          <c:smooth val="1"/>
        </c:ser>
        <c:ser>
          <c:idx val="1"/>
          <c:order val="1"/>
          <c:tx>
            <c:v>Alumina</c:v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Results!$D$36:$D$39</c:f>
                <c:numCache>
                  <c:formatCode>General</c:formatCode>
                  <c:ptCount val="4"/>
                  <c:pt idx="0">
                    <c:v>0.96790604154698701</c:v>
                  </c:pt>
                  <c:pt idx="1">
                    <c:v>0.85839507527895209</c:v>
                  </c:pt>
                  <c:pt idx="2">
                    <c:v>0.87509397991542037</c:v>
                  </c:pt>
                  <c:pt idx="3">
                    <c:v>0.47016234598162721</c:v>
                  </c:pt>
                </c:numCache>
              </c:numRef>
            </c:plus>
            <c:minus>
              <c:numRef>
                <c:f>Results!$D$36:$D$39</c:f>
                <c:numCache>
                  <c:formatCode>General</c:formatCode>
                  <c:ptCount val="4"/>
                  <c:pt idx="0">
                    <c:v>0.96790604154698701</c:v>
                  </c:pt>
                  <c:pt idx="1">
                    <c:v>0.85839507527895209</c:v>
                  </c:pt>
                  <c:pt idx="2">
                    <c:v>0.87509397991542037</c:v>
                  </c:pt>
                  <c:pt idx="3">
                    <c:v>0.47016234598162721</c:v>
                  </c:pt>
                </c:numCache>
              </c:numRef>
            </c:minus>
          </c:errBars>
          <c:xVal>
            <c:strRef>
              <c:f>Results!$B$36:$B$39</c:f>
              <c:strCache>
                <c:ptCount val="4"/>
                <c:pt idx="0">
                  <c:v>8:1</c:v>
                </c:pt>
                <c:pt idx="1">
                  <c:v>10:1</c:v>
                </c:pt>
                <c:pt idx="2">
                  <c:v>12:1</c:v>
                </c:pt>
                <c:pt idx="3">
                  <c:v>14:1</c:v>
                </c:pt>
              </c:strCache>
            </c:strRef>
          </c:xVal>
          <c:yVal>
            <c:numRef>
              <c:f>Results!$C$36:$C$39</c:f>
              <c:numCache>
                <c:formatCode>General</c:formatCode>
                <c:ptCount val="4"/>
                <c:pt idx="0">
                  <c:v>23</c:v>
                </c:pt>
                <c:pt idx="1">
                  <c:v>26</c:v>
                </c:pt>
                <c:pt idx="2">
                  <c:v>27.15</c:v>
                </c:pt>
                <c:pt idx="3">
                  <c:v>20.7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849536"/>
        <c:axId val="130850112"/>
      </c:scatterChart>
      <c:valAx>
        <c:axId val="130849536"/>
        <c:scaling>
          <c:orientation val="minMax"/>
          <c:min val="0.5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PZT/polymer</a:t>
                </a:r>
                <a:r>
                  <a:rPr lang="en-GB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weight ratio</a:t>
                </a:r>
                <a:endParaRPr lang="en-GB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majorTickMark val="none"/>
        <c:minorTickMark val="none"/>
        <c:tickLblPos val="nextTo"/>
        <c:crossAx val="130850112"/>
        <c:crosses val="autoZero"/>
        <c:crossBetween val="midCat"/>
      </c:valAx>
      <c:valAx>
        <c:axId val="1308501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d33 (pC/N)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30849536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Polyester-cotton</c:v>
          </c:tx>
          <c:spPr>
            <a:ln w="19050">
              <a:solidFill>
                <a:schemeClr val="tx1"/>
              </a:solidFill>
              <a:prstDash val="lgDashDot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Results!$D$67:$D$72</c:f>
                <c:numCache>
                  <c:formatCode>General</c:formatCode>
                  <c:ptCount val="6"/>
                  <c:pt idx="0">
                    <c:v>1.6415653633362466</c:v>
                  </c:pt>
                  <c:pt idx="1">
                    <c:v>1.9574419397183713</c:v>
                  </c:pt>
                  <c:pt idx="2">
                    <c:v>2.9642608025042536</c:v>
                  </c:pt>
                  <c:pt idx="3">
                    <c:v>2.6872016358247013</c:v>
                  </c:pt>
                  <c:pt idx="4">
                    <c:v>1.9269556026896009</c:v>
                  </c:pt>
                </c:numCache>
              </c:numRef>
            </c:plus>
            <c:minus>
              <c:numRef>
                <c:f>Results!$D$67:$D$71</c:f>
                <c:numCache>
                  <c:formatCode>General</c:formatCode>
                  <c:ptCount val="5"/>
                  <c:pt idx="0">
                    <c:v>1.6415653633362466</c:v>
                  </c:pt>
                  <c:pt idx="1">
                    <c:v>1.9574419397183713</c:v>
                  </c:pt>
                  <c:pt idx="2">
                    <c:v>2.9642608025042536</c:v>
                  </c:pt>
                  <c:pt idx="3">
                    <c:v>2.6872016358247013</c:v>
                  </c:pt>
                  <c:pt idx="4">
                    <c:v>1.9269556026896009</c:v>
                  </c:pt>
                </c:numCache>
              </c:numRef>
            </c:minus>
          </c:errBars>
          <c:xVal>
            <c:numRef>
              <c:f>Results!$B$67:$B$71</c:f>
              <c:numCache>
                <c:formatCode>General</c:formatCode>
                <c:ptCount val="5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110</c:v>
                </c:pt>
                <c:pt idx="4">
                  <c:v>120</c:v>
                </c:pt>
              </c:numCache>
            </c:numRef>
          </c:xVal>
          <c:yVal>
            <c:numRef>
              <c:f>Results!$C$67:$C$71</c:f>
              <c:numCache>
                <c:formatCode>General</c:formatCode>
                <c:ptCount val="5"/>
                <c:pt idx="0">
                  <c:v>50.8</c:v>
                </c:pt>
                <c:pt idx="1">
                  <c:v>53.6</c:v>
                </c:pt>
                <c:pt idx="2">
                  <c:v>43.45</c:v>
                </c:pt>
                <c:pt idx="3">
                  <c:v>37.799999999999997</c:v>
                </c:pt>
                <c:pt idx="4">
                  <c:v>22.35</c:v>
                </c:pt>
              </c:numCache>
            </c:numRef>
          </c:yVal>
          <c:smooth val="1"/>
        </c:ser>
        <c:ser>
          <c:idx val="1"/>
          <c:order val="1"/>
          <c:tx>
            <c:v>Kapton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square"/>
            <c:size val="3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Results!$D$55:$D$59</c:f>
                <c:numCache>
                  <c:formatCode>General</c:formatCode>
                  <c:ptCount val="5"/>
                  <c:pt idx="0">
                    <c:v>1.6693837501494848</c:v>
                  </c:pt>
                  <c:pt idx="1">
                    <c:v>0.74515982037059458</c:v>
                  </c:pt>
                  <c:pt idx="2">
                    <c:v>0.64072327551718755</c:v>
                  </c:pt>
                  <c:pt idx="3">
                    <c:v>0.82717019186851115</c:v>
                  </c:pt>
                  <c:pt idx="4">
                    <c:v>0.88257995015808755</c:v>
                  </c:pt>
                </c:numCache>
              </c:numRef>
            </c:plus>
            <c:minus>
              <c:numRef>
                <c:f>Results!$D$55:$D$59</c:f>
                <c:numCache>
                  <c:formatCode>General</c:formatCode>
                  <c:ptCount val="5"/>
                  <c:pt idx="0">
                    <c:v>1.6693837501494848</c:v>
                  </c:pt>
                  <c:pt idx="1">
                    <c:v>0.74515982037059458</c:v>
                  </c:pt>
                  <c:pt idx="2">
                    <c:v>0.64072327551718755</c:v>
                  </c:pt>
                  <c:pt idx="3">
                    <c:v>0.82717019186851115</c:v>
                  </c:pt>
                  <c:pt idx="4">
                    <c:v>0.88257995015808755</c:v>
                  </c:pt>
                </c:numCache>
              </c:numRef>
            </c:minus>
          </c:errBars>
          <c:xVal>
            <c:numRef>
              <c:f>Results!$B$55:$B$59</c:f>
              <c:numCache>
                <c:formatCode>General</c:formatCode>
                <c:ptCount val="5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110</c:v>
                </c:pt>
                <c:pt idx="4">
                  <c:v>120</c:v>
                </c:pt>
              </c:numCache>
            </c:numRef>
          </c:xVal>
          <c:yVal>
            <c:numRef>
              <c:f>Results!$C$55:$C$59</c:f>
              <c:numCache>
                <c:formatCode>General</c:formatCode>
                <c:ptCount val="5"/>
                <c:pt idx="0">
                  <c:v>28.95</c:v>
                </c:pt>
                <c:pt idx="1">
                  <c:v>31.15</c:v>
                </c:pt>
                <c:pt idx="2">
                  <c:v>29.1</c:v>
                </c:pt>
                <c:pt idx="3">
                  <c:v>28.5</c:v>
                </c:pt>
                <c:pt idx="4">
                  <c:v>28.6</c:v>
                </c:pt>
              </c:numCache>
            </c:numRef>
          </c:yVal>
          <c:smooth val="1"/>
        </c:ser>
        <c:ser>
          <c:idx val="2"/>
          <c:order val="2"/>
          <c:tx>
            <c:v>Alumina</c:v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triangle"/>
            <c:size val="3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Results!$D$61:$D$65</c:f>
                <c:numCache>
                  <c:formatCode>General</c:formatCode>
                  <c:ptCount val="5"/>
                  <c:pt idx="0">
                    <c:v>0.68055704737872058</c:v>
                  </c:pt>
                  <c:pt idx="1">
                    <c:v>0.85224162622679023</c:v>
                  </c:pt>
                  <c:pt idx="2">
                    <c:v>0.87509397991542037</c:v>
                  </c:pt>
                  <c:pt idx="3">
                    <c:v>1.5355437918998287</c:v>
                  </c:pt>
                  <c:pt idx="4">
                    <c:v>0.82557794748189639</c:v>
                  </c:pt>
                </c:numCache>
              </c:numRef>
            </c:plus>
            <c:minus>
              <c:numRef>
                <c:f>Results!$D$61:$D$65</c:f>
                <c:numCache>
                  <c:formatCode>General</c:formatCode>
                  <c:ptCount val="5"/>
                  <c:pt idx="0">
                    <c:v>0.68055704737872058</c:v>
                  </c:pt>
                  <c:pt idx="1">
                    <c:v>0.85224162622679023</c:v>
                  </c:pt>
                  <c:pt idx="2">
                    <c:v>0.87509397991542037</c:v>
                  </c:pt>
                  <c:pt idx="3">
                    <c:v>1.5355437918998287</c:v>
                  </c:pt>
                  <c:pt idx="4">
                    <c:v>0.82557794748189639</c:v>
                  </c:pt>
                </c:numCache>
              </c:numRef>
            </c:minus>
          </c:errBars>
          <c:xVal>
            <c:numRef>
              <c:f>Results!$B$61:$B$65</c:f>
              <c:numCache>
                <c:formatCode>General</c:formatCode>
                <c:ptCount val="5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110</c:v>
                </c:pt>
                <c:pt idx="4">
                  <c:v>120</c:v>
                </c:pt>
              </c:numCache>
            </c:numRef>
          </c:xVal>
          <c:yVal>
            <c:numRef>
              <c:f>Results!$C$61:$C$65</c:f>
              <c:numCache>
                <c:formatCode>General</c:formatCode>
                <c:ptCount val="5"/>
                <c:pt idx="0">
                  <c:v>26.4</c:v>
                </c:pt>
                <c:pt idx="1">
                  <c:v>27.9</c:v>
                </c:pt>
                <c:pt idx="2">
                  <c:v>27.15</c:v>
                </c:pt>
                <c:pt idx="3">
                  <c:v>24.4</c:v>
                </c:pt>
                <c:pt idx="4">
                  <c:v>23.55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71104"/>
        <c:axId val="36071680"/>
      </c:scatterChart>
      <c:valAx>
        <c:axId val="36071104"/>
        <c:scaling>
          <c:orientation val="minMax"/>
          <c:max val="130"/>
          <c:min val="70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Poling temperature (°C)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6071680"/>
        <c:crosses val="autoZero"/>
        <c:crossBetween val="midCat"/>
        <c:majorUnit val="10"/>
      </c:valAx>
      <c:valAx>
        <c:axId val="360716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d33 (pC/N)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6071104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Polyester-cotton</c:v>
          </c:tx>
          <c:spPr>
            <a:ln w="19050">
              <a:solidFill>
                <a:schemeClr val="tx1"/>
              </a:solidFill>
              <a:prstDash val="lgDashDot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Results!$D$89:$D$93</c:f>
                <c:numCache>
                  <c:formatCode>General</c:formatCode>
                  <c:ptCount val="5"/>
                  <c:pt idx="0">
                    <c:v>2.2360679774997898</c:v>
                  </c:pt>
                  <c:pt idx="1">
                    <c:v>2.062190965683675</c:v>
                  </c:pt>
                  <c:pt idx="2">
                    <c:v>1.4680814547887788</c:v>
                  </c:pt>
                  <c:pt idx="3">
                    <c:v>1.8890264827766652</c:v>
                  </c:pt>
                  <c:pt idx="4">
                    <c:v>1.0760551736979407</c:v>
                  </c:pt>
                </c:numCache>
              </c:numRef>
            </c:plus>
            <c:minus>
              <c:numRef>
                <c:f>Results!$D$89:$D$93</c:f>
                <c:numCache>
                  <c:formatCode>General</c:formatCode>
                  <c:ptCount val="5"/>
                  <c:pt idx="0">
                    <c:v>2.2360679774997898</c:v>
                  </c:pt>
                  <c:pt idx="1">
                    <c:v>2.062190965683675</c:v>
                  </c:pt>
                  <c:pt idx="2">
                    <c:v>1.4680814547887788</c:v>
                  </c:pt>
                  <c:pt idx="3">
                    <c:v>1.8890264827766652</c:v>
                  </c:pt>
                  <c:pt idx="4">
                    <c:v>1.0760551736979407</c:v>
                  </c:pt>
                </c:numCache>
              </c:numRef>
            </c:minus>
          </c:errBars>
          <c:xVal>
            <c:numRef>
              <c:f>Results!$B$89:$B$93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xVal>
          <c:yVal>
            <c:numRef>
              <c:f>Results!$C$89:$C$93</c:f>
              <c:numCache>
                <c:formatCode>General</c:formatCode>
                <c:ptCount val="5"/>
                <c:pt idx="0">
                  <c:v>48.5</c:v>
                </c:pt>
                <c:pt idx="1">
                  <c:v>53.6</c:v>
                </c:pt>
                <c:pt idx="2">
                  <c:v>58.05</c:v>
                </c:pt>
                <c:pt idx="3">
                  <c:v>54.1</c:v>
                </c:pt>
                <c:pt idx="4">
                  <c:v>53</c:v>
                </c:pt>
              </c:numCache>
            </c:numRef>
          </c:yVal>
          <c:smooth val="1"/>
        </c:ser>
        <c:ser>
          <c:idx val="1"/>
          <c:order val="1"/>
          <c:tx>
            <c:v>Kapton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3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Results!$D$76:$D$80</c:f>
                <c:numCache>
                  <c:formatCode>General</c:formatCode>
                  <c:ptCount val="5"/>
                  <c:pt idx="0">
                    <c:v>1.025978352085154</c:v>
                  </c:pt>
                  <c:pt idx="1">
                    <c:v>0.88704120832301692</c:v>
                  </c:pt>
                  <c:pt idx="2">
                    <c:v>0.7591546545162482</c:v>
                  </c:pt>
                  <c:pt idx="3">
                    <c:v>1.3726654823065194</c:v>
                  </c:pt>
                  <c:pt idx="4">
                    <c:v>0.52314836378059704</c:v>
                  </c:pt>
                </c:numCache>
              </c:numRef>
            </c:plus>
            <c:minus>
              <c:numRef>
                <c:f>Results!$D$76:$D$80</c:f>
                <c:numCache>
                  <c:formatCode>General</c:formatCode>
                  <c:ptCount val="5"/>
                  <c:pt idx="0">
                    <c:v>1.025978352085154</c:v>
                  </c:pt>
                  <c:pt idx="1">
                    <c:v>0.88704120832301692</c:v>
                  </c:pt>
                  <c:pt idx="2">
                    <c:v>0.7591546545162482</c:v>
                  </c:pt>
                  <c:pt idx="3">
                    <c:v>1.3726654823065194</c:v>
                  </c:pt>
                  <c:pt idx="4">
                    <c:v>0.52314836378059704</c:v>
                  </c:pt>
                </c:numCache>
              </c:numRef>
            </c:minus>
          </c:errBars>
          <c:xVal>
            <c:numRef>
              <c:f>Results!$B$76:$B$80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xVal>
          <c:yVal>
            <c:numRef>
              <c:f>Results!$C$76:$C$80</c:f>
              <c:numCache>
                <c:formatCode>General</c:formatCode>
                <c:ptCount val="5"/>
                <c:pt idx="0">
                  <c:v>28</c:v>
                </c:pt>
                <c:pt idx="1">
                  <c:v>31.05</c:v>
                </c:pt>
                <c:pt idx="2">
                  <c:v>33.049999999999997</c:v>
                </c:pt>
                <c:pt idx="3">
                  <c:v>31.1</c:v>
                </c:pt>
                <c:pt idx="4">
                  <c:v>30.2</c:v>
                </c:pt>
              </c:numCache>
            </c:numRef>
          </c:yVal>
          <c:smooth val="1"/>
        </c:ser>
        <c:ser>
          <c:idx val="2"/>
          <c:order val="2"/>
          <c:tx>
            <c:v>Alumina</c:v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Results!$D$83:$D$87</c:f>
                <c:numCache>
                  <c:formatCode>General</c:formatCode>
                  <c:ptCount val="5"/>
                  <c:pt idx="0">
                    <c:v>1.1002392084403616</c:v>
                  </c:pt>
                  <c:pt idx="1">
                    <c:v>0.85224162622679023</c:v>
                  </c:pt>
                  <c:pt idx="2">
                    <c:v>0.9333020044867294</c:v>
                  </c:pt>
                  <c:pt idx="3">
                    <c:v>0.85839507527895209</c:v>
                  </c:pt>
                  <c:pt idx="4">
                    <c:v>1.1876558069531233</c:v>
                  </c:pt>
                </c:numCache>
              </c:numRef>
            </c:plus>
            <c:minus>
              <c:numRef>
                <c:f>Results!$D$83:$D$87</c:f>
                <c:numCache>
                  <c:formatCode>General</c:formatCode>
                  <c:ptCount val="5"/>
                  <c:pt idx="0">
                    <c:v>1.1002392084403616</c:v>
                  </c:pt>
                  <c:pt idx="1">
                    <c:v>0.85224162622679023</c:v>
                  </c:pt>
                  <c:pt idx="2">
                    <c:v>0.9333020044867294</c:v>
                  </c:pt>
                  <c:pt idx="3">
                    <c:v>0.85839507527895209</c:v>
                  </c:pt>
                  <c:pt idx="4">
                    <c:v>1.1876558069531233</c:v>
                  </c:pt>
                </c:numCache>
              </c:numRef>
            </c:minus>
          </c:errBars>
          <c:xVal>
            <c:numRef>
              <c:f>Results!$B$83:$B$87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xVal>
          <c:yVal>
            <c:numRef>
              <c:f>Results!$C$83:$C$87</c:f>
              <c:numCache>
                <c:formatCode>General</c:formatCode>
                <c:ptCount val="5"/>
                <c:pt idx="0">
                  <c:v>25.5</c:v>
                </c:pt>
                <c:pt idx="1">
                  <c:v>27.9</c:v>
                </c:pt>
                <c:pt idx="2">
                  <c:v>30.15</c:v>
                </c:pt>
                <c:pt idx="3">
                  <c:v>27</c:v>
                </c:pt>
                <c:pt idx="4">
                  <c:v>26.4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73984"/>
        <c:axId val="36074560"/>
      </c:scatterChart>
      <c:valAx>
        <c:axId val="36073984"/>
        <c:scaling>
          <c:orientation val="minMax"/>
          <c:max val="1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Poling</a:t>
                </a:r>
                <a:r>
                  <a:rPr lang="en-GB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time (min)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6074560"/>
        <c:crosses val="autoZero"/>
        <c:crossBetween val="midCat"/>
        <c:majorUnit val="1"/>
      </c:valAx>
      <c:valAx>
        <c:axId val="36074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d33 (pC/N)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6073984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Polyester-cotton</c:v>
          </c:tx>
          <c:spPr>
            <a:ln w="19050">
              <a:solidFill>
                <a:schemeClr val="tx1"/>
              </a:solidFill>
              <a:prstDash val="lgDashDot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Results!$D$110:$D$113</c:f>
                <c:numCache>
                  <c:formatCode>General</c:formatCode>
                  <c:ptCount val="4"/>
                  <c:pt idx="0">
                    <c:v>1.4680814547887788</c:v>
                  </c:pt>
                  <c:pt idx="1">
                    <c:v>2.0493901531919199</c:v>
                  </c:pt>
                  <c:pt idx="2">
                    <c:v>2.470883072485369</c:v>
                  </c:pt>
                </c:numCache>
              </c:numRef>
            </c:plus>
            <c:minus>
              <c:numRef>
                <c:f>Results!$D$110:$D$113</c:f>
                <c:numCache>
                  <c:formatCode>General</c:formatCode>
                  <c:ptCount val="4"/>
                  <c:pt idx="0">
                    <c:v>1.4680814547887788</c:v>
                  </c:pt>
                  <c:pt idx="1">
                    <c:v>2.0493901531919199</c:v>
                  </c:pt>
                  <c:pt idx="2">
                    <c:v>2.470883072485369</c:v>
                  </c:pt>
                </c:numCache>
              </c:numRef>
            </c:minus>
          </c:errBars>
          <c:xVal>
            <c:numRef>
              <c:f>Results!$B$110:$B$113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3.7</c:v>
                </c:pt>
              </c:numCache>
            </c:numRef>
          </c:xVal>
          <c:yVal>
            <c:numRef>
              <c:f>Results!$C$110:$C$113</c:f>
              <c:numCache>
                <c:formatCode>General</c:formatCode>
                <c:ptCount val="4"/>
                <c:pt idx="0">
                  <c:v>58.05</c:v>
                </c:pt>
                <c:pt idx="1">
                  <c:v>66.099999999999994</c:v>
                </c:pt>
                <c:pt idx="2">
                  <c:v>70</c:v>
                </c:pt>
              </c:numCache>
            </c:numRef>
          </c:yVal>
          <c:smooth val="1"/>
        </c:ser>
        <c:ser>
          <c:idx val="1"/>
          <c:order val="1"/>
          <c:tx>
            <c:v>Kapton</c:v>
          </c:tx>
          <c:spPr>
            <a:ln w="19050">
              <a:solidFill>
                <a:schemeClr val="tx1"/>
              </a:solidFill>
            </a:ln>
          </c:spPr>
          <c:marker>
            <c:symbol val="square"/>
            <c:size val="3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Results!$D$98:$D$101</c:f>
                <c:numCache>
                  <c:formatCode>General</c:formatCode>
                  <c:ptCount val="4"/>
                  <c:pt idx="0">
                    <c:v>0.7591546545162482</c:v>
                  </c:pt>
                  <c:pt idx="1">
                    <c:v>0.93330200448672973</c:v>
                  </c:pt>
                  <c:pt idx="2">
                    <c:v>0.79471941423902626</c:v>
                  </c:pt>
                  <c:pt idx="3">
                    <c:v>0.5501196042201808</c:v>
                  </c:pt>
                </c:numCache>
              </c:numRef>
            </c:plus>
            <c:minus>
              <c:numRef>
                <c:f>Results!$D$98:$D$101</c:f>
                <c:numCache>
                  <c:formatCode>General</c:formatCode>
                  <c:ptCount val="4"/>
                  <c:pt idx="0">
                    <c:v>0.7591546545162482</c:v>
                  </c:pt>
                  <c:pt idx="1">
                    <c:v>0.93330200448672973</c:v>
                  </c:pt>
                  <c:pt idx="2">
                    <c:v>0.79471941423902626</c:v>
                  </c:pt>
                  <c:pt idx="3">
                    <c:v>0.5501196042201808</c:v>
                  </c:pt>
                </c:numCache>
              </c:numRef>
            </c:minus>
          </c:errBars>
          <c:xVal>
            <c:numRef>
              <c:f>Results!$B$98:$B$100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3.7</c:v>
                </c:pt>
              </c:numCache>
            </c:numRef>
          </c:xVal>
          <c:yVal>
            <c:numRef>
              <c:f>Results!$C$98:$C$100</c:f>
              <c:numCache>
                <c:formatCode>General</c:formatCode>
                <c:ptCount val="3"/>
                <c:pt idx="0">
                  <c:v>33.049999999999997</c:v>
                </c:pt>
                <c:pt idx="1">
                  <c:v>38.65</c:v>
                </c:pt>
                <c:pt idx="2">
                  <c:v>40</c:v>
                </c:pt>
              </c:numCache>
            </c:numRef>
          </c:yVal>
          <c:smooth val="1"/>
        </c:ser>
        <c:ser>
          <c:idx val="2"/>
          <c:order val="2"/>
          <c:tx>
            <c:v>Alumina</c:v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Results!$D$104:$D$108</c:f>
                <c:numCache>
                  <c:formatCode>General</c:formatCode>
                  <c:ptCount val="5"/>
                  <c:pt idx="0">
                    <c:v>0.9333020044867294</c:v>
                  </c:pt>
                  <c:pt idx="1">
                    <c:v>0.57124057057747923</c:v>
                  </c:pt>
                  <c:pt idx="2">
                    <c:v>0.65694668533178624</c:v>
                  </c:pt>
                  <c:pt idx="3">
                    <c:v>0.58714294861239991</c:v>
                  </c:pt>
                </c:numCache>
              </c:numRef>
            </c:plus>
            <c:minus>
              <c:numRef>
                <c:f>Results!$D$104:$D$108</c:f>
                <c:numCache>
                  <c:formatCode>General</c:formatCode>
                  <c:ptCount val="5"/>
                  <c:pt idx="0">
                    <c:v>0.9333020044867294</c:v>
                  </c:pt>
                  <c:pt idx="1">
                    <c:v>0.57124057057747923</c:v>
                  </c:pt>
                  <c:pt idx="2">
                    <c:v>0.65694668533178624</c:v>
                  </c:pt>
                  <c:pt idx="3">
                    <c:v>0.58714294861239991</c:v>
                  </c:pt>
                </c:numCache>
              </c:numRef>
            </c:minus>
          </c:errBars>
          <c:xVal>
            <c:numRef>
              <c:f>Results!$B$104:$B$107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3.7</c:v>
                </c:pt>
                <c:pt idx="3">
                  <c:v>4</c:v>
                </c:pt>
              </c:numCache>
            </c:numRef>
          </c:xVal>
          <c:yVal>
            <c:numRef>
              <c:f>Results!$C$104:$C$107</c:f>
              <c:numCache>
                <c:formatCode>General</c:formatCode>
                <c:ptCount val="4"/>
                <c:pt idx="0">
                  <c:v>30.15</c:v>
                </c:pt>
                <c:pt idx="1">
                  <c:v>32.700000000000003</c:v>
                </c:pt>
                <c:pt idx="2">
                  <c:v>35.700000000000003</c:v>
                </c:pt>
                <c:pt idx="3">
                  <c:v>35.35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76864"/>
        <c:axId val="549109760"/>
      </c:scatterChart>
      <c:valAx>
        <c:axId val="36076864"/>
        <c:scaling>
          <c:orientation val="minMax"/>
          <c:min val="1.5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Electric field</a:t>
                </a:r>
                <a:r>
                  <a:rPr lang="en-GB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(MV/m)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549109760"/>
        <c:crosses val="autoZero"/>
        <c:crossBetween val="midCat"/>
        <c:majorUnit val="0.5"/>
      </c:valAx>
      <c:valAx>
        <c:axId val="5491097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d33 (pC/N)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36076864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Results!$C$4:$C$7</c:f>
                <c:numCache>
                  <c:formatCode>General</c:formatCode>
                  <c:ptCount val="4"/>
                  <c:pt idx="0">
                    <c:v>2.017513100074249</c:v>
                  </c:pt>
                  <c:pt idx="1">
                    <c:v>1.5275252316519465</c:v>
                  </c:pt>
                  <c:pt idx="2">
                    <c:v>1.5275252316519465</c:v>
                  </c:pt>
                  <c:pt idx="3">
                    <c:v>3.2145502536643185</c:v>
                  </c:pt>
                </c:numCache>
              </c:numRef>
            </c:plus>
            <c:minus>
              <c:numRef>
                <c:f>Results!$C$4:$C$7</c:f>
                <c:numCache>
                  <c:formatCode>General</c:formatCode>
                  <c:ptCount val="4"/>
                  <c:pt idx="0">
                    <c:v>2.017513100074249</c:v>
                  </c:pt>
                  <c:pt idx="1">
                    <c:v>1.5275252316519465</c:v>
                  </c:pt>
                  <c:pt idx="2">
                    <c:v>1.5275252316519465</c:v>
                  </c:pt>
                  <c:pt idx="3">
                    <c:v>3.2145502536643185</c:v>
                  </c:pt>
                </c:numCache>
              </c:numRef>
            </c:minus>
          </c:errBars>
          <c:xVal>
            <c:strRef>
              <c:f>Results!$A$4:$A$7</c:f>
              <c:strCache>
                <c:ptCount val="4"/>
                <c:pt idx="0">
                  <c:v>8:1</c:v>
                </c:pt>
                <c:pt idx="1">
                  <c:v>10:1</c:v>
                </c:pt>
                <c:pt idx="2">
                  <c:v>12:1</c:v>
                </c:pt>
                <c:pt idx="3">
                  <c:v>14:1</c:v>
                </c:pt>
              </c:strCache>
            </c:strRef>
          </c:xVal>
          <c:yVal>
            <c:numRef>
              <c:f>Results!$B$4:$B$7</c:f>
              <c:numCache>
                <c:formatCode>General</c:formatCode>
                <c:ptCount val="4"/>
                <c:pt idx="0">
                  <c:v>138.229715762908</c:v>
                </c:pt>
                <c:pt idx="1">
                  <c:v>142.33333333333334</c:v>
                </c:pt>
                <c:pt idx="2">
                  <c:v>146.33333333333334</c:v>
                </c:pt>
                <c:pt idx="3">
                  <c:v>133.33333333333334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114368"/>
        <c:axId val="549114944"/>
      </c:scatterChart>
      <c:valAx>
        <c:axId val="549114368"/>
        <c:scaling>
          <c:orientation val="minMax"/>
          <c:min val="0.5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PZT/polymer</a:t>
                </a:r>
                <a:r>
                  <a:rPr lang="en-GB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weight ratio</a:t>
                </a:r>
                <a:endParaRPr lang="en-GB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majorTickMark val="none"/>
        <c:minorTickMark val="none"/>
        <c:tickLblPos val="nextTo"/>
        <c:crossAx val="549114944"/>
        <c:crosses val="autoZero"/>
        <c:crossBetween val="midCat"/>
      </c:valAx>
      <c:valAx>
        <c:axId val="549114944"/>
        <c:scaling>
          <c:orientation val="minMax"/>
          <c:min val="60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Relative dielectric</a:t>
                </a:r>
                <a:r>
                  <a:rPr lang="en-GB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constant ɛr</a:t>
                </a:r>
                <a:endParaRPr lang="en-GB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54911436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74084</xdr:rowOff>
    </xdr:from>
    <xdr:ext cx="2206438" cy="254493"/>
    <xdr:sp macro="" textlink="">
      <xdr:nvSpPr>
        <xdr:cNvPr id="2" name="TextBox 1"/>
        <xdr:cNvSpPr txBox="1"/>
      </xdr:nvSpPr>
      <xdr:spPr>
        <a:xfrm>
          <a:off x="116416" y="74084"/>
          <a:ext cx="2206438" cy="25449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Investigating d33</a:t>
          </a:r>
          <a:r>
            <a:rPr lang="en-GB" sz="11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vs. temperature</a:t>
          </a:r>
          <a:endParaRPr lang="en-GB" sz="1100" b="1" u="sng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31750</xdr:colOff>
      <xdr:row>29</xdr:row>
      <xdr:rowOff>120650</xdr:rowOff>
    </xdr:from>
    <xdr:ext cx="1720792" cy="254493"/>
    <xdr:sp macro="" textlink="">
      <xdr:nvSpPr>
        <xdr:cNvPr id="3" name="TextBox 2"/>
        <xdr:cNvSpPr txBox="1"/>
      </xdr:nvSpPr>
      <xdr:spPr>
        <a:xfrm>
          <a:off x="31750" y="5846233"/>
          <a:ext cx="1720792" cy="25449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Investigating d33</a:t>
          </a:r>
          <a:r>
            <a:rPr lang="en-GB" sz="11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vs. time</a:t>
          </a:r>
          <a:endParaRPr lang="en-GB" sz="1100" b="1" u="sng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0</xdr:colOff>
      <xdr:row>59</xdr:row>
      <xdr:rowOff>88900</xdr:rowOff>
    </xdr:from>
    <xdr:ext cx="2225930" cy="254493"/>
    <xdr:sp macro="" textlink="">
      <xdr:nvSpPr>
        <xdr:cNvPr id="4" name="TextBox 3"/>
        <xdr:cNvSpPr txBox="1"/>
      </xdr:nvSpPr>
      <xdr:spPr>
        <a:xfrm>
          <a:off x="0" y="12492567"/>
          <a:ext cx="2225930" cy="25449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Investigating d33</a:t>
          </a:r>
          <a:r>
            <a:rPr lang="en-GB" sz="11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vs. Electric field</a:t>
          </a:r>
          <a:endParaRPr lang="en-GB" sz="1100" b="1" u="sng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0</xdr:row>
      <xdr:rowOff>95250</xdr:rowOff>
    </xdr:from>
    <xdr:ext cx="2206438" cy="254493"/>
    <xdr:sp macro="" textlink="">
      <xdr:nvSpPr>
        <xdr:cNvPr id="2" name="TextBox 1"/>
        <xdr:cNvSpPr txBox="1"/>
      </xdr:nvSpPr>
      <xdr:spPr>
        <a:xfrm>
          <a:off x="10583" y="95250"/>
          <a:ext cx="2206438" cy="25449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Investigating d33</a:t>
          </a:r>
          <a:r>
            <a:rPr lang="en-GB" sz="11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vs. temperature</a:t>
          </a:r>
          <a:endParaRPr lang="en-GB" sz="1100" b="1" u="sng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0</xdr:colOff>
      <xdr:row>30</xdr:row>
      <xdr:rowOff>74084</xdr:rowOff>
    </xdr:from>
    <xdr:ext cx="1720792" cy="254493"/>
    <xdr:sp macro="" textlink="">
      <xdr:nvSpPr>
        <xdr:cNvPr id="3" name="TextBox 2"/>
        <xdr:cNvSpPr txBox="1"/>
      </xdr:nvSpPr>
      <xdr:spPr>
        <a:xfrm>
          <a:off x="0" y="6011334"/>
          <a:ext cx="1720792" cy="25449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Investigating d33</a:t>
          </a:r>
          <a:r>
            <a:rPr lang="en-GB" sz="11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vs. time</a:t>
          </a:r>
          <a:endParaRPr lang="en-GB" sz="1100" b="1" u="sng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0</xdr:colOff>
      <xdr:row>61</xdr:row>
      <xdr:rowOff>158751</xdr:rowOff>
    </xdr:from>
    <xdr:ext cx="2194447" cy="254493"/>
    <xdr:sp macro="" textlink="">
      <xdr:nvSpPr>
        <xdr:cNvPr id="4" name="TextBox 3"/>
        <xdr:cNvSpPr txBox="1"/>
      </xdr:nvSpPr>
      <xdr:spPr>
        <a:xfrm>
          <a:off x="0" y="9980084"/>
          <a:ext cx="2194447" cy="25449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Investigating d33</a:t>
          </a:r>
          <a:r>
            <a:rPr lang="en-GB" sz="11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vs. electric field</a:t>
          </a:r>
          <a:endParaRPr lang="en-GB" sz="1100" b="1" u="sng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74084</xdr:colOff>
      <xdr:row>0</xdr:row>
      <xdr:rowOff>42333</xdr:rowOff>
    </xdr:from>
    <xdr:ext cx="2206438" cy="254493"/>
    <xdr:sp macro="" textlink="">
      <xdr:nvSpPr>
        <xdr:cNvPr id="2" name="TextBox 1"/>
        <xdr:cNvSpPr txBox="1"/>
      </xdr:nvSpPr>
      <xdr:spPr>
        <a:xfrm>
          <a:off x="74084" y="42333"/>
          <a:ext cx="2206438" cy="25449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Investigating d33</a:t>
          </a:r>
          <a:r>
            <a:rPr lang="en-GB" sz="11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vs. temperature</a:t>
          </a:r>
          <a:endParaRPr lang="en-GB" sz="1100" b="1" u="sng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1720792" cy="254493"/>
    <xdr:sp macro="" textlink="">
      <xdr:nvSpPr>
        <xdr:cNvPr id="3" name="TextBox 2"/>
        <xdr:cNvSpPr txBox="1"/>
      </xdr:nvSpPr>
      <xdr:spPr>
        <a:xfrm>
          <a:off x="0" y="5344583"/>
          <a:ext cx="1720792" cy="25449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Investigating d33</a:t>
          </a:r>
          <a:r>
            <a:rPr lang="en-GB" sz="11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vs. time</a:t>
          </a:r>
          <a:endParaRPr lang="en-GB" sz="1100" b="1" u="sng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52917</xdr:colOff>
      <xdr:row>60</xdr:row>
      <xdr:rowOff>52917</xdr:rowOff>
    </xdr:from>
    <xdr:ext cx="2194447" cy="254493"/>
    <xdr:sp macro="" textlink="">
      <xdr:nvSpPr>
        <xdr:cNvPr id="4" name="TextBox 3"/>
        <xdr:cNvSpPr txBox="1"/>
      </xdr:nvSpPr>
      <xdr:spPr>
        <a:xfrm>
          <a:off x="52917" y="11504084"/>
          <a:ext cx="2194447" cy="25449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Investigating d33</a:t>
          </a:r>
          <a:r>
            <a:rPr lang="en-GB" sz="11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vs. electric field</a:t>
          </a:r>
          <a:endParaRPr lang="en-GB" sz="1100" b="1" u="sng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47625</xdr:rowOff>
    </xdr:from>
    <xdr:ext cx="4114268" cy="254493"/>
    <xdr:sp macro="" textlink="">
      <xdr:nvSpPr>
        <xdr:cNvPr id="2" name="TextBox 1"/>
        <xdr:cNvSpPr txBox="1"/>
      </xdr:nvSpPr>
      <xdr:spPr>
        <a:xfrm>
          <a:off x="1562100" y="47625"/>
          <a:ext cx="4114268" cy="25449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Intial d33 measurements for different</a:t>
          </a:r>
          <a:r>
            <a:rPr lang="en-GB" sz="11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PZT/polymer weight ratios</a:t>
          </a:r>
          <a:endParaRPr lang="en-GB" sz="1100" b="1" u="sng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6</xdr:col>
      <xdr:colOff>45741</xdr:colOff>
      <xdr:row>27</xdr:row>
      <xdr:rowOff>137169</xdr:rowOff>
    </xdr:from>
    <xdr:to>
      <xdr:col>13</xdr:col>
      <xdr:colOff>350541</xdr:colOff>
      <xdr:row>43</xdr:row>
      <xdr:rowOff>22869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38100</xdr:colOff>
      <xdr:row>50</xdr:row>
      <xdr:rowOff>171450</xdr:rowOff>
    </xdr:from>
    <xdr:ext cx="2206438" cy="254493"/>
    <xdr:sp macro="" textlink="">
      <xdr:nvSpPr>
        <xdr:cNvPr id="4" name="TextBox 3"/>
        <xdr:cNvSpPr txBox="1"/>
      </xdr:nvSpPr>
      <xdr:spPr>
        <a:xfrm>
          <a:off x="38100" y="4552950"/>
          <a:ext cx="2206438" cy="25449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Investigating d33</a:t>
          </a:r>
          <a:r>
            <a:rPr lang="en-GB" sz="11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vs. temperature</a:t>
          </a:r>
          <a:endParaRPr lang="en-GB" sz="1100" b="1" u="sng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19050</xdr:colOff>
      <xdr:row>48</xdr:row>
      <xdr:rowOff>19050</xdr:rowOff>
    </xdr:from>
    <xdr:ext cx="2349618" cy="298800"/>
    <xdr:sp macro="" textlink="">
      <xdr:nvSpPr>
        <xdr:cNvPr id="5" name="TextBox 4"/>
        <xdr:cNvSpPr txBox="1"/>
      </xdr:nvSpPr>
      <xdr:spPr>
        <a:xfrm>
          <a:off x="19050" y="4019550"/>
          <a:ext cx="2349618" cy="2988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400" b="1" u="sng">
              <a:latin typeface="Times New Roman" panose="02020603050405020304" pitchFamily="18" charset="0"/>
              <a:cs typeface="Times New Roman" panose="02020603050405020304" pitchFamily="18" charset="0"/>
            </a:rPr>
            <a:t>Optimsing poling conditions</a:t>
          </a:r>
        </a:p>
      </xdr:txBody>
    </xdr:sp>
    <xdr:clientData/>
  </xdr:oneCellAnchor>
  <xdr:oneCellAnchor>
    <xdr:from>
      <xdr:col>0</xdr:col>
      <xdr:colOff>22151</xdr:colOff>
      <xdr:row>72</xdr:row>
      <xdr:rowOff>0</xdr:rowOff>
    </xdr:from>
    <xdr:ext cx="1720792" cy="254493"/>
    <xdr:sp macro="" textlink="">
      <xdr:nvSpPr>
        <xdr:cNvPr id="6" name="TextBox 5"/>
        <xdr:cNvSpPr txBox="1"/>
      </xdr:nvSpPr>
      <xdr:spPr>
        <a:xfrm>
          <a:off x="22151" y="8472820"/>
          <a:ext cx="1720792" cy="25449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Investigating d33</a:t>
          </a:r>
          <a:r>
            <a:rPr lang="en-GB" sz="11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vs. time</a:t>
          </a:r>
          <a:endParaRPr lang="en-GB" sz="1100" b="1" u="sng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5</xdr:col>
      <xdr:colOff>28575</xdr:colOff>
      <xdr:row>52</xdr:row>
      <xdr:rowOff>171450</xdr:rowOff>
    </xdr:from>
    <xdr:to>
      <xdr:col>12</xdr:col>
      <xdr:colOff>333375</xdr:colOff>
      <xdr:row>67</xdr:row>
      <xdr:rowOff>57150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22152</xdr:colOff>
      <xdr:row>93</xdr:row>
      <xdr:rowOff>146197</xdr:rowOff>
    </xdr:from>
    <xdr:ext cx="2225930" cy="254493"/>
    <xdr:sp macro="" textlink="">
      <xdr:nvSpPr>
        <xdr:cNvPr id="9" name="TextBox 8"/>
        <xdr:cNvSpPr txBox="1"/>
      </xdr:nvSpPr>
      <xdr:spPr>
        <a:xfrm>
          <a:off x="22152" y="12572999"/>
          <a:ext cx="2225930" cy="25449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Investigating d33</a:t>
          </a:r>
          <a:r>
            <a:rPr lang="en-GB" sz="11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vs. Electric field</a:t>
          </a:r>
          <a:endParaRPr lang="en-GB" sz="1100" b="1" u="sng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6</xdr:col>
      <xdr:colOff>128478</xdr:colOff>
      <xdr:row>73</xdr:row>
      <xdr:rowOff>123604</xdr:rowOff>
    </xdr:from>
    <xdr:to>
      <xdr:col>13</xdr:col>
      <xdr:colOff>436379</xdr:colOff>
      <xdr:row>88</xdr:row>
      <xdr:rowOff>42531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294611</xdr:colOff>
      <xdr:row>100</xdr:row>
      <xdr:rowOff>101452</xdr:rowOff>
    </xdr:from>
    <xdr:to>
      <xdr:col>12</xdr:col>
      <xdr:colOff>602512</xdr:colOff>
      <xdr:row>115</xdr:row>
      <xdr:rowOff>20379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155059</xdr:colOff>
      <xdr:row>35</xdr:row>
      <xdr:rowOff>132907</xdr:rowOff>
    </xdr:from>
    <xdr:to>
      <xdr:col>8</xdr:col>
      <xdr:colOff>515547</xdr:colOff>
      <xdr:row>38</xdr:row>
      <xdr:rowOff>106532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5648547" y="1639186"/>
          <a:ext cx="969645" cy="5384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just">
            <a:spcAft>
              <a:spcPts val="0"/>
            </a:spcAft>
          </a:pPr>
          <a:r>
            <a:rPr lang="en-GB" sz="1000">
              <a:effectLst/>
              <a:latin typeface="Times New Roman"/>
              <a:ea typeface="Calibri"/>
              <a:cs typeface="Times New Roman"/>
            </a:rPr>
            <a:t>E = 2 MV/m</a:t>
          </a:r>
          <a:endParaRPr lang="en-GB" sz="1100">
            <a:effectLst/>
            <a:latin typeface="Times New Roman"/>
            <a:ea typeface="Calibri"/>
            <a:cs typeface="Times New Roman"/>
          </a:endParaRPr>
        </a:p>
        <a:p>
          <a:pPr algn="just">
            <a:spcAft>
              <a:spcPts val="0"/>
            </a:spcAft>
          </a:pPr>
          <a:r>
            <a:rPr lang="en-GB" sz="1000">
              <a:effectLst/>
              <a:latin typeface="Times New Roman"/>
              <a:ea typeface="Calibri"/>
              <a:cs typeface="Times New Roman"/>
            </a:rPr>
            <a:t>T = 100 °C</a:t>
          </a:r>
          <a:endParaRPr lang="en-GB" sz="1100">
            <a:effectLst/>
            <a:latin typeface="Times New Roman"/>
            <a:ea typeface="Calibri"/>
            <a:cs typeface="Times New Roman"/>
          </a:endParaRPr>
        </a:p>
        <a:p>
          <a:pPr algn="just">
            <a:spcAft>
              <a:spcPts val="0"/>
            </a:spcAft>
          </a:pPr>
          <a:r>
            <a:rPr lang="en-GB" sz="1000">
              <a:effectLst/>
              <a:latin typeface="Times New Roman"/>
              <a:ea typeface="Calibri"/>
              <a:cs typeface="Times New Roman"/>
            </a:rPr>
            <a:t>t = 4 min</a:t>
          </a:r>
          <a:endParaRPr lang="en-GB" sz="1100">
            <a:effectLst/>
            <a:latin typeface="Times New Roman"/>
            <a:ea typeface="Calibri"/>
            <a:cs typeface="Times New Roman"/>
          </a:endParaRPr>
        </a:p>
      </xdr:txBody>
    </xdr:sp>
    <xdr:clientData/>
  </xdr:twoCellAnchor>
  <xdr:twoCellAnchor>
    <xdr:from>
      <xdr:col>6</xdr:col>
      <xdr:colOff>55377</xdr:colOff>
      <xdr:row>61</xdr:row>
      <xdr:rowOff>88604</xdr:rowOff>
    </xdr:from>
    <xdr:to>
      <xdr:col>7</xdr:col>
      <xdr:colOff>359436</xdr:colOff>
      <xdr:row>63</xdr:row>
      <xdr:rowOff>182772</xdr:rowOff>
    </xdr:to>
    <xdr:sp macro="" textlink="">
      <xdr:nvSpPr>
        <xdr:cNvPr id="14" name="TextBox 1"/>
        <xdr:cNvSpPr txBox="1"/>
      </xdr:nvSpPr>
      <xdr:spPr>
        <a:xfrm>
          <a:off x="4939708" y="6490290"/>
          <a:ext cx="913216" cy="470738"/>
        </a:xfrm>
        <a:prstGeom prst="rect">
          <a:avLst/>
        </a:prstGeom>
        <a:ln>
          <a:solidFill>
            <a:schemeClr val="tx1"/>
          </a:solidFill>
          <a:prstDash val="solid"/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GB" sz="1100" b="0">
              <a:latin typeface="Times New Roman" panose="02020603050405020304" pitchFamily="18" charset="0"/>
              <a:cs typeface="Times New Roman" panose="02020603050405020304" pitchFamily="18" charset="0"/>
            </a:rPr>
            <a:t>E = 2 MV/m</a:t>
          </a:r>
        </a:p>
        <a:p>
          <a:r>
            <a:rPr lang="en-GB" sz="1100" b="0">
              <a:latin typeface="Times New Roman" panose="02020603050405020304" pitchFamily="18" charset="0"/>
              <a:cs typeface="Times New Roman" panose="02020603050405020304" pitchFamily="18" charset="0"/>
            </a:rPr>
            <a:t>t =</a:t>
          </a:r>
          <a:r>
            <a:rPr lang="en-GB" sz="1100" b="0" baseline="0">
              <a:latin typeface="Times New Roman" panose="02020603050405020304" pitchFamily="18" charset="0"/>
              <a:cs typeface="Times New Roman" panose="02020603050405020304" pitchFamily="18" charset="0"/>
            </a:rPr>
            <a:t> 4 min</a:t>
          </a:r>
          <a:endParaRPr lang="en-GB" sz="11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185626</xdr:colOff>
      <xdr:row>82</xdr:row>
      <xdr:rowOff>63794</xdr:rowOff>
    </xdr:from>
    <xdr:to>
      <xdr:col>8</xdr:col>
      <xdr:colOff>489685</xdr:colOff>
      <xdr:row>84</xdr:row>
      <xdr:rowOff>157963</xdr:rowOff>
    </xdr:to>
    <xdr:sp macro="" textlink="">
      <xdr:nvSpPr>
        <xdr:cNvPr id="19" name="TextBox 1"/>
        <xdr:cNvSpPr txBox="1"/>
      </xdr:nvSpPr>
      <xdr:spPr>
        <a:xfrm>
          <a:off x="5679114" y="10419463"/>
          <a:ext cx="913216" cy="470738"/>
        </a:xfrm>
        <a:prstGeom prst="rect">
          <a:avLst/>
        </a:prstGeom>
        <a:ln>
          <a:solidFill>
            <a:schemeClr val="tx1"/>
          </a:solidFill>
          <a:prstDash val="solid"/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GB" sz="1100" b="0">
              <a:latin typeface="Times New Roman" panose="02020603050405020304" pitchFamily="18" charset="0"/>
              <a:cs typeface="Times New Roman" panose="02020603050405020304" pitchFamily="18" charset="0"/>
            </a:rPr>
            <a:t>E = 2 MV/m</a:t>
          </a:r>
        </a:p>
        <a:p>
          <a:r>
            <a:rPr lang="en-GB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T=</a:t>
          </a:r>
          <a:r>
            <a:rPr lang="en-GB" sz="1100" b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90 °C</a:t>
          </a:r>
          <a:endParaRPr lang="en-GB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349102</xdr:colOff>
      <xdr:row>109</xdr:row>
      <xdr:rowOff>38986</xdr:rowOff>
    </xdr:from>
    <xdr:to>
      <xdr:col>8</xdr:col>
      <xdr:colOff>44004</xdr:colOff>
      <xdr:row>111</xdr:row>
      <xdr:rowOff>133154</xdr:rowOff>
    </xdr:to>
    <xdr:sp macro="" textlink="">
      <xdr:nvSpPr>
        <xdr:cNvPr id="20" name="TextBox 1"/>
        <xdr:cNvSpPr txBox="1"/>
      </xdr:nvSpPr>
      <xdr:spPr>
        <a:xfrm>
          <a:off x="6692124" y="20575305"/>
          <a:ext cx="909078" cy="470981"/>
        </a:xfrm>
        <a:prstGeom prst="rect">
          <a:avLst/>
        </a:prstGeom>
        <a:ln>
          <a:solidFill>
            <a:schemeClr val="tx1"/>
          </a:solidFill>
          <a:prstDash val="solid"/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GB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 =</a:t>
          </a:r>
          <a:r>
            <a:rPr lang="en-GB" sz="1100" b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90 °C</a:t>
          </a:r>
          <a:endParaRPr lang="en-GB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GB" sz="1100" b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 = 6 min</a:t>
          </a:r>
          <a:endParaRPr lang="en-GB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89048</xdr:colOff>
      <xdr:row>0</xdr:row>
      <xdr:rowOff>36549</xdr:rowOff>
    </xdr:from>
    <xdr:ext cx="3714094" cy="254493"/>
    <xdr:sp macro="" textlink="">
      <xdr:nvSpPr>
        <xdr:cNvPr id="15" name="TextBox 14"/>
        <xdr:cNvSpPr txBox="1"/>
      </xdr:nvSpPr>
      <xdr:spPr>
        <a:xfrm>
          <a:off x="89048" y="36549"/>
          <a:ext cx="3714094" cy="25449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Dielectric constant for different</a:t>
          </a:r>
          <a:r>
            <a:rPr lang="en-GB" sz="11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PZT/polymer weight ratios</a:t>
          </a:r>
          <a:endParaRPr lang="en-GB" sz="1100" b="1" u="sng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6</xdr:col>
      <xdr:colOff>394291</xdr:colOff>
      <xdr:row>2</xdr:row>
      <xdr:rowOff>118065</xdr:rowOff>
    </xdr:from>
    <xdr:to>
      <xdr:col>14</xdr:col>
      <xdr:colOff>93035</xdr:colOff>
      <xdr:row>17</xdr:row>
      <xdr:rowOff>36992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zoomScale="80" zoomScaleNormal="80" workbookViewId="0">
      <selection activeCell="P11" sqref="P11"/>
    </sheetView>
  </sheetViews>
  <sheetFormatPr defaultRowHeight="15" x14ac:dyDescent="0.25"/>
  <cols>
    <col min="1" max="1" width="18.28515625" style="1" customWidth="1"/>
    <col min="2" max="2" width="21.5703125" customWidth="1"/>
    <col min="3" max="3" width="19" customWidth="1"/>
    <col min="4" max="4" width="33.5703125" customWidth="1"/>
    <col min="5" max="5" width="25" customWidth="1"/>
    <col min="6" max="6" width="24.85546875" customWidth="1"/>
    <col min="12" max="12" width="23.5703125" customWidth="1"/>
    <col min="13" max="13" width="23.85546875" customWidth="1"/>
  </cols>
  <sheetData>
    <row r="2" spans="1:15" s="2" customFormat="1" ht="15.75" x14ac:dyDescent="0.25">
      <c r="A2" s="5" t="s">
        <v>9</v>
      </c>
      <c r="B2" s="18" t="s">
        <v>184</v>
      </c>
      <c r="C2" s="18" t="s">
        <v>1</v>
      </c>
      <c r="D2" s="18" t="s">
        <v>2</v>
      </c>
      <c r="E2" s="18" t="s">
        <v>3</v>
      </c>
      <c r="F2" s="18" t="s">
        <v>4</v>
      </c>
      <c r="G2" s="39" t="s">
        <v>5</v>
      </c>
      <c r="H2" s="39"/>
      <c r="I2" s="39"/>
      <c r="J2" s="39"/>
      <c r="K2" s="39"/>
      <c r="L2" s="18" t="s">
        <v>6</v>
      </c>
      <c r="M2" s="18" t="s">
        <v>7</v>
      </c>
      <c r="N2" s="3"/>
      <c r="O2" s="3"/>
    </row>
    <row r="3" spans="1:15" x14ac:dyDescent="0.25">
      <c r="A3" s="41" t="s">
        <v>10</v>
      </c>
      <c r="B3" s="40">
        <v>0.33402777777777781</v>
      </c>
      <c r="C3" s="6" t="s">
        <v>16</v>
      </c>
      <c r="D3" s="6">
        <v>2</v>
      </c>
      <c r="E3" s="6">
        <v>100</v>
      </c>
      <c r="F3" s="6">
        <v>2</v>
      </c>
      <c r="G3" s="6">
        <v>25</v>
      </c>
      <c r="H3" s="6">
        <v>25</v>
      </c>
      <c r="I3" s="6">
        <v>26</v>
      </c>
      <c r="J3" s="6">
        <v>24</v>
      </c>
      <c r="K3" s="6">
        <v>24</v>
      </c>
      <c r="L3" s="6">
        <f>AVERAGE(G3:K6)</f>
        <v>25.15</v>
      </c>
      <c r="M3" s="6">
        <f>STDEVA(G3:K6)</f>
        <v>0.74515982037059458</v>
      </c>
    </row>
    <row r="4" spans="1:15" x14ac:dyDescent="0.25">
      <c r="A4" s="41"/>
      <c r="B4" s="41"/>
      <c r="C4" s="6" t="s">
        <v>17</v>
      </c>
      <c r="D4" s="6">
        <v>2</v>
      </c>
      <c r="E4" s="6">
        <v>100</v>
      </c>
      <c r="F4" s="6">
        <v>2</v>
      </c>
      <c r="G4" s="6">
        <v>25</v>
      </c>
      <c r="H4" s="6">
        <v>26</v>
      </c>
      <c r="I4" s="6">
        <v>24</v>
      </c>
      <c r="J4" s="6">
        <v>25</v>
      </c>
      <c r="K4" s="6">
        <v>25</v>
      </c>
      <c r="L4" s="6"/>
      <c r="M4" s="6"/>
    </row>
    <row r="5" spans="1:15" x14ac:dyDescent="0.25">
      <c r="A5" s="41"/>
      <c r="B5" s="41"/>
      <c r="C5" s="6" t="s">
        <v>18</v>
      </c>
      <c r="D5" s="6">
        <v>2</v>
      </c>
      <c r="E5" s="6">
        <v>100</v>
      </c>
      <c r="F5" s="6">
        <v>2</v>
      </c>
      <c r="G5" s="6">
        <v>25</v>
      </c>
      <c r="H5" s="6">
        <v>25</v>
      </c>
      <c r="I5" s="6">
        <v>26</v>
      </c>
      <c r="J5" s="6">
        <v>26</v>
      </c>
      <c r="K5" s="6">
        <v>25</v>
      </c>
      <c r="L5" s="6"/>
      <c r="M5" s="6"/>
    </row>
    <row r="6" spans="1:15" x14ac:dyDescent="0.25">
      <c r="A6" s="41"/>
      <c r="B6" s="41"/>
      <c r="C6" s="6" t="s">
        <v>19</v>
      </c>
      <c r="D6" s="6">
        <v>2</v>
      </c>
      <c r="E6" s="6">
        <v>100</v>
      </c>
      <c r="F6" s="6">
        <v>2</v>
      </c>
      <c r="G6" s="6">
        <v>26</v>
      </c>
      <c r="H6" s="6">
        <v>26</v>
      </c>
      <c r="I6" s="6">
        <v>26</v>
      </c>
      <c r="J6" s="6">
        <v>25</v>
      </c>
      <c r="K6" s="6">
        <v>24</v>
      </c>
      <c r="L6" s="6"/>
      <c r="M6" s="6"/>
    </row>
    <row r="7" spans="1:15" x14ac:dyDescent="0.25">
      <c r="A7" s="41"/>
      <c r="B7" s="41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5" x14ac:dyDescent="0.25">
      <c r="A8" s="4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5" x14ac:dyDescent="0.25">
      <c r="A9" s="41"/>
      <c r="B9" s="40">
        <v>0.41736111111111113</v>
      </c>
      <c r="C9" s="6" t="s">
        <v>8</v>
      </c>
      <c r="D9" s="6">
        <v>2</v>
      </c>
      <c r="E9" s="6">
        <v>100</v>
      </c>
      <c r="F9" s="6">
        <v>2</v>
      </c>
      <c r="G9" s="6">
        <v>28</v>
      </c>
      <c r="H9" s="6">
        <v>30</v>
      </c>
      <c r="I9" s="6">
        <v>26</v>
      </c>
      <c r="J9" s="6">
        <v>28</v>
      </c>
      <c r="K9" s="6">
        <v>28</v>
      </c>
      <c r="L9" s="6">
        <f>AVERAGE(G9:K12)</f>
        <v>28.4</v>
      </c>
      <c r="M9" s="6">
        <f>STDEVA(G9:K12)</f>
        <v>1.500876936643164</v>
      </c>
    </row>
    <row r="10" spans="1:15" x14ac:dyDescent="0.25">
      <c r="A10" s="41"/>
      <c r="B10" s="41"/>
      <c r="C10" s="6" t="s">
        <v>20</v>
      </c>
      <c r="D10" s="6">
        <v>2</v>
      </c>
      <c r="E10" s="6">
        <v>100</v>
      </c>
      <c r="F10" s="6">
        <v>2</v>
      </c>
      <c r="G10" s="6">
        <v>30</v>
      </c>
      <c r="H10" s="6">
        <v>28</v>
      </c>
      <c r="I10" s="6">
        <v>30</v>
      </c>
      <c r="J10" s="6">
        <v>26</v>
      </c>
      <c r="K10" s="6">
        <v>28</v>
      </c>
      <c r="L10" s="6"/>
      <c r="M10" s="6"/>
    </row>
    <row r="11" spans="1:15" x14ac:dyDescent="0.25">
      <c r="A11" s="41"/>
      <c r="B11" s="41"/>
      <c r="C11" s="6" t="s">
        <v>21</v>
      </c>
      <c r="D11" s="6">
        <v>2</v>
      </c>
      <c r="E11" s="6">
        <v>100</v>
      </c>
      <c r="F11" s="6">
        <v>2</v>
      </c>
      <c r="G11" s="6">
        <v>26</v>
      </c>
      <c r="H11" s="6">
        <v>29</v>
      </c>
      <c r="I11" s="6">
        <v>26</v>
      </c>
      <c r="J11" s="6">
        <v>29</v>
      </c>
      <c r="K11" s="6">
        <v>28</v>
      </c>
      <c r="L11" s="6"/>
      <c r="M11" s="6"/>
    </row>
    <row r="12" spans="1:15" x14ac:dyDescent="0.25">
      <c r="A12" s="41"/>
      <c r="B12" s="41"/>
      <c r="C12" s="6" t="s">
        <v>22</v>
      </c>
      <c r="D12" s="6">
        <v>2</v>
      </c>
      <c r="E12" s="6">
        <v>100</v>
      </c>
      <c r="F12" s="6">
        <v>2</v>
      </c>
      <c r="G12" s="6">
        <v>30</v>
      </c>
      <c r="H12" s="6">
        <v>30</v>
      </c>
      <c r="I12" s="6">
        <v>28</v>
      </c>
      <c r="J12" s="6">
        <v>30</v>
      </c>
      <c r="K12" s="6">
        <v>30</v>
      </c>
      <c r="L12" s="6"/>
      <c r="M12" s="6"/>
    </row>
    <row r="13" spans="1:15" x14ac:dyDescent="0.25">
      <c r="A13" s="41"/>
      <c r="B13" s="41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5" x14ac:dyDescent="0.25">
      <c r="A14" s="4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5" x14ac:dyDescent="0.25">
      <c r="A15" s="41"/>
      <c r="B15" s="40">
        <v>0.50069444444444444</v>
      </c>
      <c r="C15" s="6" t="s">
        <v>49</v>
      </c>
      <c r="D15" s="6">
        <v>2</v>
      </c>
      <c r="E15" s="6">
        <v>100</v>
      </c>
      <c r="F15" s="6">
        <v>2</v>
      </c>
      <c r="G15" s="6">
        <v>29</v>
      </c>
      <c r="H15" s="6">
        <v>29</v>
      </c>
      <c r="I15" s="6">
        <v>30</v>
      </c>
      <c r="J15" s="6">
        <v>29</v>
      </c>
      <c r="K15" s="6">
        <v>28</v>
      </c>
      <c r="L15" s="6">
        <f>AVERAGE(G15:K18)</f>
        <v>29.1</v>
      </c>
      <c r="M15" s="6">
        <f>STDEVA(G15:K18)</f>
        <v>0.64072327551718755</v>
      </c>
    </row>
    <row r="16" spans="1:15" x14ac:dyDescent="0.25">
      <c r="A16" s="41"/>
      <c r="B16" s="41"/>
      <c r="C16" s="6" t="s">
        <v>50</v>
      </c>
      <c r="D16" s="6">
        <v>2</v>
      </c>
      <c r="E16" s="6">
        <v>100</v>
      </c>
      <c r="F16" s="6">
        <v>2</v>
      </c>
      <c r="G16" s="6">
        <v>30</v>
      </c>
      <c r="H16" s="6">
        <v>30</v>
      </c>
      <c r="I16" s="6">
        <v>30</v>
      </c>
      <c r="J16" s="6">
        <v>29</v>
      </c>
      <c r="K16" s="6">
        <v>29</v>
      </c>
      <c r="L16" s="6"/>
      <c r="M16" s="6"/>
    </row>
    <row r="17" spans="1:15" x14ac:dyDescent="0.25">
      <c r="A17" s="41"/>
      <c r="B17" s="41"/>
      <c r="C17" s="6" t="s">
        <v>51</v>
      </c>
      <c r="D17" s="6">
        <v>2</v>
      </c>
      <c r="E17" s="6">
        <v>100</v>
      </c>
      <c r="F17" s="6">
        <v>2</v>
      </c>
      <c r="G17" s="6">
        <v>29</v>
      </c>
      <c r="H17" s="6">
        <v>29</v>
      </c>
      <c r="I17" s="6">
        <v>28</v>
      </c>
      <c r="J17" s="6">
        <v>28</v>
      </c>
      <c r="K17" s="6">
        <v>29</v>
      </c>
      <c r="L17" s="6"/>
      <c r="M17" s="6"/>
    </row>
    <row r="18" spans="1:15" x14ac:dyDescent="0.25">
      <c r="A18" s="41"/>
      <c r="B18" s="41"/>
      <c r="C18" s="6" t="s">
        <v>52</v>
      </c>
      <c r="D18" s="6">
        <v>2</v>
      </c>
      <c r="E18" s="6">
        <v>100</v>
      </c>
      <c r="F18" s="6">
        <v>2</v>
      </c>
      <c r="G18" s="6">
        <v>30</v>
      </c>
      <c r="H18" s="6">
        <v>29</v>
      </c>
      <c r="I18" s="6">
        <v>29</v>
      </c>
      <c r="J18" s="6">
        <v>29</v>
      </c>
      <c r="K18" s="6">
        <v>29</v>
      </c>
      <c r="L18" s="6"/>
      <c r="M18" s="6"/>
    </row>
    <row r="19" spans="1:15" x14ac:dyDescent="0.25">
      <c r="A19" s="41"/>
      <c r="B19" s="41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5" x14ac:dyDescent="0.25">
      <c r="A20" s="41"/>
      <c r="B20" s="19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5" x14ac:dyDescent="0.25">
      <c r="A21" s="41"/>
      <c r="B21" s="40">
        <v>0.58402777777777781</v>
      </c>
      <c r="C21" s="6" t="s">
        <v>24</v>
      </c>
      <c r="D21" s="6">
        <v>2</v>
      </c>
      <c r="E21" s="6">
        <v>100</v>
      </c>
      <c r="F21" s="6">
        <v>2</v>
      </c>
      <c r="G21" s="6">
        <v>21</v>
      </c>
      <c r="H21" s="6">
        <v>20</v>
      </c>
      <c r="I21" s="6">
        <v>20</v>
      </c>
      <c r="J21" s="6">
        <v>20</v>
      </c>
      <c r="K21" s="6">
        <v>20</v>
      </c>
      <c r="L21" s="6">
        <f>AVERAGE(G21:K25)</f>
        <v>21.32</v>
      </c>
      <c r="M21" s="6">
        <f>STDEVA(G21:K25)</f>
        <v>1.2151817422372122</v>
      </c>
    </row>
    <row r="22" spans="1:15" x14ac:dyDescent="0.25">
      <c r="A22" s="41"/>
      <c r="B22" s="41"/>
      <c r="C22" s="6" t="s">
        <v>25</v>
      </c>
      <c r="D22" s="6">
        <v>2</v>
      </c>
      <c r="E22" s="6">
        <v>100</v>
      </c>
      <c r="F22" s="6">
        <v>2</v>
      </c>
      <c r="G22" s="6">
        <v>20</v>
      </c>
      <c r="H22" s="6">
        <v>20</v>
      </c>
      <c r="I22" s="6">
        <v>21</v>
      </c>
      <c r="J22" s="6">
        <v>21</v>
      </c>
      <c r="K22" s="6">
        <v>21</v>
      </c>
      <c r="L22" s="6"/>
      <c r="M22" s="6"/>
    </row>
    <row r="23" spans="1:15" x14ac:dyDescent="0.25">
      <c r="A23" s="41"/>
      <c r="B23" s="41"/>
      <c r="C23" s="6" t="s">
        <v>26</v>
      </c>
      <c r="D23" s="6">
        <v>2</v>
      </c>
      <c r="E23" s="6">
        <v>100</v>
      </c>
      <c r="F23" s="6">
        <v>2</v>
      </c>
      <c r="G23" s="6">
        <v>24</v>
      </c>
      <c r="H23" s="6">
        <v>22</v>
      </c>
      <c r="I23" s="6">
        <v>23</v>
      </c>
      <c r="J23" s="6">
        <v>24</v>
      </c>
      <c r="K23" s="6">
        <v>21</v>
      </c>
      <c r="L23" s="6"/>
      <c r="M23" s="6"/>
    </row>
    <row r="24" spans="1:15" x14ac:dyDescent="0.25">
      <c r="A24" s="41"/>
      <c r="B24" s="41"/>
      <c r="C24" s="6" t="s">
        <v>27</v>
      </c>
      <c r="D24" s="6">
        <v>2</v>
      </c>
      <c r="E24" s="6">
        <v>100</v>
      </c>
      <c r="F24" s="6">
        <v>2</v>
      </c>
      <c r="G24" s="6">
        <v>21</v>
      </c>
      <c r="H24" s="6">
        <v>21</v>
      </c>
      <c r="I24" s="6">
        <v>21</v>
      </c>
      <c r="J24" s="6">
        <v>22</v>
      </c>
      <c r="K24" s="6">
        <v>21</v>
      </c>
      <c r="L24" s="6"/>
      <c r="M24" s="6"/>
    </row>
    <row r="25" spans="1:15" x14ac:dyDescent="0.25">
      <c r="A25" s="41"/>
      <c r="B25" s="41"/>
      <c r="C25" s="6" t="s">
        <v>28</v>
      </c>
      <c r="D25" s="6">
        <v>2</v>
      </c>
      <c r="E25" s="6">
        <v>100</v>
      </c>
      <c r="F25" s="6">
        <v>2</v>
      </c>
      <c r="G25" s="6">
        <v>21</v>
      </c>
      <c r="H25" s="6">
        <v>23</v>
      </c>
      <c r="I25" s="6">
        <v>23</v>
      </c>
      <c r="J25" s="6">
        <v>21</v>
      </c>
      <c r="K25" s="6">
        <v>21</v>
      </c>
      <c r="L25" s="6"/>
      <c r="M25" s="6"/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5" s="2" customFormat="1" ht="15.75" x14ac:dyDescent="0.25">
      <c r="A27" s="5" t="s">
        <v>9</v>
      </c>
      <c r="B27" s="18" t="s">
        <v>0</v>
      </c>
      <c r="C27" s="18" t="s">
        <v>1</v>
      </c>
      <c r="D27" s="18" t="s">
        <v>2</v>
      </c>
      <c r="E27" s="18" t="s">
        <v>3</v>
      </c>
      <c r="F27" s="18" t="s">
        <v>4</v>
      </c>
      <c r="G27" s="39" t="s">
        <v>5</v>
      </c>
      <c r="H27" s="39"/>
      <c r="I27" s="39"/>
      <c r="J27" s="39"/>
      <c r="K27" s="39"/>
      <c r="L27" s="18" t="s">
        <v>6</v>
      </c>
      <c r="M27" s="18" t="s">
        <v>7</v>
      </c>
      <c r="N27" s="3"/>
      <c r="O27" s="3"/>
    </row>
    <row r="28" spans="1:15" x14ac:dyDescent="0.25">
      <c r="A28" s="41" t="s">
        <v>11</v>
      </c>
      <c r="B28" s="40">
        <v>0.33402777777777781</v>
      </c>
      <c r="C28" s="6" t="s">
        <v>29</v>
      </c>
      <c r="D28" s="6">
        <v>2</v>
      </c>
      <c r="E28" s="6">
        <v>100</v>
      </c>
      <c r="F28" s="6"/>
      <c r="G28" s="6">
        <v>22</v>
      </c>
      <c r="H28" s="6">
        <v>22</v>
      </c>
      <c r="I28" s="6">
        <v>24</v>
      </c>
      <c r="J28" s="6">
        <v>24</v>
      </c>
      <c r="K28" s="6">
        <v>22</v>
      </c>
      <c r="L28" s="6">
        <f>AVERAGE(G28:K30)</f>
        <v>23</v>
      </c>
      <c r="M28" s="6">
        <f>STDEVA(G28:K31)</f>
        <v>0.96790604154698701</v>
      </c>
    </row>
    <row r="29" spans="1:15" s="2" customFormat="1" ht="15.75" x14ac:dyDescent="0.25">
      <c r="A29" s="41"/>
      <c r="B29" s="41"/>
      <c r="C29" s="6" t="s">
        <v>30</v>
      </c>
      <c r="D29" s="20">
        <v>2</v>
      </c>
      <c r="E29" s="6">
        <v>100</v>
      </c>
      <c r="F29" s="18"/>
      <c r="G29" s="31">
        <v>22</v>
      </c>
      <c r="H29" s="31">
        <v>23</v>
      </c>
      <c r="I29" s="31">
        <v>24</v>
      </c>
      <c r="J29" s="31">
        <v>23</v>
      </c>
      <c r="K29" s="31">
        <v>24</v>
      </c>
      <c r="L29" s="18"/>
      <c r="M29" s="18"/>
      <c r="N29" s="3"/>
      <c r="O29" s="3"/>
    </row>
    <row r="30" spans="1:15" x14ac:dyDescent="0.25">
      <c r="A30" s="41"/>
      <c r="B30" s="41"/>
      <c r="C30" s="6" t="s">
        <v>31</v>
      </c>
      <c r="D30" s="6">
        <v>2</v>
      </c>
      <c r="E30" s="6">
        <v>100</v>
      </c>
      <c r="F30" s="6"/>
      <c r="G30" s="6">
        <v>22</v>
      </c>
      <c r="H30" s="6">
        <v>23</v>
      </c>
      <c r="I30" s="6">
        <v>24</v>
      </c>
      <c r="J30" s="6">
        <v>23</v>
      </c>
      <c r="K30" s="6">
        <v>23</v>
      </c>
      <c r="L30" s="6"/>
      <c r="M30" s="6"/>
    </row>
    <row r="31" spans="1:15" ht="15.75" x14ac:dyDescent="0.25">
      <c r="A31" s="41"/>
      <c r="B31" s="41"/>
      <c r="C31" s="6" t="s">
        <v>32</v>
      </c>
      <c r="D31" s="20">
        <v>2</v>
      </c>
      <c r="E31" s="6">
        <v>100</v>
      </c>
      <c r="F31" s="6"/>
      <c r="G31" s="6">
        <v>21</v>
      </c>
      <c r="H31" s="6">
        <v>24</v>
      </c>
      <c r="I31" s="6">
        <v>22</v>
      </c>
      <c r="J31" s="6">
        <v>22</v>
      </c>
      <c r="K31" s="6">
        <v>24</v>
      </c>
      <c r="L31" s="6"/>
      <c r="M31" s="6"/>
    </row>
    <row r="32" spans="1:15" x14ac:dyDescent="0.25">
      <c r="A32" s="41"/>
      <c r="B32" s="41"/>
      <c r="C32" s="6"/>
      <c r="D32" s="6">
        <v>2</v>
      </c>
      <c r="E32" s="6">
        <v>100</v>
      </c>
      <c r="F32" s="6"/>
      <c r="G32" s="6"/>
      <c r="H32" s="6"/>
      <c r="I32" s="6"/>
      <c r="J32" s="6"/>
      <c r="K32" s="6"/>
      <c r="L32" s="6"/>
      <c r="M32" s="6"/>
    </row>
    <row r="33" spans="1:13" ht="15.75" x14ac:dyDescent="0.25">
      <c r="A33" s="41"/>
      <c r="B33" s="6"/>
      <c r="C33" s="6"/>
      <c r="D33" s="20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41"/>
      <c r="B34" s="40">
        <v>0.41736111111111113</v>
      </c>
      <c r="C34" s="6" t="s">
        <v>33</v>
      </c>
      <c r="D34" s="6">
        <v>2</v>
      </c>
      <c r="E34" s="6">
        <v>100</v>
      </c>
      <c r="F34" s="6"/>
      <c r="G34" s="6">
        <v>26</v>
      </c>
      <c r="H34" s="6">
        <v>25</v>
      </c>
      <c r="I34" s="6">
        <v>25</v>
      </c>
      <c r="J34" s="6">
        <v>27</v>
      </c>
      <c r="K34" s="6">
        <v>26</v>
      </c>
      <c r="L34" s="6">
        <f>AVERAGE(G34:K37)</f>
        <v>26</v>
      </c>
      <c r="M34" s="6">
        <f>STDEVA(G34:K37)</f>
        <v>0.85839507527895209</v>
      </c>
    </row>
    <row r="35" spans="1:13" ht="15.75" x14ac:dyDescent="0.25">
      <c r="A35" s="41"/>
      <c r="B35" s="41"/>
      <c r="C35" s="6" t="s">
        <v>34</v>
      </c>
      <c r="D35" s="20">
        <v>2</v>
      </c>
      <c r="E35" s="6">
        <v>100</v>
      </c>
      <c r="F35" s="6"/>
      <c r="G35" s="6">
        <v>25</v>
      </c>
      <c r="H35" s="6">
        <v>26</v>
      </c>
      <c r="I35" s="6">
        <v>27</v>
      </c>
      <c r="J35" s="6">
        <v>27</v>
      </c>
      <c r="K35" s="6">
        <v>26</v>
      </c>
      <c r="L35" s="6"/>
      <c r="M35" s="6"/>
    </row>
    <row r="36" spans="1:13" x14ac:dyDescent="0.25">
      <c r="A36" s="41"/>
      <c r="B36" s="41"/>
      <c r="C36" s="6" t="s">
        <v>35</v>
      </c>
      <c r="D36" s="6">
        <v>2</v>
      </c>
      <c r="E36" s="6">
        <v>100</v>
      </c>
      <c r="F36" s="6"/>
      <c r="G36" s="6">
        <v>27</v>
      </c>
      <c r="H36" s="6">
        <v>27</v>
      </c>
      <c r="I36" s="6">
        <v>26</v>
      </c>
      <c r="J36" s="6">
        <v>25</v>
      </c>
      <c r="K36" s="6">
        <v>27</v>
      </c>
      <c r="L36" s="6"/>
      <c r="M36" s="6"/>
    </row>
    <row r="37" spans="1:13" ht="15.75" x14ac:dyDescent="0.25">
      <c r="A37" s="41"/>
      <c r="B37" s="41"/>
      <c r="C37" s="6" t="s">
        <v>36</v>
      </c>
      <c r="D37" s="20">
        <v>2</v>
      </c>
      <c r="E37" s="6">
        <v>100</v>
      </c>
      <c r="F37" s="6"/>
      <c r="G37" s="6">
        <v>25</v>
      </c>
      <c r="H37" s="6">
        <v>25</v>
      </c>
      <c r="I37" s="6">
        <v>27</v>
      </c>
      <c r="J37" s="6">
        <v>26</v>
      </c>
      <c r="K37" s="6">
        <v>25</v>
      </c>
      <c r="L37" s="6"/>
      <c r="M37" s="6"/>
    </row>
    <row r="38" spans="1:13" x14ac:dyDescent="0.25">
      <c r="A38" s="41"/>
      <c r="B38" s="41"/>
      <c r="C38" s="6"/>
      <c r="D38" s="6">
        <v>2</v>
      </c>
      <c r="E38" s="6">
        <v>100</v>
      </c>
      <c r="F38" s="6"/>
      <c r="G38" s="6"/>
      <c r="H38" s="6"/>
      <c r="I38" s="6"/>
      <c r="J38" s="6"/>
      <c r="K38" s="6"/>
      <c r="L38" s="6"/>
      <c r="M38" s="6"/>
    </row>
    <row r="39" spans="1:13" ht="15.75" x14ac:dyDescent="0.25">
      <c r="A39" s="41"/>
      <c r="B39" s="6"/>
      <c r="C39" s="6"/>
      <c r="D39" s="20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41"/>
      <c r="B40" s="40">
        <v>0.50069444444444444</v>
      </c>
      <c r="C40" s="6" t="s">
        <v>37</v>
      </c>
      <c r="D40" s="6">
        <v>2</v>
      </c>
      <c r="E40" s="6">
        <v>100</v>
      </c>
      <c r="F40" s="6"/>
      <c r="G40" s="6">
        <v>25</v>
      </c>
      <c r="H40" s="6">
        <v>27</v>
      </c>
      <c r="I40" s="6">
        <v>27</v>
      </c>
      <c r="J40" s="6">
        <v>27</v>
      </c>
      <c r="K40" s="6">
        <v>28</v>
      </c>
      <c r="L40" s="6">
        <f>AVERAGE(G40:K43)</f>
        <v>27.15</v>
      </c>
      <c r="M40" s="6">
        <f>STDEVA(G40:K43)</f>
        <v>0.87509397991542037</v>
      </c>
    </row>
    <row r="41" spans="1:13" ht="15.75" x14ac:dyDescent="0.25">
      <c r="A41" s="41"/>
      <c r="B41" s="41"/>
      <c r="C41" s="6" t="s">
        <v>38</v>
      </c>
      <c r="D41" s="20">
        <v>2</v>
      </c>
      <c r="E41" s="6">
        <v>100</v>
      </c>
      <c r="F41" s="6"/>
      <c r="G41" s="6">
        <v>28</v>
      </c>
      <c r="H41" s="6">
        <v>27</v>
      </c>
      <c r="I41" s="6">
        <v>27</v>
      </c>
      <c r="J41" s="6">
        <v>26</v>
      </c>
      <c r="K41" s="6">
        <v>28</v>
      </c>
      <c r="L41" s="6"/>
      <c r="M41" s="6"/>
    </row>
    <row r="42" spans="1:13" x14ac:dyDescent="0.25">
      <c r="A42" s="41"/>
      <c r="B42" s="41"/>
      <c r="C42" s="6" t="s">
        <v>39</v>
      </c>
      <c r="D42" s="6">
        <v>2</v>
      </c>
      <c r="E42" s="6">
        <v>100</v>
      </c>
      <c r="F42" s="6"/>
      <c r="G42" s="6">
        <v>28</v>
      </c>
      <c r="H42" s="6">
        <v>27</v>
      </c>
      <c r="I42" s="6">
        <v>28</v>
      </c>
      <c r="J42" s="6">
        <v>27</v>
      </c>
      <c r="K42" s="6">
        <v>26</v>
      </c>
      <c r="L42" s="6"/>
      <c r="M42" s="6"/>
    </row>
    <row r="43" spans="1:13" ht="15.75" x14ac:dyDescent="0.25">
      <c r="A43" s="41"/>
      <c r="B43" s="41"/>
      <c r="C43" s="6" t="s">
        <v>40</v>
      </c>
      <c r="D43" s="20">
        <v>2</v>
      </c>
      <c r="E43" s="6">
        <v>100</v>
      </c>
      <c r="F43" s="6"/>
      <c r="G43" s="6">
        <v>28</v>
      </c>
      <c r="H43" s="6">
        <v>28</v>
      </c>
      <c r="I43" s="6">
        <v>28</v>
      </c>
      <c r="J43" s="6">
        <v>26</v>
      </c>
      <c r="K43" s="6">
        <v>27</v>
      </c>
      <c r="L43" s="6"/>
      <c r="M43" s="6"/>
    </row>
    <row r="44" spans="1:13" x14ac:dyDescent="0.25">
      <c r="A44" s="41"/>
      <c r="B44" s="41"/>
      <c r="C44" s="6"/>
      <c r="D44" s="6">
        <v>2</v>
      </c>
      <c r="E44" s="6">
        <v>100</v>
      </c>
      <c r="F44" s="6"/>
      <c r="G44" s="6"/>
      <c r="H44" s="6"/>
      <c r="I44" s="6"/>
      <c r="J44" s="6"/>
      <c r="K44" s="6"/>
      <c r="L44" s="6"/>
      <c r="M44" s="6"/>
    </row>
    <row r="45" spans="1:13" ht="15.75" x14ac:dyDescent="0.25">
      <c r="A45" s="41"/>
      <c r="B45" s="19"/>
      <c r="C45" s="6"/>
      <c r="D45" s="20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41"/>
      <c r="B46" s="40">
        <v>0.58402777777777781</v>
      </c>
      <c r="C46" s="6" t="s">
        <v>44</v>
      </c>
      <c r="D46" s="6">
        <v>2</v>
      </c>
      <c r="E46" s="6">
        <v>100</v>
      </c>
      <c r="F46" s="6"/>
      <c r="G46" s="6">
        <v>21</v>
      </c>
      <c r="H46" s="6">
        <v>20</v>
      </c>
      <c r="I46" s="6">
        <v>20</v>
      </c>
      <c r="J46" s="6">
        <v>20</v>
      </c>
      <c r="K46" s="6">
        <v>21</v>
      </c>
      <c r="L46" s="6">
        <f>AVERAGE(G46:K49)</f>
        <v>20.7</v>
      </c>
      <c r="M46" s="6">
        <f>STDEVA(G46:K49)</f>
        <v>0.47016234598162721</v>
      </c>
    </row>
    <row r="47" spans="1:13" ht="15.75" x14ac:dyDescent="0.25">
      <c r="A47" s="41"/>
      <c r="B47" s="41"/>
      <c r="C47" s="6" t="s">
        <v>43</v>
      </c>
      <c r="D47" s="20">
        <v>2</v>
      </c>
      <c r="E47" s="6">
        <v>100</v>
      </c>
      <c r="F47" s="6"/>
      <c r="G47" s="6">
        <v>20</v>
      </c>
      <c r="H47" s="6">
        <v>21</v>
      </c>
      <c r="I47" s="6">
        <v>21</v>
      </c>
      <c r="J47" s="6">
        <v>21</v>
      </c>
      <c r="K47" s="6">
        <v>20</v>
      </c>
      <c r="L47" s="6"/>
      <c r="M47" s="6"/>
    </row>
    <row r="48" spans="1:13" x14ac:dyDescent="0.25">
      <c r="A48" s="41"/>
      <c r="B48" s="41"/>
      <c r="C48" s="6" t="s">
        <v>42</v>
      </c>
      <c r="D48" s="6">
        <v>2</v>
      </c>
      <c r="E48" s="6">
        <v>100</v>
      </c>
      <c r="F48" s="6"/>
      <c r="G48" s="6">
        <v>20</v>
      </c>
      <c r="H48" s="6">
        <v>21</v>
      </c>
      <c r="I48" s="6">
        <v>21</v>
      </c>
      <c r="J48" s="6">
        <v>21</v>
      </c>
      <c r="K48" s="6">
        <v>21</v>
      </c>
      <c r="L48" s="6"/>
      <c r="M48" s="6"/>
    </row>
    <row r="49" spans="1:13" ht="15.75" x14ac:dyDescent="0.25">
      <c r="A49" s="41"/>
      <c r="B49" s="41"/>
      <c r="C49" s="6" t="s">
        <v>41</v>
      </c>
      <c r="D49" s="20">
        <v>2</v>
      </c>
      <c r="E49" s="6">
        <v>100</v>
      </c>
      <c r="F49" s="6"/>
      <c r="G49" s="6">
        <v>21</v>
      </c>
      <c r="H49" s="6">
        <v>21</v>
      </c>
      <c r="I49" s="6">
        <v>21</v>
      </c>
      <c r="J49" s="6">
        <v>21</v>
      </c>
      <c r="K49" s="6">
        <v>21</v>
      </c>
      <c r="L49" s="6"/>
      <c r="M49" s="6"/>
    </row>
  </sheetData>
  <mergeCells count="12">
    <mergeCell ref="B40:B44"/>
    <mergeCell ref="B46:B49"/>
    <mergeCell ref="A28:A49"/>
    <mergeCell ref="A3:A25"/>
    <mergeCell ref="G27:K27"/>
    <mergeCell ref="B28:B32"/>
    <mergeCell ref="B34:B38"/>
    <mergeCell ref="G2:K2"/>
    <mergeCell ref="B3:B7"/>
    <mergeCell ref="B9:B13"/>
    <mergeCell ref="B15:B19"/>
    <mergeCell ref="B21:B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="90" zoomScaleNormal="90" workbookViewId="0">
      <selection activeCell="G27" sqref="G27"/>
    </sheetView>
  </sheetViews>
  <sheetFormatPr defaultRowHeight="15" x14ac:dyDescent="0.25"/>
  <cols>
    <col min="1" max="1" width="17.7109375" customWidth="1"/>
    <col min="3" max="3" width="19.140625" customWidth="1"/>
    <col min="4" max="4" width="32.140625" customWidth="1"/>
  </cols>
  <sheetData>
    <row r="1" spans="1:5" x14ac:dyDescent="0.25">
      <c r="A1" s="6"/>
      <c r="B1" s="6"/>
      <c r="C1" s="6"/>
      <c r="D1" s="6"/>
      <c r="E1" s="6"/>
    </row>
    <row r="2" spans="1:5" s="2" customFormat="1" x14ac:dyDescent="0.25">
      <c r="A2" s="5" t="s">
        <v>184</v>
      </c>
      <c r="B2" s="5" t="s">
        <v>172</v>
      </c>
      <c r="C2" s="5" t="s">
        <v>173</v>
      </c>
      <c r="D2" s="5" t="s">
        <v>183</v>
      </c>
      <c r="E2" s="5"/>
    </row>
    <row r="3" spans="1:5" x14ac:dyDescent="0.25">
      <c r="A3" s="6"/>
      <c r="B3" s="6"/>
      <c r="C3" s="6"/>
      <c r="D3" s="6"/>
      <c r="E3" s="6"/>
    </row>
    <row r="4" spans="1:5" x14ac:dyDescent="0.25">
      <c r="A4" s="40">
        <v>0.33402777777777781</v>
      </c>
      <c r="B4" s="6" t="s">
        <v>174</v>
      </c>
      <c r="C4" s="6">
        <v>139.459431525816</v>
      </c>
      <c r="D4" s="6">
        <f>AVERAGE(C4:C5)</f>
        <v>138.229715762908</v>
      </c>
      <c r="E4" s="6">
        <f>STDEVA(C4:C7)</f>
        <v>2.017513100074249</v>
      </c>
    </row>
    <row r="5" spans="1:5" x14ac:dyDescent="0.25">
      <c r="A5" s="40"/>
      <c r="B5" s="6" t="s">
        <v>175</v>
      </c>
      <c r="C5" s="6">
        <v>137</v>
      </c>
      <c r="D5" s="6"/>
      <c r="E5" s="6"/>
    </row>
    <row r="6" spans="1:5" x14ac:dyDescent="0.25">
      <c r="A6" s="40"/>
      <c r="B6" s="6" t="s">
        <v>176</v>
      </c>
      <c r="C6" s="6">
        <v>141</v>
      </c>
      <c r="D6" s="6"/>
      <c r="E6" s="6"/>
    </row>
    <row r="7" spans="1:5" x14ac:dyDescent="0.25">
      <c r="A7" s="6"/>
      <c r="B7" s="6"/>
      <c r="C7" s="6"/>
      <c r="D7" s="6"/>
      <c r="E7" s="6"/>
    </row>
    <row r="8" spans="1:5" x14ac:dyDescent="0.25">
      <c r="A8" s="6"/>
      <c r="B8" s="6"/>
      <c r="C8" s="6"/>
      <c r="D8" s="6"/>
      <c r="E8" s="6"/>
    </row>
    <row r="9" spans="1:5" x14ac:dyDescent="0.25">
      <c r="A9" s="40">
        <v>0.41736111111111113</v>
      </c>
      <c r="B9" s="28" t="s">
        <v>177</v>
      </c>
      <c r="C9" s="28">
        <v>141</v>
      </c>
      <c r="D9" s="6">
        <f>AVERAGE(C9:C12)</f>
        <v>142.33333333333334</v>
      </c>
      <c r="E9" s="6">
        <f>STDEVA(C9:C12)</f>
        <v>1.5275252316519465</v>
      </c>
    </row>
    <row r="10" spans="1:5" x14ac:dyDescent="0.25">
      <c r="A10" s="40"/>
      <c r="B10" s="28" t="s">
        <v>178</v>
      </c>
      <c r="C10" s="28">
        <v>142</v>
      </c>
      <c r="D10" s="6"/>
      <c r="E10" s="6"/>
    </row>
    <row r="11" spans="1:5" x14ac:dyDescent="0.25">
      <c r="A11" s="40"/>
      <c r="B11" s="28" t="s">
        <v>179</v>
      </c>
      <c r="C11" s="28">
        <v>144</v>
      </c>
      <c r="D11" s="6"/>
      <c r="E11" s="6"/>
    </row>
    <row r="12" spans="1:5" x14ac:dyDescent="0.25">
      <c r="A12" s="40"/>
      <c r="B12" s="28"/>
      <c r="C12" s="28"/>
      <c r="D12" s="6"/>
      <c r="E12" s="6"/>
    </row>
    <row r="13" spans="1:5" x14ac:dyDescent="0.25">
      <c r="A13" s="6"/>
      <c r="B13" s="28"/>
      <c r="C13" s="28"/>
      <c r="D13" s="6"/>
      <c r="E13" s="6"/>
    </row>
    <row r="14" spans="1:5" x14ac:dyDescent="0.25">
      <c r="A14" s="40">
        <v>0.50069444444444444</v>
      </c>
      <c r="B14" s="28" t="s">
        <v>180</v>
      </c>
      <c r="C14" s="28">
        <v>146</v>
      </c>
      <c r="D14" s="6">
        <f>AVERAGE(C14:C16)</f>
        <v>146.33333333333334</v>
      </c>
      <c r="E14" s="6">
        <f>STDEVA(C14:C16)</f>
        <v>1.5275252316519465</v>
      </c>
    </row>
    <row r="15" spans="1:5" x14ac:dyDescent="0.25">
      <c r="A15" s="40"/>
      <c r="B15" s="28" t="s">
        <v>181</v>
      </c>
      <c r="C15" s="36">
        <v>148</v>
      </c>
      <c r="D15" s="6"/>
      <c r="E15" s="6"/>
    </row>
    <row r="16" spans="1:5" x14ac:dyDescent="0.25">
      <c r="A16" s="40"/>
      <c r="B16" s="28" t="s">
        <v>182</v>
      </c>
      <c r="C16" s="28">
        <v>145</v>
      </c>
      <c r="D16" s="6"/>
      <c r="E16" s="6"/>
    </row>
    <row r="17" spans="1:5" x14ac:dyDescent="0.25">
      <c r="A17" s="6"/>
      <c r="B17" s="28"/>
      <c r="C17" s="28"/>
      <c r="D17" s="6"/>
      <c r="E17" s="6"/>
    </row>
    <row r="18" spans="1:5" x14ac:dyDescent="0.25">
      <c r="A18" s="6"/>
      <c r="B18" s="6"/>
      <c r="C18" s="6"/>
      <c r="D18" s="6"/>
      <c r="E18" s="6"/>
    </row>
    <row r="19" spans="1:5" x14ac:dyDescent="0.25">
      <c r="A19" s="6"/>
      <c r="B19" s="6"/>
      <c r="C19" s="6"/>
      <c r="D19" s="6"/>
      <c r="E19" s="6"/>
    </row>
    <row r="20" spans="1:5" x14ac:dyDescent="0.25">
      <c r="A20" s="40">
        <v>0.58402777777777781</v>
      </c>
      <c r="B20" s="6" t="s">
        <v>186</v>
      </c>
      <c r="C20" s="6">
        <v>131</v>
      </c>
      <c r="D20" s="6">
        <f>AVERAGE(C20:C22)</f>
        <v>133.33333333333334</v>
      </c>
      <c r="E20" s="6">
        <f>STDEVA(C20:C22)</f>
        <v>3.2145502536643185</v>
      </c>
    </row>
    <row r="21" spans="1:5" x14ac:dyDescent="0.25">
      <c r="A21" s="40"/>
      <c r="B21" s="6" t="s">
        <v>187</v>
      </c>
      <c r="C21" s="6">
        <v>137</v>
      </c>
      <c r="D21" s="6"/>
      <c r="E21" s="6"/>
    </row>
    <row r="22" spans="1:5" x14ac:dyDescent="0.25">
      <c r="A22" s="40"/>
      <c r="B22" s="6" t="s">
        <v>188</v>
      </c>
      <c r="C22" s="6">
        <v>132</v>
      </c>
      <c r="D22" s="6"/>
      <c r="E22" s="6"/>
    </row>
    <row r="23" spans="1:5" x14ac:dyDescent="0.25">
      <c r="A23" s="6"/>
      <c r="B23" s="6"/>
      <c r="C23" s="6"/>
      <c r="D23" s="6"/>
      <c r="E23" s="6"/>
    </row>
    <row r="24" spans="1:5" x14ac:dyDescent="0.25">
      <c r="A24" s="6"/>
      <c r="B24" s="6"/>
      <c r="C24" s="6"/>
      <c r="D24" s="6"/>
      <c r="E24" s="6"/>
    </row>
    <row r="25" spans="1:5" x14ac:dyDescent="0.25">
      <c r="A25" s="6"/>
      <c r="B25" s="6"/>
      <c r="C25" s="6"/>
      <c r="D25" s="6"/>
      <c r="E25" s="6"/>
    </row>
  </sheetData>
  <mergeCells count="4">
    <mergeCell ref="A4:A6"/>
    <mergeCell ref="A9:A12"/>
    <mergeCell ref="A14:A16"/>
    <mergeCell ref="A20:A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0"/>
  <sheetViews>
    <sheetView zoomScale="70" zoomScaleNormal="70" workbookViewId="0">
      <selection activeCell="P58" sqref="P58"/>
    </sheetView>
  </sheetViews>
  <sheetFormatPr defaultRowHeight="15" x14ac:dyDescent="0.25"/>
  <cols>
    <col min="1" max="1" width="15.140625" customWidth="1"/>
    <col min="2" max="2" width="37.28515625" customWidth="1"/>
    <col min="3" max="3" width="24.85546875" customWidth="1"/>
    <col min="4" max="4" width="24.28515625" customWidth="1"/>
    <col min="5" max="5" width="8.42578125" customWidth="1"/>
    <col min="10" max="10" width="21.42578125" customWidth="1"/>
    <col min="11" max="11" width="24.5703125" customWidth="1"/>
  </cols>
  <sheetData>
    <row r="1" spans="1:32" s="7" customFormat="1" x14ac:dyDescent="0.25"/>
    <row r="2" spans="1:32" s="7" customFormat="1" x14ac:dyDescent="0.25"/>
    <row r="3" spans="1:32" s="12" customFormat="1" ht="15.75" x14ac:dyDescent="0.25">
      <c r="A3" s="18" t="s">
        <v>1</v>
      </c>
      <c r="B3" s="18" t="s">
        <v>2</v>
      </c>
      <c r="C3" s="18" t="s">
        <v>3</v>
      </c>
      <c r="D3" s="18" t="s">
        <v>4</v>
      </c>
      <c r="E3" s="21" t="s">
        <v>5</v>
      </c>
      <c r="F3" s="21"/>
      <c r="G3" s="21"/>
      <c r="H3" s="21"/>
      <c r="I3" s="21"/>
      <c r="J3" s="18" t="s">
        <v>6</v>
      </c>
      <c r="K3" s="18" t="s">
        <v>7</v>
      </c>
      <c r="L3" s="21"/>
      <c r="M3" s="21"/>
      <c r="N3" s="18"/>
      <c r="O3" s="18"/>
      <c r="P3" s="18"/>
      <c r="Q3" s="18"/>
      <c r="R3" s="18"/>
      <c r="S3" s="18"/>
      <c r="T3" s="18"/>
      <c r="U3" s="18"/>
      <c r="V3" s="18"/>
    </row>
    <row r="4" spans="1:32" x14ac:dyDescent="0.25">
      <c r="A4" s="6" t="s">
        <v>45</v>
      </c>
      <c r="B4" s="6">
        <v>2</v>
      </c>
      <c r="C4" s="22">
        <v>80</v>
      </c>
      <c r="D4" s="6">
        <v>4</v>
      </c>
      <c r="E4" s="6">
        <v>30</v>
      </c>
      <c r="F4" s="6">
        <v>30</v>
      </c>
      <c r="G4" s="6">
        <v>30</v>
      </c>
      <c r="H4" s="6">
        <v>29</v>
      </c>
      <c r="I4" s="6">
        <v>30</v>
      </c>
      <c r="J4" s="6">
        <f>AVERAGE(E4:I7)</f>
        <v>28.95</v>
      </c>
      <c r="K4" s="6">
        <f>STDEVA(E4:I7)</f>
        <v>1.6693837501494848</v>
      </c>
      <c r="L4" s="6"/>
      <c r="M4" s="6"/>
      <c r="N4" s="28"/>
      <c r="O4" s="28"/>
      <c r="P4" s="28"/>
      <c r="Q4" s="28"/>
      <c r="R4" s="28"/>
      <c r="S4" s="28"/>
      <c r="T4" s="28"/>
      <c r="U4" s="28"/>
      <c r="V4" s="28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2" x14ac:dyDescent="0.25">
      <c r="A5" s="6" t="s">
        <v>46</v>
      </c>
      <c r="B5" s="6">
        <v>2</v>
      </c>
      <c r="C5" s="22">
        <v>80</v>
      </c>
      <c r="D5" s="6">
        <v>4</v>
      </c>
      <c r="E5" s="6">
        <v>30</v>
      </c>
      <c r="F5" s="6">
        <v>30</v>
      </c>
      <c r="G5" s="6">
        <v>28</v>
      </c>
      <c r="H5" s="6">
        <v>31</v>
      </c>
      <c r="I5" s="6">
        <v>27</v>
      </c>
      <c r="J5" s="6"/>
      <c r="K5" s="6"/>
      <c r="L5" s="6"/>
      <c r="M5" s="6"/>
      <c r="N5" s="28"/>
      <c r="O5" s="28"/>
      <c r="P5" s="28"/>
      <c r="Q5" s="28"/>
      <c r="R5" s="28"/>
      <c r="S5" s="28"/>
      <c r="T5" s="28"/>
      <c r="U5" s="28"/>
      <c r="V5" s="28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2" x14ac:dyDescent="0.25">
      <c r="A6" s="6" t="s">
        <v>47</v>
      </c>
      <c r="B6" s="6">
        <v>2</v>
      </c>
      <c r="C6" s="22">
        <v>80</v>
      </c>
      <c r="D6" s="6">
        <v>4</v>
      </c>
      <c r="E6" s="6">
        <v>28</v>
      </c>
      <c r="F6" s="6">
        <v>28</v>
      </c>
      <c r="G6" s="6">
        <v>30</v>
      </c>
      <c r="H6" s="6">
        <v>32</v>
      </c>
      <c r="I6" s="6">
        <v>29</v>
      </c>
      <c r="J6" s="6"/>
      <c r="K6" s="6"/>
      <c r="L6" s="6"/>
      <c r="M6" s="6"/>
      <c r="N6" s="28"/>
      <c r="O6" s="28"/>
      <c r="P6" s="28"/>
      <c r="Q6" s="28"/>
      <c r="R6" s="28"/>
      <c r="S6" s="28"/>
      <c r="T6" s="28"/>
      <c r="U6" s="28"/>
      <c r="V6" s="28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x14ac:dyDescent="0.25">
      <c r="A7" s="6" t="s">
        <v>48</v>
      </c>
      <c r="B7" s="6">
        <v>2</v>
      </c>
      <c r="C7" s="22">
        <v>80</v>
      </c>
      <c r="D7" s="6">
        <v>4</v>
      </c>
      <c r="E7" s="6">
        <v>25</v>
      </c>
      <c r="F7" s="6">
        <v>29</v>
      </c>
      <c r="G7" s="6">
        <v>29</v>
      </c>
      <c r="H7" s="6">
        <v>28</v>
      </c>
      <c r="I7" s="6">
        <v>26</v>
      </c>
      <c r="J7" s="6"/>
      <c r="K7" s="6"/>
      <c r="L7" s="6"/>
      <c r="M7" s="6"/>
      <c r="N7" s="28"/>
      <c r="O7" s="28"/>
      <c r="P7" s="28"/>
      <c r="Q7" s="28"/>
      <c r="R7" s="28"/>
      <c r="S7" s="28"/>
      <c r="T7" s="28"/>
      <c r="U7" s="28"/>
      <c r="V7" s="28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2" x14ac:dyDescent="0.25">
      <c r="A8" s="6"/>
      <c r="B8" s="6"/>
      <c r="C8" s="22"/>
      <c r="D8" s="6"/>
      <c r="E8" s="6"/>
      <c r="F8" s="6"/>
      <c r="G8" s="6"/>
      <c r="H8" s="6"/>
      <c r="I8" s="6"/>
      <c r="J8" s="6"/>
      <c r="K8" s="6"/>
      <c r="L8" s="6"/>
      <c r="M8" s="6"/>
      <c r="N8" s="28"/>
      <c r="O8" s="28"/>
      <c r="P8" s="28"/>
      <c r="Q8" s="28"/>
      <c r="R8" s="28"/>
      <c r="S8" s="28"/>
      <c r="T8" s="28"/>
      <c r="U8" s="28"/>
      <c r="V8" s="28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2" s="15" customFormat="1" x14ac:dyDescent="0.25">
      <c r="A9" s="28" t="s">
        <v>95</v>
      </c>
      <c r="B9" s="28">
        <v>2</v>
      </c>
      <c r="C9" s="29">
        <v>90</v>
      </c>
      <c r="D9" s="6">
        <v>4</v>
      </c>
      <c r="E9" s="28">
        <v>31</v>
      </c>
      <c r="F9" s="28">
        <v>32</v>
      </c>
      <c r="G9" s="28">
        <v>31</v>
      </c>
      <c r="H9" s="28">
        <v>31</v>
      </c>
      <c r="I9" s="28">
        <v>31</v>
      </c>
      <c r="J9" s="28">
        <f>AVERAGE(E9:I12)</f>
        <v>31.15</v>
      </c>
      <c r="K9" s="28">
        <f>STDEVA(E9:I12)</f>
        <v>0.74515982037059458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32" s="15" customFormat="1" x14ac:dyDescent="0.25">
      <c r="A10" s="28" t="s">
        <v>96</v>
      </c>
      <c r="B10" s="28">
        <v>2</v>
      </c>
      <c r="C10" s="29">
        <v>90</v>
      </c>
      <c r="D10" s="6">
        <v>4</v>
      </c>
      <c r="E10" s="28">
        <v>32</v>
      </c>
      <c r="F10" s="28">
        <v>30</v>
      </c>
      <c r="G10" s="28">
        <v>32</v>
      </c>
      <c r="H10" s="28">
        <v>30</v>
      </c>
      <c r="I10" s="28">
        <v>32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32" s="15" customFormat="1" x14ac:dyDescent="0.25">
      <c r="A11" s="28" t="s">
        <v>97</v>
      </c>
      <c r="B11" s="28">
        <v>2</v>
      </c>
      <c r="C11" s="29">
        <v>90</v>
      </c>
      <c r="D11" s="6">
        <v>4</v>
      </c>
      <c r="E11" s="28">
        <v>31</v>
      </c>
      <c r="F11" s="28">
        <v>32</v>
      </c>
      <c r="G11" s="28">
        <v>32</v>
      </c>
      <c r="H11" s="28">
        <v>31</v>
      </c>
      <c r="I11" s="28">
        <v>32</v>
      </c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:32" s="15" customFormat="1" x14ac:dyDescent="0.25">
      <c r="A12" s="28" t="s">
        <v>87</v>
      </c>
      <c r="B12" s="28">
        <v>2</v>
      </c>
      <c r="C12" s="29">
        <v>90</v>
      </c>
      <c r="D12" s="6">
        <v>4</v>
      </c>
      <c r="E12" s="28">
        <v>31</v>
      </c>
      <c r="F12" s="28">
        <v>30</v>
      </c>
      <c r="G12" s="28">
        <v>30</v>
      </c>
      <c r="H12" s="28">
        <v>31</v>
      </c>
      <c r="I12" s="28">
        <v>31</v>
      </c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</row>
    <row r="13" spans="1:32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28"/>
      <c r="O13" s="28"/>
      <c r="P13" s="28"/>
      <c r="Q13" s="28"/>
      <c r="R13" s="28"/>
      <c r="S13" s="28"/>
      <c r="T13" s="28"/>
      <c r="U13" s="28"/>
      <c r="V13" s="28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2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28"/>
      <c r="O14" s="28"/>
      <c r="P14" s="28"/>
      <c r="Q14" s="28"/>
      <c r="R14" s="28"/>
      <c r="S14" s="28"/>
      <c r="T14" s="28"/>
      <c r="U14" s="28"/>
      <c r="V14" s="28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2" x14ac:dyDescent="0.25">
      <c r="A15" s="6" t="s">
        <v>49</v>
      </c>
      <c r="B15" s="6">
        <v>2</v>
      </c>
      <c r="C15" s="22">
        <v>100</v>
      </c>
      <c r="D15" s="6">
        <v>4</v>
      </c>
      <c r="E15" s="6">
        <v>29</v>
      </c>
      <c r="F15" s="6">
        <v>29</v>
      </c>
      <c r="G15" s="6">
        <v>30</v>
      </c>
      <c r="H15" s="6">
        <v>29</v>
      </c>
      <c r="I15" s="6">
        <v>28</v>
      </c>
      <c r="J15" s="6">
        <f>AVERAGE(E15:I18)</f>
        <v>29.1</v>
      </c>
      <c r="K15" s="6">
        <f>STDEVA(E15:I18)</f>
        <v>0.64072327551718755</v>
      </c>
      <c r="L15" s="6"/>
      <c r="M15" s="6"/>
      <c r="N15" s="28"/>
      <c r="O15" s="28"/>
      <c r="P15" s="28"/>
      <c r="Q15" s="28"/>
      <c r="R15" s="28"/>
      <c r="S15" s="28"/>
      <c r="T15" s="28"/>
      <c r="U15" s="28"/>
      <c r="V15" s="28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2" x14ac:dyDescent="0.25">
      <c r="A16" s="6" t="s">
        <v>50</v>
      </c>
      <c r="B16" s="6">
        <v>2</v>
      </c>
      <c r="C16" s="22">
        <v>100</v>
      </c>
      <c r="D16" s="6">
        <v>4</v>
      </c>
      <c r="E16" s="6">
        <v>30</v>
      </c>
      <c r="F16" s="6">
        <v>30</v>
      </c>
      <c r="G16" s="6">
        <v>30</v>
      </c>
      <c r="H16" s="6">
        <v>29</v>
      </c>
      <c r="I16" s="6">
        <v>29</v>
      </c>
      <c r="J16" s="6"/>
      <c r="K16" s="6"/>
      <c r="L16" s="6"/>
      <c r="M16" s="6"/>
      <c r="N16" s="28"/>
      <c r="O16" s="28"/>
      <c r="P16" s="28"/>
      <c r="Q16" s="28"/>
      <c r="R16" s="28"/>
      <c r="S16" s="28"/>
      <c r="T16" s="28"/>
      <c r="U16" s="28"/>
      <c r="V16" s="28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6" t="s">
        <v>51</v>
      </c>
      <c r="B17" s="6">
        <v>2</v>
      </c>
      <c r="C17" s="22">
        <v>100</v>
      </c>
      <c r="D17" s="6">
        <v>4</v>
      </c>
      <c r="E17" s="6">
        <v>29</v>
      </c>
      <c r="F17" s="6">
        <v>29</v>
      </c>
      <c r="G17" s="6">
        <v>28</v>
      </c>
      <c r="H17" s="6">
        <v>28</v>
      </c>
      <c r="I17" s="6">
        <v>29</v>
      </c>
      <c r="J17" s="6"/>
      <c r="K17" s="6"/>
      <c r="L17" s="6"/>
      <c r="M17" s="6"/>
      <c r="N17" s="28"/>
      <c r="O17" s="28"/>
      <c r="P17" s="28"/>
      <c r="Q17" s="28"/>
      <c r="R17" s="28"/>
      <c r="S17" s="28"/>
      <c r="T17" s="28"/>
      <c r="U17" s="28"/>
      <c r="V17" s="28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6" t="s">
        <v>52</v>
      </c>
      <c r="B18" s="6">
        <v>2</v>
      </c>
      <c r="C18" s="22">
        <v>100</v>
      </c>
      <c r="D18" s="6">
        <v>4</v>
      </c>
      <c r="E18" s="6">
        <v>30</v>
      </c>
      <c r="F18" s="6">
        <v>29</v>
      </c>
      <c r="G18" s="6">
        <v>29</v>
      </c>
      <c r="H18" s="6">
        <v>29</v>
      </c>
      <c r="I18" s="6">
        <v>29</v>
      </c>
      <c r="J18" s="6"/>
      <c r="K18" s="6"/>
      <c r="L18" s="6"/>
      <c r="M18" s="6"/>
      <c r="N18" s="28"/>
      <c r="O18" s="28"/>
      <c r="P18" s="28"/>
      <c r="Q18" s="28"/>
      <c r="R18" s="28"/>
      <c r="S18" s="28"/>
      <c r="T18" s="28"/>
      <c r="U18" s="28"/>
      <c r="V18" s="28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6"/>
      <c r="B19" s="6"/>
      <c r="C19" s="22"/>
      <c r="D19" s="6">
        <v>4</v>
      </c>
      <c r="E19" s="6"/>
      <c r="F19" s="6"/>
      <c r="G19" s="6"/>
      <c r="H19" s="6"/>
      <c r="I19" s="6"/>
      <c r="J19" s="6"/>
      <c r="K19" s="6"/>
      <c r="L19" s="6"/>
      <c r="M19" s="6"/>
      <c r="N19" s="28"/>
      <c r="O19" s="28"/>
      <c r="P19" s="28"/>
      <c r="Q19" s="28"/>
      <c r="R19" s="28"/>
      <c r="S19" s="28"/>
      <c r="T19" s="28"/>
      <c r="U19" s="28"/>
      <c r="V19" s="28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6"/>
      <c r="B20" s="6"/>
      <c r="C20" s="22"/>
      <c r="D20" s="6"/>
      <c r="E20" s="6"/>
      <c r="F20" s="6"/>
      <c r="G20" s="6"/>
      <c r="H20" s="6"/>
      <c r="I20" s="6"/>
      <c r="J20" s="6"/>
      <c r="K20" s="6"/>
      <c r="L20" s="6"/>
      <c r="M20" s="6"/>
      <c r="N20" s="28"/>
      <c r="O20" s="28"/>
      <c r="P20" s="28"/>
      <c r="Q20" s="28"/>
      <c r="R20" s="28"/>
      <c r="S20" s="28"/>
      <c r="T20" s="28"/>
      <c r="U20" s="28"/>
      <c r="V20" s="28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6" t="s">
        <v>53</v>
      </c>
      <c r="B21" s="6">
        <v>2</v>
      </c>
      <c r="C21" s="22">
        <v>110</v>
      </c>
      <c r="D21" s="6">
        <v>4</v>
      </c>
      <c r="E21" s="6">
        <v>29</v>
      </c>
      <c r="F21" s="6">
        <v>29</v>
      </c>
      <c r="G21" s="6">
        <v>29</v>
      </c>
      <c r="H21" s="6">
        <v>30</v>
      </c>
      <c r="I21" s="6">
        <v>29</v>
      </c>
      <c r="J21" s="6">
        <f>AVERAGE(E21:I24)</f>
        <v>28.5</v>
      </c>
      <c r="K21" s="6">
        <f>STDEVA(E21:I24)</f>
        <v>0.82717019186851115</v>
      </c>
      <c r="L21" s="6"/>
      <c r="M21" s="6"/>
      <c r="N21" s="28"/>
      <c r="O21" s="28"/>
      <c r="P21" s="28"/>
      <c r="Q21" s="28"/>
      <c r="R21" s="28"/>
      <c r="S21" s="28"/>
      <c r="T21" s="28"/>
      <c r="U21" s="28"/>
      <c r="V21" s="28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6" t="s">
        <v>54</v>
      </c>
      <c r="B22" s="6">
        <v>2</v>
      </c>
      <c r="C22" s="22">
        <v>110</v>
      </c>
      <c r="D22" s="6">
        <v>4</v>
      </c>
      <c r="E22" s="6">
        <v>29</v>
      </c>
      <c r="F22" s="6">
        <v>28</v>
      </c>
      <c r="G22" s="6">
        <v>29</v>
      </c>
      <c r="H22" s="6">
        <v>28</v>
      </c>
      <c r="I22" s="6">
        <v>27</v>
      </c>
      <c r="J22" s="6"/>
      <c r="K22" s="6"/>
      <c r="L22" s="6"/>
      <c r="M22" s="6"/>
      <c r="N22" s="28"/>
      <c r="O22" s="28"/>
      <c r="P22" s="28"/>
      <c r="Q22" s="28"/>
      <c r="R22" s="28"/>
      <c r="S22" s="28"/>
      <c r="T22" s="28"/>
      <c r="U22" s="28"/>
      <c r="V22" s="28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6" t="s">
        <v>55</v>
      </c>
      <c r="B23" s="6">
        <v>2</v>
      </c>
      <c r="C23" s="22">
        <v>110</v>
      </c>
      <c r="D23" s="6">
        <v>4</v>
      </c>
      <c r="E23" s="6">
        <v>29</v>
      </c>
      <c r="F23" s="6">
        <v>29</v>
      </c>
      <c r="G23" s="6">
        <v>28</v>
      </c>
      <c r="H23" s="6">
        <v>29</v>
      </c>
      <c r="I23" s="6">
        <v>27</v>
      </c>
      <c r="J23" s="6"/>
      <c r="K23" s="6"/>
      <c r="L23" s="6"/>
      <c r="M23" s="6"/>
      <c r="N23" s="28"/>
      <c r="O23" s="28"/>
      <c r="P23" s="28"/>
      <c r="Q23" s="28"/>
      <c r="R23" s="28"/>
      <c r="S23" s="28"/>
      <c r="T23" s="28"/>
      <c r="U23" s="28"/>
      <c r="V23" s="28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6" t="s">
        <v>60</v>
      </c>
      <c r="B24" s="6">
        <v>2</v>
      </c>
      <c r="C24" s="22">
        <v>110</v>
      </c>
      <c r="D24" s="6">
        <v>4</v>
      </c>
      <c r="E24" s="6">
        <v>27</v>
      </c>
      <c r="F24" s="6">
        <v>29</v>
      </c>
      <c r="G24" s="6">
        <v>29</v>
      </c>
      <c r="H24" s="6">
        <v>28</v>
      </c>
      <c r="I24" s="6">
        <v>28</v>
      </c>
      <c r="J24" s="6"/>
      <c r="K24" s="6"/>
      <c r="L24" s="6"/>
      <c r="M24" s="6"/>
      <c r="N24" s="28"/>
      <c r="O24" s="28"/>
      <c r="P24" s="28"/>
      <c r="Q24" s="28"/>
      <c r="R24" s="28"/>
      <c r="S24" s="28"/>
      <c r="T24" s="28"/>
      <c r="U24" s="28"/>
      <c r="V24" s="28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s="7" customFormat="1" x14ac:dyDescent="0.25">
      <c r="A25" s="6"/>
      <c r="B25" s="6"/>
      <c r="C25" s="22"/>
      <c r="D25" s="6"/>
      <c r="E25" s="6"/>
      <c r="F25" s="6"/>
      <c r="G25" s="6"/>
      <c r="H25" s="6"/>
      <c r="I25" s="6"/>
      <c r="J25" s="6"/>
      <c r="K25" s="6"/>
      <c r="L25" s="6"/>
      <c r="M25" s="6"/>
      <c r="N25" s="28"/>
      <c r="O25" s="28"/>
      <c r="P25" s="28"/>
      <c r="Q25" s="28"/>
      <c r="R25" s="28"/>
      <c r="S25" s="28"/>
      <c r="T25" s="28"/>
      <c r="U25" s="28"/>
      <c r="V25" s="28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6" t="s">
        <v>56</v>
      </c>
      <c r="B26" s="6">
        <v>2</v>
      </c>
      <c r="C26" s="22">
        <v>120</v>
      </c>
      <c r="D26" s="6">
        <v>4</v>
      </c>
      <c r="E26" s="6">
        <v>29</v>
      </c>
      <c r="F26" s="6">
        <v>29</v>
      </c>
      <c r="G26" s="6">
        <v>30</v>
      </c>
      <c r="H26" s="6">
        <v>30</v>
      </c>
      <c r="I26" s="6">
        <v>30</v>
      </c>
      <c r="J26" s="6">
        <f>AVERAGE(E26:I30)</f>
        <v>28.6</v>
      </c>
      <c r="K26" s="6">
        <f>STDEVA(E26:I30)</f>
        <v>0.88257995015808755</v>
      </c>
      <c r="L26" s="6"/>
      <c r="M26" s="6"/>
      <c r="N26" s="28"/>
      <c r="O26" s="28"/>
      <c r="P26" s="28"/>
      <c r="Q26" s="28"/>
      <c r="R26" s="28"/>
      <c r="S26" s="28"/>
      <c r="T26" s="28"/>
      <c r="U26" s="28"/>
      <c r="V26" s="28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6" t="s">
        <v>57</v>
      </c>
      <c r="B27" s="6">
        <v>2</v>
      </c>
      <c r="C27" s="22">
        <v>120</v>
      </c>
      <c r="D27" s="6">
        <v>4</v>
      </c>
      <c r="E27" s="6">
        <v>28</v>
      </c>
      <c r="F27" s="6">
        <v>28</v>
      </c>
      <c r="G27" s="6">
        <v>29</v>
      </c>
      <c r="H27" s="6">
        <v>28</v>
      </c>
      <c r="I27" s="6">
        <v>27</v>
      </c>
      <c r="J27" s="6"/>
      <c r="K27" s="6"/>
      <c r="L27" s="6"/>
      <c r="M27" s="6"/>
      <c r="N27" s="28"/>
      <c r="O27" s="28"/>
      <c r="P27" s="28"/>
      <c r="Q27" s="28"/>
      <c r="R27" s="28"/>
      <c r="S27" s="28"/>
      <c r="T27" s="28"/>
      <c r="U27" s="28"/>
      <c r="V27" s="28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x14ac:dyDescent="0.25">
      <c r="A28" s="6" t="s">
        <v>61</v>
      </c>
      <c r="B28" s="6">
        <v>2</v>
      </c>
      <c r="C28" s="22">
        <v>120</v>
      </c>
      <c r="D28" s="6">
        <v>4</v>
      </c>
      <c r="E28" s="6">
        <v>28</v>
      </c>
      <c r="F28" s="6">
        <v>29</v>
      </c>
      <c r="G28" s="6">
        <v>29</v>
      </c>
      <c r="H28" s="6">
        <v>30</v>
      </c>
      <c r="I28" s="6">
        <v>28</v>
      </c>
      <c r="J28" s="6"/>
      <c r="K28" s="6"/>
      <c r="L28" s="6"/>
      <c r="M28" s="6"/>
      <c r="N28" s="28"/>
      <c r="O28" s="28"/>
      <c r="P28" s="28"/>
      <c r="Q28" s="28"/>
      <c r="R28" s="28"/>
      <c r="S28" s="28"/>
      <c r="T28" s="28"/>
      <c r="U28" s="28"/>
      <c r="V28" s="28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s="7" customFormat="1" x14ac:dyDescent="0.25">
      <c r="A29" s="6" t="s">
        <v>62</v>
      </c>
      <c r="B29" s="6">
        <v>2</v>
      </c>
      <c r="C29" s="22">
        <v>120</v>
      </c>
      <c r="D29" s="6">
        <v>4</v>
      </c>
      <c r="E29" s="6">
        <v>28</v>
      </c>
      <c r="F29" s="6">
        <v>28</v>
      </c>
      <c r="G29" s="6">
        <v>28</v>
      </c>
      <c r="H29" s="6">
        <v>28</v>
      </c>
      <c r="I29" s="6">
        <v>28</v>
      </c>
      <c r="J29" s="6"/>
      <c r="K29" s="6"/>
      <c r="L29" s="6"/>
      <c r="M29" s="6"/>
      <c r="N29" s="28"/>
      <c r="O29" s="28"/>
      <c r="P29" s="28"/>
      <c r="Q29" s="28"/>
      <c r="R29" s="28"/>
      <c r="S29" s="28"/>
      <c r="T29" s="28"/>
      <c r="U29" s="28"/>
      <c r="V29" s="28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28"/>
      <c r="O30" s="28"/>
      <c r="P30" s="28"/>
      <c r="Q30" s="28"/>
      <c r="R30" s="28"/>
      <c r="S30" s="28"/>
      <c r="T30" s="28"/>
      <c r="U30" s="28"/>
      <c r="V30" s="28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28"/>
      <c r="O31" s="28"/>
      <c r="P31" s="28"/>
      <c r="Q31" s="28"/>
      <c r="R31" s="28"/>
      <c r="S31" s="28"/>
      <c r="T31" s="28"/>
      <c r="U31" s="28"/>
      <c r="V31" s="28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s="8" customFormat="1" ht="15.75" x14ac:dyDescent="0.25">
      <c r="A32" s="18" t="s">
        <v>1</v>
      </c>
      <c r="B32" s="18" t="s">
        <v>2</v>
      </c>
      <c r="C32" s="18" t="s">
        <v>3</v>
      </c>
      <c r="D32" s="18" t="s">
        <v>4</v>
      </c>
      <c r="E32" s="39" t="s">
        <v>5</v>
      </c>
      <c r="F32" s="39"/>
      <c r="G32" s="39"/>
      <c r="H32" s="39"/>
      <c r="I32" s="21"/>
      <c r="J32" s="18" t="s">
        <v>6</v>
      </c>
      <c r="K32" s="18" t="s">
        <v>7</v>
      </c>
      <c r="L32" s="21"/>
      <c r="M32" s="21"/>
      <c r="N32" s="28"/>
      <c r="O32" s="28"/>
      <c r="P32" s="28"/>
      <c r="Q32" s="28"/>
      <c r="R32" s="28"/>
      <c r="S32" s="30"/>
      <c r="T32" s="30"/>
      <c r="U32" s="30"/>
      <c r="V32" s="30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x14ac:dyDescent="0.25">
      <c r="A33" s="6" t="s">
        <v>63</v>
      </c>
      <c r="B33" s="6">
        <v>2</v>
      </c>
      <c r="C33" s="6">
        <v>90</v>
      </c>
      <c r="D33" s="22">
        <v>2</v>
      </c>
      <c r="E33" s="6">
        <v>30</v>
      </c>
      <c r="F33" s="6">
        <v>28</v>
      </c>
      <c r="G33" s="6">
        <v>28</v>
      </c>
      <c r="H33" s="6">
        <v>29</v>
      </c>
      <c r="I33" s="6">
        <v>30</v>
      </c>
      <c r="J33" s="6">
        <f>AVERAGE(E33:I36)</f>
        <v>28</v>
      </c>
      <c r="K33" s="6">
        <f>STDEVA(E33:I36)</f>
        <v>1.025978352085154</v>
      </c>
      <c r="L33" s="6"/>
      <c r="M33" s="6"/>
      <c r="N33" s="28"/>
      <c r="O33" s="28"/>
      <c r="P33" s="28"/>
      <c r="Q33" s="28"/>
      <c r="R33" s="28"/>
      <c r="S33" s="28"/>
      <c r="T33" s="28"/>
      <c r="U33" s="28"/>
      <c r="V33" s="28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6" t="s">
        <v>64</v>
      </c>
      <c r="B34" s="6">
        <v>2</v>
      </c>
      <c r="C34" s="6">
        <v>90</v>
      </c>
      <c r="D34" s="22">
        <v>2</v>
      </c>
      <c r="E34" s="6">
        <v>29</v>
      </c>
      <c r="F34" s="6">
        <v>27</v>
      </c>
      <c r="G34" s="6">
        <v>27</v>
      </c>
      <c r="H34" s="6">
        <v>29</v>
      </c>
      <c r="I34" s="6">
        <v>29</v>
      </c>
      <c r="J34" s="6"/>
      <c r="K34" s="6"/>
      <c r="L34" s="6"/>
      <c r="M34" s="6"/>
      <c r="N34" s="28"/>
      <c r="O34" s="28"/>
      <c r="P34" s="28"/>
      <c r="Q34" s="28"/>
      <c r="R34" s="28"/>
      <c r="S34" s="28"/>
      <c r="T34" s="28"/>
      <c r="U34" s="28"/>
      <c r="V34" s="28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6" t="s">
        <v>72</v>
      </c>
      <c r="B35" s="6">
        <v>2</v>
      </c>
      <c r="C35" s="6">
        <v>90</v>
      </c>
      <c r="D35" s="22">
        <v>2</v>
      </c>
      <c r="E35" s="6">
        <v>28</v>
      </c>
      <c r="F35" s="6">
        <v>28</v>
      </c>
      <c r="G35" s="6">
        <v>27</v>
      </c>
      <c r="H35" s="6">
        <v>27</v>
      </c>
      <c r="I35" s="6">
        <v>27</v>
      </c>
      <c r="J35" s="6"/>
      <c r="K35" s="6"/>
      <c r="L35" s="6"/>
      <c r="M35" s="6"/>
      <c r="N35" s="28"/>
      <c r="O35" s="28"/>
      <c r="P35" s="28"/>
      <c r="Q35" s="28"/>
      <c r="R35" s="28"/>
      <c r="S35" s="28"/>
      <c r="T35" s="28"/>
      <c r="U35" s="28"/>
      <c r="V35" s="28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s="9" customFormat="1" x14ac:dyDescent="0.25">
      <c r="A36" s="6"/>
      <c r="B36" s="6">
        <v>2</v>
      </c>
      <c r="C36" s="6">
        <v>90</v>
      </c>
      <c r="D36" s="22">
        <v>2</v>
      </c>
      <c r="E36" s="6">
        <v>27</v>
      </c>
      <c r="F36" s="6">
        <v>27</v>
      </c>
      <c r="G36" s="6">
        <v>28</v>
      </c>
      <c r="H36" s="6">
        <v>28</v>
      </c>
      <c r="I36" s="6">
        <v>27</v>
      </c>
      <c r="J36" s="6"/>
      <c r="K36" s="6"/>
      <c r="L36" s="6"/>
      <c r="M36" s="6"/>
      <c r="N36" s="28"/>
      <c r="O36" s="28"/>
      <c r="P36" s="28"/>
      <c r="Q36" s="28"/>
      <c r="R36" s="28"/>
      <c r="S36" s="28"/>
      <c r="T36" s="28"/>
      <c r="U36" s="28"/>
      <c r="V36" s="28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s="9" customFormat="1" x14ac:dyDescent="0.25">
      <c r="A37" s="6"/>
      <c r="B37" s="6"/>
      <c r="C37" s="6"/>
      <c r="D37" s="22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32" s="9" customFormat="1" x14ac:dyDescent="0.25">
      <c r="A38" s="6"/>
      <c r="B38" s="6"/>
      <c r="C38" s="6"/>
      <c r="D38" s="22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32" x14ac:dyDescent="0.25">
      <c r="A39" s="6" t="s">
        <v>56</v>
      </c>
      <c r="B39" s="6">
        <v>2</v>
      </c>
      <c r="C39" s="6">
        <v>90</v>
      </c>
      <c r="D39" s="22">
        <v>4</v>
      </c>
      <c r="E39" s="28">
        <v>32</v>
      </c>
      <c r="F39" s="28">
        <v>31</v>
      </c>
      <c r="G39" s="28">
        <v>31</v>
      </c>
      <c r="H39" s="28">
        <v>30</v>
      </c>
      <c r="I39" s="28">
        <v>31</v>
      </c>
      <c r="J39" s="6">
        <f>AVERAGE(E39:I42)</f>
        <v>31.05</v>
      </c>
      <c r="K39" s="6">
        <f>STDEVA(E39:I42)</f>
        <v>0.88704120832301692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32" x14ac:dyDescent="0.25">
      <c r="A40" s="6" t="s">
        <v>82</v>
      </c>
      <c r="B40" s="6">
        <v>2</v>
      </c>
      <c r="C40" s="6">
        <v>90</v>
      </c>
      <c r="D40" s="22">
        <v>4</v>
      </c>
      <c r="E40" s="28">
        <v>32</v>
      </c>
      <c r="F40" s="28">
        <v>30</v>
      </c>
      <c r="G40" s="28">
        <v>32</v>
      </c>
      <c r="H40" s="28">
        <v>31</v>
      </c>
      <c r="I40" s="28">
        <v>31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32" x14ac:dyDescent="0.25">
      <c r="A41" s="6" t="s">
        <v>83</v>
      </c>
      <c r="B41" s="6">
        <v>2</v>
      </c>
      <c r="C41" s="6">
        <v>90</v>
      </c>
      <c r="D41" s="22">
        <v>4</v>
      </c>
      <c r="E41" s="28">
        <v>31</v>
      </c>
      <c r="F41" s="28">
        <v>32</v>
      </c>
      <c r="G41" s="28">
        <v>32</v>
      </c>
      <c r="H41" s="28">
        <v>30</v>
      </c>
      <c r="I41" s="28">
        <v>32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32" x14ac:dyDescent="0.25">
      <c r="A42" s="6" t="s">
        <v>84</v>
      </c>
      <c r="B42" s="6">
        <v>2</v>
      </c>
      <c r="C42" s="6">
        <v>90</v>
      </c>
      <c r="D42" s="22">
        <v>4</v>
      </c>
      <c r="E42" s="28">
        <v>32</v>
      </c>
      <c r="F42" s="28">
        <v>30</v>
      </c>
      <c r="G42" s="28">
        <v>29</v>
      </c>
      <c r="H42" s="28">
        <v>31</v>
      </c>
      <c r="I42" s="28">
        <v>31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32" x14ac:dyDescent="0.25">
      <c r="A43" s="6"/>
      <c r="B43" s="6"/>
      <c r="C43" s="6"/>
      <c r="D43" s="22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32" s="15" customFormat="1" x14ac:dyDescent="0.25">
      <c r="A44" s="28" t="s">
        <v>67</v>
      </c>
      <c r="B44" s="28">
        <v>2</v>
      </c>
      <c r="C44" s="28">
        <v>90</v>
      </c>
      <c r="D44" s="29">
        <v>6</v>
      </c>
      <c r="E44" s="28">
        <v>34</v>
      </c>
      <c r="F44" s="28">
        <v>33</v>
      </c>
      <c r="G44" s="28">
        <v>32</v>
      </c>
      <c r="H44" s="28">
        <v>33</v>
      </c>
      <c r="I44" s="28">
        <v>33</v>
      </c>
      <c r="J44" s="28">
        <f>AVERAGE(E44:I47)</f>
        <v>33.049999999999997</v>
      </c>
      <c r="K44" s="28">
        <f>STDEVA(E44:I47)</f>
        <v>0.7591546545162482</v>
      </c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</row>
    <row r="45" spans="1:32" s="15" customFormat="1" x14ac:dyDescent="0.25">
      <c r="A45" s="28" t="s">
        <v>68</v>
      </c>
      <c r="B45" s="28">
        <v>2</v>
      </c>
      <c r="C45" s="28">
        <v>90</v>
      </c>
      <c r="D45" s="29">
        <v>6</v>
      </c>
      <c r="E45" s="28">
        <v>32</v>
      </c>
      <c r="F45" s="28">
        <v>33</v>
      </c>
      <c r="G45" s="28">
        <v>34</v>
      </c>
      <c r="H45" s="28">
        <v>33</v>
      </c>
      <c r="I45" s="28">
        <v>32</v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</row>
    <row r="46" spans="1:32" s="15" customFormat="1" x14ac:dyDescent="0.25">
      <c r="A46" s="28" t="s">
        <v>69</v>
      </c>
      <c r="B46" s="28">
        <v>2</v>
      </c>
      <c r="C46" s="28">
        <v>90</v>
      </c>
      <c r="D46" s="29">
        <v>6</v>
      </c>
      <c r="E46" s="28">
        <v>32</v>
      </c>
      <c r="F46" s="28">
        <v>33</v>
      </c>
      <c r="G46" s="28">
        <v>34</v>
      </c>
      <c r="H46" s="28">
        <v>32</v>
      </c>
      <c r="I46" s="28">
        <v>33</v>
      </c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</row>
    <row r="47" spans="1:32" s="15" customFormat="1" x14ac:dyDescent="0.25">
      <c r="A47" s="28" t="s">
        <v>62</v>
      </c>
      <c r="B47" s="28">
        <v>2</v>
      </c>
      <c r="C47" s="28">
        <v>90</v>
      </c>
      <c r="D47" s="29">
        <v>6</v>
      </c>
      <c r="E47" s="28">
        <v>33</v>
      </c>
      <c r="F47" s="28">
        <v>33</v>
      </c>
      <c r="G47" s="28">
        <v>34</v>
      </c>
      <c r="H47" s="28">
        <v>34</v>
      </c>
      <c r="I47" s="28">
        <v>34</v>
      </c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</row>
    <row r="48" spans="1:32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x14ac:dyDescent="0.25">
      <c r="A49" s="6" t="s">
        <v>65</v>
      </c>
      <c r="B49" s="6">
        <v>2</v>
      </c>
      <c r="C49" s="6">
        <v>90</v>
      </c>
      <c r="D49" s="22">
        <v>8</v>
      </c>
      <c r="E49" s="6">
        <v>29</v>
      </c>
      <c r="F49" s="6">
        <v>32</v>
      </c>
      <c r="G49" s="6">
        <v>29</v>
      </c>
      <c r="H49" s="6">
        <v>30</v>
      </c>
      <c r="I49" s="6">
        <v>31</v>
      </c>
      <c r="J49" s="6">
        <f>AVERAGE(E49:I52)</f>
        <v>31.1</v>
      </c>
      <c r="K49" s="6">
        <f>STDEVA(E49:I52)</f>
        <v>1.3726654823065194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x14ac:dyDescent="0.25">
      <c r="A50" s="6" t="s">
        <v>66</v>
      </c>
      <c r="B50" s="6">
        <v>2</v>
      </c>
      <c r="C50" s="6">
        <v>90</v>
      </c>
      <c r="D50" s="22">
        <v>8</v>
      </c>
      <c r="E50" s="6">
        <v>31</v>
      </c>
      <c r="F50" s="6">
        <v>33</v>
      </c>
      <c r="G50" s="6">
        <v>33</v>
      </c>
      <c r="H50" s="6">
        <v>31</v>
      </c>
      <c r="I50" s="6">
        <v>32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x14ac:dyDescent="0.25">
      <c r="A51" s="6" t="s">
        <v>70</v>
      </c>
      <c r="B51" s="6">
        <v>2</v>
      </c>
      <c r="C51" s="6">
        <v>90</v>
      </c>
      <c r="D51" s="22">
        <v>8</v>
      </c>
      <c r="E51" s="6">
        <v>32</v>
      </c>
      <c r="F51" s="6">
        <v>31</v>
      </c>
      <c r="G51" s="6">
        <v>29</v>
      </c>
      <c r="H51" s="6">
        <v>30</v>
      </c>
      <c r="I51" s="6">
        <v>29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x14ac:dyDescent="0.25">
      <c r="A52" s="6" t="s">
        <v>71</v>
      </c>
      <c r="B52" s="6">
        <v>2</v>
      </c>
      <c r="C52" s="6">
        <v>90</v>
      </c>
      <c r="D52" s="22">
        <v>8</v>
      </c>
      <c r="E52" s="6">
        <v>33</v>
      </c>
      <c r="F52" s="6">
        <v>32</v>
      </c>
      <c r="G52" s="6">
        <v>32</v>
      </c>
      <c r="H52" s="6">
        <v>32</v>
      </c>
      <c r="I52" s="6">
        <v>31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x14ac:dyDescent="0.25">
      <c r="A53" s="6"/>
      <c r="B53" s="6">
        <v>2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x14ac:dyDescent="0.25">
      <c r="A55" s="6" t="s">
        <v>73</v>
      </c>
      <c r="B55" s="6">
        <v>2</v>
      </c>
      <c r="C55" s="6">
        <v>90</v>
      </c>
      <c r="D55" s="22">
        <v>10</v>
      </c>
      <c r="E55" s="6">
        <v>30</v>
      </c>
      <c r="F55" s="6">
        <v>30</v>
      </c>
      <c r="G55" s="6">
        <v>30</v>
      </c>
      <c r="H55" s="6">
        <v>30</v>
      </c>
      <c r="I55" s="6">
        <v>30</v>
      </c>
      <c r="J55" s="6">
        <f>AVERAGE(E55:I58)</f>
        <v>30.2</v>
      </c>
      <c r="K55" s="6">
        <f>STDEVA(E55:I58)</f>
        <v>0.52314836378059704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x14ac:dyDescent="0.25">
      <c r="A56" s="6" t="s">
        <v>86</v>
      </c>
      <c r="B56" s="6">
        <v>2</v>
      </c>
      <c r="C56" s="6">
        <v>90</v>
      </c>
      <c r="D56" s="22">
        <v>10</v>
      </c>
      <c r="E56" s="6">
        <v>32</v>
      </c>
      <c r="F56" s="6">
        <v>30</v>
      </c>
      <c r="G56" s="6">
        <v>30</v>
      </c>
      <c r="H56" s="6">
        <v>30</v>
      </c>
      <c r="I56" s="6">
        <v>30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x14ac:dyDescent="0.25">
      <c r="A57" s="6" t="s">
        <v>74</v>
      </c>
      <c r="B57" s="6">
        <v>2</v>
      </c>
      <c r="C57" s="6">
        <v>90</v>
      </c>
      <c r="D57" s="22">
        <v>10</v>
      </c>
      <c r="E57" s="6">
        <v>30</v>
      </c>
      <c r="F57" s="6">
        <v>30</v>
      </c>
      <c r="G57" s="6">
        <v>31</v>
      </c>
      <c r="H57" s="6">
        <v>30</v>
      </c>
      <c r="I57" s="6">
        <v>30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x14ac:dyDescent="0.25">
      <c r="A58" s="6" t="s">
        <v>85</v>
      </c>
      <c r="B58" s="6">
        <v>2</v>
      </c>
      <c r="C58" s="6">
        <v>90</v>
      </c>
      <c r="D58" s="22">
        <v>10</v>
      </c>
      <c r="E58" s="6">
        <v>30</v>
      </c>
      <c r="F58" s="6">
        <v>30</v>
      </c>
      <c r="G58" s="6">
        <v>30</v>
      </c>
      <c r="H58" s="6">
        <v>31</v>
      </c>
      <c r="I58" s="6">
        <v>30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x14ac:dyDescent="0.25">
      <c r="A62" s="6" t="s">
        <v>67</v>
      </c>
      <c r="B62" s="22">
        <v>2</v>
      </c>
      <c r="C62" s="6">
        <v>90</v>
      </c>
      <c r="D62" s="6">
        <v>6</v>
      </c>
      <c r="E62" s="28">
        <v>34</v>
      </c>
      <c r="F62" s="28">
        <v>33</v>
      </c>
      <c r="G62" s="28">
        <v>32</v>
      </c>
      <c r="H62" s="28">
        <v>33</v>
      </c>
      <c r="I62" s="28">
        <v>33</v>
      </c>
      <c r="J62" s="6">
        <f>AVERAGE(E62:I65)</f>
        <v>33.049999999999997</v>
      </c>
      <c r="K62" s="6">
        <f>STDEVA(E62:I65)</f>
        <v>0.7591546545162482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x14ac:dyDescent="0.25">
      <c r="A63" s="6" t="s">
        <v>87</v>
      </c>
      <c r="B63" s="22">
        <v>2</v>
      </c>
      <c r="C63" s="6">
        <v>90</v>
      </c>
      <c r="D63" s="6">
        <v>6</v>
      </c>
      <c r="E63" s="28">
        <v>32</v>
      </c>
      <c r="F63" s="28">
        <v>33</v>
      </c>
      <c r="G63" s="28">
        <v>34</v>
      </c>
      <c r="H63" s="28">
        <v>33</v>
      </c>
      <c r="I63" s="28">
        <v>32</v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x14ac:dyDescent="0.25">
      <c r="A64" s="6" t="s">
        <v>88</v>
      </c>
      <c r="B64" s="22">
        <v>2</v>
      </c>
      <c r="C64" s="6">
        <v>90</v>
      </c>
      <c r="D64" s="6">
        <v>6</v>
      </c>
      <c r="E64" s="28">
        <v>32</v>
      </c>
      <c r="F64" s="28">
        <v>33</v>
      </c>
      <c r="G64" s="28">
        <v>34</v>
      </c>
      <c r="H64" s="28">
        <v>32</v>
      </c>
      <c r="I64" s="28">
        <v>33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x14ac:dyDescent="0.25">
      <c r="A65" s="6" t="s">
        <v>89</v>
      </c>
      <c r="B65" s="22">
        <v>2</v>
      </c>
      <c r="C65" s="6">
        <v>90</v>
      </c>
      <c r="D65" s="6">
        <v>6</v>
      </c>
      <c r="E65" s="28">
        <v>33</v>
      </c>
      <c r="F65" s="28">
        <v>33</v>
      </c>
      <c r="G65" s="28">
        <v>34</v>
      </c>
      <c r="H65" s="28">
        <v>34</v>
      </c>
      <c r="I65" s="28">
        <v>34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28"/>
      <c r="M66" s="28"/>
      <c r="N66" s="28"/>
      <c r="O66" s="28"/>
      <c r="P66" s="28"/>
      <c r="Q66" s="6"/>
      <c r="R66" s="6"/>
      <c r="S66" s="6"/>
      <c r="T66" s="6"/>
      <c r="U66" s="6"/>
      <c r="V66" s="6"/>
    </row>
    <row r="67" spans="1:22" x14ac:dyDescent="0.25">
      <c r="A67" s="6" t="s">
        <v>75</v>
      </c>
      <c r="B67" s="22">
        <v>3</v>
      </c>
      <c r="C67" s="6">
        <v>90</v>
      </c>
      <c r="D67" s="6">
        <v>6</v>
      </c>
      <c r="E67" s="6">
        <v>39</v>
      </c>
      <c r="F67" s="6">
        <v>39</v>
      </c>
      <c r="G67" s="6">
        <v>38</v>
      </c>
      <c r="H67" s="6">
        <v>39</v>
      </c>
      <c r="I67" s="6">
        <v>41</v>
      </c>
      <c r="J67" s="6">
        <f>AVERAGE(E67:I70)</f>
        <v>38.65</v>
      </c>
      <c r="K67" s="6">
        <f>STDEVA(E67:I70)</f>
        <v>0.93330200448672973</v>
      </c>
      <c r="L67" s="28"/>
      <c r="M67" s="28"/>
      <c r="N67" s="28"/>
      <c r="O67" s="28"/>
      <c r="P67" s="28"/>
      <c r="Q67" s="6"/>
      <c r="R67" s="6"/>
      <c r="S67" s="6"/>
      <c r="T67" s="6"/>
      <c r="U67" s="6"/>
      <c r="V67" s="6"/>
    </row>
    <row r="68" spans="1:22" x14ac:dyDescent="0.25">
      <c r="A68" s="6" t="s">
        <v>76</v>
      </c>
      <c r="B68" s="22">
        <v>3</v>
      </c>
      <c r="C68" s="6">
        <v>90</v>
      </c>
      <c r="D68" s="6">
        <v>6</v>
      </c>
      <c r="E68" s="6">
        <v>39</v>
      </c>
      <c r="F68" s="6">
        <v>38</v>
      </c>
      <c r="G68" s="6">
        <v>38</v>
      </c>
      <c r="H68" s="6">
        <v>38</v>
      </c>
      <c r="I68" s="6">
        <v>38</v>
      </c>
      <c r="J68" s="6"/>
      <c r="K68" s="6"/>
      <c r="L68" s="28"/>
      <c r="M68" s="28"/>
      <c r="N68" s="28"/>
      <c r="O68" s="28"/>
      <c r="P68" s="28"/>
      <c r="Q68" s="6"/>
      <c r="R68" s="6"/>
      <c r="S68" s="6"/>
      <c r="T68" s="6"/>
      <c r="U68" s="6"/>
      <c r="V68" s="6"/>
    </row>
    <row r="69" spans="1:22" x14ac:dyDescent="0.25">
      <c r="A69" s="6" t="s">
        <v>90</v>
      </c>
      <c r="B69" s="22">
        <v>3</v>
      </c>
      <c r="C69" s="6">
        <v>90</v>
      </c>
      <c r="D69" s="6">
        <v>6</v>
      </c>
      <c r="E69" s="6">
        <v>41</v>
      </c>
      <c r="F69" s="6">
        <v>39</v>
      </c>
      <c r="G69" s="6">
        <v>38</v>
      </c>
      <c r="H69" s="6">
        <v>38</v>
      </c>
      <c r="I69" s="6">
        <v>38</v>
      </c>
      <c r="J69" s="6"/>
      <c r="K69" s="6"/>
      <c r="L69" s="28"/>
      <c r="M69" s="28"/>
      <c r="N69" s="28"/>
      <c r="O69" s="28"/>
      <c r="P69" s="28"/>
      <c r="Q69" s="6"/>
      <c r="R69" s="6"/>
      <c r="S69" s="6"/>
      <c r="T69" s="6"/>
      <c r="U69" s="6"/>
      <c r="V69" s="6"/>
    </row>
    <row r="70" spans="1:22" x14ac:dyDescent="0.25">
      <c r="A70" s="6" t="s">
        <v>91</v>
      </c>
      <c r="B70" s="22">
        <v>3</v>
      </c>
      <c r="C70" s="6">
        <v>90</v>
      </c>
      <c r="D70" s="6">
        <v>6</v>
      </c>
      <c r="E70" s="6">
        <v>38</v>
      </c>
      <c r="F70" s="6">
        <v>39</v>
      </c>
      <c r="G70" s="6">
        <v>38</v>
      </c>
      <c r="H70" s="6">
        <v>39</v>
      </c>
      <c r="I70" s="6">
        <v>38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s="15" customFormat="1" x14ac:dyDescent="0.25">
      <c r="A72" s="28" t="s">
        <v>77</v>
      </c>
      <c r="B72" s="29">
        <f>3.7</f>
        <v>3.7</v>
      </c>
      <c r="C72" s="28">
        <v>90</v>
      </c>
      <c r="D72" s="28">
        <v>6</v>
      </c>
      <c r="E72" s="28">
        <v>40</v>
      </c>
      <c r="F72" s="28">
        <v>41</v>
      </c>
      <c r="G72" s="28">
        <v>40</v>
      </c>
      <c r="H72" s="28">
        <v>41</v>
      </c>
      <c r="I72" s="28">
        <v>40</v>
      </c>
      <c r="J72" s="28">
        <f>AVERAGE(E72:I75)</f>
        <v>40</v>
      </c>
      <c r="K72" s="28">
        <f>STDEVA(E72:I75)</f>
        <v>0.79471941423902626</v>
      </c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</row>
    <row r="73" spans="1:22" s="15" customFormat="1" x14ac:dyDescent="0.25">
      <c r="A73" s="28" t="s">
        <v>78</v>
      </c>
      <c r="B73" s="29">
        <f>3.7</f>
        <v>3.7</v>
      </c>
      <c r="C73" s="28">
        <v>90</v>
      </c>
      <c r="D73" s="28">
        <v>6</v>
      </c>
      <c r="E73" s="28">
        <v>40</v>
      </c>
      <c r="F73" s="28">
        <v>40</v>
      </c>
      <c r="G73" s="28">
        <v>41</v>
      </c>
      <c r="H73" s="28">
        <v>41</v>
      </c>
      <c r="I73" s="28">
        <v>41</v>
      </c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</row>
    <row r="74" spans="1:22" s="15" customFormat="1" x14ac:dyDescent="0.25">
      <c r="A74" s="28" t="s">
        <v>92</v>
      </c>
      <c r="B74" s="29">
        <f t="shared" ref="B74:B75" si="0">3.7</f>
        <v>3.7</v>
      </c>
      <c r="C74" s="28">
        <v>90</v>
      </c>
      <c r="D74" s="28">
        <v>6</v>
      </c>
      <c r="E74" s="28">
        <v>39</v>
      </c>
      <c r="F74" s="28">
        <v>39</v>
      </c>
      <c r="G74" s="28">
        <v>40</v>
      </c>
      <c r="H74" s="28">
        <v>39</v>
      </c>
      <c r="I74" s="28">
        <v>40</v>
      </c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</row>
    <row r="75" spans="1:22" s="15" customFormat="1" x14ac:dyDescent="0.25">
      <c r="A75" s="28" t="s">
        <v>94</v>
      </c>
      <c r="B75" s="29">
        <f t="shared" si="0"/>
        <v>3.7</v>
      </c>
      <c r="C75" s="28">
        <v>90</v>
      </c>
      <c r="D75" s="28">
        <v>6</v>
      </c>
      <c r="E75" s="28">
        <v>39</v>
      </c>
      <c r="F75" s="28">
        <v>40</v>
      </c>
      <c r="G75" s="28">
        <v>39</v>
      </c>
      <c r="H75" s="28">
        <v>41</v>
      </c>
      <c r="I75" s="28">
        <v>39</v>
      </c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</row>
    <row r="76" spans="1:22" s="11" customForma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s="11" customForma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s="11" customForma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x14ac:dyDescent="0.25">
      <c r="A79" s="6" t="s">
        <v>79</v>
      </c>
      <c r="B79" s="22">
        <v>4</v>
      </c>
      <c r="C79" s="6">
        <v>90</v>
      </c>
      <c r="D79" s="6">
        <v>6</v>
      </c>
      <c r="E79" s="6">
        <v>36</v>
      </c>
      <c r="F79" s="6">
        <v>37</v>
      </c>
      <c r="G79" s="6">
        <v>36</v>
      </c>
      <c r="H79" s="6">
        <v>37</v>
      </c>
      <c r="I79" s="6">
        <v>37</v>
      </c>
      <c r="J79" s="6">
        <f>AVERAGE(E79:I82)</f>
        <v>36.75</v>
      </c>
      <c r="K79" s="6">
        <f>STDEVA(E79:I82)</f>
        <v>0.5501196042201808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x14ac:dyDescent="0.25">
      <c r="A80" s="6" t="s">
        <v>80</v>
      </c>
      <c r="B80" s="22">
        <v>4</v>
      </c>
      <c r="C80" s="6">
        <v>90</v>
      </c>
      <c r="D80" s="6">
        <v>6</v>
      </c>
      <c r="E80" s="6">
        <v>37</v>
      </c>
      <c r="F80" s="6">
        <v>37</v>
      </c>
      <c r="G80" s="6">
        <v>38</v>
      </c>
      <c r="H80" s="6">
        <v>37</v>
      </c>
      <c r="I80" s="6">
        <v>37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x14ac:dyDescent="0.25">
      <c r="A81" s="6" t="s">
        <v>81</v>
      </c>
      <c r="B81" s="22">
        <v>4</v>
      </c>
      <c r="C81" s="6">
        <v>90</v>
      </c>
      <c r="D81" s="6">
        <v>6</v>
      </c>
      <c r="E81" s="6">
        <v>36</v>
      </c>
      <c r="F81" s="6">
        <v>37</v>
      </c>
      <c r="G81" s="6">
        <v>37</v>
      </c>
      <c r="H81" s="6">
        <v>37</v>
      </c>
      <c r="I81" s="6">
        <v>37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x14ac:dyDescent="0.25">
      <c r="A82" s="6" t="s">
        <v>93</v>
      </c>
      <c r="B82" s="22">
        <v>4</v>
      </c>
      <c r="C82" s="6">
        <v>90</v>
      </c>
      <c r="D82" s="6">
        <v>6</v>
      </c>
      <c r="E82" s="6">
        <v>36</v>
      </c>
      <c r="F82" s="6">
        <v>37</v>
      </c>
      <c r="G82" s="6">
        <v>36</v>
      </c>
      <c r="H82" s="6">
        <v>36</v>
      </c>
      <c r="I82" s="6">
        <v>37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</sheetData>
  <mergeCells count="1">
    <mergeCell ref="E32:H3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18"/>
  <sheetViews>
    <sheetView zoomScale="70" zoomScaleNormal="70" workbookViewId="0">
      <selection activeCell="Q74" sqref="Q74"/>
    </sheetView>
  </sheetViews>
  <sheetFormatPr defaultRowHeight="15" x14ac:dyDescent="0.25"/>
  <cols>
    <col min="1" max="1" width="15.140625" customWidth="1"/>
    <col min="2" max="2" width="29.5703125" customWidth="1"/>
    <col min="3" max="3" width="25.28515625" customWidth="1"/>
    <col min="4" max="4" width="18.7109375" customWidth="1"/>
    <col min="10" max="10" width="23" customWidth="1"/>
    <col min="11" max="11" width="21.85546875" customWidth="1"/>
  </cols>
  <sheetData>
    <row r="3" spans="1:19" s="12" customFormat="1" ht="15.75" x14ac:dyDescent="0.25">
      <c r="A3" s="18" t="s">
        <v>1</v>
      </c>
      <c r="B3" s="18" t="s">
        <v>2</v>
      </c>
      <c r="C3" s="18" t="s">
        <v>3</v>
      </c>
      <c r="D3" s="18" t="s">
        <v>4</v>
      </c>
      <c r="E3" s="39" t="s">
        <v>5</v>
      </c>
      <c r="F3" s="39"/>
      <c r="G3" s="39"/>
      <c r="H3" s="39"/>
      <c r="I3" s="39"/>
      <c r="J3" s="18" t="s">
        <v>6</v>
      </c>
      <c r="K3" s="18" t="s">
        <v>7</v>
      </c>
      <c r="L3" s="21"/>
      <c r="M3" s="21"/>
      <c r="N3" s="18"/>
    </row>
    <row r="4" spans="1:19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9" ht="15.75" x14ac:dyDescent="0.25">
      <c r="A5" s="23" t="s">
        <v>98</v>
      </c>
      <c r="B5" s="6">
        <v>2</v>
      </c>
      <c r="C5" s="22">
        <v>80</v>
      </c>
      <c r="D5" s="6">
        <v>4</v>
      </c>
      <c r="E5" s="23">
        <v>50</v>
      </c>
      <c r="F5" s="23">
        <v>50</v>
      </c>
      <c r="G5" s="23">
        <v>49</v>
      </c>
      <c r="H5" s="23">
        <v>50</v>
      </c>
      <c r="I5" s="23">
        <v>51</v>
      </c>
      <c r="J5" s="6">
        <f>AVERAGE(E5:I8)</f>
        <v>50.8</v>
      </c>
      <c r="K5" s="6">
        <f>STDEVA(E5:I8)</f>
        <v>1.6415653633362466</v>
      </c>
      <c r="L5" s="6"/>
      <c r="M5" s="6"/>
      <c r="N5" s="6"/>
    </row>
    <row r="6" spans="1:19" ht="15.75" x14ac:dyDescent="0.25">
      <c r="A6" s="23" t="s">
        <v>99</v>
      </c>
      <c r="B6" s="6">
        <v>2</v>
      </c>
      <c r="C6" s="22">
        <v>80</v>
      </c>
      <c r="D6" s="6">
        <v>4</v>
      </c>
      <c r="E6" s="23">
        <v>51</v>
      </c>
      <c r="F6" s="23">
        <v>50</v>
      </c>
      <c r="G6" s="23">
        <v>49</v>
      </c>
      <c r="H6" s="23">
        <v>50</v>
      </c>
      <c r="I6" s="23">
        <v>51</v>
      </c>
      <c r="J6" s="6"/>
      <c r="K6" s="6"/>
      <c r="L6" s="6"/>
      <c r="M6" s="6"/>
      <c r="N6" s="6"/>
    </row>
    <row r="7" spans="1:19" ht="15.75" x14ac:dyDescent="0.25">
      <c r="A7" s="24" t="s">
        <v>100</v>
      </c>
      <c r="B7" s="6">
        <v>2</v>
      </c>
      <c r="C7" s="22">
        <v>80</v>
      </c>
      <c r="D7" s="6"/>
      <c r="E7" s="23">
        <v>50</v>
      </c>
      <c r="F7" s="23">
        <v>55</v>
      </c>
      <c r="G7" s="23">
        <v>50</v>
      </c>
      <c r="H7" s="23">
        <v>50</v>
      </c>
      <c r="I7" s="23">
        <v>55</v>
      </c>
      <c r="J7" s="6"/>
      <c r="K7" s="6"/>
      <c r="L7" s="6"/>
      <c r="M7" s="6"/>
      <c r="N7" s="6"/>
    </row>
    <row r="8" spans="1:19" s="11" customFormat="1" ht="15.75" x14ac:dyDescent="0.25">
      <c r="A8" s="6" t="s">
        <v>131</v>
      </c>
      <c r="B8" s="6">
        <v>2</v>
      </c>
      <c r="C8" s="22">
        <v>80</v>
      </c>
      <c r="D8" s="6"/>
      <c r="E8" s="23">
        <v>52</v>
      </c>
      <c r="F8" s="23">
        <v>52</v>
      </c>
      <c r="G8" s="23">
        <v>50</v>
      </c>
      <c r="H8" s="23">
        <v>50</v>
      </c>
      <c r="I8" s="23">
        <v>51</v>
      </c>
      <c r="J8" s="6"/>
      <c r="K8" s="6"/>
      <c r="L8" s="6"/>
      <c r="M8" s="6"/>
      <c r="N8" s="6"/>
    </row>
    <row r="9" spans="1:19" s="11" customFormat="1" x14ac:dyDescent="0.25">
      <c r="A9" s="6"/>
      <c r="B9" s="6"/>
      <c r="C9" s="22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9" ht="15.75" x14ac:dyDescent="0.25">
      <c r="A10" s="23" t="s">
        <v>101</v>
      </c>
      <c r="B10" s="6">
        <v>2</v>
      </c>
      <c r="C10" s="22">
        <v>90</v>
      </c>
      <c r="D10" s="6">
        <v>4</v>
      </c>
      <c r="E10" s="23">
        <v>55</v>
      </c>
      <c r="F10" s="23">
        <v>51</v>
      </c>
      <c r="G10" s="23">
        <v>52</v>
      </c>
      <c r="H10" s="23">
        <v>52</v>
      </c>
      <c r="I10" s="23">
        <v>50</v>
      </c>
      <c r="J10" s="6">
        <f>AVERAGE(E10:I13)</f>
        <v>53.6</v>
      </c>
      <c r="K10" s="6">
        <f>STDEVA(E10:I13)</f>
        <v>1.9574419397183713</v>
      </c>
      <c r="L10" s="6"/>
      <c r="M10" s="6"/>
      <c r="N10" s="6"/>
      <c r="O10" s="14"/>
      <c r="P10" s="14"/>
      <c r="Q10" s="14"/>
      <c r="R10" s="14"/>
      <c r="S10" s="14"/>
    </row>
    <row r="11" spans="1:19" ht="15.75" x14ac:dyDescent="0.25">
      <c r="A11" s="23" t="s">
        <v>102</v>
      </c>
      <c r="B11" s="6">
        <v>2</v>
      </c>
      <c r="C11" s="22">
        <v>90</v>
      </c>
      <c r="D11" s="6">
        <v>4</v>
      </c>
      <c r="E11" s="25">
        <v>54</v>
      </c>
      <c r="F11" s="25">
        <v>55</v>
      </c>
      <c r="G11" s="25">
        <v>56</v>
      </c>
      <c r="H11" s="25">
        <v>52</v>
      </c>
      <c r="I11" s="25">
        <v>53</v>
      </c>
      <c r="J11" s="6"/>
      <c r="K11" s="6"/>
      <c r="L11" s="6"/>
      <c r="M11" s="6"/>
      <c r="N11" s="6"/>
    </row>
    <row r="12" spans="1:19" ht="15.75" x14ac:dyDescent="0.25">
      <c r="A12" s="23" t="s">
        <v>103</v>
      </c>
      <c r="B12" s="6">
        <v>2</v>
      </c>
      <c r="C12" s="22">
        <v>90</v>
      </c>
      <c r="D12" s="6">
        <v>4</v>
      </c>
      <c r="E12" s="23">
        <v>56</v>
      </c>
      <c r="F12" s="23">
        <v>50</v>
      </c>
      <c r="G12" s="23">
        <v>54</v>
      </c>
      <c r="H12" s="23">
        <v>55</v>
      </c>
      <c r="I12" s="23">
        <v>52</v>
      </c>
      <c r="J12" s="6"/>
      <c r="K12" s="6"/>
      <c r="L12" s="6"/>
      <c r="M12" s="6"/>
      <c r="N12" s="6"/>
    </row>
    <row r="13" spans="1:19" ht="15.75" x14ac:dyDescent="0.25">
      <c r="A13" s="6" t="s">
        <v>132</v>
      </c>
      <c r="B13" s="6">
        <v>2</v>
      </c>
      <c r="C13" s="22">
        <v>90</v>
      </c>
      <c r="D13" s="6">
        <v>4</v>
      </c>
      <c r="E13" s="23">
        <v>55</v>
      </c>
      <c r="F13" s="23">
        <v>55</v>
      </c>
      <c r="G13" s="23">
        <v>56</v>
      </c>
      <c r="H13" s="23">
        <v>55</v>
      </c>
      <c r="I13" s="23">
        <v>54</v>
      </c>
      <c r="J13" s="6"/>
      <c r="K13" s="6"/>
      <c r="L13" s="6"/>
      <c r="M13" s="6"/>
      <c r="N13" s="6"/>
    </row>
    <row r="14" spans="1:19" s="11" customForma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9" s="11" customForma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9" ht="15.75" x14ac:dyDescent="0.25">
      <c r="A16" s="23" t="s">
        <v>104</v>
      </c>
      <c r="B16" s="6">
        <v>2</v>
      </c>
      <c r="C16" s="22">
        <v>100</v>
      </c>
      <c r="D16" s="6">
        <v>4</v>
      </c>
      <c r="E16" s="23">
        <v>42</v>
      </c>
      <c r="F16" s="23">
        <v>39</v>
      </c>
      <c r="G16" s="23">
        <v>42</v>
      </c>
      <c r="H16" s="23">
        <v>44</v>
      </c>
      <c r="I16" s="23">
        <v>39</v>
      </c>
      <c r="J16" s="6">
        <f>AVERAGE(E16:I19)</f>
        <v>43.45</v>
      </c>
      <c r="K16" s="6">
        <f>STDEVA(E16:I19)</f>
        <v>2.9642608025042536</v>
      </c>
      <c r="L16" s="6"/>
      <c r="M16" s="6"/>
      <c r="N16" s="6"/>
    </row>
    <row r="17" spans="1:14" ht="15.75" x14ac:dyDescent="0.25">
      <c r="A17" s="23" t="s">
        <v>105</v>
      </c>
      <c r="B17" s="6">
        <v>2</v>
      </c>
      <c r="C17" s="22">
        <v>100</v>
      </c>
      <c r="D17" s="6">
        <v>4</v>
      </c>
      <c r="E17" s="23">
        <v>39</v>
      </c>
      <c r="F17" s="23">
        <v>46</v>
      </c>
      <c r="G17" s="23">
        <v>42</v>
      </c>
      <c r="H17" s="23">
        <v>46</v>
      </c>
      <c r="I17" s="23">
        <v>45</v>
      </c>
      <c r="J17" s="6"/>
      <c r="K17" s="6"/>
      <c r="L17" s="6"/>
      <c r="M17" s="6"/>
      <c r="N17" s="6"/>
    </row>
    <row r="18" spans="1:14" ht="15.75" x14ac:dyDescent="0.25">
      <c r="A18" s="23" t="s">
        <v>106</v>
      </c>
      <c r="B18" s="6">
        <v>2</v>
      </c>
      <c r="C18" s="22">
        <v>100</v>
      </c>
      <c r="D18" s="6">
        <v>4</v>
      </c>
      <c r="E18" s="23">
        <v>41</v>
      </c>
      <c r="F18" s="23">
        <v>49</v>
      </c>
      <c r="G18" s="23">
        <v>47</v>
      </c>
      <c r="H18" s="23">
        <v>47</v>
      </c>
      <c r="I18" s="23">
        <v>43</v>
      </c>
      <c r="J18" s="6"/>
      <c r="K18" s="6"/>
      <c r="L18" s="6"/>
      <c r="M18" s="6"/>
      <c r="N18" s="6"/>
    </row>
    <row r="19" spans="1:14" ht="15.75" x14ac:dyDescent="0.25">
      <c r="A19" s="6" t="s">
        <v>133</v>
      </c>
      <c r="B19" s="6">
        <v>2</v>
      </c>
      <c r="C19" s="22">
        <v>100</v>
      </c>
      <c r="D19" s="6">
        <v>4</v>
      </c>
      <c r="E19" s="23">
        <v>41</v>
      </c>
      <c r="F19" s="23">
        <v>47</v>
      </c>
      <c r="G19" s="23">
        <v>42</v>
      </c>
      <c r="H19" s="23">
        <v>45</v>
      </c>
      <c r="I19" s="23">
        <v>43</v>
      </c>
      <c r="J19" s="6"/>
      <c r="K19" s="6"/>
      <c r="L19" s="6"/>
      <c r="M19" s="6"/>
      <c r="N19" s="6"/>
    </row>
    <row r="20" spans="1:14" s="11" customFormat="1" x14ac:dyDescent="0.25">
      <c r="A20" s="6"/>
      <c r="B20" s="6"/>
      <c r="C20" s="22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15.75" x14ac:dyDescent="0.25">
      <c r="A21" s="23" t="s">
        <v>107</v>
      </c>
      <c r="B21" s="6">
        <v>2</v>
      </c>
      <c r="C21" s="22">
        <v>110</v>
      </c>
      <c r="D21" s="6">
        <v>4</v>
      </c>
      <c r="E21" s="23">
        <v>36</v>
      </c>
      <c r="F21" s="23">
        <v>41</v>
      </c>
      <c r="G21" s="23">
        <v>36</v>
      </c>
      <c r="H21" s="23">
        <v>31</v>
      </c>
      <c r="I21" s="23">
        <v>36</v>
      </c>
      <c r="J21" s="6">
        <f>AVERAGE(E21:I24)</f>
        <v>37.799999999999997</v>
      </c>
      <c r="K21" s="6">
        <f>STDEVA(E21:I24)</f>
        <v>2.6872016358247013</v>
      </c>
      <c r="L21" s="6"/>
      <c r="M21" s="6"/>
      <c r="N21" s="6"/>
    </row>
    <row r="22" spans="1:14" ht="15.75" x14ac:dyDescent="0.25">
      <c r="A22" s="23" t="s">
        <v>108</v>
      </c>
      <c r="B22" s="6">
        <v>2</v>
      </c>
      <c r="C22" s="22">
        <v>110</v>
      </c>
      <c r="D22" s="6">
        <v>4</v>
      </c>
      <c r="E22" s="23">
        <v>36</v>
      </c>
      <c r="F22" s="23">
        <v>35</v>
      </c>
      <c r="G22" s="23">
        <v>37</v>
      </c>
      <c r="H22" s="23">
        <v>40</v>
      </c>
      <c r="I22" s="23">
        <v>34</v>
      </c>
      <c r="J22" s="6"/>
      <c r="K22" s="6"/>
      <c r="L22" s="6"/>
      <c r="M22" s="6"/>
      <c r="N22" s="6"/>
    </row>
    <row r="23" spans="1:14" ht="15.75" x14ac:dyDescent="0.25">
      <c r="A23" s="23" t="s">
        <v>109</v>
      </c>
      <c r="B23" s="6">
        <v>2</v>
      </c>
      <c r="C23" s="22">
        <v>110</v>
      </c>
      <c r="D23" s="6">
        <v>4</v>
      </c>
      <c r="E23" s="23">
        <v>40</v>
      </c>
      <c r="F23" s="23">
        <v>41</v>
      </c>
      <c r="G23" s="23">
        <v>40</v>
      </c>
      <c r="H23" s="23">
        <v>40</v>
      </c>
      <c r="I23" s="23">
        <v>39</v>
      </c>
      <c r="J23" s="6"/>
      <c r="K23" s="6"/>
      <c r="L23" s="6"/>
      <c r="M23" s="6"/>
      <c r="N23" s="6"/>
    </row>
    <row r="24" spans="1:14" ht="15.75" x14ac:dyDescent="0.25">
      <c r="A24" s="6" t="s">
        <v>134</v>
      </c>
      <c r="B24" s="6">
        <v>2</v>
      </c>
      <c r="C24" s="22">
        <v>110</v>
      </c>
      <c r="D24" s="6"/>
      <c r="E24" s="23">
        <v>37</v>
      </c>
      <c r="F24" s="23">
        <v>39</v>
      </c>
      <c r="G24" s="23">
        <v>38</v>
      </c>
      <c r="H24" s="23">
        <v>41</v>
      </c>
      <c r="I24" s="23">
        <v>39</v>
      </c>
      <c r="J24" s="6"/>
      <c r="K24" s="6"/>
      <c r="L24" s="6"/>
      <c r="M24" s="6"/>
      <c r="N24" s="6"/>
    </row>
    <row r="25" spans="1:14" s="11" customFormat="1" x14ac:dyDescent="0.25">
      <c r="A25" s="6"/>
      <c r="B25" s="6"/>
      <c r="C25" s="22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15.75" x14ac:dyDescent="0.25">
      <c r="A26" s="23" t="s">
        <v>110</v>
      </c>
      <c r="B26" s="6">
        <v>2</v>
      </c>
      <c r="C26" s="22">
        <v>120</v>
      </c>
      <c r="D26" s="6">
        <v>4</v>
      </c>
      <c r="E26" s="23">
        <v>20</v>
      </c>
      <c r="F26" s="23">
        <v>20</v>
      </c>
      <c r="G26" s="23">
        <v>21</v>
      </c>
      <c r="H26" s="23">
        <v>21</v>
      </c>
      <c r="I26" s="23">
        <v>21</v>
      </c>
      <c r="J26" s="6">
        <f>AVERAGE(E26:I29)</f>
        <v>22.35</v>
      </c>
      <c r="K26" s="6">
        <f>STDEVA(E26:I29)</f>
        <v>1.9269556026896009</v>
      </c>
      <c r="L26" s="6"/>
      <c r="M26" s="6"/>
      <c r="N26" s="6"/>
    </row>
    <row r="27" spans="1:14" ht="15.75" x14ac:dyDescent="0.25">
      <c r="A27" s="23" t="s">
        <v>111</v>
      </c>
      <c r="B27" s="6">
        <v>2</v>
      </c>
      <c r="C27" s="22">
        <v>120</v>
      </c>
      <c r="D27" s="6">
        <v>4</v>
      </c>
      <c r="E27" s="23">
        <v>21</v>
      </c>
      <c r="F27" s="23">
        <v>20</v>
      </c>
      <c r="G27" s="23">
        <v>20</v>
      </c>
      <c r="H27" s="23">
        <v>23</v>
      </c>
      <c r="I27" s="23">
        <v>21</v>
      </c>
      <c r="J27" s="6"/>
      <c r="K27" s="6"/>
      <c r="L27" s="6"/>
      <c r="M27" s="6"/>
      <c r="N27" s="6"/>
    </row>
    <row r="28" spans="1:14" ht="15.75" x14ac:dyDescent="0.25">
      <c r="A28" s="23" t="s">
        <v>112</v>
      </c>
      <c r="B28" s="6">
        <v>2</v>
      </c>
      <c r="C28" s="22">
        <v>120</v>
      </c>
      <c r="D28" s="6">
        <v>4</v>
      </c>
      <c r="E28" s="23">
        <v>25</v>
      </c>
      <c r="F28" s="23">
        <v>25</v>
      </c>
      <c r="G28" s="23">
        <v>23</v>
      </c>
      <c r="H28" s="23">
        <v>25</v>
      </c>
      <c r="I28" s="23">
        <v>21</v>
      </c>
      <c r="J28" s="6"/>
      <c r="K28" s="6"/>
      <c r="L28" s="6"/>
      <c r="M28" s="6"/>
      <c r="N28" s="6"/>
    </row>
    <row r="29" spans="1:14" ht="15.75" x14ac:dyDescent="0.25">
      <c r="A29" s="6"/>
      <c r="B29" s="6">
        <v>2</v>
      </c>
      <c r="C29" s="22">
        <v>120</v>
      </c>
      <c r="D29" s="6">
        <v>4</v>
      </c>
      <c r="E29" s="23">
        <v>24</v>
      </c>
      <c r="F29" s="23">
        <v>24</v>
      </c>
      <c r="G29" s="23">
        <v>23</v>
      </c>
      <c r="H29" s="23">
        <v>25</v>
      </c>
      <c r="I29" s="23">
        <v>24</v>
      </c>
      <c r="J29" s="6"/>
      <c r="K29" s="6"/>
      <c r="L29" s="6"/>
      <c r="M29" s="6"/>
      <c r="N29" s="6"/>
    </row>
    <row r="30" spans="1:14" s="11" customFormat="1" x14ac:dyDescent="0.25">
      <c r="A30" s="6"/>
      <c r="B30" s="6"/>
      <c r="C30" s="22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s="16" customForma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s="12" customFormat="1" ht="15.75" x14ac:dyDescent="0.25">
      <c r="A33" s="18" t="s">
        <v>1</v>
      </c>
      <c r="B33" s="18" t="s">
        <v>2</v>
      </c>
      <c r="C33" s="18" t="s">
        <v>3</v>
      </c>
      <c r="D33" s="18" t="s">
        <v>4</v>
      </c>
      <c r="E33" s="39" t="s">
        <v>5</v>
      </c>
      <c r="F33" s="39"/>
      <c r="G33" s="39"/>
      <c r="H33" s="39"/>
      <c r="I33" s="39"/>
      <c r="J33" s="18" t="s">
        <v>6</v>
      </c>
      <c r="K33" s="18" t="s">
        <v>7</v>
      </c>
      <c r="L33" s="21"/>
      <c r="M33" s="21"/>
      <c r="N33" s="18"/>
    </row>
    <row r="34" spans="1:14" ht="15.75" x14ac:dyDescent="0.25">
      <c r="A34" s="26" t="s">
        <v>113</v>
      </c>
      <c r="B34" s="6">
        <v>2</v>
      </c>
      <c r="C34" s="27">
        <v>90</v>
      </c>
      <c r="D34" s="22">
        <v>2</v>
      </c>
      <c r="E34" s="23">
        <v>47</v>
      </c>
      <c r="F34" s="23">
        <v>47</v>
      </c>
      <c r="G34" s="23">
        <v>48</v>
      </c>
      <c r="H34" s="23">
        <v>46</v>
      </c>
      <c r="I34" s="23">
        <v>53</v>
      </c>
      <c r="J34" s="6">
        <f>AVERAGE(E34:I37)</f>
        <v>48.5</v>
      </c>
      <c r="K34" s="6">
        <f>STDEVA(E34:I37)</f>
        <v>2.2360679774997898</v>
      </c>
      <c r="L34" s="6"/>
      <c r="M34" s="6"/>
      <c r="N34" s="6"/>
    </row>
    <row r="35" spans="1:14" ht="15.75" x14ac:dyDescent="0.25">
      <c r="A35" s="23" t="s">
        <v>114</v>
      </c>
      <c r="B35" s="6">
        <v>2</v>
      </c>
      <c r="C35" s="27">
        <v>90</v>
      </c>
      <c r="D35" s="22">
        <v>2</v>
      </c>
      <c r="E35" s="23">
        <v>48</v>
      </c>
      <c r="F35" s="23">
        <v>47</v>
      </c>
      <c r="G35" s="23">
        <v>47</v>
      </c>
      <c r="H35" s="23">
        <v>51</v>
      </c>
      <c r="I35" s="23">
        <v>45</v>
      </c>
      <c r="J35" s="6"/>
      <c r="K35" s="6"/>
      <c r="L35" s="6"/>
      <c r="M35" s="6"/>
      <c r="N35" s="6"/>
    </row>
    <row r="36" spans="1:14" ht="15.75" x14ac:dyDescent="0.25">
      <c r="A36" s="23" t="s">
        <v>115</v>
      </c>
      <c r="B36" s="6">
        <v>2</v>
      </c>
      <c r="C36" s="27">
        <v>90</v>
      </c>
      <c r="D36" s="22">
        <v>2</v>
      </c>
      <c r="E36" s="23">
        <v>48</v>
      </c>
      <c r="F36" s="23">
        <v>51</v>
      </c>
      <c r="G36" s="23">
        <v>48</v>
      </c>
      <c r="H36" s="23">
        <v>48</v>
      </c>
      <c r="I36" s="23">
        <v>45</v>
      </c>
      <c r="J36" s="6"/>
      <c r="K36" s="6"/>
      <c r="L36" s="6"/>
      <c r="M36" s="6"/>
      <c r="N36" s="6"/>
    </row>
    <row r="37" spans="1:14" s="11" customFormat="1" ht="15.75" x14ac:dyDescent="0.25">
      <c r="A37" s="6" t="s">
        <v>142</v>
      </c>
      <c r="B37" s="6">
        <v>2</v>
      </c>
      <c r="C37" s="27">
        <v>90</v>
      </c>
      <c r="D37" s="22">
        <v>2</v>
      </c>
      <c r="E37" s="23">
        <v>49</v>
      </c>
      <c r="F37" s="23">
        <v>51</v>
      </c>
      <c r="G37" s="23">
        <v>50</v>
      </c>
      <c r="H37" s="23">
        <v>49</v>
      </c>
      <c r="I37" s="23">
        <v>52</v>
      </c>
      <c r="J37" s="6"/>
      <c r="K37" s="6"/>
      <c r="L37" s="6"/>
      <c r="M37" s="6"/>
      <c r="N37" s="6"/>
    </row>
    <row r="38" spans="1:14" s="11" customFormat="1" x14ac:dyDescent="0.25">
      <c r="A38" s="6"/>
      <c r="B38" s="6"/>
      <c r="C38" s="27"/>
      <c r="D38" s="22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5.75" x14ac:dyDescent="0.25">
      <c r="A39" s="23" t="s">
        <v>116</v>
      </c>
      <c r="B39" s="6">
        <v>2</v>
      </c>
      <c r="C39" s="27">
        <v>90</v>
      </c>
      <c r="D39" s="22">
        <v>4</v>
      </c>
      <c r="E39" s="23">
        <v>55</v>
      </c>
      <c r="F39" s="23">
        <v>51</v>
      </c>
      <c r="G39" s="23">
        <v>52</v>
      </c>
      <c r="H39" s="23">
        <v>52</v>
      </c>
      <c r="I39" s="23">
        <v>50</v>
      </c>
      <c r="J39" s="6">
        <f>AVERAGE(E39:I42)</f>
        <v>53.6</v>
      </c>
      <c r="K39" s="6">
        <f>STDEVA(E39:I42)</f>
        <v>2.062190965683675</v>
      </c>
      <c r="L39" s="6"/>
      <c r="M39" s="6"/>
      <c r="N39" s="6"/>
    </row>
    <row r="40" spans="1:14" ht="15.75" x14ac:dyDescent="0.25">
      <c r="A40" s="23" t="s">
        <v>117</v>
      </c>
      <c r="B40" s="6">
        <v>2</v>
      </c>
      <c r="C40" s="27">
        <v>90</v>
      </c>
      <c r="D40" s="22">
        <v>4</v>
      </c>
      <c r="E40" s="23">
        <v>54</v>
      </c>
      <c r="F40" s="23">
        <v>55</v>
      </c>
      <c r="G40" s="23">
        <v>57</v>
      </c>
      <c r="H40" s="23">
        <v>55</v>
      </c>
      <c r="I40" s="23">
        <v>55</v>
      </c>
      <c r="J40" s="6"/>
      <c r="K40" s="6"/>
      <c r="L40" s="6"/>
      <c r="M40" s="6"/>
      <c r="N40" s="6"/>
    </row>
    <row r="41" spans="1:14" ht="15.75" x14ac:dyDescent="0.25">
      <c r="A41" s="23" t="s">
        <v>118</v>
      </c>
      <c r="B41" s="6">
        <v>2</v>
      </c>
      <c r="C41" s="27">
        <v>90</v>
      </c>
      <c r="D41" s="22">
        <v>4</v>
      </c>
      <c r="E41" s="23">
        <v>56</v>
      </c>
      <c r="F41" s="23">
        <v>50</v>
      </c>
      <c r="G41" s="23">
        <v>54</v>
      </c>
      <c r="H41" s="23">
        <v>55</v>
      </c>
      <c r="I41" s="23">
        <v>52</v>
      </c>
      <c r="J41" s="6"/>
      <c r="K41" s="6"/>
      <c r="L41" s="6"/>
      <c r="M41" s="6"/>
      <c r="N41" s="6"/>
    </row>
    <row r="42" spans="1:14" ht="15.75" x14ac:dyDescent="0.25">
      <c r="A42" s="6" t="s">
        <v>139</v>
      </c>
      <c r="B42" s="6">
        <v>2</v>
      </c>
      <c r="C42" s="27">
        <v>90</v>
      </c>
      <c r="D42" s="22">
        <v>4</v>
      </c>
      <c r="E42" s="25">
        <v>54</v>
      </c>
      <c r="F42" s="25">
        <v>56</v>
      </c>
      <c r="G42" s="25">
        <v>55</v>
      </c>
      <c r="H42" s="25">
        <v>52</v>
      </c>
      <c r="I42" s="25">
        <v>52</v>
      </c>
      <c r="J42" s="6"/>
      <c r="K42" s="6"/>
      <c r="L42" s="6"/>
      <c r="M42" s="6"/>
      <c r="N42" s="6"/>
    </row>
    <row r="43" spans="1:14" s="11" customFormat="1" x14ac:dyDescent="0.25">
      <c r="A43" s="6"/>
      <c r="B43" s="6"/>
      <c r="C43" s="27"/>
      <c r="D43" s="22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s="11" customFormat="1" x14ac:dyDescent="0.25">
      <c r="A44" s="6"/>
      <c r="B44" s="6"/>
      <c r="C44" s="27"/>
      <c r="D44" s="22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ht="15.75" x14ac:dyDescent="0.25">
      <c r="A45" s="23" t="s">
        <v>119</v>
      </c>
      <c r="B45" s="6">
        <v>2</v>
      </c>
      <c r="C45" s="27">
        <v>90</v>
      </c>
      <c r="D45" s="22">
        <v>6</v>
      </c>
      <c r="E45" s="23">
        <v>58</v>
      </c>
      <c r="F45" s="23">
        <v>56</v>
      </c>
      <c r="G45" s="23">
        <v>57</v>
      </c>
      <c r="H45" s="23">
        <v>57</v>
      </c>
      <c r="I45" s="23">
        <v>59</v>
      </c>
      <c r="J45" s="6">
        <f>AVERAGE(E45:I48)</f>
        <v>58.05</v>
      </c>
      <c r="K45" s="6">
        <f>STDEVA(E45:I48)</f>
        <v>1.4680814547887788</v>
      </c>
      <c r="L45" s="6"/>
      <c r="M45" s="6"/>
      <c r="N45" s="6"/>
    </row>
    <row r="46" spans="1:14" ht="15.75" x14ac:dyDescent="0.25">
      <c r="A46" s="23" t="s">
        <v>120</v>
      </c>
      <c r="B46" s="6">
        <v>2</v>
      </c>
      <c r="C46" s="27">
        <v>90</v>
      </c>
      <c r="D46" s="22">
        <v>6</v>
      </c>
      <c r="E46" s="23">
        <v>61</v>
      </c>
      <c r="F46" s="23">
        <v>58</v>
      </c>
      <c r="G46" s="23">
        <v>58</v>
      </c>
      <c r="H46" s="23">
        <v>58</v>
      </c>
      <c r="I46" s="23">
        <v>61</v>
      </c>
      <c r="J46" s="6"/>
      <c r="K46" s="6"/>
      <c r="L46" s="6"/>
      <c r="M46" s="6"/>
      <c r="N46" s="6"/>
    </row>
    <row r="47" spans="1:14" s="11" customFormat="1" ht="15.75" x14ac:dyDescent="0.25">
      <c r="A47" s="23" t="s">
        <v>121</v>
      </c>
      <c r="B47" s="6">
        <v>2</v>
      </c>
      <c r="C47" s="27">
        <v>90</v>
      </c>
      <c r="D47" s="22">
        <v>6</v>
      </c>
      <c r="E47" s="23">
        <v>56</v>
      </c>
      <c r="F47" s="23">
        <v>58</v>
      </c>
      <c r="G47" s="23">
        <v>57</v>
      </c>
      <c r="H47" s="23">
        <v>58</v>
      </c>
      <c r="I47" s="23">
        <v>58</v>
      </c>
      <c r="J47" s="6"/>
      <c r="K47" s="6"/>
      <c r="L47" s="6"/>
      <c r="M47" s="6"/>
      <c r="N47" s="6"/>
    </row>
    <row r="48" spans="1:14" ht="15.75" x14ac:dyDescent="0.25">
      <c r="A48" s="25" t="s">
        <v>141</v>
      </c>
      <c r="B48" s="6">
        <v>2</v>
      </c>
      <c r="C48" s="27">
        <v>90</v>
      </c>
      <c r="D48" s="22">
        <v>6</v>
      </c>
      <c r="E48" s="23">
        <v>57</v>
      </c>
      <c r="F48" s="23">
        <v>57</v>
      </c>
      <c r="G48" s="23">
        <v>58</v>
      </c>
      <c r="H48" s="23">
        <v>61</v>
      </c>
      <c r="I48" s="23">
        <v>58</v>
      </c>
      <c r="J48" s="6"/>
      <c r="K48" s="6"/>
      <c r="L48" s="6"/>
      <c r="M48" s="6"/>
      <c r="N48" s="6"/>
    </row>
    <row r="49" spans="1:18" s="11" customFormat="1" x14ac:dyDescent="0.25">
      <c r="A49" s="6"/>
      <c r="B49" s="6"/>
      <c r="C49" s="27"/>
      <c r="D49" s="22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8" s="11" customFormat="1" x14ac:dyDescent="0.25">
      <c r="A50" s="6"/>
      <c r="B50" s="6"/>
      <c r="C50" s="27"/>
      <c r="D50" s="22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8" s="11" customFormat="1" x14ac:dyDescent="0.25">
      <c r="A51" s="6"/>
      <c r="B51" s="6"/>
      <c r="C51" s="27"/>
      <c r="D51" s="22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8" s="11" customFormat="1" x14ac:dyDescent="0.25">
      <c r="A52" s="6" t="s">
        <v>135</v>
      </c>
      <c r="B52" s="6">
        <v>2</v>
      </c>
      <c r="C52" s="27">
        <v>90</v>
      </c>
      <c r="D52" s="22">
        <v>8</v>
      </c>
      <c r="E52" s="6">
        <v>56</v>
      </c>
      <c r="F52" s="6">
        <v>53</v>
      </c>
      <c r="G52" s="6">
        <v>54</v>
      </c>
      <c r="H52" s="6">
        <v>54</v>
      </c>
      <c r="I52" s="6">
        <v>54</v>
      </c>
      <c r="J52" s="6">
        <f>AVERAGE(E52:I55)</f>
        <v>54.1</v>
      </c>
      <c r="K52" s="6">
        <f>STDEVA(E52:I55)</f>
        <v>1.8890264827766652</v>
      </c>
      <c r="L52" s="6"/>
      <c r="M52" s="6"/>
      <c r="N52" s="6"/>
    </row>
    <row r="53" spans="1:18" s="11" customFormat="1" x14ac:dyDescent="0.25">
      <c r="A53" s="6" t="s">
        <v>136</v>
      </c>
      <c r="B53" s="6">
        <v>2</v>
      </c>
      <c r="C53" s="27">
        <v>90</v>
      </c>
      <c r="D53" s="22">
        <v>8</v>
      </c>
      <c r="E53" s="6">
        <v>56</v>
      </c>
      <c r="F53" s="6">
        <v>50</v>
      </c>
      <c r="G53" s="6">
        <v>50</v>
      </c>
      <c r="H53" s="6">
        <v>56</v>
      </c>
      <c r="I53" s="6">
        <v>54</v>
      </c>
      <c r="J53" s="6"/>
      <c r="K53" s="6"/>
      <c r="L53" s="6"/>
      <c r="M53" s="6"/>
      <c r="N53" s="6"/>
    </row>
    <row r="54" spans="1:18" s="11" customFormat="1" x14ac:dyDescent="0.25">
      <c r="A54" s="6" t="s">
        <v>137</v>
      </c>
      <c r="B54" s="6">
        <v>2</v>
      </c>
      <c r="C54" s="27">
        <v>90</v>
      </c>
      <c r="D54" s="22">
        <v>8</v>
      </c>
      <c r="E54" s="6">
        <v>56</v>
      </c>
      <c r="F54" s="6">
        <v>54</v>
      </c>
      <c r="G54" s="6">
        <v>54</v>
      </c>
      <c r="H54" s="6">
        <v>55</v>
      </c>
      <c r="I54" s="6">
        <v>51</v>
      </c>
      <c r="J54" s="6"/>
      <c r="K54" s="6"/>
      <c r="L54" s="6"/>
      <c r="M54" s="6"/>
      <c r="N54" s="6"/>
    </row>
    <row r="55" spans="1:18" s="11" customFormat="1" x14ac:dyDescent="0.25">
      <c r="A55" s="6" t="s">
        <v>138</v>
      </c>
      <c r="B55" s="6">
        <v>2</v>
      </c>
      <c r="C55" s="27">
        <v>90</v>
      </c>
      <c r="D55" s="22">
        <v>8</v>
      </c>
      <c r="E55" s="6">
        <v>55</v>
      </c>
      <c r="F55" s="6">
        <v>56</v>
      </c>
      <c r="G55" s="6">
        <v>56</v>
      </c>
      <c r="H55" s="6">
        <v>54</v>
      </c>
      <c r="I55" s="6">
        <v>54</v>
      </c>
      <c r="J55" s="6"/>
      <c r="K55" s="6"/>
      <c r="L55" s="6"/>
      <c r="M55" s="6"/>
      <c r="N55" s="6"/>
    </row>
    <row r="56" spans="1:18" s="11" customFormat="1" x14ac:dyDescent="0.25">
      <c r="A56" s="6"/>
      <c r="B56" s="6"/>
      <c r="C56" s="6"/>
      <c r="D56" s="22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8" s="11" customFormat="1" x14ac:dyDescent="0.25">
      <c r="A57" s="6"/>
      <c r="B57" s="6"/>
      <c r="C57" s="6"/>
      <c r="D57" s="22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8" ht="15.75" x14ac:dyDescent="0.25">
      <c r="A58" s="23" t="s">
        <v>122</v>
      </c>
      <c r="B58" s="6">
        <v>2</v>
      </c>
      <c r="C58" s="27">
        <v>90</v>
      </c>
      <c r="D58" s="22">
        <v>10</v>
      </c>
      <c r="E58" s="23">
        <v>53</v>
      </c>
      <c r="F58" s="23">
        <v>52</v>
      </c>
      <c r="G58" s="23">
        <v>53</v>
      </c>
      <c r="H58" s="23">
        <v>53</v>
      </c>
      <c r="I58" s="23">
        <v>55</v>
      </c>
      <c r="J58" s="6">
        <f>AVERAGE(E58:I61)</f>
        <v>53</v>
      </c>
      <c r="K58" s="6">
        <f>STDEVA(E58:I61)</f>
        <v>1.0760551736979407</v>
      </c>
      <c r="L58" s="6"/>
      <c r="M58" s="6"/>
      <c r="N58" s="6"/>
    </row>
    <row r="59" spans="1:18" ht="15.75" x14ac:dyDescent="0.25">
      <c r="A59" s="23" t="s">
        <v>123</v>
      </c>
      <c r="B59" s="6">
        <v>2</v>
      </c>
      <c r="C59" s="27">
        <v>90</v>
      </c>
      <c r="D59" s="22">
        <v>10</v>
      </c>
      <c r="E59" s="23">
        <v>52</v>
      </c>
      <c r="F59" s="23">
        <v>55</v>
      </c>
      <c r="G59" s="23">
        <v>55</v>
      </c>
      <c r="H59" s="23">
        <v>54</v>
      </c>
      <c r="I59" s="23">
        <v>53</v>
      </c>
      <c r="J59" s="6"/>
      <c r="K59" s="6"/>
      <c r="L59" s="6"/>
      <c r="M59" s="6"/>
      <c r="N59" s="23"/>
      <c r="O59" s="14"/>
      <c r="P59" s="14"/>
      <c r="Q59" s="14"/>
      <c r="R59" s="14"/>
    </row>
    <row r="60" spans="1:18" ht="15.75" x14ac:dyDescent="0.25">
      <c r="A60" s="23" t="s">
        <v>124</v>
      </c>
      <c r="B60" s="6">
        <v>2</v>
      </c>
      <c r="C60" s="27">
        <v>90</v>
      </c>
      <c r="D60" s="22">
        <v>10</v>
      </c>
      <c r="E60" s="23">
        <v>53</v>
      </c>
      <c r="F60" s="23">
        <v>53</v>
      </c>
      <c r="G60" s="23">
        <v>53</v>
      </c>
      <c r="H60" s="23">
        <v>52</v>
      </c>
      <c r="I60" s="23">
        <v>53</v>
      </c>
      <c r="J60" s="6"/>
      <c r="K60" s="6"/>
      <c r="L60" s="6"/>
      <c r="M60" s="6"/>
      <c r="N60" s="6"/>
    </row>
    <row r="61" spans="1:18" ht="15.75" x14ac:dyDescent="0.25">
      <c r="A61" s="25" t="s">
        <v>140</v>
      </c>
      <c r="B61" s="6">
        <v>2</v>
      </c>
      <c r="C61" s="27">
        <v>90</v>
      </c>
      <c r="D61" s="22">
        <v>10</v>
      </c>
      <c r="E61" s="23">
        <v>52</v>
      </c>
      <c r="F61" s="23">
        <v>53</v>
      </c>
      <c r="G61" s="23">
        <v>52</v>
      </c>
      <c r="H61" s="23">
        <v>51</v>
      </c>
      <c r="I61" s="23">
        <v>53</v>
      </c>
      <c r="J61" s="6"/>
      <c r="K61" s="6"/>
      <c r="L61" s="6"/>
      <c r="M61" s="6"/>
      <c r="N61" s="6"/>
    </row>
    <row r="62" spans="1: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8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8" s="16" customForma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7" s="12" customFormat="1" ht="15.75" x14ac:dyDescent="0.25">
      <c r="A65" s="18" t="s">
        <v>1</v>
      </c>
      <c r="B65" s="18" t="s">
        <v>2</v>
      </c>
      <c r="C65" s="18" t="s">
        <v>3</v>
      </c>
      <c r="D65" s="18" t="s">
        <v>4</v>
      </c>
      <c r="E65" s="39" t="s">
        <v>5</v>
      </c>
      <c r="F65" s="39"/>
      <c r="G65" s="39"/>
      <c r="H65" s="39"/>
      <c r="I65" s="39"/>
      <c r="J65" s="18" t="s">
        <v>6</v>
      </c>
      <c r="K65" s="18" t="s">
        <v>7</v>
      </c>
      <c r="L65" s="21"/>
      <c r="M65" s="21"/>
      <c r="N65" s="18"/>
    </row>
    <row r="66" spans="1:17" ht="15.75" x14ac:dyDescent="0.25">
      <c r="A66" s="23" t="s">
        <v>119</v>
      </c>
      <c r="B66" s="22">
        <v>2</v>
      </c>
      <c r="C66" s="27">
        <v>90</v>
      </c>
      <c r="D66" s="6">
        <v>6</v>
      </c>
      <c r="E66" s="23">
        <v>58</v>
      </c>
      <c r="F66" s="23">
        <v>56</v>
      </c>
      <c r="G66" s="23">
        <v>57</v>
      </c>
      <c r="H66" s="23">
        <v>57</v>
      </c>
      <c r="I66" s="23">
        <v>59</v>
      </c>
      <c r="J66" s="6">
        <f>AVERAGE(E66:I69)</f>
        <v>58.05</v>
      </c>
      <c r="K66" s="6">
        <f>STDEVA(E66:I69)</f>
        <v>1.4680814547887788</v>
      </c>
      <c r="L66" s="6"/>
      <c r="M66" s="6"/>
      <c r="N66" s="6"/>
    </row>
    <row r="67" spans="1:17" ht="15.75" x14ac:dyDescent="0.25">
      <c r="A67" s="23" t="s">
        <v>120</v>
      </c>
      <c r="B67" s="22">
        <v>2</v>
      </c>
      <c r="C67" s="27">
        <v>90</v>
      </c>
      <c r="D67" s="6">
        <v>6</v>
      </c>
      <c r="E67" s="23">
        <v>61</v>
      </c>
      <c r="F67" s="23">
        <v>58</v>
      </c>
      <c r="G67" s="23">
        <v>58</v>
      </c>
      <c r="H67" s="23">
        <v>58</v>
      </c>
      <c r="I67" s="23">
        <v>61</v>
      </c>
      <c r="J67" s="6"/>
      <c r="K67" s="6"/>
      <c r="L67" s="6"/>
      <c r="M67" s="6"/>
      <c r="N67" s="6"/>
    </row>
    <row r="68" spans="1:17" ht="15.75" x14ac:dyDescent="0.25">
      <c r="A68" s="23" t="s">
        <v>121</v>
      </c>
      <c r="B68" s="22">
        <v>2</v>
      </c>
      <c r="C68" s="27">
        <v>90</v>
      </c>
      <c r="D68" s="6">
        <v>6</v>
      </c>
      <c r="E68" s="23">
        <v>56</v>
      </c>
      <c r="F68" s="23">
        <v>58</v>
      </c>
      <c r="G68" s="23">
        <v>57</v>
      </c>
      <c r="H68" s="23">
        <v>58</v>
      </c>
      <c r="I68" s="23">
        <v>58</v>
      </c>
      <c r="J68" s="6"/>
      <c r="K68" s="6"/>
      <c r="L68" s="6"/>
      <c r="M68" s="6"/>
      <c r="N68" s="6"/>
    </row>
    <row r="69" spans="1:17" ht="15.75" x14ac:dyDescent="0.25">
      <c r="A69" s="25" t="s">
        <v>141</v>
      </c>
      <c r="B69" s="22">
        <v>2</v>
      </c>
      <c r="C69" s="27">
        <v>90</v>
      </c>
      <c r="D69" s="6"/>
      <c r="E69" s="23">
        <v>57</v>
      </c>
      <c r="F69" s="23">
        <v>57</v>
      </c>
      <c r="G69" s="23">
        <v>58</v>
      </c>
      <c r="H69" s="23">
        <v>61</v>
      </c>
      <c r="I69" s="23">
        <v>58</v>
      </c>
      <c r="J69" s="6"/>
      <c r="K69" s="6"/>
      <c r="L69" s="6"/>
      <c r="M69" s="6"/>
      <c r="N69" s="6"/>
    </row>
    <row r="70" spans="1:17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7" ht="15.75" x14ac:dyDescent="0.25">
      <c r="A71" s="23" t="s">
        <v>125</v>
      </c>
      <c r="B71" s="22">
        <v>3</v>
      </c>
      <c r="C71" s="6">
        <v>90</v>
      </c>
      <c r="D71" s="6">
        <v>6</v>
      </c>
      <c r="E71" s="23">
        <v>66</v>
      </c>
      <c r="F71" s="23">
        <v>70</v>
      </c>
      <c r="G71" s="23">
        <v>63</v>
      </c>
      <c r="H71" s="23">
        <v>66</v>
      </c>
      <c r="I71" s="23">
        <v>65</v>
      </c>
      <c r="J71" s="6">
        <f>AVERAGE(E71:I74)</f>
        <v>66.099999999999994</v>
      </c>
      <c r="K71" s="6">
        <f>STDEVA(E71:I74)</f>
        <v>2.0493901531919199</v>
      </c>
      <c r="L71" s="6"/>
      <c r="M71" s="6"/>
      <c r="N71" s="6"/>
    </row>
    <row r="72" spans="1:17" ht="15.75" x14ac:dyDescent="0.25">
      <c r="A72" s="23" t="s">
        <v>126</v>
      </c>
      <c r="B72" s="22">
        <v>3</v>
      </c>
      <c r="C72" s="6">
        <v>90</v>
      </c>
      <c r="D72" s="6">
        <v>6</v>
      </c>
      <c r="E72" s="23">
        <v>64</v>
      </c>
      <c r="F72" s="23">
        <v>64</v>
      </c>
      <c r="G72" s="23">
        <v>66</v>
      </c>
      <c r="H72" s="23">
        <v>70</v>
      </c>
      <c r="I72" s="23">
        <v>64</v>
      </c>
      <c r="J72" s="6"/>
      <c r="K72" s="6"/>
      <c r="L72" s="6"/>
      <c r="M72" s="23"/>
      <c r="N72" s="23"/>
      <c r="O72" s="13"/>
      <c r="P72" s="13"/>
      <c r="Q72" s="13"/>
    </row>
    <row r="73" spans="1:17" ht="15.75" x14ac:dyDescent="0.25">
      <c r="A73" s="23" t="s">
        <v>127</v>
      </c>
      <c r="B73" s="22">
        <v>3</v>
      </c>
      <c r="C73" s="6">
        <v>90</v>
      </c>
      <c r="D73" s="6">
        <v>6</v>
      </c>
      <c r="E73" s="23">
        <v>66</v>
      </c>
      <c r="F73" s="23">
        <v>66</v>
      </c>
      <c r="G73" s="23">
        <v>70</v>
      </c>
      <c r="H73" s="23">
        <v>68</v>
      </c>
      <c r="I73" s="23">
        <v>66</v>
      </c>
      <c r="J73" s="6"/>
      <c r="K73" s="6"/>
      <c r="L73" s="6"/>
      <c r="M73" s="6"/>
      <c r="N73" s="6"/>
    </row>
    <row r="74" spans="1:17" ht="15.75" x14ac:dyDescent="0.25">
      <c r="A74" s="6" t="s">
        <v>143</v>
      </c>
      <c r="B74" s="22">
        <v>3</v>
      </c>
      <c r="C74" s="6">
        <v>90</v>
      </c>
      <c r="D74" s="6">
        <v>6</v>
      </c>
      <c r="E74" s="23">
        <v>64</v>
      </c>
      <c r="F74" s="23">
        <v>65</v>
      </c>
      <c r="G74" s="23">
        <v>67</v>
      </c>
      <c r="H74" s="23">
        <v>66</v>
      </c>
      <c r="I74" s="23">
        <v>66</v>
      </c>
      <c r="J74" s="6"/>
      <c r="K74" s="6"/>
      <c r="L74" s="6"/>
      <c r="M74" s="6"/>
      <c r="N74" s="6"/>
    </row>
    <row r="75" spans="1:17" s="11" customForma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7" s="11" customForma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7" ht="15.75" x14ac:dyDescent="0.25">
      <c r="A77" s="23" t="s">
        <v>128</v>
      </c>
      <c r="B77" s="22">
        <v>3.7</v>
      </c>
      <c r="C77" s="6">
        <v>90</v>
      </c>
      <c r="D77" s="6">
        <v>6</v>
      </c>
      <c r="E77" s="23">
        <v>68</v>
      </c>
      <c r="F77" s="23">
        <v>66</v>
      </c>
      <c r="G77" s="23">
        <v>72</v>
      </c>
      <c r="H77" s="23">
        <v>72</v>
      </c>
      <c r="I77" s="23">
        <v>68</v>
      </c>
      <c r="J77" s="6">
        <f>AVERAGE(E77:I80)</f>
        <v>70</v>
      </c>
      <c r="K77" s="6">
        <f>STDEVA(E77:I80)</f>
        <v>2.470883072485369</v>
      </c>
      <c r="L77" s="6"/>
      <c r="M77" s="6"/>
      <c r="N77" s="6"/>
    </row>
    <row r="78" spans="1:17" ht="15.75" x14ac:dyDescent="0.25">
      <c r="A78" s="23" t="s">
        <v>129</v>
      </c>
      <c r="B78" s="22">
        <v>3.7</v>
      </c>
      <c r="C78" s="6">
        <v>90</v>
      </c>
      <c r="D78" s="6">
        <v>6</v>
      </c>
      <c r="E78" s="23">
        <v>70</v>
      </c>
      <c r="F78" s="23">
        <v>73</v>
      </c>
      <c r="G78" s="23">
        <v>74</v>
      </c>
      <c r="H78" s="23">
        <v>70</v>
      </c>
      <c r="I78" s="23">
        <v>65</v>
      </c>
      <c r="J78" s="6"/>
      <c r="K78" s="6"/>
      <c r="L78" s="6"/>
      <c r="M78" s="6"/>
      <c r="N78" s="6"/>
    </row>
    <row r="79" spans="1:17" ht="15.75" x14ac:dyDescent="0.25">
      <c r="A79" s="23" t="s">
        <v>130</v>
      </c>
      <c r="B79" s="22">
        <v>3.7</v>
      </c>
      <c r="C79" s="6">
        <v>90</v>
      </c>
      <c r="D79" s="6">
        <v>6</v>
      </c>
      <c r="E79" s="23">
        <v>70</v>
      </c>
      <c r="F79" s="23">
        <v>68</v>
      </c>
      <c r="G79" s="23">
        <v>70</v>
      </c>
      <c r="H79" s="23">
        <v>70</v>
      </c>
      <c r="I79" s="23">
        <v>68</v>
      </c>
      <c r="J79" s="6"/>
      <c r="K79" s="6"/>
      <c r="L79" s="6"/>
      <c r="M79" s="6"/>
      <c r="N79" s="6"/>
    </row>
    <row r="80" spans="1:17" ht="15.75" x14ac:dyDescent="0.25">
      <c r="A80" s="6" t="s">
        <v>144</v>
      </c>
      <c r="B80" s="22">
        <v>3.7</v>
      </c>
      <c r="C80" s="6">
        <v>90</v>
      </c>
      <c r="D80" s="6">
        <v>6</v>
      </c>
      <c r="E80" s="23">
        <v>69</v>
      </c>
      <c r="F80" s="23">
        <v>73</v>
      </c>
      <c r="G80" s="23">
        <v>74</v>
      </c>
      <c r="H80" s="23">
        <v>70</v>
      </c>
      <c r="I80" s="23">
        <v>70</v>
      </c>
      <c r="J80" s="6"/>
      <c r="K80" s="6"/>
      <c r="L80" s="6"/>
      <c r="M80" s="6"/>
      <c r="N80" s="6"/>
    </row>
    <row r="81" spans="1:14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1:14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1:14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1:14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</row>
    <row r="168" spans="1:14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1:14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4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1:14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1:14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1:14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</row>
    <row r="174" spans="1:14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1:14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14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1:14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1:14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1:14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1:14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1:14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1:14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1:14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1:14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1:14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1:14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1:14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1:14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1:14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1:14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1:14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1:14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1:14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1:14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1:14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1:14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</row>
    <row r="206" spans="1:14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4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</row>
    <row r="219" spans="1:14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</row>
    <row r="220" spans="1:14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</row>
    <row r="221" spans="1:14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</row>
    <row r="222" spans="1:14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</row>
    <row r="223" spans="1:14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</row>
    <row r="224" spans="1:14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</row>
    <row r="225" spans="1:14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</row>
    <row r="226" spans="1:14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</row>
    <row r="227" spans="1:14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</row>
    <row r="228" spans="1:14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</row>
    <row r="229" spans="1:14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</row>
    <row r="230" spans="1:14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</row>
    <row r="231" spans="1:14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</row>
    <row r="232" spans="1:14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</row>
    <row r="233" spans="1:14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</row>
    <row r="234" spans="1:14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</row>
    <row r="235" spans="1:14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</row>
    <row r="236" spans="1:14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</row>
    <row r="237" spans="1:14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</row>
    <row r="238" spans="1:14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</row>
    <row r="239" spans="1:14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</row>
    <row r="240" spans="1:14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</row>
    <row r="241" spans="1:14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</row>
    <row r="242" spans="1:14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</row>
    <row r="243" spans="1:14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</row>
    <row r="244" spans="1:14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</row>
    <row r="245" spans="1:14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</row>
    <row r="246" spans="1:14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</row>
    <row r="247" spans="1:14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</row>
    <row r="248" spans="1:14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</row>
    <row r="249" spans="1:14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</row>
    <row r="250" spans="1:14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</row>
    <row r="251" spans="1:14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</row>
    <row r="252" spans="1:14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</row>
    <row r="253" spans="1:14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</row>
    <row r="254" spans="1:14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</row>
    <row r="255" spans="1:14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</row>
    <row r="256" spans="1:14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</row>
    <row r="257" spans="1:14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</row>
    <row r="258" spans="1:14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</row>
    <row r="259" spans="1:14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</row>
    <row r="260" spans="1:14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</row>
    <row r="261" spans="1:14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</row>
    <row r="262" spans="1:14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</row>
    <row r="263" spans="1:14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</row>
    <row r="264" spans="1:14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</row>
    <row r="265" spans="1:14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</row>
    <row r="266" spans="1:14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</row>
    <row r="267" spans="1:14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</row>
    <row r="268" spans="1:14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</row>
    <row r="269" spans="1:14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</row>
    <row r="270" spans="1:14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</row>
    <row r="271" spans="1:14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</row>
    <row r="272" spans="1:14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</row>
    <row r="273" spans="1:14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</row>
    <row r="274" spans="1:14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</row>
    <row r="275" spans="1:14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</row>
    <row r="276" spans="1:14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</row>
    <row r="277" spans="1:14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</row>
    <row r="278" spans="1:14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</row>
    <row r="279" spans="1:14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</row>
    <row r="280" spans="1:14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</row>
    <row r="281" spans="1:14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</row>
    <row r="282" spans="1:14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</row>
    <row r="283" spans="1:14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</row>
    <row r="284" spans="1:14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</row>
    <row r="285" spans="1:14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</row>
    <row r="286" spans="1:14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</row>
    <row r="287" spans="1:14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</row>
    <row r="288" spans="1:14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</row>
    <row r="289" spans="1:14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</row>
    <row r="290" spans="1:14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</row>
    <row r="291" spans="1:14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</row>
    <row r="292" spans="1:14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</row>
    <row r="293" spans="1:14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</row>
    <row r="294" spans="1:14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</row>
    <row r="295" spans="1:14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</row>
    <row r="296" spans="1:14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</row>
    <row r="297" spans="1:14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</row>
    <row r="298" spans="1:14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</row>
    <row r="299" spans="1:14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</row>
    <row r="300" spans="1:14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</row>
    <row r="301" spans="1:14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</row>
    <row r="302" spans="1:14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</row>
    <row r="303" spans="1:14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</row>
    <row r="304" spans="1:14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</row>
    <row r="305" spans="1:14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</row>
    <row r="306" spans="1:14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</row>
    <row r="307" spans="1:14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</row>
    <row r="308" spans="1:14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</row>
    <row r="309" spans="1:14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</row>
    <row r="310" spans="1:14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</row>
    <row r="311" spans="1:14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</row>
    <row r="312" spans="1:14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</row>
    <row r="313" spans="1:14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</row>
    <row r="314" spans="1:14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</row>
    <row r="315" spans="1:14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</row>
    <row r="316" spans="1:14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</row>
    <row r="317" spans="1:14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</row>
    <row r="318" spans="1:14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</row>
  </sheetData>
  <mergeCells count="3">
    <mergeCell ref="E3:I3"/>
    <mergeCell ref="E33:I33"/>
    <mergeCell ref="E65:I6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87"/>
  <sheetViews>
    <sheetView topLeftCell="A40" zoomScale="70" zoomScaleNormal="70" workbookViewId="0">
      <selection activeCell="G89" sqref="G89"/>
    </sheetView>
  </sheetViews>
  <sheetFormatPr defaultRowHeight="15" x14ac:dyDescent="0.25"/>
  <cols>
    <col min="1" max="1" width="14" customWidth="1"/>
    <col min="2" max="2" width="29.85546875" customWidth="1"/>
    <col min="3" max="3" width="24.28515625" customWidth="1"/>
    <col min="4" max="4" width="20" customWidth="1"/>
    <col min="5" max="5" width="9.140625" customWidth="1"/>
    <col min="10" max="10" width="20.42578125" customWidth="1"/>
    <col min="11" max="11" width="21.42578125" customWidth="1"/>
  </cols>
  <sheetData>
    <row r="3" spans="1:16" s="12" customFormat="1" ht="15.75" x14ac:dyDescent="0.25">
      <c r="A3" s="18" t="s">
        <v>1</v>
      </c>
      <c r="B3" s="18" t="s">
        <v>2</v>
      </c>
      <c r="C3" s="18" t="s">
        <v>3</v>
      </c>
      <c r="D3" s="18" t="s">
        <v>4</v>
      </c>
      <c r="E3" s="39" t="s">
        <v>5</v>
      </c>
      <c r="F3" s="39"/>
      <c r="G3" s="39"/>
      <c r="H3" s="39"/>
      <c r="I3" s="39"/>
      <c r="J3" s="18" t="s">
        <v>6</v>
      </c>
      <c r="K3" s="18" t="s">
        <v>7</v>
      </c>
      <c r="L3" s="21"/>
      <c r="M3" s="21"/>
      <c r="N3" s="18"/>
      <c r="O3" s="18"/>
      <c r="P3" s="18"/>
    </row>
    <row r="4" spans="1:16" x14ac:dyDescent="0.25">
      <c r="A4" s="6" t="s">
        <v>12</v>
      </c>
      <c r="B4" s="6">
        <v>4</v>
      </c>
      <c r="C4" s="22">
        <v>80</v>
      </c>
      <c r="D4" s="6">
        <v>4</v>
      </c>
      <c r="E4" s="6">
        <v>25</v>
      </c>
      <c r="F4" s="6">
        <v>27</v>
      </c>
      <c r="G4" s="6">
        <v>26</v>
      </c>
      <c r="H4" s="6">
        <v>26</v>
      </c>
      <c r="I4" s="6">
        <v>26</v>
      </c>
      <c r="J4" s="6">
        <f>AVERAGE(E4:I7)</f>
        <v>26.4</v>
      </c>
      <c r="K4" s="6">
        <f>STDEVA(E4:I7)</f>
        <v>0.68055704737872058</v>
      </c>
      <c r="L4" s="6"/>
      <c r="M4" s="6"/>
      <c r="N4" s="6"/>
      <c r="O4" s="6"/>
      <c r="P4" s="6"/>
    </row>
    <row r="5" spans="1:16" x14ac:dyDescent="0.25">
      <c r="A5" s="6" t="s">
        <v>149</v>
      </c>
      <c r="B5" s="6">
        <v>2</v>
      </c>
      <c r="C5" s="22">
        <v>80</v>
      </c>
      <c r="D5" s="6">
        <v>4</v>
      </c>
      <c r="E5" s="6">
        <v>26</v>
      </c>
      <c r="F5" s="6">
        <v>27</v>
      </c>
      <c r="G5" s="6">
        <v>26</v>
      </c>
      <c r="H5" s="6">
        <v>25</v>
      </c>
      <c r="I5" s="6">
        <v>26</v>
      </c>
      <c r="J5" s="6"/>
      <c r="K5" s="6"/>
      <c r="L5" s="6"/>
      <c r="M5" s="6"/>
      <c r="N5" s="6"/>
      <c r="O5" s="6"/>
      <c r="P5" s="6"/>
    </row>
    <row r="6" spans="1:16" x14ac:dyDescent="0.25">
      <c r="A6" s="6" t="s">
        <v>23</v>
      </c>
      <c r="B6" s="6">
        <v>2</v>
      </c>
      <c r="C6" s="22">
        <v>80</v>
      </c>
      <c r="D6" s="6">
        <v>4</v>
      </c>
      <c r="E6" s="6">
        <v>27</v>
      </c>
      <c r="F6" s="6">
        <v>27</v>
      </c>
      <c r="G6" s="6">
        <v>27</v>
      </c>
      <c r="H6" s="6">
        <v>26</v>
      </c>
      <c r="I6" s="6">
        <v>27</v>
      </c>
      <c r="J6" s="6"/>
      <c r="K6" s="6"/>
      <c r="L6" s="6"/>
      <c r="M6" s="6"/>
      <c r="N6" s="6"/>
      <c r="O6" s="6"/>
      <c r="P6" s="6"/>
    </row>
    <row r="7" spans="1:16" x14ac:dyDescent="0.25">
      <c r="A7" s="6" t="s">
        <v>65</v>
      </c>
      <c r="B7" s="6">
        <v>2</v>
      </c>
      <c r="C7" s="22">
        <v>80</v>
      </c>
      <c r="D7" s="6">
        <v>4</v>
      </c>
      <c r="E7" s="6">
        <v>26</v>
      </c>
      <c r="F7" s="6">
        <v>27</v>
      </c>
      <c r="G7" s="6">
        <v>27</v>
      </c>
      <c r="H7" s="6">
        <v>27</v>
      </c>
      <c r="I7" s="6">
        <v>27</v>
      </c>
      <c r="J7" s="6"/>
      <c r="K7" s="6"/>
      <c r="L7" s="6"/>
      <c r="M7" s="6"/>
      <c r="N7" s="6"/>
      <c r="O7" s="6"/>
      <c r="P7" s="6"/>
    </row>
    <row r="8" spans="1:16" x14ac:dyDescent="0.25">
      <c r="A8" s="6"/>
      <c r="B8" s="6"/>
      <c r="C8" s="22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x14ac:dyDescent="0.25">
      <c r="A9" s="6" t="s">
        <v>90</v>
      </c>
      <c r="B9" s="6">
        <v>2</v>
      </c>
      <c r="C9" s="22">
        <v>90</v>
      </c>
      <c r="D9" s="6">
        <v>4</v>
      </c>
      <c r="E9" s="6">
        <v>29</v>
      </c>
      <c r="F9" s="6">
        <v>27</v>
      </c>
      <c r="G9" s="6">
        <v>27</v>
      </c>
      <c r="H9" s="6">
        <v>28</v>
      </c>
      <c r="I9" s="6">
        <v>28</v>
      </c>
      <c r="J9" s="6">
        <f>AVERAGE(E9:I12)</f>
        <v>27.9</v>
      </c>
      <c r="K9" s="6">
        <f>STDEVA(E9:I12)</f>
        <v>0.85224162622679023</v>
      </c>
      <c r="L9" s="6"/>
      <c r="M9" s="6"/>
      <c r="N9" s="6"/>
      <c r="O9" s="6"/>
      <c r="P9" s="6"/>
    </row>
    <row r="10" spans="1:16" x14ac:dyDescent="0.25">
      <c r="A10" s="6" t="s">
        <v>150</v>
      </c>
      <c r="B10" s="6">
        <v>2</v>
      </c>
      <c r="C10" s="22">
        <v>90</v>
      </c>
      <c r="D10" s="6">
        <v>4</v>
      </c>
      <c r="E10" s="6">
        <v>28</v>
      </c>
      <c r="F10" s="6">
        <v>29</v>
      </c>
      <c r="G10" s="6">
        <v>27</v>
      </c>
      <c r="H10" s="6">
        <v>27</v>
      </c>
      <c r="I10" s="6">
        <v>28</v>
      </c>
      <c r="J10" s="6"/>
      <c r="K10" s="6"/>
      <c r="L10" s="6"/>
      <c r="M10" s="6"/>
      <c r="N10" s="6"/>
      <c r="O10" s="6"/>
      <c r="P10" s="6"/>
    </row>
    <row r="11" spans="1:16" x14ac:dyDescent="0.25">
      <c r="A11" s="6" t="s">
        <v>66</v>
      </c>
      <c r="B11" s="6">
        <v>2</v>
      </c>
      <c r="C11" s="22">
        <v>90</v>
      </c>
      <c r="D11" s="6">
        <v>4</v>
      </c>
      <c r="E11" s="6">
        <v>29</v>
      </c>
      <c r="F11" s="6">
        <v>28</v>
      </c>
      <c r="G11" s="6">
        <v>29</v>
      </c>
      <c r="H11" s="6">
        <v>27</v>
      </c>
      <c r="I11" s="6">
        <v>28</v>
      </c>
      <c r="J11" s="6"/>
      <c r="K11" s="6"/>
      <c r="L11" s="6"/>
      <c r="M11" s="6"/>
      <c r="N11" s="6"/>
      <c r="O11" s="6"/>
      <c r="P11" s="6"/>
    </row>
    <row r="12" spans="1:16" x14ac:dyDescent="0.25">
      <c r="A12" s="6" t="s">
        <v>70</v>
      </c>
      <c r="B12" s="6">
        <v>2</v>
      </c>
      <c r="C12" s="22">
        <v>90</v>
      </c>
      <c r="D12" s="6">
        <v>4</v>
      </c>
      <c r="E12" s="6">
        <v>28</v>
      </c>
      <c r="F12" s="6">
        <v>29</v>
      </c>
      <c r="G12" s="6">
        <v>28</v>
      </c>
      <c r="H12" s="6">
        <v>28</v>
      </c>
      <c r="I12" s="6">
        <v>26</v>
      </c>
      <c r="J12" s="6"/>
      <c r="K12" s="6"/>
      <c r="L12" s="6"/>
      <c r="M12" s="6"/>
      <c r="N12" s="6"/>
      <c r="O12" s="6"/>
      <c r="P12" s="6"/>
    </row>
    <row r="13" spans="1:16" x14ac:dyDescent="0.25">
      <c r="A13" s="6"/>
      <c r="B13" s="6"/>
      <c r="C13" s="22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x14ac:dyDescent="0.25">
      <c r="A14" s="6" t="s">
        <v>87</v>
      </c>
      <c r="B14" s="6">
        <v>2</v>
      </c>
      <c r="C14" s="22">
        <v>100</v>
      </c>
      <c r="D14" s="6">
        <v>4</v>
      </c>
      <c r="E14" s="6">
        <v>25</v>
      </c>
      <c r="F14" s="6">
        <v>27</v>
      </c>
      <c r="G14" s="6">
        <v>27</v>
      </c>
      <c r="H14" s="6">
        <v>27</v>
      </c>
      <c r="I14" s="6">
        <v>28</v>
      </c>
      <c r="J14" s="6">
        <f>AVERAGE(E14:I17)</f>
        <v>27.15</v>
      </c>
      <c r="K14" s="6">
        <f>STDEVA(E14:I17)</f>
        <v>0.87509397991542037</v>
      </c>
      <c r="L14" s="6"/>
      <c r="M14" s="6"/>
      <c r="N14" s="6"/>
      <c r="O14" s="6"/>
      <c r="P14" s="6"/>
    </row>
    <row r="15" spans="1:16" x14ac:dyDescent="0.25">
      <c r="A15" s="6" t="s">
        <v>151</v>
      </c>
      <c r="B15" s="6">
        <v>2</v>
      </c>
      <c r="C15" s="22">
        <v>100</v>
      </c>
      <c r="D15" s="6">
        <v>4</v>
      </c>
      <c r="E15" s="6">
        <v>28</v>
      </c>
      <c r="F15" s="6">
        <v>27</v>
      </c>
      <c r="G15" s="6">
        <v>27</v>
      </c>
      <c r="H15" s="6">
        <v>26</v>
      </c>
      <c r="I15" s="6">
        <v>28</v>
      </c>
      <c r="J15" s="6"/>
      <c r="K15" s="6"/>
      <c r="L15" s="6"/>
      <c r="M15" s="6"/>
      <c r="N15" s="6"/>
      <c r="O15" s="6"/>
      <c r="P15" s="6"/>
    </row>
    <row r="16" spans="1:16" x14ac:dyDescent="0.25">
      <c r="A16" s="6" t="s">
        <v>90</v>
      </c>
      <c r="B16" s="6">
        <v>2</v>
      </c>
      <c r="C16" s="22">
        <v>100</v>
      </c>
      <c r="D16" s="6">
        <v>4</v>
      </c>
      <c r="E16" s="6">
        <v>28</v>
      </c>
      <c r="F16" s="6">
        <v>27</v>
      </c>
      <c r="G16" s="6">
        <v>28</v>
      </c>
      <c r="H16" s="6">
        <v>27</v>
      </c>
      <c r="I16" s="6">
        <v>26</v>
      </c>
      <c r="J16" s="6"/>
      <c r="K16" s="6"/>
      <c r="L16" s="6"/>
      <c r="M16" s="6"/>
      <c r="N16" s="6"/>
      <c r="O16" s="6"/>
      <c r="P16" s="6"/>
    </row>
    <row r="17" spans="1:16" x14ac:dyDescent="0.25">
      <c r="A17" s="6" t="s">
        <v>92</v>
      </c>
      <c r="B17" s="6">
        <v>2</v>
      </c>
      <c r="C17" s="22">
        <v>100</v>
      </c>
      <c r="D17" s="6">
        <v>4</v>
      </c>
      <c r="E17" s="6">
        <v>28</v>
      </c>
      <c r="F17" s="6">
        <v>28</v>
      </c>
      <c r="G17" s="6">
        <v>28</v>
      </c>
      <c r="H17" s="6">
        <v>26</v>
      </c>
      <c r="I17" s="6">
        <v>27</v>
      </c>
      <c r="J17" s="6"/>
      <c r="K17" s="6"/>
      <c r="L17" s="6"/>
      <c r="M17" s="6"/>
      <c r="N17" s="6"/>
      <c r="O17" s="6"/>
      <c r="P17" s="6"/>
    </row>
    <row r="18" spans="1:16" x14ac:dyDescent="0.25">
      <c r="A18" s="6"/>
      <c r="B18" s="6"/>
      <c r="C18" s="22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5">
      <c r="A19" s="6" t="s">
        <v>13</v>
      </c>
      <c r="B19" s="6">
        <v>2</v>
      </c>
      <c r="C19" s="22">
        <v>110</v>
      </c>
      <c r="D19" s="6">
        <v>4</v>
      </c>
      <c r="E19" s="6">
        <v>27</v>
      </c>
      <c r="F19" s="6">
        <v>23</v>
      </c>
      <c r="G19" s="6">
        <v>25</v>
      </c>
      <c r="H19" s="6">
        <v>27</v>
      </c>
      <c r="I19" s="6">
        <v>23</v>
      </c>
      <c r="J19" s="6">
        <f>AVERAGE(E19:I22)</f>
        <v>24.4</v>
      </c>
      <c r="K19" s="6">
        <f>STDEVA(E19:I22)</f>
        <v>1.5355437918998287</v>
      </c>
      <c r="L19" s="6"/>
      <c r="M19" s="6"/>
      <c r="N19" s="6"/>
      <c r="O19" s="6"/>
      <c r="P19" s="6"/>
    </row>
    <row r="20" spans="1:16" x14ac:dyDescent="0.25">
      <c r="A20" s="6" t="s">
        <v>95</v>
      </c>
      <c r="B20" s="6">
        <v>2</v>
      </c>
      <c r="C20" s="22">
        <v>110</v>
      </c>
      <c r="D20" s="6">
        <v>4</v>
      </c>
      <c r="E20" s="6">
        <v>23</v>
      </c>
      <c r="F20" s="6">
        <v>23</v>
      </c>
      <c r="G20" s="6">
        <v>23</v>
      </c>
      <c r="H20" s="6">
        <v>24</v>
      </c>
      <c r="I20" s="6">
        <v>27</v>
      </c>
      <c r="J20" s="6"/>
      <c r="K20" s="6"/>
      <c r="L20" s="6"/>
      <c r="M20" s="6"/>
      <c r="N20" s="6"/>
      <c r="O20" s="6"/>
      <c r="P20" s="6"/>
    </row>
    <row r="21" spans="1:16" x14ac:dyDescent="0.25">
      <c r="A21" s="6" t="s">
        <v>94</v>
      </c>
      <c r="B21" s="6">
        <v>2</v>
      </c>
      <c r="C21" s="22">
        <v>110</v>
      </c>
      <c r="D21" s="6">
        <v>4</v>
      </c>
      <c r="E21" s="6">
        <v>27</v>
      </c>
      <c r="F21" s="6">
        <v>23</v>
      </c>
      <c r="G21" s="6">
        <v>25</v>
      </c>
      <c r="H21" s="6">
        <v>24</v>
      </c>
      <c r="I21" s="6">
        <v>23</v>
      </c>
      <c r="J21" s="6"/>
      <c r="K21" s="6"/>
      <c r="L21" s="6"/>
      <c r="M21" s="6"/>
      <c r="N21" s="6"/>
      <c r="O21" s="6"/>
      <c r="P21" s="6"/>
    </row>
    <row r="22" spans="1:16" x14ac:dyDescent="0.25">
      <c r="A22" s="6" t="s">
        <v>78</v>
      </c>
      <c r="B22" s="6">
        <v>2</v>
      </c>
      <c r="C22" s="22">
        <v>110</v>
      </c>
      <c r="D22" s="6">
        <v>4</v>
      </c>
      <c r="E22" s="6">
        <v>24</v>
      </c>
      <c r="F22" s="6">
        <v>23</v>
      </c>
      <c r="G22" s="6">
        <v>25</v>
      </c>
      <c r="H22" s="6">
        <v>24</v>
      </c>
      <c r="I22" s="6">
        <v>25</v>
      </c>
      <c r="J22" s="6"/>
      <c r="K22" s="6"/>
      <c r="L22" s="6"/>
      <c r="M22" s="6"/>
      <c r="N22" s="6"/>
      <c r="O22" s="6"/>
      <c r="P22" s="6"/>
    </row>
    <row r="23" spans="1:16" x14ac:dyDescent="0.25">
      <c r="A23" s="6"/>
      <c r="B23" s="6"/>
      <c r="C23" s="22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5">
      <c r="A24" s="6" t="s">
        <v>96</v>
      </c>
      <c r="B24" s="6">
        <v>2</v>
      </c>
      <c r="C24" s="22">
        <v>120</v>
      </c>
      <c r="D24" s="6">
        <v>4</v>
      </c>
      <c r="E24" s="6">
        <v>24</v>
      </c>
      <c r="F24" s="6">
        <v>23</v>
      </c>
      <c r="G24" s="6">
        <v>24</v>
      </c>
      <c r="H24" s="6">
        <v>25</v>
      </c>
      <c r="I24" s="6">
        <v>23</v>
      </c>
      <c r="J24" s="6">
        <f>AVERAGE(E24:I27)</f>
        <v>23.55</v>
      </c>
      <c r="K24" s="6">
        <f>STDEVA(E24:I27)</f>
        <v>0.82557794748189639</v>
      </c>
      <c r="L24" s="6"/>
      <c r="M24" s="6"/>
      <c r="N24" s="6"/>
      <c r="O24" s="6"/>
      <c r="P24" s="6"/>
    </row>
    <row r="25" spans="1:16" x14ac:dyDescent="0.25">
      <c r="A25" s="6" t="s">
        <v>152</v>
      </c>
      <c r="B25" s="6">
        <v>2</v>
      </c>
      <c r="C25" s="22">
        <v>120</v>
      </c>
      <c r="D25" s="6">
        <v>4</v>
      </c>
      <c r="E25" s="6">
        <v>22</v>
      </c>
      <c r="F25" s="6">
        <v>23</v>
      </c>
      <c r="G25" s="6">
        <v>24</v>
      </c>
      <c r="H25" s="6">
        <v>23</v>
      </c>
      <c r="I25" s="6">
        <v>23</v>
      </c>
      <c r="J25" s="6"/>
      <c r="K25" s="6"/>
      <c r="L25" s="6"/>
      <c r="M25" s="6"/>
      <c r="N25" s="6"/>
      <c r="O25" s="6"/>
      <c r="P25" s="6"/>
    </row>
    <row r="26" spans="1:16" x14ac:dyDescent="0.25">
      <c r="A26" s="6" t="s">
        <v>149</v>
      </c>
      <c r="B26" s="6">
        <v>2</v>
      </c>
      <c r="C26" s="22">
        <v>120</v>
      </c>
      <c r="D26" s="6">
        <v>4</v>
      </c>
      <c r="E26" s="6">
        <v>25</v>
      </c>
      <c r="F26" s="6">
        <v>23</v>
      </c>
      <c r="G26" s="6">
        <v>24</v>
      </c>
      <c r="H26" s="6">
        <v>25</v>
      </c>
      <c r="I26" s="6">
        <v>24</v>
      </c>
      <c r="J26" s="6"/>
      <c r="K26" s="6"/>
      <c r="L26" s="6"/>
      <c r="M26" s="6"/>
      <c r="N26" s="6"/>
      <c r="O26" s="6"/>
      <c r="P26" s="6"/>
    </row>
    <row r="27" spans="1:16" x14ac:dyDescent="0.25">
      <c r="A27" s="6" t="s">
        <v>71</v>
      </c>
      <c r="B27" s="6">
        <v>2</v>
      </c>
      <c r="C27" s="22">
        <v>120</v>
      </c>
      <c r="D27" s="6">
        <v>4</v>
      </c>
      <c r="E27" s="6">
        <v>23</v>
      </c>
      <c r="F27" s="6">
        <v>23</v>
      </c>
      <c r="G27" s="6">
        <v>24</v>
      </c>
      <c r="H27" s="6">
        <v>23</v>
      </c>
      <c r="I27" s="6">
        <v>23</v>
      </c>
      <c r="J27" s="6"/>
      <c r="K27" s="6"/>
      <c r="L27" s="6"/>
      <c r="M27" s="6"/>
      <c r="N27" s="6"/>
      <c r="O27" s="6"/>
      <c r="P27" s="6"/>
    </row>
    <row r="28" spans="1:16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s="12" customFormat="1" ht="15.75" x14ac:dyDescent="0.25">
      <c r="A31" s="18" t="s">
        <v>1</v>
      </c>
      <c r="B31" s="18" t="s">
        <v>2</v>
      </c>
      <c r="C31" s="18" t="s">
        <v>3</v>
      </c>
      <c r="D31" s="18" t="s">
        <v>4</v>
      </c>
      <c r="E31" s="39" t="s">
        <v>5</v>
      </c>
      <c r="F31" s="39"/>
      <c r="G31" s="39"/>
      <c r="H31" s="39"/>
      <c r="I31" s="39"/>
      <c r="J31" s="18" t="s">
        <v>6</v>
      </c>
      <c r="K31" s="18" t="s">
        <v>7</v>
      </c>
      <c r="L31" s="21"/>
      <c r="M31" s="21"/>
      <c r="N31" s="18"/>
      <c r="O31" s="18"/>
      <c r="P31" s="18"/>
    </row>
    <row r="32" spans="1:16" x14ac:dyDescent="0.25">
      <c r="A32" s="6"/>
      <c r="B32" s="6">
        <v>2</v>
      </c>
      <c r="C32" s="6">
        <v>90</v>
      </c>
      <c r="D32" s="22">
        <v>2</v>
      </c>
      <c r="E32" s="6">
        <v>26</v>
      </c>
      <c r="F32" s="6">
        <v>27</v>
      </c>
      <c r="G32" s="6">
        <v>24</v>
      </c>
      <c r="H32" s="6">
        <v>25</v>
      </c>
      <c r="I32" s="6">
        <v>24</v>
      </c>
      <c r="J32" s="6">
        <f>AVERAGE(E32:I35)</f>
        <v>25.5</v>
      </c>
      <c r="K32" s="6">
        <f>STDEVA(E32:I35)</f>
        <v>1.1002392084403616</v>
      </c>
      <c r="L32" s="6"/>
      <c r="M32" s="6"/>
      <c r="N32" s="6"/>
      <c r="O32" s="6"/>
      <c r="P32" s="6"/>
    </row>
    <row r="33" spans="1:16" s="11" customFormat="1" x14ac:dyDescent="0.25">
      <c r="A33" s="6" t="s">
        <v>153</v>
      </c>
      <c r="B33" s="6">
        <v>2</v>
      </c>
      <c r="C33" s="6">
        <v>90</v>
      </c>
      <c r="D33" s="22">
        <v>2</v>
      </c>
      <c r="E33" s="6">
        <v>24</v>
      </c>
      <c r="F33" s="6">
        <v>26</v>
      </c>
      <c r="G33" s="6">
        <v>25</v>
      </c>
      <c r="H33" s="6">
        <v>27</v>
      </c>
      <c r="I33" s="6">
        <v>26</v>
      </c>
      <c r="J33" s="6"/>
      <c r="K33" s="6"/>
      <c r="L33" s="6"/>
      <c r="M33" s="6"/>
      <c r="N33" s="6"/>
      <c r="O33" s="6"/>
      <c r="P33" s="6"/>
    </row>
    <row r="34" spans="1:16" s="11" customFormat="1" x14ac:dyDescent="0.25">
      <c r="A34" s="6" t="s">
        <v>145</v>
      </c>
      <c r="B34" s="6">
        <v>2</v>
      </c>
      <c r="C34" s="6">
        <v>90</v>
      </c>
      <c r="D34" s="22">
        <v>2</v>
      </c>
      <c r="E34" s="6">
        <v>25</v>
      </c>
      <c r="F34" s="6">
        <v>26</v>
      </c>
      <c r="G34" s="6">
        <v>27</v>
      </c>
      <c r="H34" s="6">
        <v>25</v>
      </c>
      <c r="I34" s="6">
        <v>26</v>
      </c>
      <c r="J34" s="6"/>
      <c r="K34" s="6"/>
      <c r="L34" s="6"/>
      <c r="M34" s="6"/>
      <c r="N34" s="6"/>
      <c r="O34" s="6"/>
      <c r="P34" s="6"/>
    </row>
    <row r="35" spans="1:16" s="11" customFormat="1" x14ac:dyDescent="0.25">
      <c r="A35" s="6" t="s">
        <v>154</v>
      </c>
      <c r="B35" s="6">
        <v>2</v>
      </c>
      <c r="C35" s="6">
        <v>90</v>
      </c>
      <c r="D35" s="22">
        <v>2</v>
      </c>
      <c r="E35" s="6">
        <v>24</v>
      </c>
      <c r="F35" s="6">
        <v>26</v>
      </c>
      <c r="G35" s="6">
        <v>24</v>
      </c>
      <c r="H35" s="6">
        <v>26</v>
      </c>
      <c r="I35" s="6">
        <v>27</v>
      </c>
      <c r="J35" s="6"/>
      <c r="K35" s="6"/>
      <c r="L35" s="6"/>
      <c r="M35" s="6"/>
      <c r="N35" s="6"/>
      <c r="O35" s="6"/>
      <c r="P35" s="6"/>
    </row>
    <row r="36" spans="1:16" s="11" customFormat="1" x14ac:dyDescent="0.25">
      <c r="A36" s="6" t="s">
        <v>48</v>
      </c>
      <c r="B36" s="6">
        <v>2</v>
      </c>
      <c r="C36" s="6"/>
      <c r="D36" s="22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s="11" customFormat="1" x14ac:dyDescent="0.25">
      <c r="A37" s="6"/>
      <c r="B37" s="6">
        <v>2</v>
      </c>
      <c r="C37" s="6"/>
      <c r="D37" s="22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25">
      <c r="A38" s="6" t="s">
        <v>160</v>
      </c>
      <c r="B38" s="6">
        <v>2</v>
      </c>
      <c r="C38" s="6">
        <v>90</v>
      </c>
      <c r="D38" s="22">
        <v>4</v>
      </c>
      <c r="E38" s="6">
        <v>29</v>
      </c>
      <c r="F38" s="6">
        <v>27</v>
      </c>
      <c r="G38" s="6">
        <v>27</v>
      </c>
      <c r="H38" s="6">
        <v>28</v>
      </c>
      <c r="I38" s="6">
        <v>28</v>
      </c>
      <c r="J38" s="6">
        <f>AVERAGE(E38:I41)</f>
        <v>27.9</v>
      </c>
      <c r="K38" s="6">
        <f>STDEVA(E38:I41)</f>
        <v>0.85224162622679023</v>
      </c>
      <c r="L38" s="6"/>
      <c r="M38" s="6"/>
      <c r="N38" s="6"/>
      <c r="O38" s="6"/>
      <c r="P38" s="6"/>
    </row>
    <row r="39" spans="1:16" s="11" customFormat="1" x14ac:dyDescent="0.25">
      <c r="A39" s="6" t="s">
        <v>155</v>
      </c>
      <c r="B39" s="6">
        <v>2</v>
      </c>
      <c r="C39" s="6">
        <v>90</v>
      </c>
      <c r="D39" s="22">
        <v>4</v>
      </c>
      <c r="E39" s="6">
        <v>28</v>
      </c>
      <c r="F39" s="6">
        <v>29</v>
      </c>
      <c r="G39" s="6">
        <v>27</v>
      </c>
      <c r="H39" s="6">
        <v>27</v>
      </c>
      <c r="I39" s="6">
        <v>28</v>
      </c>
      <c r="J39" s="6"/>
      <c r="K39" s="6"/>
      <c r="L39" s="6"/>
      <c r="M39" s="6"/>
      <c r="N39" s="6"/>
      <c r="O39" s="6"/>
      <c r="P39" s="6"/>
    </row>
    <row r="40" spans="1:16" s="11" customFormat="1" x14ac:dyDescent="0.25">
      <c r="A40" s="6" t="s">
        <v>156</v>
      </c>
      <c r="B40" s="6">
        <v>2</v>
      </c>
      <c r="C40" s="6">
        <v>90</v>
      </c>
      <c r="D40" s="22">
        <v>4</v>
      </c>
      <c r="E40" s="6">
        <v>29</v>
      </c>
      <c r="F40" s="6">
        <v>28</v>
      </c>
      <c r="G40" s="6">
        <v>29</v>
      </c>
      <c r="H40" s="6">
        <v>27</v>
      </c>
      <c r="I40" s="6">
        <v>28</v>
      </c>
      <c r="J40" s="6"/>
      <c r="K40" s="6"/>
      <c r="L40" s="6"/>
      <c r="M40" s="6"/>
      <c r="N40" s="6"/>
      <c r="O40" s="6"/>
      <c r="P40" s="6"/>
    </row>
    <row r="41" spans="1:16" s="11" customFormat="1" x14ac:dyDescent="0.25">
      <c r="A41" s="6" t="s">
        <v>157</v>
      </c>
      <c r="B41" s="6">
        <v>2</v>
      </c>
      <c r="C41" s="6">
        <v>90</v>
      </c>
      <c r="D41" s="22">
        <v>4</v>
      </c>
      <c r="E41" s="6">
        <v>28</v>
      </c>
      <c r="F41" s="6">
        <v>29</v>
      </c>
      <c r="G41" s="6">
        <v>28</v>
      </c>
      <c r="H41" s="6">
        <v>28</v>
      </c>
      <c r="I41" s="6">
        <v>26</v>
      </c>
      <c r="J41" s="6"/>
      <c r="K41" s="6"/>
      <c r="L41" s="6"/>
      <c r="M41" s="6"/>
      <c r="N41" s="6"/>
      <c r="O41" s="6"/>
      <c r="P41" s="6"/>
    </row>
    <row r="42" spans="1:16" s="11" customFormat="1" x14ac:dyDescent="0.25">
      <c r="A42" s="6"/>
      <c r="B42" s="6"/>
      <c r="C42" s="6"/>
      <c r="D42" s="22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s="11" customFormat="1" x14ac:dyDescent="0.25">
      <c r="A43" s="6"/>
      <c r="B43" s="6"/>
      <c r="C43" s="6"/>
      <c r="D43" s="22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x14ac:dyDescent="0.25">
      <c r="A44" s="6"/>
      <c r="B44" s="6">
        <v>2</v>
      </c>
      <c r="C44" s="6">
        <v>90</v>
      </c>
      <c r="D44" s="22">
        <v>6</v>
      </c>
      <c r="E44" s="6">
        <v>30</v>
      </c>
      <c r="F44" s="6">
        <v>30</v>
      </c>
      <c r="G44" s="6">
        <v>28</v>
      </c>
      <c r="H44" s="6">
        <v>28</v>
      </c>
      <c r="I44" s="6">
        <v>30</v>
      </c>
      <c r="J44" s="6">
        <f>AVERAGE(E44:I47)</f>
        <v>30.15</v>
      </c>
      <c r="K44" s="6">
        <f>STDEVA(E44:I47)</f>
        <v>0.9333020044867294</v>
      </c>
      <c r="L44" s="6"/>
      <c r="M44" s="6"/>
      <c r="N44" s="6"/>
      <c r="O44" s="6"/>
      <c r="P44" s="6"/>
    </row>
    <row r="45" spans="1:16" s="11" customFormat="1" x14ac:dyDescent="0.25">
      <c r="A45" s="6" t="s">
        <v>158</v>
      </c>
      <c r="B45" s="6">
        <v>2</v>
      </c>
      <c r="C45" s="6">
        <v>90</v>
      </c>
      <c r="D45" s="22">
        <v>6</v>
      </c>
      <c r="E45" s="6">
        <v>29</v>
      </c>
      <c r="F45" s="6">
        <v>31</v>
      </c>
      <c r="G45" s="6">
        <v>31</v>
      </c>
      <c r="H45" s="6">
        <v>31</v>
      </c>
      <c r="I45" s="6">
        <v>30</v>
      </c>
      <c r="J45" s="6"/>
      <c r="K45" s="6"/>
      <c r="L45" s="6"/>
      <c r="M45" s="6"/>
      <c r="N45" s="6"/>
      <c r="O45" s="6"/>
      <c r="P45" s="6"/>
    </row>
    <row r="46" spans="1:16" s="11" customFormat="1" x14ac:dyDescent="0.25">
      <c r="A46" s="6" t="s">
        <v>73</v>
      </c>
      <c r="B46" s="6">
        <v>2</v>
      </c>
      <c r="C46" s="6">
        <v>90</v>
      </c>
      <c r="D46" s="22">
        <v>6</v>
      </c>
      <c r="E46" s="6">
        <v>30</v>
      </c>
      <c r="F46" s="6">
        <v>31</v>
      </c>
      <c r="G46" s="6">
        <v>31</v>
      </c>
      <c r="H46" s="6">
        <v>30</v>
      </c>
      <c r="I46" s="6">
        <v>30</v>
      </c>
      <c r="J46" s="6"/>
      <c r="K46" s="6"/>
      <c r="L46" s="6"/>
      <c r="M46" s="6"/>
      <c r="N46" s="6"/>
      <c r="O46" s="6"/>
      <c r="P46" s="6"/>
    </row>
    <row r="47" spans="1:16" s="11" customFormat="1" x14ac:dyDescent="0.25">
      <c r="A47" s="6" t="s">
        <v>159</v>
      </c>
      <c r="B47" s="6">
        <v>2</v>
      </c>
      <c r="C47" s="6">
        <v>90</v>
      </c>
      <c r="D47" s="22">
        <v>6</v>
      </c>
      <c r="E47" s="6">
        <v>31</v>
      </c>
      <c r="F47" s="6">
        <v>30</v>
      </c>
      <c r="G47" s="6">
        <v>30</v>
      </c>
      <c r="H47" s="6">
        <v>31</v>
      </c>
      <c r="I47" s="6">
        <v>31</v>
      </c>
      <c r="J47" s="6"/>
      <c r="K47" s="6"/>
      <c r="L47" s="6"/>
      <c r="M47" s="6"/>
      <c r="N47" s="6"/>
      <c r="O47" s="6"/>
      <c r="P47" s="6"/>
    </row>
    <row r="48" spans="1:16" s="11" customFormat="1" x14ac:dyDescent="0.25">
      <c r="A48" s="6" t="s">
        <v>166</v>
      </c>
      <c r="B48" s="6">
        <v>2</v>
      </c>
      <c r="C48" s="6"/>
      <c r="D48" s="22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s="11" customFormat="1" x14ac:dyDescent="0.25">
      <c r="A49" s="6"/>
      <c r="B49" s="6">
        <v>2</v>
      </c>
      <c r="C49" s="6"/>
      <c r="D49" s="22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25">
      <c r="A50" s="6"/>
      <c r="B50" s="6">
        <v>2</v>
      </c>
      <c r="C50" s="6">
        <v>90</v>
      </c>
      <c r="D50" s="22">
        <v>8</v>
      </c>
      <c r="E50" s="6">
        <v>27</v>
      </c>
      <c r="F50" s="6">
        <v>27</v>
      </c>
      <c r="G50" s="6">
        <v>26</v>
      </c>
      <c r="H50" s="6">
        <v>25</v>
      </c>
      <c r="I50" s="6">
        <v>28</v>
      </c>
      <c r="J50" s="6">
        <f>AVERAGE(E50:I53)</f>
        <v>27</v>
      </c>
      <c r="K50" s="6">
        <f>STDEVA(E50:I53)</f>
        <v>0.85839507527895209</v>
      </c>
      <c r="L50" s="6"/>
      <c r="M50" s="6"/>
      <c r="N50" s="6"/>
      <c r="O50" s="6"/>
      <c r="P50" s="6"/>
    </row>
    <row r="51" spans="1:16" s="11" customFormat="1" x14ac:dyDescent="0.25">
      <c r="A51" s="6" t="s">
        <v>161</v>
      </c>
      <c r="B51" s="6">
        <v>2</v>
      </c>
      <c r="C51" s="6">
        <v>90</v>
      </c>
      <c r="D51" s="22">
        <v>8</v>
      </c>
      <c r="E51" s="6">
        <v>28</v>
      </c>
      <c r="F51" s="6">
        <v>27</v>
      </c>
      <c r="G51" s="6">
        <v>27</v>
      </c>
      <c r="H51" s="6">
        <v>27</v>
      </c>
      <c r="I51" s="6">
        <v>27</v>
      </c>
      <c r="J51" s="6"/>
      <c r="K51" s="6"/>
      <c r="L51" s="6"/>
      <c r="M51" s="6"/>
      <c r="N51" s="6"/>
      <c r="O51" s="6"/>
      <c r="P51" s="6"/>
    </row>
    <row r="52" spans="1:16" s="11" customFormat="1" x14ac:dyDescent="0.25">
      <c r="A52" s="6" t="s">
        <v>162</v>
      </c>
      <c r="B52" s="6">
        <v>2</v>
      </c>
      <c r="C52" s="6">
        <v>90</v>
      </c>
      <c r="D52" s="22">
        <v>8</v>
      </c>
      <c r="E52" s="6">
        <v>28</v>
      </c>
      <c r="F52" s="6">
        <v>28</v>
      </c>
      <c r="G52" s="6">
        <v>26</v>
      </c>
      <c r="H52" s="6">
        <v>27</v>
      </c>
      <c r="I52" s="6">
        <v>26</v>
      </c>
      <c r="J52" s="6"/>
      <c r="K52" s="6"/>
      <c r="L52" s="6"/>
      <c r="M52" s="6"/>
      <c r="N52" s="6"/>
      <c r="O52" s="6"/>
      <c r="P52" s="6"/>
    </row>
    <row r="53" spans="1:16" s="11" customFormat="1" x14ac:dyDescent="0.25">
      <c r="A53" s="6" t="s">
        <v>163</v>
      </c>
      <c r="B53" s="6">
        <v>2</v>
      </c>
      <c r="C53" s="6">
        <v>90</v>
      </c>
      <c r="D53" s="22">
        <v>8</v>
      </c>
      <c r="E53" s="6">
        <v>28</v>
      </c>
      <c r="F53" s="6">
        <v>28</v>
      </c>
      <c r="G53" s="6">
        <v>27</v>
      </c>
      <c r="H53" s="6">
        <v>27</v>
      </c>
      <c r="I53" s="6">
        <v>26</v>
      </c>
      <c r="J53" s="6"/>
      <c r="K53" s="6"/>
      <c r="L53" s="6"/>
      <c r="M53" s="6"/>
      <c r="N53" s="6"/>
      <c r="O53" s="6"/>
      <c r="P53" s="6"/>
    </row>
    <row r="54" spans="1:16" s="11" customFormat="1" x14ac:dyDescent="0.25">
      <c r="A54" s="6" t="s">
        <v>45</v>
      </c>
      <c r="B54" s="6">
        <v>2</v>
      </c>
      <c r="C54" s="6"/>
      <c r="D54" s="22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s="11" customFormat="1" x14ac:dyDescent="0.25">
      <c r="A55" s="6"/>
      <c r="B55" s="6"/>
      <c r="C55" s="6"/>
      <c r="D55" s="22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s="11" customFormat="1" x14ac:dyDescent="0.25">
      <c r="A56" s="6"/>
      <c r="B56" s="6"/>
      <c r="C56" s="6"/>
      <c r="D56" s="22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25">
      <c r="A57" s="6" t="s">
        <v>165</v>
      </c>
      <c r="B57" s="6">
        <v>2</v>
      </c>
      <c r="C57" s="6">
        <v>90</v>
      </c>
      <c r="D57" s="22">
        <v>10</v>
      </c>
      <c r="E57" s="6">
        <v>25</v>
      </c>
      <c r="F57" s="6">
        <v>27</v>
      </c>
      <c r="G57" s="6">
        <v>26</v>
      </c>
      <c r="H57" s="6">
        <v>26</v>
      </c>
      <c r="I57" s="6">
        <v>26</v>
      </c>
      <c r="J57" s="6">
        <f>AVERAGE(E57:I60)</f>
        <v>26.4</v>
      </c>
      <c r="K57" s="6">
        <f>STDEVA(E57:I60)</f>
        <v>1.1876558069531233</v>
      </c>
      <c r="L57" s="6"/>
      <c r="M57" s="6"/>
      <c r="N57" s="6"/>
      <c r="O57" s="6"/>
      <c r="P57" s="6"/>
    </row>
    <row r="58" spans="1:16" x14ac:dyDescent="0.25">
      <c r="A58" s="6" t="s">
        <v>164</v>
      </c>
      <c r="B58" s="6">
        <v>2</v>
      </c>
      <c r="C58" s="6">
        <v>90</v>
      </c>
      <c r="D58" s="22">
        <v>10</v>
      </c>
      <c r="E58" s="6">
        <v>24</v>
      </c>
      <c r="F58" s="6">
        <v>24</v>
      </c>
      <c r="G58" s="6">
        <v>26</v>
      </c>
      <c r="H58" s="6">
        <v>26</v>
      </c>
      <c r="I58" s="6">
        <v>25</v>
      </c>
      <c r="J58" s="6"/>
      <c r="K58" s="6"/>
      <c r="L58" s="6"/>
      <c r="M58" s="6"/>
      <c r="N58" s="6"/>
      <c r="O58" s="6"/>
      <c r="P58" s="6"/>
    </row>
    <row r="59" spans="1:16" x14ac:dyDescent="0.25">
      <c r="A59" s="6" t="s">
        <v>148</v>
      </c>
      <c r="B59" s="6">
        <v>2</v>
      </c>
      <c r="C59" s="6">
        <v>90</v>
      </c>
      <c r="D59" s="22">
        <v>10</v>
      </c>
      <c r="E59" s="6">
        <v>27</v>
      </c>
      <c r="F59" s="6">
        <v>27</v>
      </c>
      <c r="G59" s="6">
        <v>28</v>
      </c>
      <c r="H59" s="6">
        <v>27</v>
      </c>
      <c r="I59" s="6">
        <v>27</v>
      </c>
      <c r="J59" s="6"/>
      <c r="K59" s="6"/>
      <c r="L59" s="6"/>
      <c r="M59" s="6"/>
      <c r="N59" s="6"/>
      <c r="O59" s="6"/>
      <c r="P59" s="6"/>
    </row>
    <row r="60" spans="1:16" x14ac:dyDescent="0.25">
      <c r="A60" s="6" t="s">
        <v>145</v>
      </c>
      <c r="B60" s="6">
        <v>2</v>
      </c>
      <c r="C60" s="6">
        <v>90</v>
      </c>
      <c r="D60" s="22">
        <v>10</v>
      </c>
      <c r="E60" s="6">
        <v>27</v>
      </c>
      <c r="F60" s="6">
        <v>28</v>
      </c>
      <c r="G60" s="6">
        <v>27</v>
      </c>
      <c r="H60" s="6">
        <v>27</v>
      </c>
      <c r="I60" s="6">
        <v>28</v>
      </c>
      <c r="J60" s="6"/>
      <c r="K60" s="6"/>
      <c r="L60" s="6"/>
      <c r="M60" s="6"/>
      <c r="N60" s="6"/>
      <c r="O60" s="6"/>
      <c r="P60" s="6"/>
    </row>
    <row r="61" spans="1:16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s="11" customForma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s="12" customFormat="1" ht="15.75" x14ac:dyDescent="0.25">
      <c r="A63" s="18" t="s">
        <v>1</v>
      </c>
      <c r="B63" s="18" t="s">
        <v>2</v>
      </c>
      <c r="C63" s="18" t="s">
        <v>3</v>
      </c>
      <c r="D63" s="18" t="s">
        <v>4</v>
      </c>
      <c r="E63" s="39" t="s">
        <v>5</v>
      </c>
      <c r="F63" s="39"/>
      <c r="G63" s="39"/>
      <c r="H63" s="39"/>
      <c r="I63" s="39"/>
      <c r="J63" s="18" t="s">
        <v>6</v>
      </c>
      <c r="K63" s="18" t="s">
        <v>7</v>
      </c>
      <c r="L63" s="21"/>
      <c r="M63" s="21"/>
      <c r="N63" s="18"/>
      <c r="O63" s="18"/>
      <c r="P63" s="18"/>
    </row>
    <row r="64" spans="1:16" x14ac:dyDescent="0.25">
      <c r="A64" s="6" t="s">
        <v>161</v>
      </c>
      <c r="B64" s="6">
        <v>2</v>
      </c>
      <c r="C64" s="6">
        <v>90</v>
      </c>
      <c r="D64" s="6">
        <v>6</v>
      </c>
      <c r="E64" s="6">
        <v>30</v>
      </c>
      <c r="F64" s="6">
        <v>30</v>
      </c>
      <c r="G64" s="6">
        <v>28</v>
      </c>
      <c r="H64" s="6">
        <v>28</v>
      </c>
      <c r="I64" s="6">
        <v>30</v>
      </c>
      <c r="J64" s="6">
        <f>AVERAGE(E64:I67)</f>
        <v>30.15</v>
      </c>
      <c r="K64" s="6">
        <f>STDEVA(E64:I67)</f>
        <v>0.9333020044867294</v>
      </c>
      <c r="L64" s="6"/>
      <c r="M64" s="6"/>
      <c r="N64" s="6"/>
      <c r="O64" s="6"/>
      <c r="P64" s="6"/>
    </row>
    <row r="65" spans="1:16" s="11" customFormat="1" x14ac:dyDescent="0.25">
      <c r="A65" s="6" t="s">
        <v>162</v>
      </c>
      <c r="B65" s="6">
        <v>2</v>
      </c>
      <c r="C65" s="6">
        <v>90</v>
      </c>
      <c r="D65" s="6">
        <v>6</v>
      </c>
      <c r="E65" s="6">
        <v>29</v>
      </c>
      <c r="F65" s="6">
        <v>31</v>
      </c>
      <c r="G65" s="6">
        <v>31</v>
      </c>
      <c r="H65" s="6">
        <v>31</v>
      </c>
      <c r="I65" s="6">
        <v>30</v>
      </c>
      <c r="J65" s="6"/>
      <c r="K65" s="6"/>
      <c r="L65" s="6"/>
      <c r="M65" s="6"/>
      <c r="N65" s="6"/>
      <c r="O65" s="6"/>
      <c r="P65" s="6"/>
    </row>
    <row r="66" spans="1:16" s="11" customFormat="1" x14ac:dyDescent="0.25">
      <c r="A66" s="6" t="s">
        <v>163</v>
      </c>
      <c r="B66" s="6">
        <v>2</v>
      </c>
      <c r="C66" s="6">
        <v>90</v>
      </c>
      <c r="D66" s="6">
        <v>6</v>
      </c>
      <c r="E66" s="6">
        <v>30</v>
      </c>
      <c r="F66" s="6">
        <v>31</v>
      </c>
      <c r="G66" s="6">
        <v>31</v>
      </c>
      <c r="H66" s="6">
        <v>30</v>
      </c>
      <c r="I66" s="6">
        <v>30</v>
      </c>
      <c r="J66" s="6"/>
      <c r="K66" s="6"/>
      <c r="L66" s="6"/>
      <c r="M66" s="6"/>
      <c r="N66" s="6"/>
      <c r="O66" s="6"/>
      <c r="P66" s="6"/>
    </row>
    <row r="67" spans="1:16" s="11" customFormat="1" x14ac:dyDescent="0.25">
      <c r="A67" s="6" t="s">
        <v>45</v>
      </c>
      <c r="B67" s="6">
        <v>2</v>
      </c>
      <c r="C67" s="6">
        <v>90</v>
      </c>
      <c r="D67" s="6">
        <v>6</v>
      </c>
      <c r="E67" s="6">
        <v>31</v>
      </c>
      <c r="F67" s="6">
        <v>30</v>
      </c>
      <c r="G67" s="6">
        <v>30</v>
      </c>
      <c r="H67" s="6">
        <v>31</v>
      </c>
      <c r="I67" s="6">
        <v>31</v>
      </c>
      <c r="J67" s="6"/>
      <c r="K67" s="6"/>
      <c r="L67" s="6"/>
      <c r="M67" s="6"/>
      <c r="N67" s="6"/>
      <c r="O67" s="6"/>
      <c r="P67" s="6"/>
    </row>
    <row r="68" spans="1:16" s="11" customForma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s="11" customForma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25">
      <c r="A70" s="6" t="s">
        <v>147</v>
      </c>
      <c r="B70" s="6">
        <v>3</v>
      </c>
      <c r="C70" s="6">
        <v>90</v>
      </c>
      <c r="D70" s="6">
        <v>6</v>
      </c>
      <c r="E70" s="6">
        <v>32</v>
      </c>
      <c r="F70" s="6">
        <v>33</v>
      </c>
      <c r="G70" s="6">
        <v>33</v>
      </c>
      <c r="H70" s="6">
        <v>33</v>
      </c>
      <c r="I70" s="6">
        <v>32</v>
      </c>
      <c r="J70" s="6">
        <f>AVERAGE(E70:I73)</f>
        <v>32.700000000000003</v>
      </c>
      <c r="K70" s="6">
        <f>STDEVA(E70:I73)</f>
        <v>0.57124057057747923</v>
      </c>
      <c r="L70" s="6"/>
      <c r="M70" s="6"/>
      <c r="N70" s="6"/>
      <c r="O70" s="6"/>
      <c r="P70" s="6"/>
    </row>
    <row r="71" spans="1:16" s="11" customFormat="1" x14ac:dyDescent="0.25">
      <c r="A71" s="6" t="s">
        <v>167</v>
      </c>
      <c r="B71" s="6">
        <v>3</v>
      </c>
      <c r="C71" s="6">
        <v>90</v>
      </c>
      <c r="D71" s="6">
        <v>6</v>
      </c>
      <c r="E71" s="6">
        <v>32</v>
      </c>
      <c r="F71" s="6">
        <v>32</v>
      </c>
      <c r="G71" s="6">
        <v>33</v>
      </c>
      <c r="H71" s="6">
        <v>32</v>
      </c>
      <c r="I71" s="6">
        <v>33</v>
      </c>
      <c r="J71" s="6"/>
      <c r="K71" s="6"/>
      <c r="L71" s="6"/>
      <c r="M71" s="6"/>
      <c r="N71" s="6"/>
      <c r="O71" s="6"/>
      <c r="P71" s="6"/>
    </row>
    <row r="72" spans="1:16" s="11" customFormat="1" x14ac:dyDescent="0.25">
      <c r="A72" s="6" t="s">
        <v>146</v>
      </c>
      <c r="B72" s="6">
        <v>3</v>
      </c>
      <c r="C72" s="6">
        <v>90</v>
      </c>
      <c r="D72" s="6">
        <v>6</v>
      </c>
      <c r="E72" s="6">
        <v>33</v>
      </c>
      <c r="F72" s="6">
        <v>33</v>
      </c>
      <c r="G72" s="6">
        <v>32</v>
      </c>
      <c r="H72" s="6">
        <v>33</v>
      </c>
      <c r="I72" s="6">
        <v>33</v>
      </c>
      <c r="J72" s="6"/>
      <c r="K72" s="6"/>
      <c r="L72" s="6"/>
      <c r="M72" s="6"/>
      <c r="N72" s="6"/>
      <c r="O72" s="6"/>
      <c r="P72" s="6"/>
    </row>
    <row r="73" spans="1:16" s="11" customFormat="1" x14ac:dyDescent="0.25">
      <c r="A73" s="6" t="s">
        <v>46</v>
      </c>
      <c r="B73" s="6">
        <v>3</v>
      </c>
      <c r="C73" s="6">
        <v>90</v>
      </c>
      <c r="D73" s="6">
        <v>6</v>
      </c>
      <c r="E73" s="6">
        <v>32</v>
      </c>
      <c r="F73" s="6">
        <v>34</v>
      </c>
      <c r="G73" s="6">
        <v>33</v>
      </c>
      <c r="H73" s="6">
        <v>33</v>
      </c>
      <c r="I73" s="6">
        <v>33</v>
      </c>
      <c r="J73" s="6"/>
      <c r="K73" s="6"/>
      <c r="L73" s="6"/>
      <c r="M73" s="6"/>
      <c r="N73" s="6"/>
      <c r="O73" s="6"/>
      <c r="P73" s="6"/>
    </row>
    <row r="74" spans="1:16" s="11" customForma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s="11" customForma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x14ac:dyDescent="0.25">
      <c r="A76" s="6" t="s">
        <v>56</v>
      </c>
      <c r="B76" s="6">
        <v>3.7</v>
      </c>
      <c r="C76" s="6">
        <v>90</v>
      </c>
      <c r="D76" s="6">
        <v>6</v>
      </c>
      <c r="E76" s="6">
        <v>36</v>
      </c>
      <c r="F76" s="6">
        <v>37</v>
      </c>
      <c r="G76" s="6">
        <v>35</v>
      </c>
      <c r="H76" s="6">
        <v>35</v>
      </c>
      <c r="I76" s="6">
        <v>36</v>
      </c>
      <c r="J76" s="6">
        <f>AVERAGE(E76:I79)</f>
        <v>35.700000000000003</v>
      </c>
      <c r="K76" s="6">
        <f>STDEVA(E76:I79)</f>
        <v>0.65694668533178624</v>
      </c>
      <c r="L76" s="6"/>
      <c r="M76" s="6"/>
      <c r="N76" s="6"/>
      <c r="O76" s="6"/>
      <c r="P76" s="6"/>
    </row>
    <row r="77" spans="1:16" x14ac:dyDescent="0.25">
      <c r="A77" s="6" t="s">
        <v>168</v>
      </c>
      <c r="B77" s="6">
        <v>3.7</v>
      </c>
      <c r="C77" s="6">
        <v>90</v>
      </c>
      <c r="D77" s="6">
        <v>6</v>
      </c>
      <c r="E77" s="6">
        <v>36</v>
      </c>
      <c r="F77" s="6">
        <v>35</v>
      </c>
      <c r="G77" s="6">
        <v>35</v>
      </c>
      <c r="H77" s="6">
        <v>35</v>
      </c>
      <c r="I77" s="6">
        <v>36</v>
      </c>
      <c r="J77" s="6"/>
      <c r="K77" s="6"/>
      <c r="L77" s="6"/>
      <c r="M77" s="6"/>
      <c r="N77" s="6"/>
      <c r="O77" s="6"/>
      <c r="P77" s="6"/>
    </row>
    <row r="78" spans="1:16" x14ac:dyDescent="0.25">
      <c r="A78" s="6" t="s">
        <v>61</v>
      </c>
      <c r="B78" s="6">
        <v>3.7</v>
      </c>
      <c r="C78" s="6">
        <v>90</v>
      </c>
      <c r="D78" s="6">
        <v>6</v>
      </c>
      <c r="E78" s="6">
        <v>36</v>
      </c>
      <c r="F78" s="6">
        <v>35</v>
      </c>
      <c r="G78" s="6">
        <v>35</v>
      </c>
      <c r="H78" s="6">
        <v>35</v>
      </c>
      <c r="I78" s="6">
        <v>36</v>
      </c>
      <c r="J78" s="6"/>
      <c r="K78" s="6"/>
      <c r="L78" s="6"/>
      <c r="M78" s="6"/>
      <c r="N78" s="6"/>
      <c r="O78" s="6"/>
      <c r="P78" s="6"/>
    </row>
    <row r="79" spans="1:16" x14ac:dyDescent="0.25">
      <c r="A79" s="6" t="s">
        <v>64</v>
      </c>
      <c r="B79" s="6">
        <v>3.7</v>
      </c>
      <c r="C79" s="6">
        <v>90</v>
      </c>
      <c r="D79" s="6">
        <v>6</v>
      </c>
      <c r="E79" s="6">
        <v>36</v>
      </c>
      <c r="F79" s="6">
        <v>36</v>
      </c>
      <c r="G79" s="6">
        <v>36</v>
      </c>
      <c r="H79" s="6">
        <v>37</v>
      </c>
      <c r="I79" s="6">
        <v>36</v>
      </c>
      <c r="J79" s="6"/>
      <c r="K79" s="6"/>
      <c r="L79" s="6"/>
      <c r="M79" s="6"/>
      <c r="N79" s="6"/>
      <c r="O79" s="6"/>
      <c r="P79" s="6"/>
    </row>
    <row r="80" spans="1:16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22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22" x14ac:dyDescent="0.25">
      <c r="A82" s="6" t="s">
        <v>169</v>
      </c>
      <c r="B82" s="6">
        <v>4</v>
      </c>
      <c r="C82" s="6">
        <v>90</v>
      </c>
      <c r="D82" s="6">
        <v>6</v>
      </c>
      <c r="E82" s="6">
        <v>36</v>
      </c>
      <c r="F82" s="6">
        <v>35</v>
      </c>
      <c r="G82" s="6">
        <v>35</v>
      </c>
      <c r="H82" s="6">
        <v>35</v>
      </c>
      <c r="I82" s="6">
        <v>35</v>
      </c>
      <c r="J82" s="6">
        <f>AVERAGE(E82:I85)</f>
        <v>35.35</v>
      </c>
      <c r="K82" s="6">
        <f>STDEVA(E82:I85)</f>
        <v>0.58714294861239991</v>
      </c>
      <c r="L82" s="6"/>
      <c r="M82" s="6"/>
      <c r="N82" s="6"/>
      <c r="O82" s="6"/>
      <c r="P82" s="6"/>
    </row>
    <row r="83" spans="1:22" x14ac:dyDescent="0.25">
      <c r="A83" s="6" t="s">
        <v>57</v>
      </c>
      <c r="B83" s="6">
        <v>4</v>
      </c>
      <c r="C83" s="6">
        <v>90</v>
      </c>
      <c r="D83" s="6">
        <v>6</v>
      </c>
      <c r="E83" s="6">
        <v>35</v>
      </c>
      <c r="F83" s="6">
        <v>36</v>
      </c>
      <c r="G83" s="6">
        <v>35</v>
      </c>
      <c r="H83" s="6">
        <v>36</v>
      </c>
      <c r="I83" s="6">
        <v>35</v>
      </c>
      <c r="J83" s="6"/>
      <c r="K83" s="6"/>
      <c r="L83" s="6"/>
      <c r="M83" s="6"/>
      <c r="N83" s="6"/>
      <c r="O83" s="6"/>
      <c r="P83" s="6"/>
    </row>
    <row r="84" spans="1:22" x14ac:dyDescent="0.25">
      <c r="A84" s="6" t="s">
        <v>62</v>
      </c>
      <c r="B84" s="6">
        <v>4</v>
      </c>
      <c r="C84" s="6">
        <v>90</v>
      </c>
      <c r="D84" s="6">
        <v>6</v>
      </c>
      <c r="E84" s="6">
        <v>35</v>
      </c>
      <c r="F84" s="6">
        <v>36</v>
      </c>
      <c r="G84" s="6">
        <v>34</v>
      </c>
      <c r="H84" s="6">
        <v>36</v>
      </c>
      <c r="I84" s="6">
        <v>36</v>
      </c>
      <c r="J84" s="6"/>
      <c r="K84" s="6"/>
      <c r="L84" s="6"/>
      <c r="M84" s="6"/>
      <c r="N84" s="6"/>
      <c r="O84" s="6"/>
      <c r="P84" s="6"/>
      <c r="R84" s="11"/>
      <c r="S84" s="11"/>
      <c r="T84" s="11"/>
      <c r="U84" s="11"/>
      <c r="V84" s="11"/>
    </row>
    <row r="85" spans="1:22" x14ac:dyDescent="0.25">
      <c r="A85" s="6" t="s">
        <v>69</v>
      </c>
      <c r="B85" s="6">
        <v>4</v>
      </c>
      <c r="C85" s="6">
        <v>90</v>
      </c>
      <c r="D85" s="6">
        <v>6</v>
      </c>
      <c r="E85" s="6">
        <v>35</v>
      </c>
      <c r="F85" s="6">
        <v>35</v>
      </c>
      <c r="G85" s="6">
        <v>36</v>
      </c>
      <c r="H85" s="6">
        <v>36</v>
      </c>
      <c r="I85" s="6">
        <v>35</v>
      </c>
      <c r="J85" s="6"/>
      <c r="K85" s="6"/>
      <c r="L85" s="6"/>
      <c r="M85" s="6"/>
      <c r="N85" s="6"/>
      <c r="O85" s="6"/>
      <c r="P85" s="6"/>
      <c r="R85" s="11"/>
      <c r="S85" s="11"/>
      <c r="T85" s="11"/>
      <c r="U85" s="11"/>
      <c r="V85" s="11"/>
    </row>
    <row r="86" spans="1:22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R86" s="11"/>
      <c r="S86" s="11"/>
      <c r="T86" s="11"/>
      <c r="U86" s="11"/>
      <c r="V86" s="11"/>
    </row>
    <row r="87" spans="1:22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R87" s="11"/>
      <c r="S87" s="11"/>
      <c r="T87" s="11"/>
      <c r="U87" s="11"/>
      <c r="V87" s="11"/>
    </row>
  </sheetData>
  <mergeCells count="3">
    <mergeCell ref="E3:I3"/>
    <mergeCell ref="E31:I31"/>
    <mergeCell ref="E63:I6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0"/>
  <sheetViews>
    <sheetView tabSelected="1" topLeftCell="A7" zoomScale="91" zoomScaleNormal="91" workbookViewId="0">
      <selection activeCell="R95" sqref="R95"/>
    </sheetView>
  </sheetViews>
  <sheetFormatPr defaultRowHeight="15" x14ac:dyDescent="0.25"/>
  <cols>
    <col min="1" max="1" width="20.7109375" customWidth="1"/>
    <col min="2" max="2" width="20" customWidth="1"/>
    <col min="3" max="3" width="27.140625" customWidth="1"/>
    <col min="18" max="18" width="21" customWidth="1"/>
    <col min="19" max="19" width="16.7109375" customWidth="1"/>
    <col min="20" max="20" width="14.140625" customWidth="1"/>
  </cols>
  <sheetData>
    <row r="1" spans="1:3" s="16" customFormat="1" x14ac:dyDescent="0.25"/>
    <row r="2" spans="1:3" s="16" customFormat="1" x14ac:dyDescent="0.25"/>
    <row r="3" spans="1:3" s="2" customFormat="1" x14ac:dyDescent="0.25">
      <c r="A3" s="37" t="s">
        <v>185</v>
      </c>
      <c r="B3" s="37" t="s">
        <v>173</v>
      </c>
      <c r="C3" s="37" t="s">
        <v>15</v>
      </c>
    </row>
    <row r="4" spans="1:3" s="16" customFormat="1" x14ac:dyDescent="0.25">
      <c r="A4" s="38" t="str">
        <f>"8:1"</f>
        <v>8:1</v>
      </c>
      <c r="B4" s="38">
        <f>'Dielectric constant'!D4</f>
        <v>138.229715762908</v>
      </c>
      <c r="C4" s="38">
        <f>'Dielectric constant'!E4</f>
        <v>2.017513100074249</v>
      </c>
    </row>
    <row r="5" spans="1:3" s="16" customFormat="1" x14ac:dyDescent="0.25">
      <c r="A5" s="38" t="str">
        <f>"10:1"</f>
        <v>10:1</v>
      </c>
      <c r="B5" s="38">
        <f>'Dielectric constant'!D9</f>
        <v>142.33333333333334</v>
      </c>
      <c r="C5" s="38">
        <f>'Dielectric constant'!E9</f>
        <v>1.5275252316519465</v>
      </c>
    </row>
    <row r="6" spans="1:3" s="16" customFormat="1" x14ac:dyDescent="0.25">
      <c r="A6" s="38" t="str">
        <f>"12:1"</f>
        <v>12:1</v>
      </c>
      <c r="B6" s="38">
        <f>'Dielectric constant'!D14</f>
        <v>146.33333333333334</v>
      </c>
      <c r="C6" s="38">
        <f>'Dielectric constant'!E14</f>
        <v>1.5275252316519465</v>
      </c>
    </row>
    <row r="7" spans="1:3" s="16" customFormat="1" x14ac:dyDescent="0.25">
      <c r="A7" s="38" t="str">
        <f>"14:1"</f>
        <v>14:1</v>
      </c>
      <c r="B7" s="38">
        <f>'Dielectric constant'!D20</f>
        <v>133.33333333333334</v>
      </c>
      <c r="C7" s="38">
        <f>'Dielectric constant'!E20</f>
        <v>3.2145502536643185</v>
      </c>
    </row>
    <row r="8" spans="1:3" s="16" customFormat="1" x14ac:dyDescent="0.25">
      <c r="A8" s="33"/>
      <c r="B8" s="33"/>
    </row>
    <row r="9" spans="1:3" s="16" customFormat="1" x14ac:dyDescent="0.25"/>
    <row r="10" spans="1:3" s="16" customFormat="1" x14ac:dyDescent="0.25">
      <c r="A10" s="35"/>
      <c r="B10" s="35"/>
    </row>
    <row r="11" spans="1:3" s="16" customFormat="1" x14ac:dyDescent="0.25">
      <c r="A11" s="35"/>
      <c r="B11" s="35"/>
    </row>
    <row r="12" spans="1:3" s="16" customFormat="1" x14ac:dyDescent="0.25">
      <c r="A12" s="35"/>
      <c r="B12" s="35"/>
    </row>
    <row r="13" spans="1:3" s="16" customFormat="1" x14ac:dyDescent="0.25">
      <c r="A13" s="35"/>
      <c r="B13" s="35"/>
    </row>
    <row r="14" spans="1:3" s="16" customFormat="1" x14ac:dyDescent="0.25">
      <c r="A14" s="35"/>
      <c r="B14" s="35"/>
    </row>
    <row r="15" spans="1:3" s="16" customFormat="1" x14ac:dyDescent="0.25">
      <c r="A15" s="35"/>
      <c r="B15" s="35"/>
    </row>
    <row r="16" spans="1:3" s="16" customFormat="1" x14ac:dyDescent="0.25">
      <c r="A16" s="35"/>
      <c r="B16" s="34"/>
    </row>
    <row r="17" spans="1:4" s="16" customFormat="1" x14ac:dyDescent="0.25">
      <c r="A17" s="35"/>
      <c r="B17" s="35"/>
    </row>
    <row r="18" spans="1:4" s="16" customFormat="1" x14ac:dyDescent="0.25">
      <c r="A18" s="35"/>
      <c r="B18" s="35"/>
    </row>
    <row r="19" spans="1:4" s="16" customFormat="1" x14ac:dyDescent="0.25">
      <c r="A19" s="33"/>
      <c r="B19" s="33"/>
    </row>
    <row r="20" spans="1:4" s="16" customFormat="1" x14ac:dyDescent="0.25"/>
    <row r="21" spans="1:4" s="16" customFormat="1" x14ac:dyDescent="0.25">
      <c r="A21" s="33"/>
      <c r="B21" s="33"/>
    </row>
    <row r="22" spans="1:4" s="16" customFormat="1" x14ac:dyDescent="0.25"/>
    <row r="23" spans="1:4" s="16" customFormat="1" x14ac:dyDescent="0.25"/>
    <row r="24" spans="1:4" s="16" customFormat="1" x14ac:dyDescent="0.25"/>
    <row r="25" spans="1:4" s="16" customFormat="1" x14ac:dyDescent="0.25"/>
    <row r="26" spans="1:4" s="16" customFormat="1" x14ac:dyDescent="0.25"/>
    <row r="28" spans="1:4" s="16" customFormat="1" x14ac:dyDescent="0.25"/>
    <row r="30" spans="1:4" x14ac:dyDescent="0.25">
      <c r="A30" s="5" t="s">
        <v>9</v>
      </c>
      <c r="B30" s="5" t="s">
        <v>185</v>
      </c>
      <c r="C30" s="5" t="s">
        <v>14</v>
      </c>
      <c r="D30" s="5" t="s">
        <v>15</v>
      </c>
    </row>
    <row r="31" spans="1:4" x14ac:dyDescent="0.25">
      <c r="A31" s="6" t="s">
        <v>10</v>
      </c>
      <c r="B31" s="6" t="str">
        <f>"8:1"</f>
        <v>8:1</v>
      </c>
      <c r="C31" s="6">
        <f>'Initial d33 measurements'!L3</f>
        <v>25.15</v>
      </c>
      <c r="D31" s="6">
        <f>'Initial d33 measurements'!M3</f>
        <v>0.74515982037059458</v>
      </c>
    </row>
    <row r="32" spans="1:4" x14ac:dyDescent="0.25">
      <c r="A32" s="6"/>
      <c r="B32" s="6" t="str">
        <f>"10:1"</f>
        <v>10:1</v>
      </c>
      <c r="C32" s="6">
        <f>'Initial d33 measurements'!L9</f>
        <v>28.4</v>
      </c>
      <c r="D32" s="6">
        <f>'Initial d33 measurements'!M9</f>
        <v>1.500876936643164</v>
      </c>
    </row>
    <row r="33" spans="1:4" x14ac:dyDescent="0.25">
      <c r="A33" s="6"/>
      <c r="B33" s="6" t="str">
        <f>"12:1"</f>
        <v>12:1</v>
      </c>
      <c r="C33" s="6">
        <f>'Initial d33 measurements'!L15</f>
        <v>29.1</v>
      </c>
      <c r="D33" s="6">
        <f>'Initial d33 measurements'!M15</f>
        <v>0.64072327551718755</v>
      </c>
    </row>
    <row r="34" spans="1:4" x14ac:dyDescent="0.25">
      <c r="A34" s="6"/>
      <c r="B34" s="6" t="str">
        <f>"14:1"</f>
        <v>14:1</v>
      </c>
      <c r="C34" s="6">
        <f>'Initial d33 measurements'!L21</f>
        <v>21.32</v>
      </c>
      <c r="D34" s="6">
        <f>'Initial d33 measurements'!M21</f>
        <v>1.2151817422372122</v>
      </c>
    </row>
    <row r="35" spans="1:4" x14ac:dyDescent="0.25">
      <c r="A35" s="6"/>
      <c r="B35" s="6"/>
      <c r="C35" s="6"/>
      <c r="D35" s="6"/>
    </row>
    <row r="36" spans="1:4" x14ac:dyDescent="0.25">
      <c r="A36" s="6" t="s">
        <v>11</v>
      </c>
      <c r="B36" s="6" t="str">
        <f>"8:1"</f>
        <v>8:1</v>
      </c>
      <c r="C36" s="6">
        <f>'Initial d33 measurements'!L28</f>
        <v>23</v>
      </c>
      <c r="D36" s="6">
        <f>'Initial d33 measurements'!M28</f>
        <v>0.96790604154698701</v>
      </c>
    </row>
    <row r="37" spans="1:4" x14ac:dyDescent="0.25">
      <c r="A37" s="6"/>
      <c r="B37" s="6" t="str">
        <f>"10:1"</f>
        <v>10:1</v>
      </c>
      <c r="C37" s="6">
        <f>'Initial d33 measurements'!L34</f>
        <v>26</v>
      </c>
      <c r="D37" s="6">
        <f>'Initial d33 measurements'!M34</f>
        <v>0.85839507527895209</v>
      </c>
    </row>
    <row r="38" spans="1:4" x14ac:dyDescent="0.25">
      <c r="A38" s="6"/>
      <c r="B38" s="6" t="str">
        <f>"12:1"</f>
        <v>12:1</v>
      </c>
      <c r="C38" s="6">
        <f>'Initial d33 measurements'!L40</f>
        <v>27.15</v>
      </c>
      <c r="D38" s="6">
        <f>'Initial d33 measurements'!M40</f>
        <v>0.87509397991542037</v>
      </c>
    </row>
    <row r="39" spans="1:4" x14ac:dyDescent="0.25">
      <c r="A39" s="6"/>
      <c r="B39" s="6" t="str">
        <f>"14:1"</f>
        <v>14:1</v>
      </c>
      <c r="C39" s="6">
        <f>'Initial d33 measurements'!L46</f>
        <v>20.7</v>
      </c>
      <c r="D39" s="6">
        <f>'Initial d33 measurements'!M46</f>
        <v>0.47016234598162721</v>
      </c>
    </row>
    <row r="47" spans="1:4" s="4" customFormat="1" x14ac:dyDescent="0.25"/>
    <row r="51" spans="1:22" x14ac:dyDescent="0.25">
      <c r="Q51" s="35"/>
      <c r="R51" s="35"/>
      <c r="S51" s="35"/>
      <c r="T51" s="35"/>
      <c r="U51" s="35"/>
    </row>
    <row r="52" spans="1:22" x14ac:dyDescent="0.25">
      <c r="Q52" s="35"/>
      <c r="R52" s="35"/>
      <c r="S52" s="35"/>
      <c r="T52" s="35"/>
      <c r="U52" s="35"/>
      <c r="V52" s="35"/>
    </row>
    <row r="53" spans="1:22" x14ac:dyDescent="0.25">
      <c r="Q53" s="35"/>
      <c r="R53" s="35"/>
      <c r="S53" s="35"/>
      <c r="T53" s="35"/>
      <c r="U53" s="35"/>
      <c r="V53" s="35"/>
    </row>
    <row r="54" spans="1:22" x14ac:dyDescent="0.25">
      <c r="A54" s="5" t="s">
        <v>9</v>
      </c>
      <c r="B54" s="5" t="s">
        <v>58</v>
      </c>
      <c r="C54" s="5" t="s">
        <v>170</v>
      </c>
      <c r="D54" s="5" t="s">
        <v>15</v>
      </c>
      <c r="Q54" s="35"/>
      <c r="R54" s="35"/>
      <c r="S54" s="35"/>
      <c r="T54" s="35"/>
      <c r="U54" s="35"/>
      <c r="V54" s="35"/>
    </row>
    <row r="55" spans="1:22" x14ac:dyDescent="0.25">
      <c r="A55" t="s">
        <v>10</v>
      </c>
      <c r="B55">
        <f>'On Kapton'!C4</f>
        <v>80</v>
      </c>
      <c r="C55">
        <f>'On Kapton'!J4</f>
        <v>28.95</v>
      </c>
      <c r="D55">
        <f>'On Kapton'!K4</f>
        <v>1.6693837501494848</v>
      </c>
      <c r="Q55" s="35"/>
      <c r="R55" s="35"/>
      <c r="S55" s="35"/>
      <c r="T55" s="35"/>
      <c r="U55" s="35"/>
      <c r="V55" s="35"/>
    </row>
    <row r="56" spans="1:22" x14ac:dyDescent="0.25">
      <c r="B56">
        <f>'On Kapton'!C9</f>
        <v>90</v>
      </c>
      <c r="C56">
        <f>'On Kapton'!J9</f>
        <v>31.15</v>
      </c>
      <c r="D56">
        <f>'On Kapton'!K9</f>
        <v>0.74515982037059458</v>
      </c>
      <c r="Q56" s="35"/>
      <c r="R56" s="35"/>
      <c r="S56" s="35"/>
      <c r="T56" s="35"/>
      <c r="U56" s="35"/>
      <c r="V56" s="35"/>
    </row>
    <row r="57" spans="1:22" x14ac:dyDescent="0.25">
      <c r="B57">
        <f>'On Kapton'!C15</f>
        <v>100</v>
      </c>
      <c r="C57">
        <f>'On Kapton'!J15</f>
        <v>29.1</v>
      </c>
      <c r="D57">
        <f>'On Kapton'!K15</f>
        <v>0.64072327551718755</v>
      </c>
      <c r="Q57" s="35"/>
      <c r="R57" s="35"/>
      <c r="S57" s="35"/>
      <c r="T57" s="35"/>
      <c r="U57" s="35"/>
      <c r="V57" s="35"/>
    </row>
    <row r="58" spans="1:22" x14ac:dyDescent="0.25">
      <c r="B58">
        <f>'On Kapton'!C21</f>
        <v>110</v>
      </c>
      <c r="C58">
        <f>'On Kapton'!J21</f>
        <v>28.5</v>
      </c>
      <c r="D58">
        <f>'On Kapton'!K21</f>
        <v>0.82717019186851115</v>
      </c>
      <c r="Q58" s="35"/>
      <c r="R58" s="35"/>
      <c r="S58" s="35"/>
      <c r="T58" s="35"/>
      <c r="U58" s="35"/>
      <c r="V58" s="35"/>
    </row>
    <row r="59" spans="1:22" x14ac:dyDescent="0.25">
      <c r="B59">
        <f>'On Kapton'!C26</f>
        <v>120</v>
      </c>
      <c r="C59">
        <f>'On Kapton'!J26</f>
        <v>28.6</v>
      </c>
      <c r="D59">
        <f>'On Kapton'!K26</f>
        <v>0.88257995015808755</v>
      </c>
      <c r="Q59" s="35"/>
      <c r="R59" s="35"/>
      <c r="S59" s="35"/>
      <c r="T59" s="35"/>
      <c r="U59" s="35"/>
      <c r="V59" s="35"/>
    </row>
    <row r="60" spans="1:22" x14ac:dyDescent="0.25">
      <c r="Q60" s="35"/>
      <c r="R60" s="35"/>
      <c r="S60" s="35"/>
      <c r="T60" s="35"/>
      <c r="U60" s="35"/>
      <c r="V60" s="35"/>
    </row>
    <row r="61" spans="1:22" x14ac:dyDescent="0.25">
      <c r="A61" t="s">
        <v>11</v>
      </c>
      <c r="B61" s="7">
        <f>B55</f>
        <v>80</v>
      </c>
      <c r="C61">
        <f>'On Alumina'!J4</f>
        <v>26.4</v>
      </c>
      <c r="D61">
        <f>'On Alumina'!K4</f>
        <v>0.68055704737872058</v>
      </c>
      <c r="Q61" s="35"/>
      <c r="R61" s="35"/>
      <c r="S61" s="35"/>
      <c r="T61" s="35"/>
      <c r="U61" s="35"/>
      <c r="V61" s="35"/>
    </row>
    <row r="62" spans="1:22" x14ac:dyDescent="0.25">
      <c r="B62" s="7">
        <f t="shared" ref="B62:B65" si="0">B56</f>
        <v>90</v>
      </c>
      <c r="C62">
        <f>'On Alumina'!J9</f>
        <v>27.9</v>
      </c>
      <c r="D62">
        <f>'On Alumina'!K9</f>
        <v>0.85224162622679023</v>
      </c>
      <c r="Q62" s="35"/>
      <c r="R62" s="35"/>
      <c r="S62" s="35"/>
      <c r="T62" s="35"/>
      <c r="U62" s="35"/>
      <c r="V62" s="35"/>
    </row>
    <row r="63" spans="1:22" x14ac:dyDescent="0.25">
      <c r="B63" s="7">
        <f t="shared" si="0"/>
        <v>100</v>
      </c>
      <c r="C63">
        <f>'On Alumina'!J14</f>
        <v>27.15</v>
      </c>
      <c r="D63">
        <f>'On Alumina'!K14</f>
        <v>0.87509397991542037</v>
      </c>
      <c r="Q63" s="35"/>
      <c r="R63" s="35"/>
      <c r="S63" s="35"/>
      <c r="T63" s="35"/>
      <c r="U63" s="35"/>
      <c r="V63" s="35"/>
    </row>
    <row r="64" spans="1:22" x14ac:dyDescent="0.25">
      <c r="B64" s="7">
        <f t="shared" si="0"/>
        <v>110</v>
      </c>
      <c r="C64">
        <f>'On Alumina'!J19</f>
        <v>24.4</v>
      </c>
      <c r="D64">
        <f>'On Alumina'!K19</f>
        <v>1.5355437918998287</v>
      </c>
      <c r="Q64" s="35"/>
      <c r="R64" s="35"/>
      <c r="S64" s="35"/>
      <c r="T64" s="35"/>
      <c r="U64" s="35"/>
      <c r="V64" s="35"/>
    </row>
    <row r="65" spans="1:22" x14ac:dyDescent="0.25">
      <c r="B65" s="7">
        <f t="shared" si="0"/>
        <v>120</v>
      </c>
      <c r="C65">
        <f>'On Alumina'!J24</f>
        <v>23.55</v>
      </c>
      <c r="D65">
        <f>'On Alumina'!K24</f>
        <v>0.82557794748189639</v>
      </c>
      <c r="Q65" s="35"/>
      <c r="R65" s="35"/>
      <c r="S65" s="35"/>
      <c r="T65" s="35"/>
      <c r="U65" s="35"/>
      <c r="V65" s="35"/>
    </row>
    <row r="66" spans="1:22" x14ac:dyDescent="0.25">
      <c r="B66" s="7"/>
      <c r="Q66" s="35"/>
      <c r="R66" s="35"/>
      <c r="S66" s="35"/>
      <c r="T66" s="35"/>
      <c r="U66" s="35"/>
      <c r="V66" s="35"/>
    </row>
    <row r="67" spans="1:22" x14ac:dyDescent="0.25">
      <c r="A67" t="s">
        <v>59</v>
      </c>
      <c r="B67">
        <f>B61</f>
        <v>80</v>
      </c>
      <c r="C67">
        <f>'On Polyester-cotton'!J5</f>
        <v>50.8</v>
      </c>
      <c r="D67">
        <f>'On Polyester-cotton'!K5</f>
        <v>1.6415653633362466</v>
      </c>
      <c r="Q67" s="35"/>
      <c r="R67" s="35"/>
      <c r="S67" s="35"/>
      <c r="T67" s="35"/>
      <c r="U67" s="35"/>
      <c r="V67" s="35"/>
    </row>
    <row r="68" spans="1:22" x14ac:dyDescent="0.25">
      <c r="B68" s="7">
        <f t="shared" ref="B68:B71" si="1">B62</f>
        <v>90</v>
      </c>
      <c r="C68">
        <f>'On Polyester-cotton'!J10</f>
        <v>53.6</v>
      </c>
      <c r="D68">
        <f>'On Polyester-cotton'!K10</f>
        <v>1.9574419397183713</v>
      </c>
      <c r="Q68" s="35"/>
      <c r="R68" s="35"/>
      <c r="S68" s="35"/>
      <c r="T68" s="35"/>
      <c r="U68" s="35"/>
      <c r="V68" s="35"/>
    </row>
    <row r="69" spans="1:22" x14ac:dyDescent="0.25">
      <c r="B69" s="7">
        <f t="shared" si="1"/>
        <v>100</v>
      </c>
      <c r="C69">
        <f>'On Polyester-cotton'!J16</f>
        <v>43.45</v>
      </c>
      <c r="D69">
        <f>'On Polyester-cotton'!K16</f>
        <v>2.9642608025042536</v>
      </c>
      <c r="Q69" s="35"/>
      <c r="R69" s="35"/>
      <c r="S69" s="35"/>
      <c r="T69" s="35"/>
      <c r="U69" s="35"/>
      <c r="V69" s="35"/>
    </row>
    <row r="70" spans="1:22" x14ac:dyDescent="0.25">
      <c r="B70" s="7">
        <f t="shared" si="1"/>
        <v>110</v>
      </c>
      <c r="C70">
        <f>'On Polyester-cotton'!J21</f>
        <v>37.799999999999997</v>
      </c>
      <c r="D70">
        <f>'On Polyester-cotton'!K21</f>
        <v>2.6872016358247013</v>
      </c>
      <c r="Q70" s="35"/>
      <c r="R70" s="35"/>
      <c r="S70" s="35"/>
      <c r="T70" s="35"/>
      <c r="U70" s="35"/>
      <c r="V70" s="35"/>
    </row>
    <row r="71" spans="1:22" x14ac:dyDescent="0.25">
      <c r="B71" s="7">
        <f t="shared" si="1"/>
        <v>120</v>
      </c>
      <c r="C71">
        <f>'On Polyester-cotton'!J26</f>
        <v>22.35</v>
      </c>
      <c r="D71">
        <f>'On Polyester-cotton'!K26</f>
        <v>1.9269556026896009</v>
      </c>
      <c r="Q71" s="35"/>
      <c r="R71" s="35"/>
      <c r="S71" s="35"/>
      <c r="T71" s="35"/>
      <c r="U71" s="35"/>
      <c r="V71" s="35"/>
    </row>
    <row r="72" spans="1:22" x14ac:dyDescent="0.25">
      <c r="B72" s="7"/>
      <c r="Q72" s="35"/>
      <c r="R72" s="35"/>
      <c r="S72" s="35"/>
      <c r="T72" s="35"/>
      <c r="U72" s="35"/>
      <c r="V72" s="35"/>
    </row>
    <row r="73" spans="1:22" x14ac:dyDescent="0.25">
      <c r="Q73" s="35"/>
      <c r="R73" s="35"/>
      <c r="S73" s="35"/>
      <c r="T73" s="35"/>
      <c r="U73" s="35"/>
      <c r="V73" s="35"/>
    </row>
    <row r="74" spans="1:22" x14ac:dyDescent="0.25">
      <c r="Q74" s="35"/>
      <c r="R74" s="35"/>
      <c r="S74" s="35"/>
      <c r="T74" s="35"/>
      <c r="U74" s="35"/>
      <c r="V74" s="35"/>
    </row>
    <row r="75" spans="1:22" x14ac:dyDescent="0.25">
      <c r="A75" s="5" t="s">
        <v>9</v>
      </c>
      <c r="B75" s="5" t="s">
        <v>58</v>
      </c>
      <c r="C75" s="5" t="s">
        <v>171</v>
      </c>
      <c r="D75" s="5" t="s">
        <v>15</v>
      </c>
      <c r="Q75" s="35"/>
      <c r="R75" s="35"/>
      <c r="S75" s="35"/>
      <c r="T75" s="35"/>
      <c r="U75" s="35"/>
      <c r="V75" s="35"/>
    </row>
    <row r="76" spans="1:22" x14ac:dyDescent="0.25">
      <c r="A76" t="s">
        <v>10</v>
      </c>
      <c r="B76">
        <f>'On Kapton'!D33</f>
        <v>2</v>
      </c>
      <c r="C76">
        <f>'On Kapton'!J33</f>
        <v>28</v>
      </c>
      <c r="D76">
        <f>'On Kapton'!K33</f>
        <v>1.025978352085154</v>
      </c>
      <c r="Q76" s="35"/>
      <c r="R76" s="35"/>
      <c r="S76" s="35"/>
      <c r="T76" s="35"/>
      <c r="U76" s="35"/>
      <c r="V76" s="35"/>
    </row>
    <row r="77" spans="1:22" x14ac:dyDescent="0.25">
      <c r="B77">
        <f>'On Kapton'!D39</f>
        <v>4</v>
      </c>
      <c r="C77">
        <f>'On Kapton'!J39</f>
        <v>31.05</v>
      </c>
      <c r="D77">
        <f>'On Kapton'!K39</f>
        <v>0.88704120832301692</v>
      </c>
      <c r="Q77" s="35"/>
      <c r="R77" s="35"/>
      <c r="S77" s="35"/>
      <c r="T77" s="35"/>
      <c r="U77" s="35"/>
      <c r="V77" s="35"/>
    </row>
    <row r="78" spans="1:22" x14ac:dyDescent="0.25">
      <c r="B78">
        <f>'On Kapton'!D44</f>
        <v>6</v>
      </c>
      <c r="C78">
        <f>'On Kapton'!J44</f>
        <v>33.049999999999997</v>
      </c>
      <c r="D78">
        <f>'On Kapton'!K44</f>
        <v>0.7591546545162482</v>
      </c>
      <c r="Q78" s="35"/>
      <c r="R78" s="35"/>
      <c r="S78" s="35"/>
      <c r="T78" s="35"/>
      <c r="U78" s="35"/>
      <c r="V78" s="35"/>
    </row>
    <row r="79" spans="1:22" x14ac:dyDescent="0.25">
      <c r="B79">
        <f>'On Kapton'!D49</f>
        <v>8</v>
      </c>
      <c r="C79">
        <f>'On Kapton'!J49</f>
        <v>31.1</v>
      </c>
      <c r="D79">
        <f>'On Kapton'!K49</f>
        <v>1.3726654823065194</v>
      </c>
      <c r="Q79" s="35"/>
      <c r="R79" s="35"/>
      <c r="S79" s="35"/>
      <c r="T79" s="35"/>
      <c r="U79" s="35"/>
      <c r="V79" s="35"/>
    </row>
    <row r="80" spans="1:22" x14ac:dyDescent="0.25">
      <c r="B80">
        <f>'On Kapton'!D55</f>
        <v>10</v>
      </c>
      <c r="C80">
        <f>'On Kapton'!J55</f>
        <v>30.2</v>
      </c>
      <c r="D80">
        <f>'On Kapton'!K55</f>
        <v>0.52314836378059704</v>
      </c>
      <c r="Q80" s="35"/>
      <c r="R80" s="35"/>
      <c r="S80" s="35"/>
      <c r="T80" s="35"/>
      <c r="U80" s="35"/>
      <c r="V80" s="35"/>
    </row>
    <row r="81" spans="1:22" x14ac:dyDescent="0.25">
      <c r="Q81" s="35"/>
      <c r="R81" s="35"/>
      <c r="S81" s="35"/>
      <c r="T81" s="35"/>
      <c r="U81" s="35"/>
      <c r="V81" s="35"/>
    </row>
    <row r="82" spans="1:22" x14ac:dyDescent="0.25">
      <c r="Q82" s="35"/>
      <c r="R82" s="35"/>
      <c r="S82" s="35"/>
      <c r="T82" s="35"/>
      <c r="U82" s="35"/>
      <c r="V82" s="35"/>
    </row>
    <row r="83" spans="1:22" x14ac:dyDescent="0.25">
      <c r="A83" t="s">
        <v>11</v>
      </c>
      <c r="B83">
        <f>B76</f>
        <v>2</v>
      </c>
      <c r="C83">
        <f>'On Alumina'!J32</f>
        <v>25.5</v>
      </c>
      <c r="D83">
        <f>'On Alumina'!K32</f>
        <v>1.1002392084403616</v>
      </c>
      <c r="Q83" s="35"/>
      <c r="R83" s="35"/>
      <c r="S83" s="35"/>
      <c r="T83" s="35"/>
      <c r="U83" s="35"/>
      <c r="V83" s="35"/>
    </row>
    <row r="84" spans="1:22" x14ac:dyDescent="0.25">
      <c r="B84" s="10">
        <f t="shared" ref="B84:B87" si="2">B77</f>
        <v>4</v>
      </c>
      <c r="C84">
        <f>'On Alumina'!J38</f>
        <v>27.9</v>
      </c>
      <c r="D84">
        <f>'On Alumina'!K38</f>
        <v>0.85224162622679023</v>
      </c>
      <c r="Q84" s="35"/>
      <c r="R84" s="35"/>
      <c r="S84" s="35"/>
      <c r="T84" s="35"/>
      <c r="U84" s="35"/>
      <c r="V84" s="35"/>
    </row>
    <row r="85" spans="1:22" x14ac:dyDescent="0.25">
      <c r="B85" s="10">
        <f t="shared" si="2"/>
        <v>6</v>
      </c>
      <c r="C85">
        <f>'On Alumina'!J44</f>
        <v>30.15</v>
      </c>
      <c r="D85">
        <f>'On Alumina'!K44</f>
        <v>0.9333020044867294</v>
      </c>
      <c r="Q85" s="35"/>
      <c r="R85" s="35"/>
      <c r="S85" s="35"/>
      <c r="T85" s="35"/>
      <c r="U85" s="35"/>
      <c r="V85" s="35"/>
    </row>
    <row r="86" spans="1:22" x14ac:dyDescent="0.25">
      <c r="B86" s="10">
        <f t="shared" si="2"/>
        <v>8</v>
      </c>
      <c r="C86">
        <f>'On Alumina'!J50</f>
        <v>27</v>
      </c>
      <c r="D86">
        <f>'On Alumina'!K50</f>
        <v>0.85839507527895209</v>
      </c>
      <c r="Q86" s="35"/>
      <c r="R86" s="35"/>
      <c r="S86" s="35"/>
      <c r="T86" s="35"/>
      <c r="U86" s="35"/>
      <c r="V86" s="35"/>
    </row>
    <row r="87" spans="1:22" x14ac:dyDescent="0.25">
      <c r="B87" s="10">
        <f t="shared" si="2"/>
        <v>10</v>
      </c>
      <c r="C87">
        <f>'On Alumina'!J57</f>
        <v>26.4</v>
      </c>
      <c r="D87">
        <f>'On Alumina'!K57</f>
        <v>1.1876558069531233</v>
      </c>
      <c r="Q87" s="35"/>
      <c r="R87" s="35"/>
      <c r="S87" s="35"/>
      <c r="T87" s="35"/>
      <c r="U87" s="35"/>
      <c r="V87" s="35"/>
    </row>
    <row r="88" spans="1:22" x14ac:dyDescent="0.25">
      <c r="Q88" s="35"/>
      <c r="R88" s="35"/>
      <c r="S88" s="35"/>
      <c r="T88" s="35"/>
      <c r="U88" s="35"/>
      <c r="V88" s="35"/>
    </row>
    <row r="89" spans="1:22" x14ac:dyDescent="0.25">
      <c r="A89" t="s">
        <v>59</v>
      </c>
      <c r="B89">
        <f>B76</f>
        <v>2</v>
      </c>
      <c r="C89">
        <f>'On Polyester-cotton'!J34</f>
        <v>48.5</v>
      </c>
      <c r="D89">
        <f>'On Polyester-cotton'!K34</f>
        <v>2.2360679774997898</v>
      </c>
      <c r="Q89" s="35"/>
      <c r="R89" s="35"/>
      <c r="S89" s="35"/>
      <c r="T89" s="35"/>
      <c r="U89" s="35"/>
      <c r="V89" s="35"/>
    </row>
    <row r="90" spans="1:22" x14ac:dyDescent="0.25">
      <c r="B90" s="10">
        <f t="shared" ref="B90:B93" si="3">B77</f>
        <v>4</v>
      </c>
      <c r="C90">
        <f>'On Polyester-cotton'!J39</f>
        <v>53.6</v>
      </c>
      <c r="D90">
        <f>'On Polyester-cotton'!K39</f>
        <v>2.062190965683675</v>
      </c>
      <c r="Q90" s="35"/>
      <c r="R90" s="35"/>
      <c r="S90" s="35"/>
      <c r="T90" s="35"/>
      <c r="U90" s="35"/>
      <c r="V90" s="35"/>
    </row>
    <row r="91" spans="1:22" x14ac:dyDescent="0.25">
      <c r="B91" s="10">
        <f t="shared" si="3"/>
        <v>6</v>
      </c>
      <c r="C91">
        <f>'On Polyester-cotton'!J45</f>
        <v>58.05</v>
      </c>
      <c r="D91">
        <f>'On Polyester-cotton'!K45</f>
        <v>1.4680814547887788</v>
      </c>
      <c r="Q91" s="35"/>
      <c r="R91" s="35"/>
      <c r="S91" s="35"/>
      <c r="T91" s="35"/>
      <c r="U91" s="35"/>
      <c r="V91" s="35"/>
    </row>
    <row r="92" spans="1:22" x14ac:dyDescent="0.25">
      <c r="B92" s="10">
        <f t="shared" si="3"/>
        <v>8</v>
      </c>
      <c r="C92">
        <f>'On Polyester-cotton'!J52</f>
        <v>54.1</v>
      </c>
      <c r="D92">
        <f>'On Polyester-cotton'!K52</f>
        <v>1.8890264827766652</v>
      </c>
      <c r="Q92" s="35"/>
      <c r="R92" s="35"/>
      <c r="S92" s="35"/>
      <c r="T92" s="35"/>
      <c r="U92" s="35"/>
      <c r="V92" s="35"/>
    </row>
    <row r="93" spans="1:22" x14ac:dyDescent="0.25">
      <c r="B93" s="10">
        <f t="shared" si="3"/>
        <v>10</v>
      </c>
      <c r="C93">
        <f>'On Polyester-cotton'!J58</f>
        <v>53</v>
      </c>
      <c r="D93">
        <f>'On Polyester-cotton'!K58</f>
        <v>1.0760551736979407</v>
      </c>
      <c r="E93" s="5"/>
      <c r="F93" s="5"/>
      <c r="G93" s="5"/>
      <c r="H93" s="5"/>
      <c r="Q93" s="35"/>
      <c r="R93" s="35"/>
      <c r="S93" s="35"/>
      <c r="T93" s="35"/>
      <c r="U93" s="35"/>
      <c r="V93" s="35"/>
    </row>
    <row r="94" spans="1:22" x14ac:dyDescent="0.25">
      <c r="B94" s="10"/>
      <c r="Q94" s="35"/>
      <c r="R94" s="35"/>
      <c r="S94" s="35"/>
      <c r="T94" s="35"/>
      <c r="U94" s="35"/>
      <c r="V94" s="35"/>
    </row>
    <row r="95" spans="1:22" x14ac:dyDescent="0.25">
      <c r="Q95" s="35"/>
      <c r="R95" s="35"/>
      <c r="S95" s="35"/>
      <c r="T95" s="35"/>
      <c r="U95" s="35"/>
      <c r="V95" s="35"/>
    </row>
    <row r="96" spans="1:22" x14ac:dyDescent="0.25">
      <c r="Q96" s="35"/>
      <c r="R96" s="35"/>
      <c r="S96" s="35"/>
      <c r="T96" s="35"/>
      <c r="U96" s="35"/>
      <c r="V96" s="35"/>
    </row>
    <row r="97" spans="1:22" x14ac:dyDescent="0.25">
      <c r="A97" s="5" t="s">
        <v>9</v>
      </c>
      <c r="B97" s="5" t="s">
        <v>58</v>
      </c>
      <c r="C97" s="5" t="s">
        <v>170</v>
      </c>
      <c r="D97" s="5" t="s">
        <v>15</v>
      </c>
      <c r="Q97" s="35"/>
      <c r="R97" s="35"/>
      <c r="S97" s="35"/>
      <c r="T97" s="35"/>
      <c r="U97" s="35"/>
      <c r="V97" s="35"/>
    </row>
    <row r="98" spans="1:22" x14ac:dyDescent="0.25">
      <c r="A98" t="s">
        <v>10</v>
      </c>
      <c r="B98">
        <f>'On Kapton'!B62</f>
        <v>2</v>
      </c>
      <c r="C98">
        <f>'On Kapton'!J62</f>
        <v>33.049999999999997</v>
      </c>
      <c r="D98">
        <f>'On Kapton'!K62</f>
        <v>0.7591546545162482</v>
      </c>
      <c r="Q98" s="35"/>
      <c r="R98" s="35"/>
      <c r="S98" s="35"/>
      <c r="T98" s="35"/>
      <c r="U98" s="35"/>
      <c r="V98" s="35"/>
    </row>
    <row r="99" spans="1:22" x14ac:dyDescent="0.25">
      <c r="B99">
        <f>'On Kapton'!B67</f>
        <v>3</v>
      </c>
      <c r="C99">
        <f>'On Kapton'!J67</f>
        <v>38.65</v>
      </c>
      <c r="D99">
        <f>'On Kapton'!K67</f>
        <v>0.93330200448672973</v>
      </c>
      <c r="Q99" s="35"/>
      <c r="R99" s="35"/>
      <c r="S99" s="35"/>
      <c r="T99" s="35"/>
      <c r="U99" s="35"/>
      <c r="V99" s="35"/>
    </row>
    <row r="100" spans="1:22" x14ac:dyDescent="0.25">
      <c r="B100">
        <f>'On Kapton'!B72</f>
        <v>3.7</v>
      </c>
      <c r="C100">
        <f>'On Kapton'!J72</f>
        <v>40</v>
      </c>
      <c r="D100">
        <f>'On Kapton'!K72</f>
        <v>0.79471941423902626</v>
      </c>
      <c r="Q100" s="35"/>
      <c r="R100" s="35"/>
      <c r="S100" s="35"/>
      <c r="T100" s="35"/>
      <c r="U100" s="35"/>
      <c r="V100" s="35"/>
    </row>
    <row r="101" spans="1:22" x14ac:dyDescent="0.25">
      <c r="B101">
        <f>'On Kapton'!B79</f>
        <v>4</v>
      </c>
      <c r="C101">
        <f>'On Kapton'!J79</f>
        <v>36.75</v>
      </c>
      <c r="D101">
        <f>'On Kapton'!K79</f>
        <v>0.5501196042201808</v>
      </c>
      <c r="Q101" s="35"/>
      <c r="R101" s="35"/>
      <c r="S101" s="35"/>
      <c r="T101" s="35"/>
      <c r="U101" s="35"/>
      <c r="V101" s="35"/>
    </row>
    <row r="102" spans="1:22" x14ac:dyDescent="0.25">
      <c r="Q102" s="35"/>
      <c r="R102" s="35"/>
      <c r="S102" s="35"/>
      <c r="T102" s="35"/>
      <c r="U102" s="35"/>
      <c r="V102" s="35"/>
    </row>
    <row r="103" spans="1:22" x14ac:dyDescent="0.25">
      <c r="Q103" s="35"/>
      <c r="R103" s="35"/>
      <c r="S103" s="35"/>
      <c r="T103" s="35"/>
      <c r="U103" s="35"/>
      <c r="V103" s="35"/>
    </row>
    <row r="104" spans="1:22" x14ac:dyDescent="0.25">
      <c r="A104" t="s">
        <v>11</v>
      </c>
      <c r="B104">
        <f>B98</f>
        <v>2</v>
      </c>
      <c r="C104">
        <f>'On Alumina'!J64</f>
        <v>30.15</v>
      </c>
      <c r="D104">
        <f>'On Alumina'!K64</f>
        <v>0.9333020044867294</v>
      </c>
      <c r="Q104" s="35"/>
      <c r="R104" s="35"/>
      <c r="S104" s="35"/>
      <c r="T104" s="35"/>
      <c r="U104" s="35"/>
      <c r="V104" s="35"/>
    </row>
    <row r="105" spans="1:22" x14ac:dyDescent="0.25">
      <c r="B105" s="11">
        <f t="shared" ref="B105:B107" si="4">B99</f>
        <v>3</v>
      </c>
      <c r="C105">
        <f>'On Alumina'!J70</f>
        <v>32.700000000000003</v>
      </c>
      <c r="D105">
        <f>'On Alumina'!K70</f>
        <v>0.57124057057747923</v>
      </c>
      <c r="Q105" s="35"/>
      <c r="R105" s="35"/>
      <c r="S105" s="35"/>
      <c r="T105" s="35"/>
      <c r="U105" s="35"/>
      <c r="V105" s="35"/>
    </row>
    <row r="106" spans="1:22" x14ac:dyDescent="0.25">
      <c r="B106" s="11">
        <f t="shared" si="4"/>
        <v>3.7</v>
      </c>
      <c r="C106">
        <f>'On Alumina'!J76</f>
        <v>35.700000000000003</v>
      </c>
      <c r="D106">
        <f>'On Alumina'!K76</f>
        <v>0.65694668533178624</v>
      </c>
      <c r="Q106" s="35"/>
      <c r="R106" s="35"/>
      <c r="S106" s="35"/>
      <c r="T106" s="35"/>
      <c r="U106" s="35"/>
      <c r="V106" s="35"/>
    </row>
    <row r="107" spans="1:22" x14ac:dyDescent="0.25">
      <c r="B107" s="11">
        <f t="shared" si="4"/>
        <v>4</v>
      </c>
      <c r="C107">
        <f>'On Alumina'!J82</f>
        <v>35.35</v>
      </c>
      <c r="D107">
        <f>'On Alumina'!K82</f>
        <v>0.58714294861239991</v>
      </c>
      <c r="Q107" s="35"/>
      <c r="R107" s="35"/>
      <c r="S107" s="35"/>
      <c r="T107" s="35"/>
      <c r="U107" s="35"/>
      <c r="V107" s="35"/>
    </row>
    <row r="108" spans="1:22" x14ac:dyDescent="0.25">
      <c r="Q108" s="35"/>
      <c r="R108" s="35"/>
      <c r="S108" s="35"/>
      <c r="T108" s="35"/>
      <c r="U108" s="35"/>
      <c r="V108" s="35"/>
    </row>
    <row r="109" spans="1:22" x14ac:dyDescent="0.25">
      <c r="Q109" s="35"/>
      <c r="R109" s="35"/>
      <c r="S109" s="35"/>
      <c r="T109" s="35"/>
      <c r="U109" s="35"/>
      <c r="V109" s="35"/>
    </row>
    <row r="110" spans="1:22" x14ac:dyDescent="0.25">
      <c r="A110" t="s">
        <v>59</v>
      </c>
      <c r="B110">
        <f>B98</f>
        <v>2</v>
      </c>
      <c r="C110">
        <f>'On Polyester-cotton'!J66</f>
        <v>58.05</v>
      </c>
      <c r="D110">
        <f>'On Polyester-cotton'!K66</f>
        <v>1.4680814547887788</v>
      </c>
      <c r="Q110" s="35"/>
      <c r="R110" s="35"/>
      <c r="S110" s="35"/>
      <c r="T110" s="35"/>
      <c r="U110" s="35"/>
      <c r="V110" s="35"/>
    </row>
    <row r="111" spans="1:22" x14ac:dyDescent="0.25">
      <c r="B111" s="11">
        <f t="shared" ref="B111:B112" si="5">B99</f>
        <v>3</v>
      </c>
      <c r="C111">
        <f>'On Polyester-cotton'!J71</f>
        <v>66.099999999999994</v>
      </c>
      <c r="D111">
        <f>'On Polyester-cotton'!K71</f>
        <v>2.0493901531919199</v>
      </c>
      <c r="Q111" s="35"/>
      <c r="R111" s="35"/>
      <c r="S111" s="35"/>
      <c r="T111" s="35"/>
      <c r="U111" s="35"/>
      <c r="V111" s="35"/>
    </row>
    <row r="112" spans="1:22" x14ac:dyDescent="0.25">
      <c r="B112" s="11">
        <f t="shared" si="5"/>
        <v>3.7</v>
      </c>
      <c r="C112">
        <f>'On Polyester-cotton'!J77</f>
        <v>70</v>
      </c>
      <c r="D112">
        <f>'On Polyester-cotton'!K77</f>
        <v>2.470883072485369</v>
      </c>
      <c r="Q112" s="35"/>
      <c r="R112" s="35"/>
      <c r="S112" s="35"/>
      <c r="T112" s="35"/>
      <c r="U112" s="35"/>
      <c r="V112" s="35"/>
    </row>
    <row r="113" spans="2:22" x14ac:dyDescent="0.25">
      <c r="B113" s="11"/>
      <c r="Q113" s="35"/>
      <c r="R113" s="35"/>
      <c r="S113" s="35"/>
      <c r="T113" s="35"/>
      <c r="U113" s="35"/>
      <c r="V113" s="35"/>
    </row>
    <row r="114" spans="2:22" x14ac:dyDescent="0.25">
      <c r="Q114" s="35"/>
      <c r="R114" s="35"/>
      <c r="S114" s="35"/>
      <c r="T114" s="35"/>
      <c r="U114" s="35"/>
      <c r="V114" s="35"/>
    </row>
    <row r="115" spans="2:22" x14ac:dyDescent="0.25">
      <c r="Q115" s="35"/>
      <c r="R115" s="35"/>
      <c r="S115" s="35"/>
      <c r="T115" s="35"/>
      <c r="U115" s="35"/>
      <c r="V115" s="35"/>
    </row>
    <row r="116" spans="2:22" x14ac:dyDescent="0.25">
      <c r="Q116" s="35"/>
      <c r="R116" s="35"/>
      <c r="S116" s="35"/>
      <c r="T116" s="35"/>
      <c r="U116" s="35"/>
      <c r="V116" s="35"/>
    </row>
    <row r="117" spans="2:22" x14ac:dyDescent="0.25">
      <c r="Q117" s="35"/>
      <c r="R117" s="35"/>
      <c r="S117" s="35"/>
      <c r="T117" s="35"/>
      <c r="U117" s="35"/>
      <c r="V117" s="35"/>
    </row>
    <row r="118" spans="2:22" x14ac:dyDescent="0.25">
      <c r="Q118" s="35"/>
      <c r="R118" s="35"/>
      <c r="S118" s="35"/>
      <c r="T118" s="35"/>
      <c r="U118" s="35"/>
      <c r="V118" s="35"/>
    </row>
    <row r="119" spans="2:22" x14ac:dyDescent="0.25">
      <c r="Q119" s="35"/>
      <c r="R119" s="35"/>
      <c r="S119" s="35"/>
      <c r="T119" s="35"/>
      <c r="U119" s="35"/>
      <c r="V119" s="35"/>
    </row>
    <row r="120" spans="2:22" x14ac:dyDescent="0.25">
      <c r="Q120" s="35"/>
      <c r="R120" s="35"/>
      <c r="S120" s="35"/>
      <c r="T120" s="35"/>
      <c r="U120" s="35"/>
      <c r="V120" s="35"/>
    </row>
    <row r="121" spans="2:22" x14ac:dyDescent="0.25">
      <c r="Q121" s="35"/>
      <c r="R121" s="35"/>
      <c r="S121" s="35"/>
      <c r="T121" s="35"/>
      <c r="U121" s="35"/>
      <c r="V121" s="35"/>
    </row>
    <row r="122" spans="2:22" x14ac:dyDescent="0.25">
      <c r="Q122" s="35"/>
      <c r="R122" s="35"/>
      <c r="S122" s="35"/>
      <c r="T122" s="35"/>
      <c r="U122" s="35"/>
      <c r="V122" s="35"/>
    </row>
    <row r="123" spans="2:22" x14ac:dyDescent="0.25">
      <c r="Q123" s="35"/>
      <c r="R123" s="35"/>
      <c r="S123" s="35"/>
      <c r="T123" s="35"/>
      <c r="U123" s="35"/>
      <c r="V123" s="35"/>
    </row>
    <row r="124" spans="2:22" x14ac:dyDescent="0.25">
      <c r="Q124" s="35"/>
      <c r="R124" s="35"/>
      <c r="S124" s="35"/>
      <c r="T124" s="35"/>
      <c r="U124" s="35"/>
      <c r="V124" s="35"/>
    </row>
    <row r="125" spans="2:22" x14ac:dyDescent="0.25">
      <c r="Q125" s="35"/>
      <c r="R125" s="35"/>
      <c r="S125" s="35"/>
      <c r="T125" s="35"/>
      <c r="U125" s="35"/>
      <c r="V125" s="35"/>
    </row>
    <row r="126" spans="2:22" x14ac:dyDescent="0.25">
      <c r="Q126" s="35"/>
      <c r="R126" s="35"/>
      <c r="S126" s="35"/>
      <c r="T126" s="35"/>
      <c r="U126" s="35"/>
      <c r="V126" s="35"/>
    </row>
    <row r="127" spans="2:22" x14ac:dyDescent="0.25">
      <c r="C127" s="32"/>
      <c r="Q127" s="35"/>
      <c r="R127" s="35"/>
      <c r="S127" s="35"/>
      <c r="T127" s="35"/>
      <c r="U127" s="35"/>
      <c r="V127" s="35"/>
    </row>
    <row r="128" spans="2:22" x14ac:dyDescent="0.25">
      <c r="C128" s="32"/>
      <c r="Q128" s="35"/>
      <c r="R128" s="35"/>
      <c r="S128" s="35"/>
      <c r="T128" s="35"/>
      <c r="U128" s="35"/>
      <c r="V128" s="35"/>
    </row>
    <row r="129" spans="3:22" x14ac:dyDescent="0.25">
      <c r="C129" s="32"/>
      <c r="Q129" s="35"/>
      <c r="R129" s="35"/>
      <c r="S129" s="35"/>
      <c r="T129" s="35"/>
      <c r="U129" s="35"/>
      <c r="V129" s="35"/>
    </row>
    <row r="130" spans="3:22" x14ac:dyDescent="0.25">
      <c r="C130" s="3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Initial d33 measurements</vt:lpstr>
      <vt:lpstr>Dielectric constant</vt:lpstr>
      <vt:lpstr>On Kapton</vt:lpstr>
      <vt:lpstr>On Polyester-cotton</vt:lpstr>
      <vt:lpstr>On Alumina</vt:lpstr>
      <vt:lpstr>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asa1g09</dc:creator>
  <cp:lastModifiedBy>asa1g09</cp:lastModifiedBy>
  <dcterms:created xsi:type="dcterms:W3CDTF">2015-04-24T16:59:54Z</dcterms:created>
  <dcterms:modified xsi:type="dcterms:W3CDTF">2015-05-14T17:16:38Z</dcterms:modified>
</cp:coreProperties>
</file>