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aa1g12\Documents\WGM paper GE019\"/>
    </mc:Choice>
  </mc:AlternateContent>
  <bookViews>
    <workbookView xWindow="0" yWindow="0" windowWidth="28800" windowHeight="13020"/>
  </bookViews>
  <sheets>
    <sheet name="Raman power dep March201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  <c r="O41" i="1"/>
  <c r="K41" i="1"/>
  <c r="M41" i="1" s="1"/>
  <c r="D41" i="1"/>
  <c r="I41" i="1" s="1"/>
  <c r="D40" i="1"/>
  <c r="D39" i="1"/>
  <c r="O38" i="1"/>
  <c r="M38" i="1"/>
  <c r="K38" i="1"/>
  <c r="D38" i="1"/>
  <c r="I38" i="1" s="1"/>
  <c r="D37" i="1"/>
  <c r="I35" i="1" s="1"/>
  <c r="D36" i="1"/>
  <c r="K35" i="1"/>
  <c r="O35" i="1" s="1"/>
  <c r="D35" i="1"/>
  <c r="D34" i="1"/>
  <c r="D33" i="1"/>
  <c r="K32" i="1"/>
  <c r="O32" i="1" s="1"/>
  <c r="I32" i="1"/>
  <c r="D32" i="1"/>
  <c r="D31" i="1"/>
  <c r="D30" i="1"/>
  <c r="O29" i="1"/>
  <c r="M29" i="1"/>
  <c r="K29" i="1"/>
  <c r="D29" i="1"/>
  <c r="I29" i="1" s="1"/>
  <c r="D28" i="1"/>
  <c r="D27" i="1"/>
  <c r="O26" i="1"/>
  <c r="M26" i="1"/>
  <c r="K26" i="1"/>
  <c r="D26" i="1"/>
  <c r="I26" i="1" s="1"/>
  <c r="D25" i="1"/>
  <c r="I23" i="1" s="1"/>
  <c r="D24" i="1"/>
  <c r="K23" i="1"/>
  <c r="M23" i="1" s="1"/>
  <c r="D23" i="1"/>
  <c r="D22" i="1"/>
  <c r="D21" i="1"/>
  <c r="K20" i="1"/>
  <c r="O20" i="1" s="1"/>
  <c r="I20" i="1"/>
  <c r="D20" i="1"/>
  <c r="D19" i="1"/>
  <c r="D18" i="1"/>
  <c r="O17" i="1"/>
  <c r="M17" i="1"/>
  <c r="K17" i="1"/>
  <c r="D17" i="1"/>
  <c r="I17" i="1" s="1"/>
  <c r="D16" i="1"/>
  <c r="D15" i="1"/>
  <c r="O14" i="1"/>
  <c r="M14" i="1"/>
  <c r="K14" i="1"/>
  <c r="D14" i="1"/>
  <c r="I14" i="1" s="1"/>
  <c r="D11" i="1"/>
  <c r="I8" i="1" s="1"/>
  <c r="D10" i="1"/>
  <c r="D9" i="1"/>
  <c r="K8" i="1"/>
  <c r="D8" i="1"/>
  <c r="D6" i="1"/>
  <c r="D5" i="1"/>
  <c r="D4" i="1"/>
  <c r="K3" i="1"/>
  <c r="D3" i="1"/>
  <c r="I3" i="1" s="1"/>
  <c r="O8" i="1" l="1"/>
  <c r="M35" i="1"/>
  <c r="M20" i="1"/>
  <c r="O23" i="1"/>
  <c r="M32" i="1"/>
</calcChain>
</file>

<file path=xl/sharedStrings.xml><?xml version="1.0" encoding="utf-8"?>
<sst xmlns="http://schemas.openxmlformats.org/spreadsheetml/2006/main" count="15" uniqueCount="14">
  <si>
    <t>structure</t>
  </si>
  <si>
    <t>Ge</t>
  </si>
  <si>
    <t>GOI</t>
  </si>
  <si>
    <t>Ge disks on free standing beams</t>
  </si>
  <si>
    <t>diameter</t>
  </si>
  <si>
    <t>-</t>
  </si>
  <si>
    <t>This strain is typical hydrostatic strain due to growth and is bi-axial in nature</t>
  </si>
  <si>
    <t>power% (out of 55 mW)</t>
  </si>
  <si>
    <t>power (uW)</t>
  </si>
  <si>
    <t>Raman peak (cm-1)</t>
  </si>
  <si>
    <t>intercept (cm-1)</t>
  </si>
  <si>
    <t>Uniaxial Strain</t>
  </si>
  <si>
    <t>Biaxial Strain</t>
  </si>
  <si>
    <t>Slope (cm-1/uW)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</si>
</sst>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textRotation="255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textRotation="255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uni-axial</a:t>
            </a:r>
            <a:r>
              <a:rPr lang="en-GB" baseline="0"/>
              <a:t> strain (Raman shift=152xstrain)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'Raman power dep March2015'!$B$14:$B$43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</c:numCache>
            </c:numRef>
          </c:xVal>
          <c:yVal>
            <c:numRef>
              <c:f>'Raman power dep March2015'!$M$14:$M$43</c:f>
              <c:numCache>
                <c:formatCode>General</c:formatCode>
                <c:ptCount val="30"/>
                <c:pt idx="0">
                  <c:v>-0.76589311463592935</c:v>
                </c:pt>
                <c:pt idx="3">
                  <c:v>-0.65401315789473891</c:v>
                </c:pt>
                <c:pt idx="6">
                  <c:v>-0.71740266762797722</c:v>
                </c:pt>
                <c:pt idx="9">
                  <c:v>-0.70233868060555738</c:v>
                </c:pt>
                <c:pt idx="12">
                  <c:v>-0.83909066330205095</c:v>
                </c:pt>
                <c:pt idx="15">
                  <c:v>-0.90063085796684483</c:v>
                </c:pt>
                <c:pt idx="18">
                  <c:v>-0.94561103100216459</c:v>
                </c:pt>
                <c:pt idx="21">
                  <c:v>-0.93214221341022752</c:v>
                </c:pt>
                <c:pt idx="24">
                  <c:v>-0.90933219178082647</c:v>
                </c:pt>
                <c:pt idx="27">
                  <c:v>-0.90935472242250626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871344"/>
        <c:axId val="661871904"/>
      </c:scatterChart>
      <c:valAx>
        <c:axId val="661871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Disk diameter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871904"/>
        <c:crosses val="autoZero"/>
        <c:crossBetween val="midCat"/>
      </c:valAx>
      <c:valAx>
        <c:axId val="66187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uni-axial strain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871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176892</xdr:colOff>
      <xdr:row>19</xdr:row>
      <xdr:rowOff>97972</xdr:rowOff>
    </xdr:from>
    <xdr:to>
      <xdr:col>23</xdr:col>
      <xdr:colOff>149678</xdr:colOff>
      <xdr:row>36</xdr:row>
      <xdr:rowOff>108857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aa1g12/Documents/&#1575;&#1604;&#1581;&#1605;&#1583;%20&#1604;&#1604;&#1607;%20&#1585;&#1576;%20&#1575;&#1604;&#1593;&#1575;&#1604;&#1605;&#1610;&#1606;/GE019/GE019%20Disks%20Powerd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dep combine march2015 (2)"/>
    </sheetNames>
    <sheetDataSet>
      <sheetData sheetId="0">
        <row r="3">
          <cell r="B3">
            <v>0.5</v>
          </cell>
          <cell r="E3">
            <v>300.86700000000002</v>
          </cell>
        </row>
        <row r="4">
          <cell r="B4">
            <v>1</v>
          </cell>
        </row>
        <row r="5">
          <cell r="B5">
            <v>5</v>
          </cell>
          <cell r="E5">
            <v>300.84500000000003</v>
          </cell>
        </row>
        <row r="6">
          <cell r="B6">
            <v>10</v>
          </cell>
          <cell r="E6">
            <v>300.80700000000002</v>
          </cell>
        </row>
        <row r="8">
          <cell r="B8">
            <v>0.5</v>
          </cell>
        </row>
        <row r="9">
          <cell r="B9">
            <v>1</v>
          </cell>
          <cell r="E9">
            <v>300.05</v>
          </cell>
        </row>
        <row r="10">
          <cell r="B10">
            <v>5</v>
          </cell>
          <cell r="E10">
            <v>300.04000000000002</v>
          </cell>
        </row>
        <row r="11">
          <cell r="B11">
            <v>10</v>
          </cell>
          <cell r="E11">
            <v>299.95999999999998</v>
          </cell>
        </row>
        <row r="13">
          <cell r="A13">
            <v>1</v>
          </cell>
          <cell r="B13">
            <v>0.5</v>
          </cell>
          <cell r="E13">
            <v>299.69600000000003</v>
          </cell>
          <cell r="L13">
            <v>-0.76589311463592935</v>
          </cell>
          <cell r="N13">
            <v>-0.29850193185810581</v>
          </cell>
        </row>
        <row r="14">
          <cell r="A14">
            <v>1</v>
          </cell>
          <cell r="B14">
            <v>1</v>
          </cell>
          <cell r="E14">
            <v>299.44900000000001</v>
          </cell>
        </row>
        <row r="15">
          <cell r="A15">
            <v>1</v>
          </cell>
          <cell r="B15">
            <v>5</v>
          </cell>
          <cell r="E15">
            <v>298.858</v>
          </cell>
        </row>
        <row r="16">
          <cell r="A16">
            <v>2</v>
          </cell>
          <cell r="B16">
            <v>0.5</v>
          </cell>
          <cell r="E16">
            <v>299.70457499999998</v>
          </cell>
          <cell r="L16">
            <v>-0.65401315789473891</v>
          </cell>
          <cell r="N16">
            <v>-0.25489743589743669</v>
          </cell>
        </row>
        <row r="17">
          <cell r="A17">
            <v>2</v>
          </cell>
          <cell r="B17">
            <v>1</v>
          </cell>
          <cell r="E17">
            <v>299.53325000000001</v>
          </cell>
        </row>
        <row r="18">
          <cell r="A18">
            <v>2</v>
          </cell>
          <cell r="B18">
            <v>5</v>
          </cell>
          <cell r="E18">
            <v>298.16264999999999</v>
          </cell>
        </row>
        <row r="19">
          <cell r="A19">
            <v>3</v>
          </cell>
          <cell r="B19">
            <v>0.5</v>
          </cell>
          <cell r="E19">
            <v>299.60700000000003</v>
          </cell>
          <cell r="L19">
            <v>-0.71740266762797722</v>
          </cell>
          <cell r="N19">
            <v>-0.27960309097295521</v>
          </cell>
        </row>
        <row r="20">
          <cell r="A20">
            <v>3</v>
          </cell>
          <cell r="B20">
            <v>1</v>
          </cell>
          <cell r="E20">
            <v>299.43</v>
          </cell>
        </row>
        <row r="21">
          <cell r="A21">
            <v>3</v>
          </cell>
          <cell r="B21">
            <v>5</v>
          </cell>
          <cell r="E21">
            <v>298.04000000000002</v>
          </cell>
        </row>
        <row r="22">
          <cell r="A22">
            <v>4</v>
          </cell>
          <cell r="B22">
            <v>0.5</v>
          </cell>
          <cell r="E22">
            <v>299.65300000000002</v>
          </cell>
          <cell r="L22">
            <v>-0.70233868060555738</v>
          </cell>
          <cell r="N22">
            <v>-0.27373199859498643</v>
          </cell>
        </row>
        <row r="23">
          <cell r="A23">
            <v>4</v>
          </cell>
          <cell r="B23">
            <v>1</v>
          </cell>
          <cell r="E23">
            <v>299.43900000000002</v>
          </cell>
        </row>
        <row r="24">
          <cell r="A24">
            <v>4</v>
          </cell>
          <cell r="B24">
            <v>5</v>
          </cell>
          <cell r="E24">
            <v>298.10399999999998</v>
          </cell>
        </row>
        <row r="25">
          <cell r="A25">
            <v>5</v>
          </cell>
          <cell r="B25">
            <v>0.5</v>
          </cell>
          <cell r="E25">
            <v>299.41899999999998</v>
          </cell>
          <cell r="L25">
            <v>-0.83909066330205095</v>
          </cell>
          <cell r="N25">
            <v>-0.32703020723567117</v>
          </cell>
        </row>
        <row r="26">
          <cell r="A26">
            <v>5</v>
          </cell>
          <cell r="B26">
            <v>1</v>
          </cell>
          <cell r="E26">
            <v>299.30900000000003</v>
          </cell>
        </row>
        <row r="27">
          <cell r="A27">
            <v>5</v>
          </cell>
          <cell r="B27">
            <v>5</v>
          </cell>
          <cell r="E27">
            <v>298.04599999999999</v>
          </cell>
        </row>
        <row r="28">
          <cell r="A28">
            <v>6</v>
          </cell>
          <cell r="B28">
            <v>0.5</v>
          </cell>
          <cell r="E28">
            <v>299.35700000000003</v>
          </cell>
          <cell r="L28">
            <v>-0.90063085796684483</v>
          </cell>
          <cell r="N28">
            <v>-0.35101510361784721</v>
          </cell>
        </row>
        <row r="29">
          <cell r="A29">
            <v>6</v>
          </cell>
          <cell r="B29">
            <v>1</v>
          </cell>
          <cell r="E29">
            <v>299.202</v>
          </cell>
        </row>
        <row r="30">
          <cell r="A30">
            <v>6</v>
          </cell>
          <cell r="B30">
            <v>5</v>
          </cell>
          <cell r="E30">
            <v>298.02600000000001</v>
          </cell>
        </row>
        <row r="31">
          <cell r="A31">
            <v>7</v>
          </cell>
          <cell r="B31">
            <v>0.5</v>
          </cell>
          <cell r="E31">
            <v>299.32299999999998</v>
          </cell>
          <cell r="L31">
            <v>-0.94561103100216459</v>
          </cell>
          <cell r="N31">
            <v>-0.36854583772392058</v>
          </cell>
        </row>
        <row r="32">
          <cell r="A32">
            <v>7</v>
          </cell>
          <cell r="B32">
            <v>1</v>
          </cell>
          <cell r="E32">
            <v>299.12599999999998</v>
          </cell>
        </row>
        <row r="33">
          <cell r="A33">
            <v>7</v>
          </cell>
          <cell r="B33">
            <v>5</v>
          </cell>
          <cell r="E33">
            <v>298.06</v>
          </cell>
        </row>
        <row r="34">
          <cell r="A34">
            <v>8</v>
          </cell>
          <cell r="B34">
            <v>0.5</v>
          </cell>
          <cell r="E34">
            <v>299.31</v>
          </cell>
          <cell r="L34">
            <v>-0.93214221341022752</v>
          </cell>
          <cell r="N34">
            <v>-0.36329645240603742</v>
          </cell>
        </row>
        <row r="35">
          <cell r="A35">
            <v>8</v>
          </cell>
          <cell r="B35">
            <v>1</v>
          </cell>
          <cell r="E35">
            <v>299.21600000000001</v>
          </cell>
        </row>
        <row r="36">
          <cell r="A36">
            <v>8</v>
          </cell>
          <cell r="B36">
            <v>5</v>
          </cell>
          <cell r="E36">
            <v>298.17700000000002</v>
          </cell>
        </row>
        <row r="37">
          <cell r="A37">
            <v>9</v>
          </cell>
          <cell r="B37">
            <v>0.5</v>
          </cell>
          <cell r="E37">
            <v>299.36799999999999</v>
          </cell>
          <cell r="L37">
            <v>-0.90933219178082647</v>
          </cell>
          <cell r="N37">
            <v>-0.35440639269406565</v>
          </cell>
        </row>
        <row r="38">
          <cell r="A38">
            <v>9</v>
          </cell>
          <cell r="B38">
            <v>1</v>
          </cell>
          <cell r="E38">
            <v>299.20999999999998</v>
          </cell>
        </row>
        <row r="39">
          <cell r="A39">
            <v>9</v>
          </cell>
          <cell r="B39">
            <v>5</v>
          </cell>
          <cell r="E39">
            <v>298.16899999999998</v>
          </cell>
        </row>
        <row r="40">
          <cell r="A40">
            <v>10</v>
          </cell>
          <cell r="B40">
            <v>0.5</v>
          </cell>
          <cell r="E40">
            <v>299.392</v>
          </cell>
          <cell r="L40">
            <v>-0.90935472242250626</v>
          </cell>
          <cell r="N40">
            <v>-0.3544151738672332</v>
          </cell>
        </row>
        <row r="41">
          <cell r="A41">
            <v>10</v>
          </cell>
          <cell r="B41">
            <v>1</v>
          </cell>
          <cell r="E41">
            <v>299.18799999999999</v>
          </cell>
        </row>
        <row r="42">
          <cell r="A42">
            <v>10</v>
          </cell>
          <cell r="B42">
            <v>5</v>
          </cell>
          <cell r="E42">
            <v>298.18799999999999</v>
          </cell>
        </row>
        <row r="47">
          <cell r="B47">
            <v>0.5</v>
          </cell>
          <cell r="E47">
            <v>299.76</v>
          </cell>
          <cell r="N47">
            <v>-0.23415876361082447</v>
          </cell>
        </row>
        <row r="48">
          <cell r="B48">
            <v>1</v>
          </cell>
          <cell r="E48">
            <v>299.63</v>
          </cell>
        </row>
        <row r="49">
          <cell r="B49">
            <v>5</v>
          </cell>
          <cell r="E49">
            <v>298.2</v>
          </cell>
        </row>
        <row r="55">
          <cell r="A5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abSelected="1" zoomScale="70" zoomScaleNormal="70" workbookViewId="0">
      <selection activeCell="Q56" sqref="Q56:Q58"/>
    </sheetView>
  </sheetViews>
  <sheetFormatPr defaultRowHeight="15" x14ac:dyDescent="0.25"/>
  <cols>
    <col min="2" max="2" width="14.42578125" customWidth="1"/>
    <col min="3" max="3" width="12.85546875" customWidth="1"/>
    <col min="4" max="4" width="17.28515625" customWidth="1"/>
    <col min="6" max="6" width="18.140625" customWidth="1"/>
    <col min="9" max="9" width="15" bestFit="1" customWidth="1"/>
    <col min="11" max="11" width="14.42578125" customWidth="1"/>
    <col min="13" max="13" width="14" customWidth="1"/>
    <col min="15" max="15" width="15" customWidth="1"/>
  </cols>
  <sheetData>
    <row r="1" spans="1:20" ht="60.75" x14ac:dyDescent="0.25">
      <c r="B1" s="9" t="s">
        <v>0</v>
      </c>
      <c r="C1" s="9" t="s">
        <v>7</v>
      </c>
      <c r="D1" s="9" t="s">
        <v>8</v>
      </c>
      <c r="E1" s="7"/>
      <c r="F1" s="9" t="s">
        <v>9</v>
      </c>
      <c r="G1" s="7"/>
      <c r="H1" s="7"/>
      <c r="I1" s="9" t="s">
        <v>13</v>
      </c>
      <c r="J1" s="9"/>
      <c r="K1" s="9" t="s">
        <v>10</v>
      </c>
      <c r="L1" s="7"/>
      <c r="M1" s="9" t="s">
        <v>11</v>
      </c>
      <c r="N1" s="9"/>
      <c r="O1" s="9" t="s">
        <v>12</v>
      </c>
    </row>
    <row r="3" spans="1:20" ht="15.75" x14ac:dyDescent="0.25">
      <c r="B3" s="8" t="s">
        <v>1</v>
      </c>
      <c r="C3" s="4">
        <v>0.5</v>
      </c>
      <c r="D3" s="4">
        <f>C3/100*55000</f>
        <v>275</v>
      </c>
      <c r="E3" s="4"/>
      <c r="F3" s="4">
        <v>300.86700000000002</v>
      </c>
      <c r="G3" s="4"/>
      <c r="H3" s="4"/>
      <c r="I3" s="4">
        <f>SLOPE(F3:F6,D3:D6)</f>
        <v>-1.1526333445153133E-5</v>
      </c>
      <c r="J3" s="4"/>
      <c r="K3" s="4">
        <f>INTERCEPT(F3:F6,C3:C6)</f>
        <v>300.87242066420669</v>
      </c>
      <c r="L3" s="4"/>
      <c r="M3" s="4"/>
      <c r="N3" s="4"/>
      <c r="O3" s="4"/>
    </row>
    <row r="4" spans="1:20" ht="15.75" x14ac:dyDescent="0.25">
      <c r="B4" s="4"/>
      <c r="C4" s="4">
        <v>1</v>
      </c>
      <c r="D4" s="4">
        <f>C4/100*55000</f>
        <v>550</v>
      </c>
      <c r="E4" s="4"/>
      <c r="F4" s="4" t="s">
        <v>5</v>
      </c>
      <c r="G4" s="4"/>
      <c r="H4" s="4"/>
      <c r="I4" s="4"/>
      <c r="J4" s="4"/>
      <c r="K4" s="4"/>
      <c r="L4" s="4"/>
      <c r="M4" s="4"/>
      <c r="N4" s="4"/>
      <c r="O4" s="4"/>
    </row>
    <row r="5" spans="1:20" ht="15.75" x14ac:dyDescent="0.25">
      <c r="B5" s="4"/>
      <c r="C5" s="4">
        <v>5</v>
      </c>
      <c r="D5" s="4">
        <f>C5/100*55000</f>
        <v>2750</v>
      </c>
      <c r="E5" s="4"/>
      <c r="F5" s="4">
        <v>300.84500000000003</v>
      </c>
      <c r="G5" s="4"/>
      <c r="H5" s="4"/>
      <c r="I5" s="4"/>
      <c r="J5" s="4"/>
      <c r="K5" s="4"/>
      <c r="L5" s="4"/>
      <c r="M5" s="4"/>
      <c r="N5" s="4"/>
      <c r="O5" s="4"/>
    </row>
    <row r="6" spans="1:20" ht="15.75" x14ac:dyDescent="0.25">
      <c r="B6" s="4"/>
      <c r="C6" s="4">
        <v>10</v>
      </c>
      <c r="D6" s="4">
        <f>55000*0.1</f>
        <v>5500</v>
      </c>
      <c r="E6" s="4"/>
      <c r="F6" s="4">
        <v>300.80700000000002</v>
      </c>
      <c r="G6" s="4"/>
      <c r="H6" s="4"/>
      <c r="I6" s="4"/>
      <c r="J6" s="4"/>
      <c r="K6" s="4"/>
      <c r="L6" s="4"/>
      <c r="M6" s="4"/>
      <c r="N6" s="4"/>
      <c r="O6" s="4"/>
    </row>
    <row r="7" spans="1:20" ht="15.75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20" ht="15.75" x14ac:dyDescent="0.25">
      <c r="B8" s="8" t="s">
        <v>2</v>
      </c>
      <c r="C8" s="4">
        <v>0.5</v>
      </c>
      <c r="D8" s="4">
        <f>C8/100*55000</f>
        <v>275</v>
      </c>
      <c r="E8" s="4"/>
      <c r="F8" s="4" t="s">
        <v>5</v>
      </c>
      <c r="G8" s="4"/>
      <c r="H8" s="5"/>
      <c r="I8" s="4">
        <f>SLOPE(F8:F11,D8:D11)</f>
        <v>-1.8628912071541795E-5</v>
      </c>
      <c r="J8" s="4"/>
      <c r="K8" s="4">
        <f>INTERCEPT(F8:F11,C8:C11)</f>
        <v>300.07131147540986</v>
      </c>
      <c r="L8" s="4"/>
      <c r="M8" s="4"/>
      <c r="N8" s="4"/>
      <c r="O8" s="4">
        <f>(K8-K3)/390*100</f>
        <v>-0.20541261251200749</v>
      </c>
      <c r="Q8" s="1" t="s">
        <v>6</v>
      </c>
      <c r="R8" s="1"/>
      <c r="S8" s="1"/>
      <c r="T8" s="1"/>
    </row>
    <row r="9" spans="1:20" ht="15.75" x14ac:dyDescent="0.25">
      <c r="B9" s="4"/>
      <c r="C9" s="4">
        <v>1</v>
      </c>
      <c r="D9" s="4">
        <f>C9/100*55000</f>
        <v>550</v>
      </c>
      <c r="E9" s="4"/>
      <c r="F9" s="4">
        <v>300.05</v>
      </c>
      <c r="G9" s="4"/>
      <c r="H9" s="5"/>
      <c r="I9" s="4"/>
      <c r="J9" s="4"/>
      <c r="K9" s="4"/>
      <c r="L9" s="4"/>
      <c r="M9" s="4"/>
      <c r="N9" s="4"/>
      <c r="O9" s="4"/>
      <c r="Q9" s="1"/>
      <c r="R9" s="1"/>
      <c r="S9" s="1"/>
      <c r="T9" s="1"/>
    </row>
    <row r="10" spans="1:20" ht="15.75" x14ac:dyDescent="0.25">
      <c r="B10" s="4"/>
      <c r="C10" s="4">
        <v>5</v>
      </c>
      <c r="D10" s="4">
        <f>C10/100*55000</f>
        <v>2750</v>
      </c>
      <c r="E10" s="4"/>
      <c r="F10" s="4">
        <v>300.04000000000002</v>
      </c>
      <c r="G10" s="4"/>
      <c r="H10" s="5"/>
      <c r="I10" s="4"/>
      <c r="J10" s="4"/>
      <c r="K10" s="4"/>
      <c r="L10" s="4"/>
      <c r="M10" s="4"/>
      <c r="N10" s="4"/>
      <c r="O10" s="4"/>
      <c r="Q10" s="1"/>
      <c r="R10" s="1"/>
      <c r="S10" s="1"/>
      <c r="T10" s="1"/>
    </row>
    <row r="11" spans="1:20" ht="15.75" x14ac:dyDescent="0.25">
      <c r="B11" s="4"/>
      <c r="C11" s="4">
        <v>10</v>
      </c>
      <c r="D11" s="4">
        <f>55000*0.1</f>
        <v>5500</v>
      </c>
      <c r="E11" s="4"/>
      <c r="F11" s="4">
        <v>299.95999999999998</v>
      </c>
      <c r="G11" s="4"/>
      <c r="H11" s="5"/>
      <c r="I11" s="4"/>
      <c r="J11" s="4"/>
      <c r="K11" s="4"/>
      <c r="L11" s="4"/>
      <c r="M11" s="4"/>
      <c r="N11" s="4"/>
      <c r="O11" s="4"/>
    </row>
    <row r="12" spans="1:20" ht="15.75" x14ac:dyDescent="0.25">
      <c r="B12" s="4"/>
      <c r="C12" s="4"/>
      <c r="D12" s="4"/>
      <c r="E12" s="4"/>
      <c r="F12" s="4"/>
      <c r="G12" s="4"/>
      <c r="H12" s="5"/>
      <c r="I12" s="4"/>
      <c r="J12" s="4"/>
      <c r="K12" s="4"/>
      <c r="L12" s="4"/>
      <c r="M12" s="4"/>
      <c r="N12" s="4"/>
      <c r="O12" s="4"/>
    </row>
    <row r="13" spans="1:20" ht="15.75" x14ac:dyDescent="0.25">
      <c r="B13" s="4" t="s">
        <v>4</v>
      </c>
      <c r="C13" s="4"/>
      <c r="D13" s="4"/>
      <c r="E13" s="4"/>
      <c r="F13" s="4"/>
      <c r="G13" s="4"/>
      <c r="H13" s="5"/>
      <c r="I13" s="4"/>
      <c r="J13" s="4"/>
      <c r="K13" s="4"/>
      <c r="L13" s="4"/>
      <c r="M13" s="4"/>
      <c r="N13" s="4"/>
      <c r="O13" s="4"/>
    </row>
    <row r="14" spans="1:20" ht="15.75" x14ac:dyDescent="0.25">
      <c r="A14" s="1" t="s">
        <v>3</v>
      </c>
      <c r="B14" s="4">
        <v>1</v>
      </c>
      <c r="C14" s="4">
        <v>0.5</v>
      </c>
      <c r="D14" s="4">
        <f>C14/100*55000</f>
        <v>275</v>
      </c>
      <c r="E14" s="4"/>
      <c r="F14" s="4">
        <v>299.69600000000003</v>
      </c>
      <c r="G14" s="4"/>
      <c r="H14" s="5"/>
      <c r="I14" s="4">
        <f>SLOPE(F14:F16,D14:D16)</f>
        <v>-3.1175591531756614E-4</v>
      </c>
      <c r="J14" s="4"/>
      <c r="K14" s="4">
        <f>INTERCEPT(F14:F16,C14:C16)</f>
        <v>299.70584246575339</v>
      </c>
      <c r="L14" s="4"/>
      <c r="M14" s="4">
        <f>(K14-300.87)/152*100</f>
        <v>-0.76589311463592935</v>
      </c>
      <c r="N14" s="4"/>
      <c r="O14" s="4">
        <f>(K14-300.87)/390*100</f>
        <v>-0.29850193185810581</v>
      </c>
    </row>
    <row r="15" spans="1:20" ht="15.75" x14ac:dyDescent="0.25">
      <c r="A15" s="1"/>
      <c r="B15" s="4">
        <v>1</v>
      </c>
      <c r="C15" s="4">
        <v>1</v>
      </c>
      <c r="D15" s="4">
        <f t="shared" ref="D15:D16" si="0">C15/100*55000</f>
        <v>550</v>
      </c>
      <c r="E15" s="4"/>
      <c r="F15" s="4">
        <v>299.44900000000001</v>
      </c>
      <c r="G15" s="4"/>
      <c r="H15" s="5"/>
      <c r="I15" s="4"/>
      <c r="J15" s="4"/>
      <c r="K15" s="4"/>
      <c r="L15" s="4"/>
      <c r="M15" s="4"/>
      <c r="N15" s="4"/>
      <c r="O15" s="4"/>
    </row>
    <row r="16" spans="1:20" ht="15.75" x14ac:dyDescent="0.25">
      <c r="A16" s="1"/>
      <c r="B16" s="4">
        <v>1</v>
      </c>
      <c r="C16" s="4">
        <v>5</v>
      </c>
      <c r="D16" s="4">
        <f t="shared" si="0"/>
        <v>2750</v>
      </c>
      <c r="E16" s="4"/>
      <c r="F16" s="4">
        <v>298.858</v>
      </c>
      <c r="G16" s="4"/>
      <c r="H16" s="5"/>
      <c r="I16" s="4"/>
      <c r="J16" s="4"/>
      <c r="K16" s="4"/>
      <c r="L16" s="4"/>
      <c r="M16" s="4"/>
      <c r="N16" s="4"/>
      <c r="O16" s="4"/>
    </row>
    <row r="17" spans="1:15" ht="15.75" x14ac:dyDescent="0.25">
      <c r="A17" s="1"/>
      <c r="B17" s="4">
        <v>2</v>
      </c>
      <c r="C17" s="4">
        <v>0.5</v>
      </c>
      <c r="D17" s="4">
        <f>C17/100*55000</f>
        <v>275</v>
      </c>
      <c r="E17" s="4"/>
      <c r="F17" s="4">
        <v>299.70457499999998</v>
      </c>
      <c r="G17" s="4"/>
      <c r="H17" s="5"/>
      <c r="I17" s="4">
        <f t="shared" ref="I17" si="1">SLOPE(F17:F19,D17:D19)</f>
        <v>-6.2300000000000235E-4</v>
      </c>
      <c r="J17" s="4"/>
      <c r="K17" s="4">
        <f t="shared" ref="K17" si="2">INTERCEPT(F17:F19,C17:C19)</f>
        <v>299.8759</v>
      </c>
      <c r="L17" s="4"/>
      <c r="M17" s="4">
        <f t="shared" ref="M17" si="3">(K17-300.87)/152*100</f>
        <v>-0.65401315789473891</v>
      </c>
      <c r="N17" s="4"/>
      <c r="O17" s="4">
        <f t="shared" ref="O17" si="4">(K17-300.87)/390*100</f>
        <v>-0.25489743589743669</v>
      </c>
    </row>
    <row r="18" spans="1:15" ht="15.75" x14ac:dyDescent="0.25">
      <c r="A18" s="1"/>
      <c r="B18" s="4">
        <v>2</v>
      </c>
      <c r="C18" s="4">
        <v>1</v>
      </c>
      <c r="D18" s="4">
        <f t="shared" ref="D18:D43" si="5">C18/100*55000</f>
        <v>550</v>
      </c>
      <c r="E18" s="4"/>
      <c r="F18" s="4">
        <v>299.53325000000001</v>
      </c>
      <c r="G18" s="4"/>
      <c r="H18" s="5"/>
      <c r="I18" s="4"/>
      <c r="J18" s="4"/>
      <c r="K18" s="4"/>
      <c r="L18" s="4"/>
      <c r="M18" s="4"/>
      <c r="N18" s="4"/>
      <c r="O18" s="4"/>
    </row>
    <row r="19" spans="1:15" ht="15.75" x14ac:dyDescent="0.25">
      <c r="A19" s="1"/>
      <c r="B19" s="4">
        <v>2</v>
      </c>
      <c r="C19" s="4">
        <v>5</v>
      </c>
      <c r="D19" s="4">
        <f t="shared" si="5"/>
        <v>2750</v>
      </c>
      <c r="E19" s="4"/>
      <c r="F19" s="4">
        <v>298.16264999999999</v>
      </c>
      <c r="G19" s="4"/>
      <c r="H19" s="5"/>
      <c r="I19" s="4"/>
      <c r="J19" s="4"/>
      <c r="K19" s="4"/>
      <c r="L19" s="4"/>
      <c r="M19" s="4"/>
      <c r="N19" s="4"/>
      <c r="O19" s="4"/>
    </row>
    <row r="20" spans="1:15" ht="15.75" x14ac:dyDescent="0.25">
      <c r="A20" s="1"/>
      <c r="B20" s="4">
        <v>3</v>
      </c>
      <c r="C20" s="4">
        <v>0.5</v>
      </c>
      <c r="D20" s="4">
        <f t="shared" si="5"/>
        <v>275</v>
      </c>
      <c r="E20" s="4"/>
      <c r="F20" s="4">
        <v>299.60700000000003</v>
      </c>
      <c r="G20" s="4"/>
      <c r="H20" s="5"/>
      <c r="I20" s="4">
        <f t="shared" ref="I20" si="6">SLOPE(F20:F22,D20:D22)</f>
        <v>-6.3262764632627589E-4</v>
      </c>
      <c r="J20" s="4"/>
      <c r="K20" s="4">
        <f t="shared" ref="K20" si="7">INTERCEPT(F20:F22,C20:C22)</f>
        <v>299.77954794520548</v>
      </c>
      <c r="L20" s="4"/>
      <c r="M20" s="4">
        <f t="shared" ref="M20" si="8">(K20-300.87)/152*100</f>
        <v>-0.71740266762797722</v>
      </c>
      <c r="N20" s="4"/>
      <c r="O20" s="4">
        <f t="shared" ref="O20" si="9">(K20-300.87)/390*100</f>
        <v>-0.27960309097295521</v>
      </c>
    </row>
    <row r="21" spans="1:15" ht="15.75" x14ac:dyDescent="0.25">
      <c r="A21" s="1"/>
      <c r="B21" s="4">
        <v>3</v>
      </c>
      <c r="C21" s="4">
        <v>1</v>
      </c>
      <c r="D21" s="4">
        <f t="shared" si="5"/>
        <v>550</v>
      </c>
      <c r="E21" s="4"/>
      <c r="F21" s="4">
        <v>299.43</v>
      </c>
      <c r="G21" s="4"/>
      <c r="H21" s="5"/>
      <c r="I21" s="4"/>
      <c r="J21" s="4"/>
      <c r="K21" s="4"/>
      <c r="L21" s="4"/>
      <c r="M21" s="4"/>
      <c r="N21" s="4"/>
      <c r="O21" s="4"/>
    </row>
    <row r="22" spans="1:15" ht="15.75" x14ac:dyDescent="0.25">
      <c r="A22" s="1"/>
      <c r="B22" s="4">
        <v>3</v>
      </c>
      <c r="C22" s="4">
        <v>5</v>
      </c>
      <c r="D22" s="4">
        <f t="shared" si="5"/>
        <v>2750</v>
      </c>
      <c r="E22" s="4"/>
      <c r="F22" s="4">
        <v>298.04000000000002</v>
      </c>
      <c r="G22" s="4"/>
      <c r="H22" s="5"/>
      <c r="I22" s="4"/>
      <c r="J22" s="4"/>
      <c r="K22" s="4"/>
      <c r="L22" s="4"/>
      <c r="M22" s="4"/>
      <c r="N22" s="4"/>
      <c r="O22" s="4"/>
    </row>
    <row r="23" spans="1:15" ht="15.75" x14ac:dyDescent="0.25">
      <c r="A23" s="1"/>
      <c r="B23" s="4">
        <v>4</v>
      </c>
      <c r="C23" s="4">
        <v>0.5</v>
      </c>
      <c r="D23" s="4">
        <f t="shared" si="5"/>
        <v>275</v>
      </c>
      <c r="E23" s="4"/>
      <c r="F23" s="4">
        <v>299.65300000000002</v>
      </c>
      <c r="G23" s="4"/>
      <c r="H23" s="5"/>
      <c r="I23" s="4">
        <f t="shared" ref="I23" si="10">SLOPE(F23:F25,D23:D25)</f>
        <v>-6.185554171855692E-4</v>
      </c>
      <c r="J23" s="4"/>
      <c r="K23" s="4">
        <f t="shared" ref="K23" si="11">INTERCEPT(F23:F25,C23:C25)</f>
        <v>299.80244520547956</v>
      </c>
      <c r="L23" s="4"/>
      <c r="M23" s="4">
        <f t="shared" ref="M23" si="12">(K23-300.87)/152*100</f>
        <v>-0.70233868060555738</v>
      </c>
      <c r="N23" s="4"/>
      <c r="O23" s="4">
        <f t="shared" ref="O23" si="13">(K23-300.87)/390*100</f>
        <v>-0.27373199859498643</v>
      </c>
    </row>
    <row r="24" spans="1:15" ht="15.75" x14ac:dyDescent="0.25">
      <c r="A24" s="1"/>
      <c r="B24" s="4">
        <v>4</v>
      </c>
      <c r="C24" s="4">
        <v>1</v>
      </c>
      <c r="D24" s="4">
        <f t="shared" si="5"/>
        <v>550</v>
      </c>
      <c r="E24" s="4"/>
      <c r="F24" s="4">
        <v>299.43900000000002</v>
      </c>
      <c r="G24" s="4"/>
      <c r="H24" s="5"/>
      <c r="I24" s="4"/>
      <c r="J24" s="4"/>
      <c r="K24" s="4"/>
      <c r="L24" s="4"/>
      <c r="M24" s="4"/>
      <c r="N24" s="4"/>
      <c r="O24" s="4"/>
    </row>
    <row r="25" spans="1:15" ht="15.75" x14ac:dyDescent="0.25">
      <c r="A25" s="1"/>
      <c r="B25" s="4">
        <v>4</v>
      </c>
      <c r="C25" s="4">
        <v>5</v>
      </c>
      <c r="D25" s="4">
        <f t="shared" si="5"/>
        <v>2750</v>
      </c>
      <c r="E25" s="4"/>
      <c r="F25" s="4">
        <v>298.10399999999998</v>
      </c>
      <c r="G25" s="4"/>
      <c r="H25" s="5"/>
      <c r="I25" s="4"/>
      <c r="J25" s="4"/>
      <c r="K25" s="4"/>
      <c r="L25" s="4"/>
      <c r="M25" s="4"/>
      <c r="N25" s="4"/>
      <c r="O25" s="4"/>
    </row>
    <row r="26" spans="1:15" ht="15.75" x14ac:dyDescent="0.25">
      <c r="A26" s="1"/>
      <c r="B26" s="4">
        <v>5</v>
      </c>
      <c r="C26" s="4">
        <v>0.5</v>
      </c>
      <c r="D26" s="4">
        <f t="shared" si="5"/>
        <v>275</v>
      </c>
      <c r="E26" s="4"/>
      <c r="F26" s="4">
        <v>299.41899999999998</v>
      </c>
      <c r="G26" s="4"/>
      <c r="H26" s="5"/>
      <c r="I26" s="4">
        <f t="shared" ref="I26" si="14">SLOPE(F26:F28,D26:D28)</f>
        <v>-5.6216687422167217E-4</v>
      </c>
      <c r="J26" s="4"/>
      <c r="K26" s="4">
        <f t="shared" ref="K26" si="15">INTERCEPT(F26:F28,C26:C28)</f>
        <v>299.59458219178089</v>
      </c>
      <c r="L26" s="4"/>
      <c r="M26" s="4">
        <f t="shared" ref="M26" si="16">(K26-300.87)/152*100</f>
        <v>-0.83909066330205095</v>
      </c>
      <c r="N26" s="4"/>
      <c r="O26" s="4">
        <f t="shared" ref="O26" si="17">(K26-300.87)/390*100</f>
        <v>-0.32703020723567117</v>
      </c>
    </row>
    <row r="27" spans="1:15" ht="15.75" x14ac:dyDescent="0.25">
      <c r="A27" s="1"/>
      <c r="B27" s="4">
        <v>5</v>
      </c>
      <c r="C27" s="4">
        <v>1</v>
      </c>
      <c r="D27" s="4">
        <f t="shared" si="5"/>
        <v>550</v>
      </c>
      <c r="E27" s="4"/>
      <c r="F27" s="4">
        <v>299.30900000000003</v>
      </c>
      <c r="G27" s="4"/>
      <c r="H27" s="5"/>
      <c r="I27" s="4"/>
      <c r="J27" s="4"/>
      <c r="K27" s="4"/>
      <c r="L27" s="4"/>
      <c r="M27" s="4"/>
      <c r="N27" s="4"/>
      <c r="O27" s="4"/>
    </row>
    <row r="28" spans="1:15" ht="15.75" x14ac:dyDescent="0.25">
      <c r="A28" s="1"/>
      <c r="B28" s="4">
        <v>5</v>
      </c>
      <c r="C28" s="4">
        <v>5</v>
      </c>
      <c r="D28" s="4">
        <f t="shared" si="5"/>
        <v>2750</v>
      </c>
      <c r="E28" s="4"/>
      <c r="F28" s="4">
        <v>298.04599999999999</v>
      </c>
      <c r="G28" s="4"/>
      <c r="H28" s="5"/>
      <c r="I28" s="4"/>
      <c r="J28" s="4"/>
      <c r="K28" s="4"/>
      <c r="L28" s="4"/>
      <c r="M28" s="4"/>
      <c r="N28" s="4"/>
      <c r="O28" s="4"/>
    </row>
    <row r="29" spans="1:15" ht="15.75" x14ac:dyDescent="0.25">
      <c r="A29" s="1"/>
      <c r="B29" s="4">
        <v>6</v>
      </c>
      <c r="C29" s="4">
        <v>0.5</v>
      </c>
      <c r="D29" s="4">
        <f t="shared" si="5"/>
        <v>275</v>
      </c>
      <c r="E29" s="4"/>
      <c r="F29" s="4">
        <v>299.35700000000003</v>
      </c>
      <c r="G29" s="4"/>
      <c r="H29" s="5"/>
      <c r="I29" s="4">
        <f t="shared" ref="I29" si="18">SLOPE(F29:F31,D29:D31)</f>
        <v>-5.3653798256538205E-4</v>
      </c>
      <c r="J29" s="4"/>
      <c r="K29" s="4">
        <f t="shared" ref="K29" si="19">INTERCEPT(F29:F31,C29:C31)</f>
        <v>299.5010410958904</v>
      </c>
      <c r="L29" s="4"/>
      <c r="M29" s="4">
        <f t="shared" ref="M29" si="20">(K29-300.87)/152*100</f>
        <v>-0.90063085796684483</v>
      </c>
      <c r="N29" s="4"/>
      <c r="O29" s="4">
        <f t="shared" ref="O29" si="21">(K29-300.87)/390*100</f>
        <v>-0.35101510361784721</v>
      </c>
    </row>
    <row r="30" spans="1:15" ht="15.75" x14ac:dyDescent="0.25">
      <c r="A30" s="1"/>
      <c r="B30" s="4">
        <v>6</v>
      </c>
      <c r="C30" s="4">
        <v>1</v>
      </c>
      <c r="D30" s="4">
        <f t="shared" si="5"/>
        <v>550</v>
      </c>
      <c r="E30" s="4"/>
      <c r="F30" s="4">
        <v>299.202</v>
      </c>
      <c r="G30" s="4"/>
      <c r="H30" s="5"/>
      <c r="I30" s="4"/>
      <c r="J30" s="4"/>
      <c r="K30" s="4"/>
      <c r="L30" s="4"/>
      <c r="M30" s="4"/>
      <c r="N30" s="4"/>
      <c r="O30" s="4"/>
    </row>
    <row r="31" spans="1:15" ht="15.75" x14ac:dyDescent="0.25">
      <c r="A31" s="1"/>
      <c r="B31" s="4">
        <v>6</v>
      </c>
      <c r="C31" s="4">
        <v>5</v>
      </c>
      <c r="D31" s="4">
        <f t="shared" si="5"/>
        <v>2750</v>
      </c>
      <c r="E31" s="4"/>
      <c r="F31" s="4">
        <v>298.02600000000001</v>
      </c>
      <c r="G31" s="4"/>
      <c r="H31" s="5"/>
      <c r="I31" s="4"/>
      <c r="J31" s="4"/>
      <c r="K31" s="4"/>
      <c r="L31" s="4"/>
      <c r="M31" s="4"/>
      <c r="N31" s="4"/>
      <c r="O31" s="4"/>
    </row>
    <row r="32" spans="1:15" ht="15.75" x14ac:dyDescent="0.25">
      <c r="A32" s="1"/>
      <c r="B32" s="4">
        <v>7</v>
      </c>
      <c r="C32" s="4">
        <v>0.5</v>
      </c>
      <c r="D32" s="4">
        <f t="shared" si="5"/>
        <v>275</v>
      </c>
      <c r="E32" s="4"/>
      <c r="F32" s="4">
        <v>299.32299999999998</v>
      </c>
      <c r="G32" s="4"/>
      <c r="H32" s="5"/>
      <c r="I32" s="4">
        <f t="shared" ref="I32" si="22">SLOPE(F32:F34,D32:D34)</f>
        <v>-5.0042341220422394E-4</v>
      </c>
      <c r="J32" s="4"/>
      <c r="K32" s="4">
        <f t="shared" ref="K32" si="23">INTERCEPT(F32:F34,C32:C34)</f>
        <v>299.43267123287671</v>
      </c>
      <c r="L32" s="4"/>
      <c r="M32" s="4">
        <f t="shared" ref="M32" si="24">(K32-300.87)/152*100</f>
        <v>-0.94561103100216459</v>
      </c>
      <c r="N32" s="4"/>
      <c r="O32" s="4">
        <f t="shared" ref="O32" si="25">(K32-300.87)/390*100</f>
        <v>-0.36854583772392058</v>
      </c>
    </row>
    <row r="33" spans="1:17" ht="15.75" x14ac:dyDescent="0.25">
      <c r="A33" s="1"/>
      <c r="B33" s="4">
        <v>7</v>
      </c>
      <c r="C33" s="4">
        <v>1</v>
      </c>
      <c r="D33" s="4">
        <f t="shared" si="5"/>
        <v>550</v>
      </c>
      <c r="E33" s="4"/>
      <c r="F33" s="4">
        <v>299.12599999999998</v>
      </c>
      <c r="G33" s="4"/>
      <c r="H33" s="5"/>
      <c r="I33" s="4"/>
      <c r="J33" s="4"/>
      <c r="K33" s="4"/>
      <c r="L33" s="4"/>
      <c r="M33" s="4"/>
      <c r="N33" s="4"/>
      <c r="O33" s="4"/>
    </row>
    <row r="34" spans="1:17" ht="15.75" x14ac:dyDescent="0.25">
      <c r="A34" s="1"/>
      <c r="B34" s="4">
        <v>7</v>
      </c>
      <c r="C34" s="4">
        <v>5</v>
      </c>
      <c r="D34" s="4">
        <f t="shared" si="5"/>
        <v>2750</v>
      </c>
      <c r="E34" s="4"/>
      <c r="F34" s="4">
        <v>298.06</v>
      </c>
      <c r="G34" s="4"/>
      <c r="H34" s="5"/>
      <c r="I34" s="4"/>
      <c r="J34" s="4"/>
      <c r="K34" s="4"/>
      <c r="L34" s="4"/>
      <c r="M34" s="4"/>
      <c r="N34" s="4"/>
      <c r="O34" s="4"/>
    </row>
    <row r="35" spans="1:17" ht="15.75" x14ac:dyDescent="0.25">
      <c r="A35" s="1"/>
      <c r="B35" s="4">
        <v>8</v>
      </c>
      <c r="C35" s="4">
        <v>0.5</v>
      </c>
      <c r="D35" s="4">
        <f t="shared" si="5"/>
        <v>275</v>
      </c>
      <c r="E35" s="4"/>
      <c r="F35" s="4">
        <v>299.31</v>
      </c>
      <c r="G35" s="4"/>
      <c r="H35" s="5"/>
      <c r="I35" s="4">
        <f t="shared" ref="I35" si="26">SLOPE(F35:F37,D35:D37)</f>
        <v>-4.6333748443336796E-4</v>
      </c>
      <c r="J35" s="4"/>
      <c r="K35" s="4">
        <f t="shared" ref="K35" si="27">INTERCEPT(F35:F37,C35:C37)</f>
        <v>299.45314383561646</v>
      </c>
      <c r="L35" s="4"/>
      <c r="M35" s="4">
        <f t="shared" ref="M35" si="28">(K35-300.87)/152*100</f>
        <v>-0.93214221341022752</v>
      </c>
      <c r="N35" s="4"/>
      <c r="O35" s="4">
        <f t="shared" ref="O35" si="29">(K35-300.87)/390*100</f>
        <v>-0.36329645240603742</v>
      </c>
    </row>
    <row r="36" spans="1:17" ht="15.75" x14ac:dyDescent="0.25">
      <c r="A36" s="1"/>
      <c r="B36" s="4">
        <v>8</v>
      </c>
      <c r="C36" s="4">
        <v>1</v>
      </c>
      <c r="D36" s="4">
        <f t="shared" si="5"/>
        <v>550</v>
      </c>
      <c r="E36" s="4"/>
      <c r="F36" s="4">
        <v>299.21600000000001</v>
      </c>
      <c r="G36" s="4"/>
      <c r="H36" s="5"/>
      <c r="I36" s="4"/>
      <c r="J36" s="4"/>
      <c r="K36" s="4"/>
      <c r="L36" s="4"/>
      <c r="M36" s="4"/>
      <c r="N36" s="4"/>
      <c r="O36" s="4"/>
    </row>
    <row r="37" spans="1:17" ht="15.75" x14ac:dyDescent="0.25">
      <c r="A37" s="1"/>
      <c r="B37" s="4">
        <v>8</v>
      </c>
      <c r="C37" s="4">
        <v>5</v>
      </c>
      <c r="D37" s="4">
        <f t="shared" si="5"/>
        <v>2750</v>
      </c>
      <c r="E37" s="4"/>
      <c r="F37" s="4">
        <v>298.17700000000002</v>
      </c>
      <c r="G37" s="4"/>
      <c r="H37" s="5"/>
      <c r="I37" s="4"/>
      <c r="J37" s="4"/>
      <c r="K37" s="4"/>
      <c r="L37" s="4"/>
      <c r="M37" s="4"/>
      <c r="N37" s="4"/>
      <c r="O37" s="4"/>
    </row>
    <row r="38" spans="1:17" ht="15.75" x14ac:dyDescent="0.25">
      <c r="A38" s="1"/>
      <c r="B38" s="4">
        <v>9</v>
      </c>
      <c r="C38" s="4">
        <v>0.5</v>
      </c>
      <c r="D38" s="4">
        <f t="shared" si="5"/>
        <v>275</v>
      </c>
      <c r="E38" s="4"/>
      <c r="F38" s="4">
        <v>299.36799999999999</v>
      </c>
      <c r="G38" s="4"/>
      <c r="H38" s="5"/>
      <c r="I38" s="4">
        <f t="shared" ref="I38" si="30">SLOPE(F38:F40,D38:D40)</f>
        <v>-4.8012453300124786E-4</v>
      </c>
      <c r="J38" s="4"/>
      <c r="K38" s="4">
        <f t="shared" ref="K38" si="31">INTERCEPT(F38:F40,C38:C40)</f>
        <v>299.48781506849315</v>
      </c>
      <c r="L38" s="4"/>
      <c r="M38" s="4">
        <f t="shared" ref="M38" si="32">(K38-300.87)/152*100</f>
        <v>-0.90933219178082647</v>
      </c>
      <c r="N38" s="4"/>
      <c r="O38" s="4">
        <f t="shared" ref="O38" si="33">(K38-300.87)/390*100</f>
        <v>-0.35440639269406565</v>
      </c>
    </row>
    <row r="39" spans="1:17" ht="15.75" x14ac:dyDescent="0.25">
      <c r="A39" s="1"/>
      <c r="B39" s="4">
        <v>9</v>
      </c>
      <c r="C39" s="4">
        <v>1</v>
      </c>
      <c r="D39" s="4">
        <f t="shared" si="5"/>
        <v>550</v>
      </c>
      <c r="E39" s="4"/>
      <c r="F39" s="4">
        <v>299.20999999999998</v>
      </c>
      <c r="G39" s="4"/>
      <c r="H39" s="5"/>
      <c r="I39" s="4"/>
      <c r="J39" s="4"/>
      <c r="K39" s="4"/>
      <c r="L39" s="4"/>
      <c r="M39" s="4"/>
      <c r="N39" s="4"/>
      <c r="O39" s="4"/>
    </row>
    <row r="40" spans="1:17" ht="15.75" x14ac:dyDescent="0.25">
      <c r="A40" s="1"/>
      <c r="B40" s="4">
        <v>9</v>
      </c>
      <c r="C40" s="4">
        <v>5</v>
      </c>
      <c r="D40" s="4">
        <f t="shared" si="5"/>
        <v>2750</v>
      </c>
      <c r="E40" s="4"/>
      <c r="F40" s="4">
        <v>298.16899999999998</v>
      </c>
      <c r="G40" s="4"/>
      <c r="H40" s="5"/>
      <c r="I40" s="4"/>
      <c r="J40" s="4"/>
      <c r="K40" s="4"/>
      <c r="L40" s="4"/>
      <c r="M40" s="4"/>
      <c r="N40" s="4"/>
      <c r="O40" s="4"/>
    </row>
    <row r="41" spans="1:17" ht="15.75" x14ac:dyDescent="0.25">
      <c r="A41" s="1"/>
      <c r="B41" s="4">
        <v>10</v>
      </c>
      <c r="C41" s="4">
        <v>0.5</v>
      </c>
      <c r="D41" s="4">
        <f t="shared" si="5"/>
        <v>275</v>
      </c>
      <c r="E41" s="4"/>
      <c r="F41" s="4">
        <v>299.392</v>
      </c>
      <c r="G41" s="4"/>
      <c r="H41" s="5"/>
      <c r="I41" s="4">
        <f t="shared" ref="I41" si="34">SLOPE(F41:F43,D41:D43)</f>
        <v>-4.742216687422186E-4</v>
      </c>
      <c r="J41" s="4"/>
      <c r="K41" s="4">
        <f t="shared" ref="K41" si="35">INTERCEPT(F41:F43,C41:C43)</f>
        <v>299.4877808219178</v>
      </c>
      <c r="L41" s="4"/>
      <c r="M41" s="4">
        <f t="shared" ref="M41" si="36">(K41-300.87)/152*100</f>
        <v>-0.90935472242250626</v>
      </c>
      <c r="N41" s="4"/>
      <c r="O41" s="4">
        <f t="shared" ref="O41" si="37">(K41-300.87)/390*100</f>
        <v>-0.3544151738672332</v>
      </c>
    </row>
    <row r="42" spans="1:17" ht="15.75" x14ac:dyDescent="0.25">
      <c r="A42" s="1"/>
      <c r="B42" s="4">
        <v>10</v>
      </c>
      <c r="C42" s="4">
        <v>1</v>
      </c>
      <c r="D42" s="4">
        <f t="shared" si="5"/>
        <v>550</v>
      </c>
      <c r="E42" s="4"/>
      <c r="F42" s="4">
        <v>299.18799999999999</v>
      </c>
      <c r="G42" s="4"/>
      <c r="H42" s="4"/>
      <c r="I42" s="4"/>
      <c r="J42" s="4"/>
      <c r="K42" s="4"/>
      <c r="L42" s="4"/>
      <c r="M42" s="4"/>
      <c r="N42" s="4"/>
      <c r="O42" s="4"/>
    </row>
    <row r="43" spans="1:17" ht="15.75" x14ac:dyDescent="0.25">
      <c r="A43" s="1"/>
      <c r="B43" s="4">
        <v>10</v>
      </c>
      <c r="C43" s="4">
        <v>5</v>
      </c>
      <c r="D43" s="4">
        <f t="shared" si="5"/>
        <v>2750</v>
      </c>
      <c r="E43" s="4"/>
      <c r="F43" s="4">
        <v>298.18799999999999</v>
      </c>
      <c r="G43" s="4"/>
      <c r="H43" s="4"/>
      <c r="I43" s="4"/>
      <c r="J43" s="4"/>
      <c r="K43" s="4"/>
      <c r="L43" s="4"/>
      <c r="M43" s="4"/>
      <c r="N43" s="4"/>
      <c r="O43" s="4"/>
    </row>
    <row r="44" spans="1:17" ht="15.75" x14ac:dyDescent="0.25">
      <c r="B44" s="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7" x14ac:dyDescent="0.25">
      <c r="B45" s="2"/>
    </row>
    <row r="46" spans="1:17" x14ac:dyDescent="0.25">
      <c r="B46" s="2"/>
    </row>
    <row r="47" spans="1:17" x14ac:dyDescent="0.25">
      <c r="B47" s="2"/>
    </row>
    <row r="48" spans="1:17" x14ac:dyDescent="0.25">
      <c r="Q48" s="2"/>
    </row>
    <row r="49" spans="2:17" x14ac:dyDescent="0.25">
      <c r="Q49" s="2"/>
    </row>
    <row r="50" spans="2:17" x14ac:dyDescent="0.25">
      <c r="Q50" s="2"/>
    </row>
    <row r="51" spans="2:17" x14ac:dyDescent="0.25">
      <c r="Q51" s="2"/>
    </row>
    <row r="52" spans="2:17" x14ac:dyDescent="0.25">
      <c r="Q52" s="2"/>
    </row>
    <row r="53" spans="2:17" x14ac:dyDescent="0.25">
      <c r="Q53" s="2"/>
    </row>
    <row r="54" spans="2:17" x14ac:dyDescent="0.25">
      <c r="Q54" s="2"/>
    </row>
    <row r="55" spans="2:17" x14ac:dyDescent="0.25">
      <c r="B55" s="2"/>
    </row>
    <row r="56" spans="2:17" x14ac:dyDescent="0.25">
      <c r="Q56" s="2"/>
    </row>
    <row r="57" spans="2:17" x14ac:dyDescent="0.25">
      <c r="Q57" s="2"/>
    </row>
    <row r="58" spans="2:17" x14ac:dyDescent="0.25">
      <c r="Q58" s="2"/>
    </row>
    <row r="59" spans="2:17" x14ac:dyDescent="0.25">
      <c r="B59" s="2"/>
    </row>
    <row r="60" spans="2:17" x14ac:dyDescent="0.25">
      <c r="B60" s="2"/>
    </row>
    <row r="61" spans="2:17" x14ac:dyDescent="0.25">
      <c r="B61" s="2"/>
    </row>
    <row r="62" spans="2:17" x14ac:dyDescent="0.25">
      <c r="B62" s="2"/>
    </row>
    <row r="63" spans="2:17" x14ac:dyDescent="0.25">
      <c r="B63" s="2"/>
    </row>
    <row r="64" spans="2:17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</sheetData>
  <mergeCells count="3">
    <mergeCell ref="Q8:T10"/>
    <mergeCell ref="B80:B99"/>
    <mergeCell ref="A14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Raman power dep March2015</vt:lpstr>
    </vt:vector>
  </TitlesOfParts>
  <Company>SCCM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azaa1g12</dc:creator>
  <cp:lastModifiedBy>azaa1g12</cp:lastModifiedBy>
  <dcterms:created xsi:type="dcterms:W3CDTF">2015-05-26T17:29:09Z</dcterms:created>
  <dcterms:modified xsi:type="dcterms:W3CDTF">2015-05-26T17:41:44Z</dcterms:modified>
</cp:coreProperties>
</file>