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221"/>
  <workbookPr autoCompressPictures="0"/>
  <bookViews>
    <workbookView xWindow="1400" yWindow="0" windowWidth="25600" windowHeight="16060"/>
  </bookViews>
  <sheets>
    <sheet name="Sheet1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24" i="1" l="1"/>
  <c r="E24" i="1"/>
  <c r="D26" i="1"/>
  <c r="E26" i="1"/>
  <c r="D25" i="1"/>
  <c r="E25" i="1"/>
  <c r="D22" i="1"/>
  <c r="E2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42" i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S28" i="1"/>
  <c r="T28" i="1"/>
  <c r="S9" i="1"/>
  <c r="T9" i="1"/>
  <c r="S10" i="1"/>
  <c r="T10" i="1"/>
  <c r="S11" i="1"/>
  <c r="T11" i="1"/>
  <c r="S12" i="1"/>
  <c r="T12" i="1"/>
  <c r="S13" i="1"/>
  <c r="T13" i="1"/>
  <c r="S14" i="1"/>
  <c r="T14" i="1"/>
  <c r="S15" i="1"/>
  <c r="T15" i="1"/>
  <c r="S16" i="1"/>
  <c r="T16" i="1"/>
  <c r="S17" i="1"/>
  <c r="T17" i="1"/>
  <c r="S18" i="1"/>
  <c r="T18" i="1"/>
  <c r="S19" i="1"/>
  <c r="T19" i="1"/>
  <c r="S20" i="1"/>
  <c r="T20" i="1"/>
  <c r="S21" i="1"/>
  <c r="T21" i="1"/>
  <c r="S22" i="1"/>
  <c r="T22" i="1"/>
  <c r="S23" i="1"/>
  <c r="T23" i="1"/>
  <c r="S24" i="1"/>
  <c r="T24" i="1"/>
  <c r="S25" i="1"/>
  <c r="T25" i="1"/>
  <c r="S26" i="1"/>
  <c r="T26" i="1"/>
  <c r="S27" i="1"/>
  <c r="T27" i="1"/>
  <c r="S8" i="1"/>
  <c r="T8" i="1"/>
  <c r="S7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42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D9" i="1"/>
  <c r="E9" i="1"/>
  <c r="D10" i="1"/>
  <c r="E10" i="1"/>
  <c r="D11" i="1"/>
  <c r="E11" i="1"/>
  <c r="D12" i="1"/>
  <c r="E12" i="1"/>
  <c r="D13" i="1"/>
  <c r="E13" i="1"/>
  <c r="D14" i="1"/>
  <c r="E14" i="1"/>
  <c r="D15" i="1"/>
  <c r="E15" i="1"/>
  <c r="D16" i="1"/>
  <c r="E16" i="1"/>
  <c r="D17" i="1"/>
  <c r="E17" i="1"/>
  <c r="D18" i="1"/>
  <c r="E18" i="1"/>
  <c r="D19" i="1"/>
  <c r="E19" i="1"/>
  <c r="D20" i="1"/>
  <c r="E20" i="1"/>
  <c r="D21" i="1"/>
  <c r="E21" i="1"/>
  <c r="D23" i="1"/>
  <c r="E23" i="1"/>
  <c r="D27" i="1"/>
  <c r="E27" i="1"/>
  <c r="D8" i="1"/>
  <c r="E8" i="1"/>
  <c r="D7" i="1"/>
  <c r="V43" i="1"/>
  <c r="V42" i="1"/>
  <c r="V44" i="1"/>
  <c r="V45" i="1"/>
  <c r="V46" i="1"/>
  <c r="V47" i="1"/>
  <c r="V48" i="1"/>
  <c r="V49" i="1"/>
  <c r="V50" i="1"/>
  <c r="V51" i="1"/>
  <c r="V52" i="1"/>
  <c r="V53" i="1"/>
  <c r="V54" i="1"/>
  <c r="V55" i="1"/>
  <c r="V66" i="1"/>
  <c r="V56" i="1"/>
  <c r="V57" i="1"/>
  <c r="V58" i="1"/>
  <c r="V59" i="1"/>
  <c r="V60" i="1"/>
  <c r="V61" i="1"/>
  <c r="V62" i="1"/>
  <c r="V70" i="1"/>
  <c r="V63" i="1"/>
  <c r="V67" i="1"/>
  <c r="G43" i="1"/>
  <c r="G44" i="1"/>
  <c r="G42" i="1"/>
  <c r="G45" i="1"/>
  <c r="G46" i="1"/>
  <c r="G47" i="1"/>
  <c r="G48" i="1"/>
  <c r="G49" i="1"/>
  <c r="G50" i="1"/>
  <c r="G51" i="1"/>
  <c r="G52" i="1"/>
  <c r="G53" i="1"/>
  <c r="G54" i="1"/>
  <c r="G55" i="1"/>
  <c r="G66" i="1"/>
  <c r="G56" i="1"/>
  <c r="G57" i="1"/>
  <c r="G58" i="1"/>
  <c r="G59" i="1"/>
  <c r="G60" i="1"/>
  <c r="G61" i="1"/>
  <c r="G62" i="1"/>
  <c r="G70" i="1"/>
  <c r="G71" i="1"/>
  <c r="G65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35" i="1"/>
  <c r="V36" i="1"/>
  <c r="V28" i="1"/>
  <c r="V7" i="1"/>
  <c r="V32" i="1"/>
  <c r="G8" i="1"/>
  <c r="G9" i="1"/>
  <c r="G7" i="1"/>
  <c r="G10" i="1"/>
  <c r="G11" i="1"/>
  <c r="G12" i="1"/>
  <c r="G13" i="1"/>
  <c r="G14" i="1"/>
  <c r="G15" i="1"/>
  <c r="G16" i="1"/>
  <c r="G17" i="1"/>
  <c r="G18" i="1"/>
  <c r="G19" i="1"/>
  <c r="G20" i="1"/>
  <c r="G32" i="1"/>
  <c r="G21" i="1"/>
  <c r="G22" i="1"/>
  <c r="G23" i="1"/>
  <c r="G24" i="1"/>
  <c r="G25" i="1"/>
  <c r="G26" i="1"/>
  <c r="G27" i="1"/>
  <c r="G36" i="1"/>
  <c r="G35" i="1"/>
  <c r="G31" i="1"/>
  <c r="G30" i="1"/>
  <c r="V30" i="1"/>
  <c r="V34" i="1"/>
  <c r="G69" i="1"/>
  <c r="V31" i="1"/>
  <c r="V69" i="1"/>
  <c r="V71" i="1"/>
  <c r="G34" i="1"/>
  <c r="G67" i="1"/>
  <c r="V65" i="1"/>
</calcChain>
</file>

<file path=xl/sharedStrings.xml><?xml version="1.0" encoding="utf-8"?>
<sst xmlns="http://schemas.openxmlformats.org/spreadsheetml/2006/main" count="312" uniqueCount="36">
  <si>
    <t>Species</t>
  </si>
  <si>
    <t>Ion</t>
  </si>
  <si>
    <t>Iso(ppm)</t>
  </si>
  <si>
    <t>Aniso(ppm)</t>
  </si>
  <si>
    <t>Asym</t>
  </si>
  <si>
    <t>Cq(MHz)</t>
  </si>
  <si>
    <t>Eta</t>
  </si>
  <si>
    <t>Shielding tensor</t>
  </si>
  <si>
    <t>EFG tensor</t>
  </si>
  <si>
    <t>C</t>
  </si>
  <si>
    <t>aliphatic</t>
  </si>
  <si>
    <t>CH3</t>
  </si>
  <si>
    <t>CH2</t>
  </si>
  <si>
    <t>CH2(-NH)</t>
  </si>
  <si>
    <t>aromatic</t>
  </si>
  <si>
    <t>C(-NH)</t>
  </si>
  <si>
    <t>C(-NO2)</t>
  </si>
  <si>
    <t>C(-OCH3)</t>
  </si>
  <si>
    <t>(O-)CH3</t>
  </si>
  <si>
    <t>aromatic mean</t>
  </si>
  <si>
    <t>aromatic max</t>
  </si>
  <si>
    <t>aromatic min</t>
  </si>
  <si>
    <t>aliphatic min</t>
  </si>
  <si>
    <t>aliphatic mean</t>
  </si>
  <si>
    <t>aliphatic max</t>
  </si>
  <si>
    <t>aniso absolute val</t>
  </si>
  <si>
    <t>Crystal structures optimised at PBE-G06 level of theory, 700eV plane wave cutoff, 0.05 A-1 k-point spacing</t>
  </si>
  <si>
    <t>carbonyl</t>
  </si>
  <si>
    <r>
      <rPr>
        <b/>
        <u/>
        <sz val="11"/>
        <color theme="1"/>
        <rFont val="Calibri"/>
        <family val="2"/>
        <scheme val="minor"/>
      </rPr>
      <t>14</t>
    </r>
    <r>
      <rPr>
        <u/>
        <sz val="11"/>
        <color theme="1"/>
        <rFont val="Calibri"/>
        <family val="2"/>
        <scheme val="minor"/>
      </rPr>
      <t>,2nd lowest energy structure</t>
    </r>
  </si>
  <si>
    <r>
      <rPr>
        <b/>
        <u/>
        <sz val="11"/>
        <color theme="1"/>
        <rFont val="Calibri"/>
        <family val="2"/>
        <scheme val="minor"/>
      </rPr>
      <t>15</t>
    </r>
    <r>
      <rPr>
        <u/>
        <sz val="11"/>
        <color theme="1"/>
        <rFont val="Calibri"/>
        <family val="2"/>
        <scheme val="minor"/>
      </rPr>
      <t>,2nd lowest energy structure</t>
    </r>
  </si>
  <si>
    <t>Ref (153.78) - Iso</t>
  </si>
  <si>
    <t>Previou + 16.5 (Iso for CH3)</t>
  </si>
  <si>
    <t>Previou + 15.5 (Iso for CH3)</t>
  </si>
  <si>
    <t>CH2-CH3</t>
  </si>
  <si>
    <r>
      <rPr>
        <b/>
        <u/>
        <sz val="11"/>
        <color theme="1"/>
        <rFont val="Calibri"/>
        <family val="2"/>
        <scheme val="minor"/>
      </rPr>
      <t>14</t>
    </r>
    <r>
      <rPr>
        <u/>
        <sz val="11"/>
        <color theme="1"/>
        <rFont val="Calibri"/>
        <family val="2"/>
        <scheme val="minor"/>
      </rPr>
      <t>, global minimum (Fig. 3a)</t>
    </r>
  </si>
  <si>
    <r>
      <rPr>
        <b/>
        <u/>
        <sz val="11"/>
        <color theme="1"/>
        <rFont val="Calibri"/>
        <family val="2"/>
        <scheme val="minor"/>
      </rPr>
      <t>15</t>
    </r>
    <r>
      <rPr>
        <u/>
        <sz val="11"/>
        <color theme="1"/>
        <rFont val="Calibri"/>
        <family val="2"/>
        <scheme val="minor"/>
      </rPr>
      <t>, planar urea tape (Fig. 3f)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</si>
</sst>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11" fontId="0" fillId="0" borderId="0" xfId="0" applyNumberFormat="1"/>
    <xf numFmtId="0" fontId="0" fillId="2" borderId="0" xfId="0" applyFill="1"/>
    <xf numFmtId="0" fontId="0" fillId="0" borderId="0" xfId="0" applyFill="1"/>
    <xf numFmtId="0" fontId="1" fillId="0" borderId="0" xfId="0" applyFont="1"/>
    <xf numFmtId="0" fontId="0" fillId="3" borderId="0" xfId="0" applyFill="1"/>
    <xf numFmtId="0" fontId="0" fillId="0" borderId="0" xfId="0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71"/>
  <sheetViews>
    <sheetView tabSelected="1" zoomScale="150" zoomScaleNormal="150" zoomScalePageLayoutView="150" workbookViewId="0">
      <selection activeCell="P4" sqref="P4"/>
    </sheetView>
  </sheetViews>
  <sheetFormatPr baseColWidth="10" defaultColWidth="8.83203125" defaultRowHeight="14" x14ac:dyDescent="0"/>
  <cols>
    <col min="1" max="1" width="8.5" customWidth="1"/>
    <col min="2" max="2" width="4.83203125" customWidth="1"/>
    <col min="3" max="4" width="15.5" customWidth="1"/>
    <col min="5" max="5" width="24.5" bestFit="1" customWidth="1"/>
    <col min="6" max="6" width="11.5" customWidth="1"/>
    <col min="7" max="7" width="18" customWidth="1"/>
    <col min="14" max="14" width="8" customWidth="1"/>
    <col min="16" max="16" width="8.5" customWidth="1"/>
    <col min="17" max="17" width="4.6640625" customWidth="1"/>
    <col min="18" max="18" width="15.1640625" customWidth="1"/>
    <col min="19" max="19" width="15.6640625" bestFit="1" customWidth="1"/>
    <col min="20" max="20" width="15.1640625" customWidth="1"/>
    <col min="21" max="21" width="12" customWidth="1"/>
    <col min="22" max="22" width="17.5" customWidth="1"/>
    <col min="26" max="26" width="11.5" customWidth="1"/>
  </cols>
  <sheetData>
    <row r="1" spans="1:27">
      <c r="A1" t="s">
        <v>26</v>
      </c>
    </row>
    <row r="3" spans="1:27">
      <c r="A3" s="4" t="s">
        <v>34</v>
      </c>
      <c r="P3" s="4" t="s">
        <v>35</v>
      </c>
    </row>
    <row r="4" spans="1:27">
      <c r="C4" s="6" t="s">
        <v>7</v>
      </c>
      <c r="D4" s="6"/>
      <c r="E4" s="6"/>
      <c r="F4" s="6"/>
      <c r="G4" s="6"/>
      <c r="H4" s="6"/>
      <c r="I4" s="6" t="s">
        <v>8</v>
      </c>
      <c r="J4" s="6"/>
      <c r="R4" s="6" t="s">
        <v>7</v>
      </c>
      <c r="S4" s="6"/>
      <c r="T4" s="6"/>
      <c r="U4" s="6"/>
      <c r="V4" s="6"/>
      <c r="W4" s="6"/>
      <c r="X4" s="6" t="s">
        <v>8</v>
      </c>
      <c r="Y4" s="6"/>
    </row>
    <row r="5" spans="1:27">
      <c r="A5" t="s">
        <v>0</v>
      </c>
      <c r="B5" t="s">
        <v>1</v>
      </c>
      <c r="C5" t="s">
        <v>2</v>
      </c>
      <c r="D5" t="s">
        <v>30</v>
      </c>
      <c r="E5" t="s">
        <v>31</v>
      </c>
      <c r="F5" t="s">
        <v>3</v>
      </c>
      <c r="G5" t="s">
        <v>25</v>
      </c>
      <c r="H5" t="s">
        <v>4</v>
      </c>
      <c r="I5" t="s">
        <v>5</v>
      </c>
      <c r="J5" t="s">
        <v>6</v>
      </c>
      <c r="P5" t="s">
        <v>0</v>
      </c>
      <c r="Q5" t="s">
        <v>1</v>
      </c>
      <c r="R5" t="s">
        <v>2</v>
      </c>
      <c r="S5" t="s">
        <v>30</v>
      </c>
      <c r="T5" t="s">
        <v>32</v>
      </c>
      <c r="U5" t="s">
        <v>3</v>
      </c>
      <c r="V5" t="s">
        <v>25</v>
      </c>
      <c r="W5" t="s">
        <v>4</v>
      </c>
      <c r="X5" t="s">
        <v>5</v>
      </c>
      <c r="Y5" t="s">
        <v>6</v>
      </c>
    </row>
    <row r="7" spans="1:27">
      <c r="A7" t="s">
        <v>9</v>
      </c>
      <c r="B7">
        <v>1</v>
      </c>
      <c r="C7">
        <v>153.78</v>
      </c>
      <c r="D7">
        <f>$C$7-C7</f>
        <v>0</v>
      </c>
      <c r="E7" s="5">
        <v>16.5</v>
      </c>
      <c r="F7" s="2">
        <v>18.899999999999999</v>
      </c>
      <c r="G7" s="2">
        <f>ABS(F7)</f>
        <v>18.899999999999999</v>
      </c>
      <c r="H7">
        <v>0.27</v>
      </c>
      <c r="I7" s="1">
        <v>0.26800000000000002</v>
      </c>
      <c r="J7">
        <v>0.27</v>
      </c>
      <c r="L7" t="s">
        <v>10</v>
      </c>
      <c r="M7" t="s">
        <v>11</v>
      </c>
      <c r="P7" t="s">
        <v>9</v>
      </c>
      <c r="Q7">
        <v>1</v>
      </c>
      <c r="R7">
        <v>154.84</v>
      </c>
      <c r="S7">
        <f>$R$7-R7</f>
        <v>0</v>
      </c>
      <c r="T7" s="5">
        <v>15.5</v>
      </c>
      <c r="U7" s="2">
        <v>19.98</v>
      </c>
      <c r="V7" s="2">
        <f>ABS(U7)</f>
        <v>19.98</v>
      </c>
      <c r="W7">
        <v>0.64</v>
      </c>
      <c r="X7" s="1">
        <v>0.28639999999999999</v>
      </c>
      <c r="Y7">
        <v>0.77</v>
      </c>
      <c r="Z7" t="s">
        <v>10</v>
      </c>
      <c r="AA7" t="s">
        <v>11</v>
      </c>
    </row>
    <row r="8" spans="1:27">
      <c r="A8" t="s">
        <v>9</v>
      </c>
      <c r="B8">
        <v>2</v>
      </c>
      <c r="C8">
        <v>144.16999999999999</v>
      </c>
      <c r="D8">
        <f t="shared" ref="D8:D27" si="0">$C$7-C8</f>
        <v>9.6100000000000136</v>
      </c>
      <c r="E8" s="5">
        <f>D8+16.5</f>
        <v>26.110000000000014</v>
      </c>
      <c r="F8" s="2">
        <v>19.88</v>
      </c>
      <c r="G8" s="2">
        <f t="shared" ref="G8:G27" si="1">ABS(F8)</f>
        <v>19.88</v>
      </c>
      <c r="H8">
        <v>0.44</v>
      </c>
      <c r="I8" s="1">
        <v>0.2656</v>
      </c>
      <c r="J8">
        <v>0.94</v>
      </c>
      <c r="L8" t="s">
        <v>10</v>
      </c>
      <c r="M8" t="s">
        <v>12</v>
      </c>
      <c r="P8" t="s">
        <v>9</v>
      </c>
      <c r="Q8">
        <v>2</v>
      </c>
      <c r="R8">
        <v>144.07</v>
      </c>
      <c r="S8">
        <f t="shared" ref="S8:S27" si="2">$R$7-R8</f>
        <v>10.77000000000001</v>
      </c>
      <c r="T8" s="5">
        <f>S8+15.5</f>
        <v>26.27000000000001</v>
      </c>
      <c r="U8" s="2">
        <v>12.38</v>
      </c>
      <c r="V8" s="2">
        <f t="shared" ref="V8:V28" si="3">ABS(U8)</f>
        <v>12.38</v>
      </c>
      <c r="W8">
        <v>0.82</v>
      </c>
      <c r="X8" s="1">
        <v>-0.40760000000000002</v>
      </c>
      <c r="Y8">
        <v>0.65</v>
      </c>
      <c r="Z8" t="s">
        <v>10</v>
      </c>
      <c r="AA8" t="s">
        <v>12</v>
      </c>
    </row>
    <row r="9" spans="1:27">
      <c r="A9" t="s">
        <v>9</v>
      </c>
      <c r="B9">
        <v>3</v>
      </c>
      <c r="C9">
        <v>136.47999999999999</v>
      </c>
      <c r="D9">
        <f t="shared" si="0"/>
        <v>17.300000000000011</v>
      </c>
      <c r="E9" s="5">
        <f t="shared" ref="E9:E27" si="4">D9+16.5</f>
        <v>33.800000000000011</v>
      </c>
      <c r="F9" s="2">
        <v>27.52</v>
      </c>
      <c r="G9" s="2">
        <f t="shared" si="1"/>
        <v>27.52</v>
      </c>
      <c r="H9">
        <v>0.52</v>
      </c>
      <c r="I9" s="1">
        <v>0.27650000000000002</v>
      </c>
      <c r="J9">
        <v>0.72</v>
      </c>
      <c r="L9" t="s">
        <v>10</v>
      </c>
      <c r="M9" t="s">
        <v>12</v>
      </c>
      <c r="P9" t="s">
        <v>9</v>
      </c>
      <c r="Q9">
        <v>3</v>
      </c>
      <c r="R9">
        <v>133.32</v>
      </c>
      <c r="S9">
        <f t="shared" si="2"/>
        <v>21.52000000000001</v>
      </c>
      <c r="T9" s="5">
        <f t="shared" ref="T9:T27" si="5">S9+15.5</f>
        <v>37.02000000000001</v>
      </c>
      <c r="U9" s="2">
        <v>19.170000000000002</v>
      </c>
      <c r="V9" s="2">
        <f t="shared" si="3"/>
        <v>19.170000000000002</v>
      </c>
      <c r="W9">
        <v>0.65</v>
      </c>
      <c r="X9" s="1">
        <v>-0.20660000000000001</v>
      </c>
      <c r="Y9">
        <v>0.57999999999999996</v>
      </c>
      <c r="Z9" t="s">
        <v>10</v>
      </c>
      <c r="AA9" t="s">
        <v>12</v>
      </c>
    </row>
    <row r="10" spans="1:27">
      <c r="A10" t="s">
        <v>9</v>
      </c>
      <c r="B10">
        <v>4</v>
      </c>
      <c r="C10">
        <v>138.44</v>
      </c>
      <c r="D10">
        <f t="shared" si="0"/>
        <v>15.340000000000003</v>
      </c>
      <c r="E10" s="5">
        <f t="shared" si="4"/>
        <v>31.840000000000003</v>
      </c>
      <c r="F10" s="2">
        <v>30.01</v>
      </c>
      <c r="G10" s="2">
        <f t="shared" si="1"/>
        <v>30.01</v>
      </c>
      <c r="H10">
        <v>0.69</v>
      </c>
      <c r="I10" s="1">
        <v>-0.40150000000000002</v>
      </c>
      <c r="J10">
        <v>0.42</v>
      </c>
      <c r="L10" t="s">
        <v>10</v>
      </c>
      <c r="M10" t="s">
        <v>12</v>
      </c>
      <c r="P10" t="s">
        <v>9</v>
      </c>
      <c r="Q10">
        <v>4</v>
      </c>
      <c r="R10">
        <v>135.1</v>
      </c>
      <c r="S10">
        <f t="shared" si="2"/>
        <v>19.740000000000009</v>
      </c>
      <c r="T10" s="5">
        <f t="shared" si="5"/>
        <v>35.240000000000009</v>
      </c>
      <c r="U10" s="2">
        <v>20.62</v>
      </c>
      <c r="V10" s="2">
        <f t="shared" si="3"/>
        <v>20.62</v>
      </c>
      <c r="W10">
        <v>0.68</v>
      </c>
      <c r="X10" s="1">
        <v>-0.2392</v>
      </c>
      <c r="Y10">
        <v>0.27</v>
      </c>
      <c r="Z10" t="s">
        <v>10</v>
      </c>
      <c r="AA10" t="s">
        <v>12</v>
      </c>
    </row>
    <row r="11" spans="1:27">
      <c r="A11" t="s">
        <v>9</v>
      </c>
      <c r="B11">
        <v>5</v>
      </c>
      <c r="C11">
        <v>136.88999999999999</v>
      </c>
      <c r="D11">
        <f t="shared" si="0"/>
        <v>16.890000000000015</v>
      </c>
      <c r="E11" s="5">
        <f t="shared" si="4"/>
        <v>33.390000000000015</v>
      </c>
      <c r="F11" s="2">
        <v>21.37</v>
      </c>
      <c r="G11" s="2">
        <f t="shared" si="1"/>
        <v>21.37</v>
      </c>
      <c r="H11">
        <v>0.62</v>
      </c>
      <c r="I11" s="1">
        <v>0.22639999999999999</v>
      </c>
      <c r="J11">
        <v>0.9</v>
      </c>
      <c r="L11" t="s">
        <v>10</v>
      </c>
      <c r="M11" t="s">
        <v>12</v>
      </c>
      <c r="P11" t="s">
        <v>9</v>
      </c>
      <c r="Q11">
        <v>5</v>
      </c>
      <c r="R11">
        <v>135.65</v>
      </c>
      <c r="S11">
        <f t="shared" si="2"/>
        <v>19.189999999999998</v>
      </c>
      <c r="T11" s="5">
        <f t="shared" si="5"/>
        <v>34.69</v>
      </c>
      <c r="U11" s="2">
        <v>18.5</v>
      </c>
      <c r="V11" s="2">
        <f t="shared" si="3"/>
        <v>18.5</v>
      </c>
      <c r="W11">
        <v>0.74</v>
      </c>
      <c r="X11" s="1">
        <v>-0.25640000000000002</v>
      </c>
      <c r="Y11">
        <v>0.34</v>
      </c>
      <c r="Z11" t="s">
        <v>10</v>
      </c>
      <c r="AA11" t="s">
        <v>12</v>
      </c>
    </row>
    <row r="12" spans="1:27">
      <c r="A12" t="s">
        <v>9</v>
      </c>
      <c r="B12">
        <v>6</v>
      </c>
      <c r="C12">
        <v>140.12</v>
      </c>
      <c r="D12">
        <f t="shared" si="0"/>
        <v>13.659999999999997</v>
      </c>
      <c r="E12" s="5">
        <f t="shared" si="4"/>
        <v>30.159999999999997</v>
      </c>
      <c r="F12" s="2">
        <v>24.46</v>
      </c>
      <c r="G12" s="2">
        <f t="shared" si="1"/>
        <v>24.46</v>
      </c>
      <c r="H12">
        <v>0.83</v>
      </c>
      <c r="I12" s="1">
        <v>-0.51070000000000004</v>
      </c>
      <c r="J12">
        <v>0.71</v>
      </c>
      <c r="L12" t="s">
        <v>10</v>
      </c>
      <c r="M12" t="s">
        <v>12</v>
      </c>
      <c r="P12" t="s">
        <v>9</v>
      </c>
      <c r="Q12">
        <v>6</v>
      </c>
      <c r="R12">
        <v>135.29</v>
      </c>
      <c r="S12">
        <f t="shared" si="2"/>
        <v>19.550000000000011</v>
      </c>
      <c r="T12" s="5">
        <f t="shared" si="5"/>
        <v>35.050000000000011</v>
      </c>
      <c r="U12" s="2">
        <v>18.68</v>
      </c>
      <c r="V12" s="2">
        <f t="shared" si="3"/>
        <v>18.68</v>
      </c>
      <c r="W12">
        <v>0.69</v>
      </c>
      <c r="X12" s="1">
        <v>-0.2402</v>
      </c>
      <c r="Y12">
        <v>0.28000000000000003</v>
      </c>
      <c r="Z12" t="s">
        <v>10</v>
      </c>
      <c r="AA12" t="s">
        <v>12</v>
      </c>
    </row>
    <row r="13" spans="1:27">
      <c r="A13" t="s">
        <v>9</v>
      </c>
      <c r="B13">
        <v>7</v>
      </c>
      <c r="C13">
        <v>137.12</v>
      </c>
      <c r="D13">
        <f t="shared" si="0"/>
        <v>16.659999999999997</v>
      </c>
      <c r="E13" s="5">
        <f t="shared" si="4"/>
        <v>33.159999999999997</v>
      </c>
      <c r="F13" s="2">
        <v>20.29</v>
      </c>
      <c r="G13" s="2">
        <f t="shared" si="1"/>
        <v>20.29</v>
      </c>
      <c r="H13">
        <v>0.69</v>
      </c>
      <c r="I13" s="1">
        <v>0.2656</v>
      </c>
      <c r="J13">
        <v>0.81</v>
      </c>
      <c r="L13" t="s">
        <v>10</v>
      </c>
      <c r="M13" t="s">
        <v>12</v>
      </c>
      <c r="P13" t="s">
        <v>9</v>
      </c>
      <c r="Q13">
        <v>7</v>
      </c>
      <c r="R13">
        <v>135.18</v>
      </c>
      <c r="S13">
        <f t="shared" si="2"/>
        <v>19.659999999999997</v>
      </c>
      <c r="T13" s="5">
        <f t="shared" si="5"/>
        <v>35.159999999999997</v>
      </c>
      <c r="U13" s="2">
        <v>18.5</v>
      </c>
      <c r="V13" s="2">
        <f t="shared" si="3"/>
        <v>18.5</v>
      </c>
      <c r="W13">
        <v>0.73</v>
      </c>
      <c r="X13" s="1">
        <v>-0.26029999999999998</v>
      </c>
      <c r="Y13">
        <v>0.34</v>
      </c>
      <c r="Z13" t="s">
        <v>10</v>
      </c>
      <c r="AA13" t="s">
        <v>12</v>
      </c>
    </row>
    <row r="14" spans="1:27">
      <c r="A14" t="s">
        <v>9</v>
      </c>
      <c r="B14">
        <v>8</v>
      </c>
      <c r="C14">
        <v>136.72</v>
      </c>
      <c r="D14">
        <f t="shared" si="0"/>
        <v>17.060000000000002</v>
      </c>
      <c r="E14" s="5">
        <f t="shared" si="4"/>
        <v>33.56</v>
      </c>
      <c r="F14" s="2">
        <v>26.29</v>
      </c>
      <c r="G14" s="2">
        <f t="shared" si="1"/>
        <v>26.29</v>
      </c>
      <c r="H14">
        <v>0.68</v>
      </c>
      <c r="I14" s="1">
        <v>-0.24510000000000001</v>
      </c>
      <c r="J14">
        <v>0.67</v>
      </c>
      <c r="L14" t="s">
        <v>10</v>
      </c>
      <c r="M14" t="s">
        <v>12</v>
      </c>
      <c r="P14" t="s">
        <v>9</v>
      </c>
      <c r="Q14">
        <v>8</v>
      </c>
      <c r="R14">
        <v>135.29</v>
      </c>
      <c r="S14">
        <f t="shared" si="2"/>
        <v>19.550000000000011</v>
      </c>
      <c r="T14" s="5">
        <f t="shared" si="5"/>
        <v>35.050000000000011</v>
      </c>
      <c r="U14" s="2">
        <v>18.100000000000001</v>
      </c>
      <c r="V14" s="2">
        <f t="shared" si="3"/>
        <v>18.100000000000001</v>
      </c>
      <c r="W14">
        <v>0.69</v>
      </c>
      <c r="X14" s="1">
        <v>-0.23430000000000001</v>
      </c>
      <c r="Y14">
        <v>0.3</v>
      </c>
      <c r="Z14" t="s">
        <v>10</v>
      </c>
      <c r="AA14" t="s">
        <v>12</v>
      </c>
    </row>
    <row r="15" spans="1:27">
      <c r="A15" t="s">
        <v>9</v>
      </c>
      <c r="B15">
        <v>9</v>
      </c>
      <c r="C15">
        <v>136.35</v>
      </c>
      <c r="D15">
        <f t="shared" si="0"/>
        <v>17.430000000000007</v>
      </c>
      <c r="E15" s="5">
        <f t="shared" si="4"/>
        <v>33.930000000000007</v>
      </c>
      <c r="F15" s="2">
        <v>22.39</v>
      </c>
      <c r="G15" s="2">
        <f t="shared" si="1"/>
        <v>22.39</v>
      </c>
      <c r="H15">
        <v>0.73</v>
      </c>
      <c r="I15" s="1">
        <v>-0.28220000000000001</v>
      </c>
      <c r="J15">
        <v>0.64</v>
      </c>
      <c r="L15" t="s">
        <v>10</v>
      </c>
      <c r="M15" t="s">
        <v>12</v>
      </c>
      <c r="P15" t="s">
        <v>9</v>
      </c>
      <c r="Q15">
        <v>9</v>
      </c>
      <c r="R15">
        <v>135.32</v>
      </c>
      <c r="S15">
        <f t="shared" si="2"/>
        <v>19.52000000000001</v>
      </c>
      <c r="T15" s="5">
        <f t="shared" si="5"/>
        <v>35.02000000000001</v>
      </c>
      <c r="U15" s="2">
        <v>19.38</v>
      </c>
      <c r="V15" s="2">
        <f t="shared" si="3"/>
        <v>19.38</v>
      </c>
      <c r="W15">
        <v>0.7</v>
      </c>
      <c r="X15" s="1">
        <v>-0.26179999999999998</v>
      </c>
      <c r="Y15">
        <v>0.34</v>
      </c>
      <c r="Z15" t="s">
        <v>10</v>
      </c>
      <c r="AA15" t="s">
        <v>12</v>
      </c>
    </row>
    <row r="16" spans="1:27">
      <c r="A16" t="s">
        <v>9</v>
      </c>
      <c r="B16">
        <v>10</v>
      </c>
      <c r="C16">
        <v>137.05000000000001</v>
      </c>
      <c r="D16">
        <f t="shared" si="0"/>
        <v>16.72999999999999</v>
      </c>
      <c r="E16" s="5">
        <f t="shared" si="4"/>
        <v>33.22999999999999</v>
      </c>
      <c r="F16" s="2">
        <v>23.3</v>
      </c>
      <c r="G16" s="2">
        <f t="shared" si="1"/>
        <v>23.3</v>
      </c>
      <c r="H16">
        <v>0.74</v>
      </c>
      <c r="I16" s="1">
        <v>-0.24809999999999999</v>
      </c>
      <c r="J16">
        <v>0.62</v>
      </c>
      <c r="L16" t="s">
        <v>10</v>
      </c>
      <c r="M16" t="s">
        <v>12</v>
      </c>
      <c r="P16" t="s">
        <v>9</v>
      </c>
      <c r="Q16">
        <v>10</v>
      </c>
      <c r="R16">
        <v>135.71</v>
      </c>
      <c r="S16">
        <f t="shared" si="2"/>
        <v>19.129999999999995</v>
      </c>
      <c r="T16" s="5">
        <f t="shared" si="5"/>
        <v>34.629999999999995</v>
      </c>
      <c r="U16" s="2">
        <v>18.850000000000001</v>
      </c>
      <c r="V16" s="2">
        <f t="shared" si="3"/>
        <v>18.850000000000001</v>
      </c>
      <c r="W16">
        <v>0.65</v>
      </c>
      <c r="X16" s="1">
        <v>-0.22220000000000001</v>
      </c>
      <c r="Y16">
        <v>0.26</v>
      </c>
      <c r="Z16" t="s">
        <v>10</v>
      </c>
      <c r="AA16" t="s">
        <v>12</v>
      </c>
    </row>
    <row r="17" spans="1:27">
      <c r="A17" t="s">
        <v>9</v>
      </c>
      <c r="B17">
        <v>11</v>
      </c>
      <c r="C17">
        <v>135.97999999999999</v>
      </c>
      <c r="D17">
        <f t="shared" si="0"/>
        <v>17.800000000000011</v>
      </c>
      <c r="E17" s="5">
        <f t="shared" si="4"/>
        <v>34.300000000000011</v>
      </c>
      <c r="F17" s="2">
        <v>24.78</v>
      </c>
      <c r="G17" s="2">
        <f t="shared" si="1"/>
        <v>24.78</v>
      </c>
      <c r="H17">
        <v>0.68</v>
      </c>
      <c r="I17" s="1">
        <v>-0.28089999999999998</v>
      </c>
      <c r="J17">
        <v>0.63</v>
      </c>
      <c r="L17" t="s">
        <v>10</v>
      </c>
      <c r="M17" t="s">
        <v>12</v>
      </c>
      <c r="P17" t="s">
        <v>9</v>
      </c>
      <c r="Q17">
        <v>11</v>
      </c>
      <c r="R17">
        <v>136.22999999999999</v>
      </c>
      <c r="S17">
        <f t="shared" si="2"/>
        <v>18.610000000000014</v>
      </c>
      <c r="T17" s="5">
        <f t="shared" si="5"/>
        <v>34.110000000000014</v>
      </c>
      <c r="U17" s="2">
        <v>21.19</v>
      </c>
      <c r="V17" s="2">
        <f t="shared" si="3"/>
        <v>21.19</v>
      </c>
      <c r="W17">
        <v>0.68</v>
      </c>
      <c r="X17" s="1">
        <v>-0.29709999999999998</v>
      </c>
      <c r="Y17">
        <v>0.52</v>
      </c>
      <c r="Z17" t="s">
        <v>10</v>
      </c>
      <c r="AA17" t="s">
        <v>12</v>
      </c>
    </row>
    <row r="18" spans="1:27">
      <c r="A18" t="s">
        <v>9</v>
      </c>
      <c r="B18">
        <v>12</v>
      </c>
      <c r="C18">
        <v>140.62</v>
      </c>
      <c r="D18">
        <f t="shared" si="0"/>
        <v>13.159999999999997</v>
      </c>
      <c r="E18" s="5">
        <f t="shared" si="4"/>
        <v>29.659999999999997</v>
      </c>
      <c r="F18" s="2">
        <v>18.77</v>
      </c>
      <c r="G18" s="2">
        <f t="shared" si="1"/>
        <v>18.77</v>
      </c>
      <c r="H18">
        <v>0.81</v>
      </c>
      <c r="I18" s="1">
        <v>-0.32819999999999999</v>
      </c>
      <c r="J18">
        <v>0.78</v>
      </c>
      <c r="L18" t="s">
        <v>10</v>
      </c>
      <c r="M18" t="s">
        <v>12</v>
      </c>
      <c r="P18" t="s">
        <v>9</v>
      </c>
      <c r="Q18">
        <v>12</v>
      </c>
      <c r="R18">
        <v>138.21</v>
      </c>
      <c r="S18">
        <f t="shared" si="2"/>
        <v>16.629999999999995</v>
      </c>
      <c r="T18" s="5">
        <f t="shared" si="5"/>
        <v>32.129999999999995</v>
      </c>
      <c r="U18" s="2">
        <v>14.66</v>
      </c>
      <c r="V18" s="2">
        <f t="shared" si="3"/>
        <v>14.66</v>
      </c>
      <c r="W18">
        <v>0.55000000000000004</v>
      </c>
      <c r="X18" s="1">
        <v>-0.17829999999999999</v>
      </c>
      <c r="Y18">
        <v>0.33</v>
      </c>
      <c r="Z18" t="s">
        <v>10</v>
      </c>
      <c r="AA18" t="s">
        <v>12</v>
      </c>
    </row>
    <row r="19" spans="1:27">
      <c r="A19" t="s">
        <v>9</v>
      </c>
      <c r="B19">
        <v>13</v>
      </c>
      <c r="C19">
        <v>140.11000000000001</v>
      </c>
      <c r="D19">
        <f t="shared" si="0"/>
        <v>13.669999999999987</v>
      </c>
      <c r="E19" s="5">
        <f t="shared" si="4"/>
        <v>30.169999999999987</v>
      </c>
      <c r="F19" s="2">
        <v>23.39</v>
      </c>
      <c r="G19" s="2">
        <f t="shared" si="1"/>
        <v>23.39</v>
      </c>
      <c r="H19">
        <v>0.91</v>
      </c>
      <c r="I19" s="1">
        <v>0.41</v>
      </c>
      <c r="J19">
        <v>0.91</v>
      </c>
      <c r="L19" t="s">
        <v>10</v>
      </c>
      <c r="M19" t="s">
        <v>12</v>
      </c>
      <c r="P19" t="s">
        <v>9</v>
      </c>
      <c r="Q19">
        <v>13</v>
      </c>
      <c r="R19">
        <v>138.47999999999999</v>
      </c>
      <c r="S19">
        <f t="shared" si="2"/>
        <v>16.360000000000014</v>
      </c>
      <c r="T19" s="5">
        <f t="shared" si="5"/>
        <v>31.860000000000014</v>
      </c>
      <c r="U19" s="2">
        <v>-29.89</v>
      </c>
      <c r="V19" s="2">
        <f t="shared" si="3"/>
        <v>29.89</v>
      </c>
      <c r="W19">
        <v>0.57999999999999996</v>
      </c>
      <c r="X19" s="1">
        <v>-0.45100000000000001</v>
      </c>
      <c r="Y19">
        <v>0.38</v>
      </c>
      <c r="Z19" t="s">
        <v>10</v>
      </c>
      <c r="AA19" t="s">
        <v>12</v>
      </c>
    </row>
    <row r="20" spans="1:27">
      <c r="A20" t="s">
        <v>9</v>
      </c>
      <c r="B20">
        <v>14</v>
      </c>
      <c r="C20">
        <v>128.91999999999999</v>
      </c>
      <c r="D20">
        <f t="shared" si="0"/>
        <v>24.860000000000014</v>
      </c>
      <c r="E20" s="5">
        <f t="shared" si="4"/>
        <v>41.360000000000014</v>
      </c>
      <c r="F20" s="2">
        <v>30.17</v>
      </c>
      <c r="G20" s="2">
        <f t="shared" si="1"/>
        <v>30.17</v>
      </c>
      <c r="H20">
        <v>0.4</v>
      </c>
      <c r="I20" s="1">
        <v>2.5630000000000002</v>
      </c>
      <c r="J20">
        <v>0.2</v>
      </c>
      <c r="L20" t="s">
        <v>10</v>
      </c>
      <c r="M20" t="s">
        <v>13</v>
      </c>
      <c r="P20" t="s">
        <v>9</v>
      </c>
      <c r="Q20">
        <v>14</v>
      </c>
      <c r="R20">
        <v>129.4</v>
      </c>
      <c r="S20">
        <f t="shared" si="2"/>
        <v>25.439999999999998</v>
      </c>
      <c r="T20" s="5">
        <f t="shared" si="5"/>
        <v>40.94</v>
      </c>
      <c r="U20" s="2">
        <v>-42.33</v>
      </c>
      <c r="V20" s="2">
        <f t="shared" si="3"/>
        <v>42.33</v>
      </c>
      <c r="W20">
        <v>0.74</v>
      </c>
      <c r="X20" s="1">
        <v>2.4220000000000002</v>
      </c>
      <c r="Y20">
        <v>0.26</v>
      </c>
      <c r="Z20" t="s">
        <v>10</v>
      </c>
      <c r="AA20" t="s">
        <v>13</v>
      </c>
    </row>
    <row r="21" spans="1:27">
      <c r="A21" t="s">
        <v>9</v>
      </c>
      <c r="B21">
        <v>15</v>
      </c>
      <c r="C21">
        <v>21.09</v>
      </c>
      <c r="D21">
        <f t="shared" si="0"/>
        <v>132.69</v>
      </c>
      <c r="E21" s="5">
        <f t="shared" si="4"/>
        <v>149.19</v>
      </c>
      <c r="F21" s="2">
        <v>-133.57</v>
      </c>
      <c r="G21" s="2">
        <f t="shared" si="1"/>
        <v>133.57</v>
      </c>
      <c r="H21">
        <v>7.0000000000000007E-2</v>
      </c>
      <c r="I21" s="1">
        <v>-2.1339999999999999</v>
      </c>
      <c r="J21">
        <v>0.95</v>
      </c>
      <c r="L21" t="s">
        <v>27</v>
      </c>
      <c r="P21" t="s">
        <v>9</v>
      </c>
      <c r="Q21">
        <v>15</v>
      </c>
      <c r="R21">
        <v>16.72</v>
      </c>
      <c r="S21">
        <f t="shared" si="2"/>
        <v>138.12</v>
      </c>
      <c r="T21" s="5">
        <f t="shared" si="5"/>
        <v>153.62</v>
      </c>
      <c r="U21" s="2">
        <v>-108.68</v>
      </c>
      <c r="V21" s="2">
        <f t="shared" si="3"/>
        <v>108.68</v>
      </c>
      <c r="W21">
        <v>0.62</v>
      </c>
      <c r="X21" s="1">
        <v>2.2519999999999998</v>
      </c>
      <c r="Y21">
        <v>0.48</v>
      </c>
      <c r="Z21" t="s">
        <v>27</v>
      </c>
    </row>
    <row r="22" spans="1:27">
      <c r="A22" t="s">
        <v>9</v>
      </c>
      <c r="B22">
        <v>16</v>
      </c>
      <c r="C22">
        <v>21.5</v>
      </c>
      <c r="D22">
        <f t="shared" si="0"/>
        <v>132.28</v>
      </c>
      <c r="E22" s="5">
        <f>D22+16.5</f>
        <v>148.78</v>
      </c>
      <c r="F22" s="2">
        <v>177.91</v>
      </c>
      <c r="G22" s="2">
        <f t="shared" si="1"/>
        <v>177.91</v>
      </c>
      <c r="H22">
        <v>0.55000000000000004</v>
      </c>
      <c r="I22" s="1">
        <v>-2.742</v>
      </c>
      <c r="J22">
        <v>0.97</v>
      </c>
      <c r="L22" t="s">
        <v>14</v>
      </c>
      <c r="M22" t="s">
        <v>15</v>
      </c>
      <c r="P22" t="s">
        <v>9</v>
      </c>
      <c r="Q22">
        <v>16</v>
      </c>
      <c r="R22">
        <v>39.4</v>
      </c>
      <c r="S22">
        <f t="shared" si="2"/>
        <v>115.44</v>
      </c>
      <c r="T22" s="5">
        <f t="shared" si="5"/>
        <v>130.94</v>
      </c>
      <c r="U22" s="2">
        <v>143.34</v>
      </c>
      <c r="V22" s="2">
        <f t="shared" si="3"/>
        <v>143.34</v>
      </c>
      <c r="W22">
        <v>0.95</v>
      </c>
      <c r="X22" s="1">
        <v>-2.4969999999999999</v>
      </c>
      <c r="Y22">
        <v>0.06</v>
      </c>
      <c r="Z22" t="s">
        <v>14</v>
      </c>
      <c r="AA22" t="s">
        <v>15</v>
      </c>
    </row>
    <row r="23" spans="1:27">
      <c r="A23" t="s">
        <v>9</v>
      </c>
      <c r="B23">
        <v>17</v>
      </c>
      <c r="C23">
        <v>51.53</v>
      </c>
      <c r="D23">
        <f t="shared" si="0"/>
        <v>102.25</v>
      </c>
      <c r="E23" s="5">
        <f t="shared" si="4"/>
        <v>118.75</v>
      </c>
      <c r="F23" s="2">
        <v>157.08000000000001</v>
      </c>
      <c r="G23" s="2">
        <f t="shared" si="1"/>
        <v>157.08000000000001</v>
      </c>
      <c r="H23">
        <v>0.62</v>
      </c>
      <c r="I23" s="1">
        <v>2.1909999999999998</v>
      </c>
      <c r="J23">
        <v>0.36</v>
      </c>
      <c r="L23" t="s">
        <v>14</v>
      </c>
      <c r="P23" t="s">
        <v>9</v>
      </c>
      <c r="Q23">
        <v>17</v>
      </c>
      <c r="R23">
        <v>47.19</v>
      </c>
      <c r="S23">
        <f t="shared" si="2"/>
        <v>107.65</v>
      </c>
      <c r="T23" s="5">
        <f t="shared" si="5"/>
        <v>123.15</v>
      </c>
      <c r="U23" s="2">
        <v>162.49</v>
      </c>
      <c r="V23" s="2">
        <f t="shared" si="3"/>
        <v>162.49</v>
      </c>
      <c r="W23">
        <v>0.57999999999999996</v>
      </c>
      <c r="X23" s="1">
        <v>2.4390000000000001</v>
      </c>
      <c r="Y23">
        <v>0.17</v>
      </c>
      <c r="Z23" t="s">
        <v>14</v>
      </c>
    </row>
    <row r="24" spans="1:27">
      <c r="A24" t="s">
        <v>9</v>
      </c>
      <c r="B24">
        <v>18</v>
      </c>
      <c r="C24">
        <v>43.37</v>
      </c>
      <c r="D24">
        <f t="shared" si="0"/>
        <v>110.41</v>
      </c>
      <c r="E24" s="5">
        <f t="shared" si="4"/>
        <v>126.91</v>
      </c>
      <c r="F24" s="2">
        <v>188.82</v>
      </c>
      <c r="G24" s="2">
        <f t="shared" si="1"/>
        <v>188.82</v>
      </c>
      <c r="H24">
        <v>0.47</v>
      </c>
      <c r="I24" s="1">
        <v>3.06</v>
      </c>
      <c r="J24">
        <v>0.27</v>
      </c>
      <c r="L24" t="s">
        <v>14</v>
      </c>
      <c r="P24" t="s">
        <v>9</v>
      </c>
      <c r="Q24">
        <v>18</v>
      </c>
      <c r="R24">
        <v>53.36</v>
      </c>
      <c r="S24">
        <f t="shared" si="2"/>
        <v>101.48</v>
      </c>
      <c r="T24" s="5">
        <f t="shared" si="5"/>
        <v>116.98</v>
      </c>
      <c r="U24" s="2">
        <v>152.5</v>
      </c>
      <c r="V24" s="2">
        <f t="shared" si="3"/>
        <v>152.5</v>
      </c>
      <c r="W24">
        <v>0.59</v>
      </c>
      <c r="X24" s="1">
        <v>2.0680000000000001</v>
      </c>
      <c r="Y24">
        <v>0.28999999999999998</v>
      </c>
      <c r="Z24" t="s">
        <v>14</v>
      </c>
    </row>
    <row r="25" spans="1:27">
      <c r="A25" t="s">
        <v>9</v>
      </c>
      <c r="B25">
        <v>19</v>
      </c>
      <c r="C25">
        <v>32.630000000000003</v>
      </c>
      <c r="D25">
        <f t="shared" si="0"/>
        <v>121.15</v>
      </c>
      <c r="E25" s="5">
        <f>D25+16.5</f>
        <v>137.65</v>
      </c>
      <c r="F25" s="2">
        <v>116.28</v>
      </c>
      <c r="G25" s="2">
        <f t="shared" si="1"/>
        <v>116.28</v>
      </c>
      <c r="H25">
        <v>0.36</v>
      </c>
      <c r="I25" s="1">
        <v>-2.3540000000000001</v>
      </c>
      <c r="J25">
        <v>0.78</v>
      </c>
      <c r="L25" t="s">
        <v>14</v>
      </c>
      <c r="M25" t="s">
        <v>16</v>
      </c>
      <c r="P25" t="s">
        <v>9</v>
      </c>
      <c r="Q25">
        <v>19</v>
      </c>
      <c r="R25">
        <v>15.13</v>
      </c>
      <c r="S25">
        <f t="shared" si="2"/>
        <v>139.71</v>
      </c>
      <c r="T25" s="5">
        <f t="shared" si="5"/>
        <v>155.21</v>
      </c>
      <c r="U25" s="2">
        <v>131.04</v>
      </c>
      <c r="V25" s="2">
        <f t="shared" si="3"/>
        <v>131.04</v>
      </c>
      <c r="W25">
        <v>0.67</v>
      </c>
      <c r="X25" s="1">
        <v>-3.0369999999999999</v>
      </c>
      <c r="Y25">
        <v>0.16</v>
      </c>
      <c r="Z25" t="s">
        <v>14</v>
      </c>
      <c r="AA25" t="s">
        <v>17</v>
      </c>
    </row>
    <row r="26" spans="1:27">
      <c r="A26" t="s">
        <v>9</v>
      </c>
      <c r="B26">
        <v>20</v>
      </c>
      <c r="C26">
        <v>42.57</v>
      </c>
      <c r="D26">
        <f t="shared" si="0"/>
        <v>111.21000000000001</v>
      </c>
      <c r="E26" s="5">
        <f t="shared" si="4"/>
        <v>127.71000000000001</v>
      </c>
      <c r="F26" s="2">
        <v>192.6</v>
      </c>
      <c r="G26" s="2">
        <f t="shared" si="1"/>
        <v>192.6</v>
      </c>
      <c r="H26">
        <v>0.49</v>
      </c>
      <c r="I26" s="1">
        <v>3.17</v>
      </c>
      <c r="J26">
        <v>0.25</v>
      </c>
      <c r="L26" t="s">
        <v>14</v>
      </c>
      <c r="P26" t="s">
        <v>9</v>
      </c>
      <c r="Q26">
        <v>20</v>
      </c>
      <c r="R26">
        <v>60.28</v>
      </c>
      <c r="S26">
        <f t="shared" si="2"/>
        <v>94.56</v>
      </c>
      <c r="T26" s="5">
        <f t="shared" si="5"/>
        <v>110.06</v>
      </c>
      <c r="U26" s="2">
        <v>169.34</v>
      </c>
      <c r="V26" s="2">
        <f t="shared" si="3"/>
        <v>169.34</v>
      </c>
      <c r="W26">
        <v>0.51</v>
      </c>
      <c r="X26" s="1">
        <v>1.9890000000000001</v>
      </c>
      <c r="Y26">
        <v>0.16</v>
      </c>
      <c r="Z26" t="s">
        <v>14</v>
      </c>
    </row>
    <row r="27" spans="1:27">
      <c r="A27" t="s">
        <v>9</v>
      </c>
      <c r="B27">
        <v>21</v>
      </c>
      <c r="C27">
        <v>52.22</v>
      </c>
      <c r="D27">
        <f t="shared" si="0"/>
        <v>101.56</v>
      </c>
      <c r="E27" s="5">
        <f t="shared" si="4"/>
        <v>118.06</v>
      </c>
      <c r="F27" s="2">
        <v>183.74</v>
      </c>
      <c r="G27" s="2">
        <f t="shared" si="1"/>
        <v>183.74</v>
      </c>
      <c r="H27">
        <v>0.33</v>
      </c>
      <c r="I27" s="1">
        <v>2.5110000000000001</v>
      </c>
      <c r="J27">
        <v>0.5</v>
      </c>
      <c r="L27" t="s">
        <v>14</v>
      </c>
      <c r="P27" t="s">
        <v>9</v>
      </c>
      <c r="Q27">
        <v>21</v>
      </c>
      <c r="R27">
        <v>48.31</v>
      </c>
      <c r="S27">
        <f t="shared" si="2"/>
        <v>106.53</v>
      </c>
      <c r="T27" s="5">
        <f t="shared" si="5"/>
        <v>122.03</v>
      </c>
      <c r="U27" s="2">
        <v>181.31</v>
      </c>
      <c r="V27" s="2">
        <f t="shared" si="3"/>
        <v>181.31</v>
      </c>
      <c r="W27">
        <v>0.41</v>
      </c>
      <c r="X27" s="1">
        <v>2.464</v>
      </c>
      <c r="Y27">
        <v>0.13</v>
      </c>
      <c r="Z27" t="s">
        <v>14</v>
      </c>
    </row>
    <row r="28" spans="1:27">
      <c r="P28" t="s">
        <v>9</v>
      </c>
      <c r="Q28">
        <v>22</v>
      </c>
      <c r="R28">
        <v>115.45</v>
      </c>
      <c r="S28">
        <f>$R$7-R28</f>
        <v>39.39</v>
      </c>
      <c r="T28" s="5">
        <f>S28+15.5</f>
        <v>54.89</v>
      </c>
      <c r="U28" s="2">
        <v>70.16</v>
      </c>
      <c r="V28" s="2">
        <f t="shared" si="3"/>
        <v>70.16</v>
      </c>
      <c r="W28">
        <v>0.27</v>
      </c>
      <c r="X28" s="1">
        <v>3.5289999999999999</v>
      </c>
      <c r="Y28">
        <v>0.06</v>
      </c>
      <c r="Z28" t="s">
        <v>18</v>
      </c>
    </row>
    <row r="29" spans="1:27">
      <c r="U29" s="3"/>
      <c r="V29" s="3"/>
      <c r="X29" s="1"/>
    </row>
    <row r="30" spans="1:27">
      <c r="C30" t="s">
        <v>22</v>
      </c>
      <c r="G30">
        <f>MIN(G7:G20)</f>
        <v>18.77</v>
      </c>
      <c r="R30" t="s">
        <v>22</v>
      </c>
      <c r="V30">
        <f>MIN(V7:V20)</f>
        <v>12.38</v>
      </c>
      <c r="X30" s="1"/>
    </row>
    <row r="31" spans="1:27">
      <c r="C31" t="s">
        <v>23</v>
      </c>
      <c r="G31">
        <f>AVERAGE(G7:G20)</f>
        <v>23.680000000000003</v>
      </c>
      <c r="R31" t="s">
        <v>23</v>
      </c>
      <c r="V31">
        <f>AVERAGE(V7:V20)</f>
        <v>20.873571428571427</v>
      </c>
      <c r="X31" s="1"/>
    </row>
    <row r="32" spans="1:27">
      <c r="C32" t="s">
        <v>24</v>
      </c>
      <c r="G32">
        <f>MAX(G7:G20)</f>
        <v>30.17</v>
      </c>
      <c r="R32" t="s">
        <v>24</v>
      </c>
      <c r="V32">
        <f>MAX(V7:V20)</f>
        <v>42.33</v>
      </c>
      <c r="X32" s="1"/>
    </row>
    <row r="33" spans="1:27">
      <c r="X33" s="1"/>
    </row>
    <row r="34" spans="1:27">
      <c r="C34" t="s">
        <v>21</v>
      </c>
      <c r="G34">
        <f>MIN(G22:G27)</f>
        <v>116.28</v>
      </c>
      <c r="R34" t="s">
        <v>21</v>
      </c>
      <c r="V34">
        <f>MIN(V22:V27)</f>
        <v>131.04</v>
      </c>
      <c r="X34" s="1"/>
    </row>
    <row r="35" spans="1:27">
      <c r="C35" t="s">
        <v>19</v>
      </c>
      <c r="G35">
        <f>AVERAGE(G22:G27)</f>
        <v>169.405</v>
      </c>
      <c r="R35" t="s">
        <v>19</v>
      </c>
      <c r="V35">
        <f>AVERAGE(V22:V27)</f>
        <v>156.66999999999999</v>
      </c>
      <c r="X35" s="1"/>
    </row>
    <row r="36" spans="1:27">
      <c r="C36" t="s">
        <v>20</v>
      </c>
      <c r="G36">
        <f>MAX(G22:G27)</f>
        <v>192.6</v>
      </c>
      <c r="R36" t="s">
        <v>20</v>
      </c>
      <c r="V36">
        <f>MAX(V22:V27)</f>
        <v>181.31</v>
      </c>
      <c r="X36" s="1"/>
    </row>
    <row r="37" spans="1:27">
      <c r="U37" s="3"/>
      <c r="V37" s="3"/>
      <c r="X37" s="1"/>
    </row>
    <row r="39" spans="1:27">
      <c r="A39" s="4" t="s">
        <v>28</v>
      </c>
      <c r="P39" s="4" t="s">
        <v>29</v>
      </c>
    </row>
    <row r="40" spans="1:27">
      <c r="C40" s="6" t="s">
        <v>7</v>
      </c>
      <c r="D40" s="6"/>
      <c r="E40" s="6"/>
      <c r="F40" s="6"/>
      <c r="G40" s="6"/>
      <c r="H40" s="6"/>
      <c r="I40" s="6" t="s">
        <v>8</v>
      </c>
      <c r="J40" s="6"/>
      <c r="R40" s="6" t="s">
        <v>7</v>
      </c>
      <c r="S40" s="6"/>
      <c r="T40" s="6"/>
      <c r="U40" s="6"/>
      <c r="V40" s="6"/>
      <c r="W40" s="6"/>
      <c r="X40" s="6" t="s">
        <v>8</v>
      </c>
      <c r="Y40" s="6"/>
    </row>
    <row r="41" spans="1:27">
      <c r="A41" t="s">
        <v>0</v>
      </c>
      <c r="B41" t="s">
        <v>1</v>
      </c>
      <c r="C41" t="s">
        <v>2</v>
      </c>
      <c r="D41" t="s">
        <v>30</v>
      </c>
      <c r="E41" t="s">
        <v>31</v>
      </c>
      <c r="F41" t="s">
        <v>3</v>
      </c>
      <c r="G41" t="s">
        <v>25</v>
      </c>
      <c r="H41" t="s">
        <v>4</v>
      </c>
      <c r="I41" t="s">
        <v>5</v>
      </c>
      <c r="J41" t="s">
        <v>6</v>
      </c>
      <c r="P41" t="s">
        <v>0</v>
      </c>
      <c r="Q41" t="s">
        <v>1</v>
      </c>
      <c r="R41" t="s">
        <v>2</v>
      </c>
      <c r="S41" t="s">
        <v>30</v>
      </c>
      <c r="T41" t="s">
        <v>32</v>
      </c>
      <c r="U41" t="s">
        <v>3</v>
      </c>
      <c r="W41" t="s">
        <v>4</v>
      </c>
      <c r="X41" t="s">
        <v>5</v>
      </c>
      <c r="Y41" t="s">
        <v>6</v>
      </c>
    </row>
    <row r="42" spans="1:27">
      <c r="A42" t="s">
        <v>9</v>
      </c>
      <c r="B42">
        <v>1</v>
      </c>
      <c r="C42">
        <v>155.08000000000001</v>
      </c>
      <c r="D42">
        <f>$C$42-C42</f>
        <v>0</v>
      </c>
      <c r="E42" s="5">
        <v>16.5</v>
      </c>
      <c r="F42" s="2">
        <v>19.86</v>
      </c>
      <c r="G42" s="2">
        <f>ABS(F42)</f>
        <v>19.86</v>
      </c>
      <c r="H42">
        <v>0.18</v>
      </c>
      <c r="I42" s="1">
        <v>0.24759999999999999</v>
      </c>
      <c r="J42">
        <v>0.31</v>
      </c>
      <c r="L42" t="s">
        <v>10</v>
      </c>
      <c r="M42" t="s">
        <v>11</v>
      </c>
      <c r="P42" t="s">
        <v>9</v>
      </c>
      <c r="Q42">
        <v>1</v>
      </c>
      <c r="R42">
        <v>156.47</v>
      </c>
      <c r="S42">
        <f>$R$42-R42</f>
        <v>0</v>
      </c>
      <c r="T42" s="5">
        <v>15.5</v>
      </c>
      <c r="U42" s="2">
        <v>22.01</v>
      </c>
      <c r="V42" s="2">
        <f>ABS(U42)</f>
        <v>22.01</v>
      </c>
      <c r="W42">
        <v>0.15</v>
      </c>
      <c r="X42" s="1">
        <v>0.40239999999999998</v>
      </c>
      <c r="Y42">
        <v>0.73</v>
      </c>
      <c r="Z42" t="s">
        <v>10</v>
      </c>
      <c r="AA42" t="s">
        <v>11</v>
      </c>
    </row>
    <row r="43" spans="1:27">
      <c r="A43" t="s">
        <v>9</v>
      </c>
      <c r="B43">
        <v>2</v>
      </c>
      <c r="C43">
        <v>144.08000000000001</v>
      </c>
      <c r="D43">
        <f t="shared" ref="D43:D62" si="6">$C$42-C43</f>
        <v>11</v>
      </c>
      <c r="E43" s="5">
        <f>D43+16.5</f>
        <v>27.5</v>
      </c>
      <c r="F43" s="2">
        <v>19.329999999999998</v>
      </c>
      <c r="G43" s="2">
        <f t="shared" ref="G43:G62" si="7">ABS(F43)</f>
        <v>19.329999999999998</v>
      </c>
      <c r="H43">
        <v>0.56000000000000005</v>
      </c>
      <c r="I43" s="1">
        <v>0.29749999999999999</v>
      </c>
      <c r="J43">
        <v>0.81</v>
      </c>
      <c r="L43" t="s">
        <v>10</v>
      </c>
      <c r="M43" t="s">
        <v>33</v>
      </c>
      <c r="P43" t="s">
        <v>9</v>
      </c>
      <c r="Q43">
        <v>2</v>
      </c>
      <c r="R43">
        <v>149.22999999999999</v>
      </c>
      <c r="S43">
        <f t="shared" ref="S43:S63" si="8">$R$42-R43</f>
        <v>7.2400000000000091</v>
      </c>
      <c r="T43" s="5">
        <f>S43+15.5</f>
        <v>22.740000000000009</v>
      </c>
      <c r="U43" s="2">
        <v>22.04</v>
      </c>
      <c r="V43" s="2">
        <f t="shared" ref="V43:V63" si="9">ABS(U43)</f>
        <v>22.04</v>
      </c>
      <c r="W43">
        <v>0.64</v>
      </c>
      <c r="X43" s="1">
        <v>-0.44590000000000002</v>
      </c>
      <c r="Y43">
        <v>0.57999999999999996</v>
      </c>
      <c r="Z43" t="s">
        <v>10</v>
      </c>
      <c r="AA43" t="s">
        <v>12</v>
      </c>
    </row>
    <row r="44" spans="1:27">
      <c r="A44" t="s">
        <v>9</v>
      </c>
      <c r="B44">
        <v>3</v>
      </c>
      <c r="C44">
        <v>136.27000000000001</v>
      </c>
      <c r="D44">
        <f t="shared" si="6"/>
        <v>18.810000000000002</v>
      </c>
      <c r="E44" s="5">
        <f t="shared" ref="E44:E62" si="10">D44+16.5</f>
        <v>35.31</v>
      </c>
      <c r="F44" s="2">
        <v>27.49</v>
      </c>
      <c r="G44" s="2">
        <f t="shared" si="7"/>
        <v>27.49</v>
      </c>
      <c r="H44">
        <v>0.43</v>
      </c>
      <c r="I44" s="1">
        <v>0.29160000000000003</v>
      </c>
      <c r="J44">
        <v>0.61</v>
      </c>
      <c r="L44" t="s">
        <v>10</v>
      </c>
      <c r="M44" t="s">
        <v>12</v>
      </c>
      <c r="P44" t="s">
        <v>9</v>
      </c>
      <c r="Q44">
        <v>3</v>
      </c>
      <c r="R44">
        <v>136.75</v>
      </c>
      <c r="S44">
        <f t="shared" si="8"/>
        <v>19.72</v>
      </c>
      <c r="T44" s="5">
        <f t="shared" ref="T44:T62" si="11">S44+15.5</f>
        <v>35.22</v>
      </c>
      <c r="U44" s="2">
        <v>30.36</v>
      </c>
      <c r="V44" s="2">
        <f t="shared" si="9"/>
        <v>30.36</v>
      </c>
      <c r="W44">
        <v>0.59</v>
      </c>
      <c r="X44" s="1">
        <v>-0.24879999999999999</v>
      </c>
      <c r="Y44">
        <v>0.94</v>
      </c>
      <c r="Z44" t="s">
        <v>10</v>
      </c>
      <c r="AA44" t="s">
        <v>12</v>
      </c>
    </row>
    <row r="45" spans="1:27">
      <c r="A45" t="s">
        <v>9</v>
      </c>
      <c r="B45">
        <v>4</v>
      </c>
      <c r="C45">
        <v>138.86000000000001</v>
      </c>
      <c r="D45">
        <f t="shared" si="6"/>
        <v>16.22</v>
      </c>
      <c r="E45" s="5">
        <f t="shared" si="10"/>
        <v>32.72</v>
      </c>
      <c r="F45" s="2">
        <v>31.92</v>
      </c>
      <c r="G45" s="2">
        <f t="shared" si="7"/>
        <v>31.92</v>
      </c>
      <c r="H45">
        <v>0.61</v>
      </c>
      <c r="I45" s="1">
        <v>-0.37480000000000002</v>
      </c>
      <c r="J45">
        <v>0.64</v>
      </c>
      <c r="L45" t="s">
        <v>10</v>
      </c>
      <c r="M45" t="s">
        <v>12</v>
      </c>
      <c r="P45" t="s">
        <v>9</v>
      </c>
      <c r="Q45">
        <v>4</v>
      </c>
      <c r="R45">
        <v>138.57</v>
      </c>
      <c r="S45">
        <f t="shared" si="8"/>
        <v>17.900000000000006</v>
      </c>
      <c r="T45" s="5">
        <f t="shared" si="11"/>
        <v>33.400000000000006</v>
      </c>
      <c r="U45" s="2">
        <v>30.3</v>
      </c>
      <c r="V45" s="2">
        <f t="shared" si="9"/>
        <v>30.3</v>
      </c>
      <c r="W45">
        <v>0.54</v>
      </c>
      <c r="X45" s="1">
        <v>-0.27539999999999998</v>
      </c>
      <c r="Y45">
        <v>0.41</v>
      </c>
      <c r="Z45" t="s">
        <v>10</v>
      </c>
      <c r="AA45" t="s">
        <v>12</v>
      </c>
    </row>
    <row r="46" spans="1:27">
      <c r="A46" t="s">
        <v>9</v>
      </c>
      <c r="B46">
        <v>5</v>
      </c>
      <c r="C46">
        <v>138.11000000000001</v>
      </c>
      <c r="D46">
        <f t="shared" si="6"/>
        <v>16.97</v>
      </c>
      <c r="E46" s="5">
        <f t="shared" si="10"/>
        <v>33.47</v>
      </c>
      <c r="F46" s="2">
        <v>24.37</v>
      </c>
      <c r="G46" s="2">
        <f t="shared" si="7"/>
        <v>24.37</v>
      </c>
      <c r="H46">
        <v>0.52</v>
      </c>
      <c r="I46" s="1">
        <v>-0.23200000000000001</v>
      </c>
      <c r="J46">
        <v>0.9</v>
      </c>
      <c r="L46" t="s">
        <v>10</v>
      </c>
      <c r="M46" t="s">
        <v>12</v>
      </c>
      <c r="P46" t="s">
        <v>9</v>
      </c>
      <c r="Q46">
        <v>5</v>
      </c>
      <c r="R46">
        <v>137.91</v>
      </c>
      <c r="S46">
        <f t="shared" si="8"/>
        <v>18.560000000000002</v>
      </c>
      <c r="T46" s="5">
        <f t="shared" si="11"/>
        <v>34.06</v>
      </c>
      <c r="U46" s="2">
        <v>28.62</v>
      </c>
      <c r="V46" s="2">
        <f t="shared" si="9"/>
        <v>28.62</v>
      </c>
      <c r="W46">
        <v>0.59</v>
      </c>
      <c r="X46" s="1">
        <v>-0.26090000000000002</v>
      </c>
      <c r="Y46">
        <v>0.3</v>
      </c>
      <c r="Z46" t="s">
        <v>10</v>
      </c>
      <c r="AA46" t="s">
        <v>12</v>
      </c>
    </row>
    <row r="47" spans="1:27">
      <c r="A47" t="s">
        <v>9</v>
      </c>
      <c r="B47">
        <v>6</v>
      </c>
      <c r="C47">
        <v>140.22999999999999</v>
      </c>
      <c r="D47">
        <f t="shared" si="6"/>
        <v>14.850000000000023</v>
      </c>
      <c r="E47" s="5">
        <f t="shared" si="10"/>
        <v>31.350000000000023</v>
      </c>
      <c r="F47" s="2">
        <v>28.04</v>
      </c>
      <c r="G47" s="2">
        <f t="shared" si="7"/>
        <v>28.04</v>
      </c>
      <c r="H47">
        <v>0.68</v>
      </c>
      <c r="I47" s="1">
        <v>-0.48559999999999998</v>
      </c>
      <c r="J47">
        <v>0.75</v>
      </c>
      <c r="L47" t="s">
        <v>10</v>
      </c>
      <c r="M47" t="s">
        <v>12</v>
      </c>
      <c r="P47" t="s">
        <v>9</v>
      </c>
      <c r="Q47">
        <v>6</v>
      </c>
      <c r="R47">
        <v>139.18</v>
      </c>
      <c r="S47">
        <f t="shared" si="8"/>
        <v>17.289999999999992</v>
      </c>
      <c r="T47" s="5">
        <f t="shared" si="11"/>
        <v>32.789999999999992</v>
      </c>
      <c r="U47" s="2">
        <v>27.96</v>
      </c>
      <c r="V47" s="2">
        <f t="shared" si="9"/>
        <v>27.96</v>
      </c>
      <c r="W47">
        <v>0.6</v>
      </c>
      <c r="X47" s="1">
        <v>-0.26860000000000001</v>
      </c>
      <c r="Y47">
        <v>0.18</v>
      </c>
      <c r="Z47" t="s">
        <v>10</v>
      </c>
      <c r="AA47" t="s">
        <v>12</v>
      </c>
    </row>
    <row r="48" spans="1:27">
      <c r="A48" t="s">
        <v>9</v>
      </c>
      <c r="B48">
        <v>7</v>
      </c>
      <c r="C48">
        <v>140.12</v>
      </c>
      <c r="D48">
        <f t="shared" si="6"/>
        <v>14.960000000000008</v>
      </c>
      <c r="E48" s="5">
        <f t="shared" si="10"/>
        <v>31.460000000000008</v>
      </c>
      <c r="F48" s="2">
        <v>26.04</v>
      </c>
      <c r="G48" s="2">
        <f t="shared" si="7"/>
        <v>26.04</v>
      </c>
      <c r="H48">
        <v>0.49</v>
      </c>
      <c r="I48" s="1">
        <v>0.28520000000000001</v>
      </c>
      <c r="J48">
        <v>0.85</v>
      </c>
      <c r="L48" t="s">
        <v>10</v>
      </c>
      <c r="M48" t="s">
        <v>12</v>
      </c>
      <c r="P48" t="s">
        <v>9</v>
      </c>
      <c r="Q48">
        <v>7</v>
      </c>
      <c r="R48">
        <v>138.02000000000001</v>
      </c>
      <c r="S48">
        <f t="shared" si="8"/>
        <v>18.449999999999989</v>
      </c>
      <c r="T48" s="5">
        <f t="shared" si="11"/>
        <v>33.949999999999989</v>
      </c>
      <c r="U48" s="2">
        <v>28.02</v>
      </c>
      <c r="V48" s="2">
        <f t="shared" si="9"/>
        <v>28.02</v>
      </c>
      <c r="W48">
        <v>0.57999999999999996</v>
      </c>
      <c r="X48" s="1">
        <v>-0.25950000000000001</v>
      </c>
      <c r="Y48">
        <v>0.06</v>
      </c>
      <c r="Z48" t="s">
        <v>10</v>
      </c>
      <c r="AA48" t="s">
        <v>12</v>
      </c>
    </row>
    <row r="49" spans="1:27">
      <c r="A49" t="s">
        <v>9</v>
      </c>
      <c r="B49">
        <v>8</v>
      </c>
      <c r="C49">
        <v>137.41999999999999</v>
      </c>
      <c r="D49">
        <f t="shared" si="6"/>
        <v>17.660000000000025</v>
      </c>
      <c r="E49" s="5">
        <f t="shared" si="10"/>
        <v>34.160000000000025</v>
      </c>
      <c r="F49" s="2">
        <v>32.81</v>
      </c>
      <c r="G49" s="2">
        <f t="shared" si="7"/>
        <v>32.81</v>
      </c>
      <c r="H49">
        <v>0.54</v>
      </c>
      <c r="I49" s="1">
        <v>-0.2291</v>
      </c>
      <c r="J49">
        <v>0.69</v>
      </c>
      <c r="L49" t="s">
        <v>10</v>
      </c>
      <c r="M49" t="s">
        <v>12</v>
      </c>
      <c r="P49" t="s">
        <v>9</v>
      </c>
      <c r="Q49">
        <v>8</v>
      </c>
      <c r="R49">
        <v>139.07</v>
      </c>
      <c r="S49">
        <f t="shared" si="8"/>
        <v>17.400000000000006</v>
      </c>
      <c r="T49" s="5">
        <f t="shared" si="11"/>
        <v>32.900000000000006</v>
      </c>
      <c r="U49" s="2">
        <v>27.92</v>
      </c>
      <c r="V49" s="2">
        <f t="shared" si="9"/>
        <v>27.92</v>
      </c>
      <c r="W49">
        <v>0.59</v>
      </c>
      <c r="X49" s="1">
        <v>-0.27450000000000002</v>
      </c>
      <c r="Y49">
        <v>0.16</v>
      </c>
      <c r="Z49" t="s">
        <v>10</v>
      </c>
      <c r="AA49" t="s">
        <v>12</v>
      </c>
    </row>
    <row r="50" spans="1:27">
      <c r="A50" t="s">
        <v>9</v>
      </c>
      <c r="B50">
        <v>9</v>
      </c>
      <c r="C50">
        <v>139.71</v>
      </c>
      <c r="D50">
        <f t="shared" si="6"/>
        <v>15.370000000000005</v>
      </c>
      <c r="E50" s="5">
        <f t="shared" si="10"/>
        <v>31.870000000000005</v>
      </c>
      <c r="F50" s="2">
        <v>28.78</v>
      </c>
      <c r="G50" s="2">
        <f t="shared" si="7"/>
        <v>28.78</v>
      </c>
      <c r="H50">
        <v>0.59</v>
      </c>
      <c r="I50" s="1">
        <v>-0.31169999999999998</v>
      </c>
      <c r="J50">
        <v>0.67</v>
      </c>
      <c r="L50" t="s">
        <v>10</v>
      </c>
      <c r="M50" t="s">
        <v>12</v>
      </c>
      <c r="P50" t="s">
        <v>9</v>
      </c>
      <c r="Q50">
        <v>9</v>
      </c>
      <c r="R50">
        <v>138.38</v>
      </c>
      <c r="S50">
        <f t="shared" si="8"/>
        <v>18.090000000000003</v>
      </c>
      <c r="T50" s="5">
        <f t="shared" si="11"/>
        <v>33.590000000000003</v>
      </c>
      <c r="U50" s="2">
        <v>26.8</v>
      </c>
      <c r="V50" s="2">
        <f t="shared" si="9"/>
        <v>26.8</v>
      </c>
      <c r="W50">
        <v>0.57999999999999996</v>
      </c>
      <c r="X50" s="1">
        <v>-0.26169999999999999</v>
      </c>
      <c r="Y50">
        <v>0.08</v>
      </c>
      <c r="Z50" t="s">
        <v>10</v>
      </c>
      <c r="AA50" t="s">
        <v>12</v>
      </c>
    </row>
    <row r="51" spans="1:27">
      <c r="A51" t="s">
        <v>9</v>
      </c>
      <c r="B51">
        <v>10</v>
      </c>
      <c r="C51">
        <v>138.26</v>
      </c>
      <c r="D51">
        <f t="shared" si="6"/>
        <v>16.820000000000022</v>
      </c>
      <c r="E51" s="5">
        <f t="shared" si="10"/>
        <v>33.320000000000022</v>
      </c>
      <c r="F51" s="2">
        <v>31.23</v>
      </c>
      <c r="G51" s="2">
        <f t="shared" si="7"/>
        <v>31.23</v>
      </c>
      <c r="H51">
        <v>0.53</v>
      </c>
      <c r="I51" s="1">
        <v>-0.25790000000000002</v>
      </c>
      <c r="J51">
        <v>0.54</v>
      </c>
      <c r="L51" t="s">
        <v>10</v>
      </c>
      <c r="M51" t="s">
        <v>12</v>
      </c>
      <c r="P51" t="s">
        <v>9</v>
      </c>
      <c r="Q51">
        <v>10</v>
      </c>
      <c r="R51">
        <v>138.35</v>
      </c>
      <c r="S51">
        <f t="shared" si="8"/>
        <v>18.120000000000005</v>
      </c>
      <c r="T51" s="5">
        <f t="shared" si="11"/>
        <v>33.620000000000005</v>
      </c>
      <c r="U51" s="2">
        <v>28.96</v>
      </c>
      <c r="V51" s="2">
        <f t="shared" si="9"/>
        <v>28.96</v>
      </c>
      <c r="W51">
        <v>0.61</v>
      </c>
      <c r="X51" s="1">
        <v>-0.2792</v>
      </c>
      <c r="Y51">
        <v>0.2</v>
      </c>
      <c r="Z51" t="s">
        <v>10</v>
      </c>
      <c r="AA51" t="s">
        <v>12</v>
      </c>
    </row>
    <row r="52" spans="1:27">
      <c r="A52" t="s">
        <v>9</v>
      </c>
      <c r="B52">
        <v>11</v>
      </c>
      <c r="C52">
        <v>138.63999999999999</v>
      </c>
      <c r="D52">
        <f t="shared" si="6"/>
        <v>16.440000000000026</v>
      </c>
      <c r="E52" s="5">
        <f t="shared" si="10"/>
        <v>32.940000000000026</v>
      </c>
      <c r="F52" s="2">
        <v>32.15</v>
      </c>
      <c r="G52" s="2">
        <f t="shared" si="7"/>
        <v>32.15</v>
      </c>
      <c r="H52">
        <v>0.53</v>
      </c>
      <c r="I52" s="1">
        <v>-0.29149999999999998</v>
      </c>
      <c r="J52">
        <v>0.73</v>
      </c>
      <c r="L52" t="s">
        <v>10</v>
      </c>
      <c r="M52" t="s">
        <v>12</v>
      </c>
      <c r="P52" t="s">
        <v>9</v>
      </c>
      <c r="Q52">
        <v>11</v>
      </c>
      <c r="R52">
        <v>139.01</v>
      </c>
      <c r="S52">
        <f t="shared" si="8"/>
        <v>17.460000000000008</v>
      </c>
      <c r="T52" s="5">
        <f t="shared" si="11"/>
        <v>32.960000000000008</v>
      </c>
      <c r="U52" s="2">
        <v>25.06</v>
      </c>
      <c r="V52" s="2">
        <f t="shared" si="9"/>
        <v>25.06</v>
      </c>
      <c r="W52">
        <v>0.56000000000000005</v>
      </c>
      <c r="X52" s="1">
        <v>-0.29480000000000001</v>
      </c>
      <c r="Y52">
        <v>0.31</v>
      </c>
      <c r="Z52" t="s">
        <v>10</v>
      </c>
      <c r="AA52" t="s">
        <v>12</v>
      </c>
    </row>
    <row r="53" spans="1:27">
      <c r="A53" t="s">
        <v>9</v>
      </c>
      <c r="B53">
        <v>12</v>
      </c>
      <c r="C53">
        <v>141.63</v>
      </c>
      <c r="D53">
        <f t="shared" si="6"/>
        <v>13.450000000000017</v>
      </c>
      <c r="E53" s="5">
        <f t="shared" si="10"/>
        <v>29.950000000000017</v>
      </c>
      <c r="F53" s="2">
        <v>22.33</v>
      </c>
      <c r="G53" s="2">
        <f t="shared" si="7"/>
        <v>22.33</v>
      </c>
      <c r="H53">
        <v>0.49</v>
      </c>
      <c r="I53" s="1">
        <v>-0.2923</v>
      </c>
      <c r="J53">
        <v>0.69</v>
      </c>
      <c r="L53" t="s">
        <v>10</v>
      </c>
      <c r="M53" t="s">
        <v>12</v>
      </c>
      <c r="P53" t="s">
        <v>9</v>
      </c>
      <c r="Q53">
        <v>12</v>
      </c>
      <c r="R53">
        <v>140.47</v>
      </c>
      <c r="S53">
        <f t="shared" si="8"/>
        <v>16</v>
      </c>
      <c r="T53" s="5">
        <f t="shared" si="11"/>
        <v>31.5</v>
      </c>
      <c r="U53" s="2">
        <v>22.79</v>
      </c>
      <c r="V53" s="2">
        <f t="shared" si="9"/>
        <v>22.79</v>
      </c>
      <c r="W53">
        <v>0.79</v>
      </c>
      <c r="X53" s="1">
        <v>-0.27539999999999998</v>
      </c>
      <c r="Y53">
        <v>0.38</v>
      </c>
      <c r="Z53" t="s">
        <v>10</v>
      </c>
      <c r="AA53" t="s">
        <v>12</v>
      </c>
    </row>
    <row r="54" spans="1:27">
      <c r="A54" t="s">
        <v>9</v>
      </c>
      <c r="B54">
        <v>13</v>
      </c>
      <c r="C54">
        <v>138.44</v>
      </c>
      <c r="D54">
        <f t="shared" si="6"/>
        <v>16.640000000000015</v>
      </c>
      <c r="E54" s="5">
        <f t="shared" si="10"/>
        <v>33.140000000000015</v>
      </c>
      <c r="F54" s="2">
        <v>35.799999999999997</v>
      </c>
      <c r="G54" s="2">
        <f t="shared" si="7"/>
        <v>35.799999999999997</v>
      </c>
      <c r="H54">
        <v>0.72</v>
      </c>
      <c r="I54" s="1">
        <v>0.3674</v>
      </c>
      <c r="J54">
        <v>0.97</v>
      </c>
      <c r="L54" t="s">
        <v>10</v>
      </c>
      <c r="M54" t="s">
        <v>12</v>
      </c>
      <c r="P54" t="s">
        <v>9</v>
      </c>
      <c r="Q54">
        <v>13</v>
      </c>
      <c r="R54">
        <v>138.77000000000001</v>
      </c>
      <c r="S54">
        <f t="shared" si="8"/>
        <v>17.699999999999989</v>
      </c>
      <c r="T54" s="5">
        <f t="shared" si="11"/>
        <v>33.199999999999989</v>
      </c>
      <c r="U54" s="2">
        <v>-33.39</v>
      </c>
      <c r="V54" s="2">
        <f t="shared" si="9"/>
        <v>33.39</v>
      </c>
      <c r="W54">
        <v>0.94</v>
      </c>
      <c r="X54" s="1">
        <v>-0.40339999999999998</v>
      </c>
      <c r="Y54">
        <v>0.49</v>
      </c>
      <c r="Z54" t="s">
        <v>10</v>
      </c>
      <c r="AA54" t="s">
        <v>12</v>
      </c>
    </row>
    <row r="55" spans="1:27">
      <c r="A55" t="s">
        <v>9</v>
      </c>
      <c r="B55">
        <v>14</v>
      </c>
      <c r="C55">
        <v>129.86000000000001</v>
      </c>
      <c r="D55">
        <f t="shared" si="6"/>
        <v>25.22</v>
      </c>
      <c r="E55" s="5">
        <f t="shared" si="10"/>
        <v>41.72</v>
      </c>
      <c r="F55" s="2">
        <v>-38.26</v>
      </c>
      <c r="G55" s="2">
        <f t="shared" si="7"/>
        <v>38.26</v>
      </c>
      <c r="H55">
        <v>0.56000000000000005</v>
      </c>
      <c r="I55" s="1">
        <v>2.4239999999999999</v>
      </c>
      <c r="J55">
        <v>0.27</v>
      </c>
      <c r="L55" t="s">
        <v>10</v>
      </c>
      <c r="M55" t="s">
        <v>13</v>
      </c>
      <c r="P55" t="s">
        <v>9</v>
      </c>
      <c r="Q55">
        <v>14</v>
      </c>
      <c r="R55">
        <v>129.25</v>
      </c>
      <c r="S55">
        <f t="shared" si="8"/>
        <v>27.22</v>
      </c>
      <c r="T55" s="5">
        <f t="shared" si="11"/>
        <v>42.72</v>
      </c>
      <c r="U55" s="2">
        <v>-43.32</v>
      </c>
      <c r="V55" s="2">
        <f t="shared" si="9"/>
        <v>43.32</v>
      </c>
      <c r="W55">
        <v>0.48</v>
      </c>
      <c r="X55" s="1">
        <v>2.282</v>
      </c>
      <c r="Y55">
        <v>0.3</v>
      </c>
      <c r="Z55" t="s">
        <v>10</v>
      </c>
      <c r="AA55" t="s">
        <v>13</v>
      </c>
    </row>
    <row r="56" spans="1:27">
      <c r="A56" t="s">
        <v>9</v>
      </c>
      <c r="B56">
        <v>15</v>
      </c>
      <c r="C56">
        <v>21.65</v>
      </c>
      <c r="D56">
        <f t="shared" si="6"/>
        <v>133.43</v>
      </c>
      <c r="E56" s="5">
        <f t="shared" si="10"/>
        <v>149.93</v>
      </c>
      <c r="F56" s="2">
        <v>-134.59</v>
      </c>
      <c r="G56" s="2">
        <f t="shared" si="7"/>
        <v>134.59</v>
      </c>
      <c r="H56">
        <v>0.03</v>
      </c>
      <c r="I56" s="1">
        <v>-2.1240000000000001</v>
      </c>
      <c r="J56">
        <v>0.95</v>
      </c>
      <c r="L56" t="s">
        <v>27</v>
      </c>
      <c r="P56" t="s">
        <v>9</v>
      </c>
      <c r="Q56">
        <v>15</v>
      </c>
      <c r="R56">
        <v>16.8</v>
      </c>
      <c r="S56">
        <f t="shared" si="8"/>
        <v>139.66999999999999</v>
      </c>
      <c r="T56" s="5">
        <f t="shared" si="11"/>
        <v>155.16999999999999</v>
      </c>
      <c r="U56" s="2">
        <v>-99.54</v>
      </c>
      <c r="V56" s="2">
        <f t="shared" si="9"/>
        <v>99.54</v>
      </c>
      <c r="W56">
        <v>0.79</v>
      </c>
      <c r="X56" s="1">
        <v>2.246</v>
      </c>
      <c r="Y56">
        <v>0.34</v>
      </c>
      <c r="Z56" t="s">
        <v>27</v>
      </c>
    </row>
    <row r="57" spans="1:27">
      <c r="A57" t="s">
        <v>9</v>
      </c>
      <c r="B57">
        <v>16</v>
      </c>
      <c r="C57">
        <v>20.14</v>
      </c>
      <c r="D57">
        <f t="shared" si="6"/>
        <v>134.94</v>
      </c>
      <c r="E57" s="5">
        <f t="shared" si="10"/>
        <v>151.44</v>
      </c>
      <c r="F57" s="2">
        <v>178.81</v>
      </c>
      <c r="G57" s="2">
        <f t="shared" si="7"/>
        <v>178.81</v>
      </c>
      <c r="H57">
        <v>0.52</v>
      </c>
      <c r="I57" s="1">
        <v>2.794</v>
      </c>
      <c r="J57">
        <v>0.95</v>
      </c>
      <c r="L57" t="s">
        <v>14</v>
      </c>
      <c r="M57" t="s">
        <v>15</v>
      </c>
      <c r="P57" t="s">
        <v>9</v>
      </c>
      <c r="Q57">
        <v>16</v>
      </c>
      <c r="R57">
        <v>40.049999999999997</v>
      </c>
      <c r="S57">
        <f t="shared" si="8"/>
        <v>116.42</v>
      </c>
      <c r="T57" s="5">
        <f t="shared" si="11"/>
        <v>131.92000000000002</v>
      </c>
      <c r="U57" s="2">
        <v>141.49</v>
      </c>
      <c r="V57" s="2">
        <f t="shared" si="9"/>
        <v>141.49</v>
      </c>
      <c r="W57">
        <v>0.95</v>
      </c>
      <c r="X57" s="1">
        <v>-2.456</v>
      </c>
      <c r="Y57">
        <v>0.05</v>
      </c>
      <c r="Z57" t="s">
        <v>14</v>
      </c>
      <c r="AA57" t="s">
        <v>15</v>
      </c>
    </row>
    <row r="58" spans="1:27">
      <c r="A58" t="s">
        <v>9</v>
      </c>
      <c r="B58">
        <v>17</v>
      </c>
      <c r="C58">
        <v>54.14</v>
      </c>
      <c r="D58">
        <f t="shared" si="6"/>
        <v>100.94000000000001</v>
      </c>
      <c r="E58" s="5">
        <f t="shared" si="10"/>
        <v>117.44000000000001</v>
      </c>
      <c r="F58" s="2">
        <v>156.78</v>
      </c>
      <c r="G58" s="2">
        <f t="shared" si="7"/>
        <v>156.78</v>
      </c>
      <c r="H58">
        <v>0.63</v>
      </c>
      <c r="I58" s="1">
        <v>2.2189999999999999</v>
      </c>
      <c r="J58">
        <v>0.37</v>
      </c>
      <c r="L58" t="s">
        <v>14</v>
      </c>
      <c r="P58" t="s">
        <v>9</v>
      </c>
      <c r="Q58">
        <v>17</v>
      </c>
      <c r="R58">
        <v>44.5</v>
      </c>
      <c r="S58">
        <f t="shared" si="8"/>
        <v>111.97</v>
      </c>
      <c r="T58" s="5">
        <f t="shared" si="11"/>
        <v>127.47</v>
      </c>
      <c r="U58" s="2">
        <v>161.85</v>
      </c>
      <c r="V58" s="2">
        <f t="shared" si="9"/>
        <v>161.85</v>
      </c>
      <c r="W58">
        <v>0.63</v>
      </c>
      <c r="X58" s="1">
        <v>2.35</v>
      </c>
      <c r="Y58">
        <v>0.24</v>
      </c>
      <c r="Z58" t="s">
        <v>14</v>
      </c>
    </row>
    <row r="59" spans="1:27">
      <c r="A59" t="s">
        <v>9</v>
      </c>
      <c r="B59">
        <v>18</v>
      </c>
      <c r="C59">
        <v>43.47</v>
      </c>
      <c r="D59">
        <f t="shared" si="6"/>
        <v>111.61000000000001</v>
      </c>
      <c r="E59" s="5">
        <f t="shared" si="10"/>
        <v>128.11000000000001</v>
      </c>
      <c r="F59" s="2">
        <v>189.65</v>
      </c>
      <c r="G59" s="2">
        <f t="shared" si="7"/>
        <v>189.65</v>
      </c>
      <c r="H59">
        <v>0.52</v>
      </c>
      <c r="I59" s="1">
        <v>3.0819999999999999</v>
      </c>
      <c r="J59">
        <v>0.27</v>
      </c>
      <c r="L59" t="s">
        <v>14</v>
      </c>
      <c r="P59" t="s">
        <v>9</v>
      </c>
      <c r="Q59">
        <v>18</v>
      </c>
      <c r="R59">
        <v>50.69</v>
      </c>
      <c r="S59">
        <f t="shared" si="8"/>
        <v>105.78</v>
      </c>
      <c r="T59" s="5">
        <f t="shared" si="11"/>
        <v>121.28</v>
      </c>
      <c r="U59" s="2">
        <v>158.38</v>
      </c>
      <c r="V59" s="2">
        <f t="shared" si="9"/>
        <v>158.38</v>
      </c>
      <c r="W59">
        <v>0.54</v>
      </c>
      <c r="X59" s="1">
        <v>2.3109999999999999</v>
      </c>
      <c r="Y59">
        <v>0.17</v>
      </c>
      <c r="Z59" t="s">
        <v>14</v>
      </c>
    </row>
    <row r="60" spans="1:27">
      <c r="A60" t="s">
        <v>9</v>
      </c>
      <c r="B60">
        <v>19</v>
      </c>
      <c r="C60">
        <v>34.1</v>
      </c>
      <c r="D60">
        <f t="shared" si="6"/>
        <v>120.98000000000002</v>
      </c>
      <c r="E60" s="5">
        <f t="shared" si="10"/>
        <v>137.48000000000002</v>
      </c>
      <c r="F60" s="2">
        <v>114.36</v>
      </c>
      <c r="G60" s="2">
        <f t="shared" si="7"/>
        <v>114.36</v>
      </c>
      <c r="H60">
        <v>0.36</v>
      </c>
      <c r="I60" s="1">
        <v>-2.3420000000000001</v>
      </c>
      <c r="J60">
        <v>0.76</v>
      </c>
      <c r="L60" t="s">
        <v>14</v>
      </c>
      <c r="M60" t="s">
        <v>16</v>
      </c>
      <c r="P60" t="s">
        <v>9</v>
      </c>
      <c r="Q60">
        <v>19</v>
      </c>
      <c r="R60">
        <v>15.27</v>
      </c>
      <c r="S60">
        <f t="shared" si="8"/>
        <v>141.19999999999999</v>
      </c>
      <c r="T60" s="5">
        <f t="shared" si="11"/>
        <v>156.69999999999999</v>
      </c>
      <c r="U60" s="2">
        <v>128.41999999999999</v>
      </c>
      <c r="V60" s="2">
        <f t="shared" si="9"/>
        <v>128.41999999999999</v>
      </c>
      <c r="W60">
        <v>0.69</v>
      </c>
      <c r="X60" s="1">
        <v>-3.0550000000000002</v>
      </c>
      <c r="Y60">
        <v>0.11</v>
      </c>
      <c r="Z60" t="s">
        <v>14</v>
      </c>
      <c r="AA60" t="s">
        <v>17</v>
      </c>
    </row>
    <row r="61" spans="1:27">
      <c r="A61" t="s">
        <v>9</v>
      </c>
      <c r="B61">
        <v>20</v>
      </c>
      <c r="C61">
        <v>42.13</v>
      </c>
      <c r="D61">
        <f t="shared" si="6"/>
        <v>112.95000000000002</v>
      </c>
      <c r="E61" s="5">
        <f t="shared" si="10"/>
        <v>129.45000000000002</v>
      </c>
      <c r="F61" s="2">
        <v>191.93</v>
      </c>
      <c r="G61" s="2">
        <f t="shared" si="7"/>
        <v>191.93</v>
      </c>
      <c r="H61">
        <v>0.51</v>
      </c>
      <c r="I61" s="1">
        <v>3.19</v>
      </c>
      <c r="J61">
        <v>0.27</v>
      </c>
      <c r="L61" t="s">
        <v>14</v>
      </c>
      <c r="P61" t="s">
        <v>9</v>
      </c>
      <c r="Q61">
        <v>20</v>
      </c>
      <c r="R61">
        <v>54.54</v>
      </c>
      <c r="S61">
        <f t="shared" si="8"/>
        <v>101.93</v>
      </c>
      <c r="T61" s="5">
        <f t="shared" si="11"/>
        <v>117.43</v>
      </c>
      <c r="U61" s="2">
        <v>175.59</v>
      </c>
      <c r="V61" s="2">
        <f t="shared" si="9"/>
        <v>175.59</v>
      </c>
      <c r="W61">
        <v>0.42</v>
      </c>
      <c r="X61" s="1">
        <v>2.177</v>
      </c>
      <c r="Y61">
        <v>0.14000000000000001</v>
      </c>
      <c r="Z61" t="s">
        <v>14</v>
      </c>
    </row>
    <row r="62" spans="1:27">
      <c r="A62" t="s">
        <v>9</v>
      </c>
      <c r="B62">
        <v>21</v>
      </c>
      <c r="C62">
        <v>52.74</v>
      </c>
      <c r="D62">
        <f t="shared" si="6"/>
        <v>102.34</v>
      </c>
      <c r="E62" s="5">
        <f t="shared" si="10"/>
        <v>118.84</v>
      </c>
      <c r="F62" s="2">
        <v>182.81</v>
      </c>
      <c r="G62" s="2">
        <f t="shared" si="7"/>
        <v>182.81</v>
      </c>
      <c r="H62">
        <v>0.34</v>
      </c>
      <c r="I62" s="1">
        <v>2.5219999999999998</v>
      </c>
      <c r="J62">
        <v>0.47</v>
      </c>
      <c r="L62" t="s">
        <v>14</v>
      </c>
      <c r="P62" t="s">
        <v>9</v>
      </c>
      <c r="Q62">
        <v>21</v>
      </c>
      <c r="R62">
        <v>50.48</v>
      </c>
      <c r="S62">
        <f t="shared" si="8"/>
        <v>105.99000000000001</v>
      </c>
      <c r="T62" s="5">
        <f t="shared" si="11"/>
        <v>121.49000000000001</v>
      </c>
      <c r="U62" s="2">
        <v>175.18</v>
      </c>
      <c r="V62" s="2">
        <f t="shared" si="9"/>
        <v>175.18</v>
      </c>
      <c r="W62">
        <v>0.52</v>
      </c>
      <c r="X62" s="1">
        <v>2.2909999999999999</v>
      </c>
      <c r="Y62">
        <v>0.12</v>
      </c>
      <c r="Z62" t="s">
        <v>14</v>
      </c>
    </row>
    <row r="63" spans="1:27">
      <c r="P63" t="s">
        <v>9</v>
      </c>
      <c r="Q63">
        <v>22</v>
      </c>
      <c r="R63">
        <v>115.83</v>
      </c>
      <c r="S63">
        <f t="shared" si="8"/>
        <v>40.64</v>
      </c>
      <c r="T63" s="5">
        <f>S63+15.5</f>
        <v>56.14</v>
      </c>
      <c r="U63" s="2">
        <v>69.69</v>
      </c>
      <c r="V63" s="2">
        <f t="shared" si="9"/>
        <v>69.69</v>
      </c>
      <c r="W63">
        <v>0.21</v>
      </c>
      <c r="X63" s="1">
        <v>3.702</v>
      </c>
      <c r="Y63">
        <v>0.02</v>
      </c>
      <c r="Z63" t="s">
        <v>18</v>
      </c>
    </row>
    <row r="65" spans="3:22">
      <c r="C65" t="s">
        <v>22</v>
      </c>
      <c r="G65">
        <f>MIN(G42:G55)</f>
        <v>19.329999999999998</v>
      </c>
      <c r="R65" t="s">
        <v>22</v>
      </c>
      <c r="V65">
        <f>MIN(V42:V55)</f>
        <v>22.01</v>
      </c>
    </row>
    <row r="66" spans="3:22">
      <c r="C66" t="s">
        <v>23</v>
      </c>
      <c r="G66">
        <f>AVERAGE(G42:G55)</f>
        <v>28.45785714285714</v>
      </c>
      <c r="R66" t="s">
        <v>23</v>
      </c>
      <c r="V66">
        <f>AVERAGE(V42:V55)</f>
        <v>28.396428571428572</v>
      </c>
    </row>
    <row r="67" spans="3:22">
      <c r="C67" t="s">
        <v>24</v>
      </c>
      <c r="G67">
        <f>MAX(G42:G55)</f>
        <v>38.26</v>
      </c>
      <c r="R67" t="s">
        <v>24</v>
      </c>
      <c r="V67">
        <f>MAX(V42:V55)</f>
        <v>43.32</v>
      </c>
    </row>
    <row r="69" spans="3:22">
      <c r="C69" t="s">
        <v>21</v>
      </c>
      <c r="G69">
        <f>MIN(G57:G62)</f>
        <v>114.36</v>
      </c>
      <c r="R69" t="s">
        <v>21</v>
      </c>
      <c r="V69">
        <f>MIN(V57:V62)</f>
        <v>128.41999999999999</v>
      </c>
    </row>
    <row r="70" spans="3:22">
      <c r="C70" t="s">
        <v>19</v>
      </c>
      <c r="G70">
        <f>AVERAGE(G57:G62)</f>
        <v>169.05666666666664</v>
      </c>
      <c r="R70" t="s">
        <v>19</v>
      </c>
      <c r="V70">
        <f>AVERAGE(V57:V62)</f>
        <v>156.81833333333336</v>
      </c>
    </row>
    <row r="71" spans="3:22">
      <c r="C71" t="s">
        <v>20</v>
      </c>
      <c r="G71">
        <f>MAX(G57:G62)</f>
        <v>191.93</v>
      </c>
      <c r="R71" t="s">
        <v>20</v>
      </c>
      <c r="V71">
        <f>MAX(V57:V62)</f>
        <v>175.59</v>
      </c>
    </row>
  </sheetData>
  <mergeCells count="8">
    <mergeCell ref="R40:W40"/>
    <mergeCell ref="X40:Y40"/>
    <mergeCell ref="C4:H4"/>
    <mergeCell ref="I4:J4"/>
    <mergeCell ref="C40:H40"/>
    <mergeCell ref="I40:J40"/>
    <mergeCell ref="R4:W4"/>
    <mergeCell ref="X4:Y4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Southampton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Graeme M. Day</dc:creator>
  <cp:lastModifiedBy>Franci</cp:lastModifiedBy>
  <dcterms:created xsi:type="dcterms:W3CDTF">2015-09-10T08:30:04Z</dcterms:created>
  <dcterms:modified xsi:type="dcterms:W3CDTF">2015-10-02T11:03:52Z</dcterms:modified>
</cp:coreProperties>
</file>