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/>
  <bookViews>
    <workbookView xWindow="560" yWindow="560" windowWidth="25000" windowHeight="14140" tabRatio="500" activeTab="0"/>
  </bookViews>
  <sheets>
    <sheet name="4 k" sheetId="1" r:id="rId1"/>
    <sheet name="6 k" sheetId="2" r:id="rId2"/>
    <sheet name="8 k" sheetId="3" r:id="rId3"/>
    <sheet name="10 k" sheetId="4" r:id="rId4"/>
  </sheets>
  <definedNames/>
  <calcPr calcId="140000"/>
  <extLst/>
</workbook>
</file>

<file path=xl/sharedStrings.xml><?xml version="1.0" encoding="utf-8"?>
<sst xmlns="http://schemas.openxmlformats.org/spreadsheetml/2006/main" count="258" uniqueCount="20">
  <si>
    <t>NaN</t>
  </si>
  <si>
    <t>Repeat</t>
  </si>
  <si>
    <t>FM/Hz</t>
  </si>
  <si>
    <t>stdev</t>
  </si>
  <si>
    <t>participant: S01</t>
  </si>
  <si>
    <t>participant: S02</t>
  </si>
  <si>
    <t>participant: S03</t>
  </si>
  <si>
    <t>participant: S05</t>
  </si>
  <si>
    <t>participant: S04</t>
  </si>
  <si>
    <t>Thresholds at 4 kHz</t>
  </si>
  <si>
    <t>Thresholds at 6 kHz</t>
  </si>
  <si>
    <t>Thresholds at 8 kHz</t>
  </si>
  <si>
    <t>Thresholds at 10 kHz</t>
  </si>
  <si>
    <t>lower</t>
  </si>
  <si>
    <t>higher</t>
  </si>
  <si>
    <t>mean</t>
  </si>
  <si>
    <t>geomean</t>
  </si>
  <si>
    <t>with 80 dB SPL low-pass noise</t>
  </si>
  <si>
    <t>lower bound</t>
  </si>
  <si>
    <t>upper 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</si>
</sst>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9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1" xfId="0" applyFill="1" applyBorder="1"/>
    <xf numFmtId="0" fontId="0" fillId="0" borderId="2" xfId="0" applyFill="1" applyBorder="1"/>
    <xf numFmtId="0" fontId="4" fillId="0" borderId="0" xfId="0" applyFont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4" fillId="0" borderId="2" xfId="0" applyFont="1" applyBorder="1"/>
    <xf numFmtId="0" fontId="4" fillId="0" borderId="3" xfId="0" applyFont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/>
    <xf numFmtId="2" fontId="0" fillId="0" borderId="0" xfId="0" applyNumberFormat="1"/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9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 topLeftCell="A1">
      <selection activeCell="N23" sqref="N23"/>
    </sheetView>
  </sheetViews>
  <sheetFormatPr defaultColWidth="11.00390625" defaultRowHeight="15.75"/>
  <cols>
    <col min="2" max="4" width="11.875" style="0" bestFit="1" customWidth="1"/>
    <col min="8" max="8" width="12.125" style="0" bestFit="1" customWidth="1"/>
    <col min="9" max="9" width="11.50390625" style="0" customWidth="1"/>
  </cols>
  <sheetData>
    <row r="1" spans="1:4" ht="15.75">
      <c r="A1" s="27" t="s">
        <v>9</v>
      </c>
      <c r="B1" s="24"/>
      <c r="C1" s="24"/>
      <c r="D1" s="24"/>
    </row>
    <row r="2" spans="1:18" ht="15.75">
      <c r="A2" s="33" t="s">
        <v>4</v>
      </c>
      <c r="B2" s="2"/>
      <c r="C2" s="26"/>
      <c r="D2" s="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9" t="s">
        <v>2</v>
      </c>
      <c r="B3" s="30" t="s">
        <v>1</v>
      </c>
      <c r="C3" s="31"/>
      <c r="D3" s="32"/>
      <c r="E3" s="17"/>
      <c r="F3" s="18"/>
      <c r="G3" s="19"/>
      <c r="H3" s="19"/>
      <c r="I3" s="19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0"/>
      <c r="B4" s="25">
        <v>1</v>
      </c>
      <c r="C4" s="20">
        <v>2</v>
      </c>
      <c r="D4" s="22">
        <v>3</v>
      </c>
      <c r="E4" s="20" t="s">
        <v>15</v>
      </c>
      <c r="F4" s="21" t="s">
        <v>3</v>
      </c>
      <c r="G4" s="22" t="s">
        <v>16</v>
      </c>
      <c r="H4" s="22" t="s">
        <v>18</v>
      </c>
      <c r="I4" s="22" t="s">
        <v>19</v>
      </c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9">
        <v>128</v>
      </c>
      <c r="B5" s="71">
        <v>37.3354</v>
      </c>
      <c r="C5" s="72">
        <v>32.5178</v>
      </c>
      <c r="D5" s="73">
        <v>40.9375</v>
      </c>
      <c r="E5" s="72">
        <v>36.93023333</v>
      </c>
      <c r="F5" s="89">
        <v>4.224447543</v>
      </c>
      <c r="G5" s="72">
        <v>36.76668101</v>
      </c>
      <c r="H5" s="89">
        <v>32.74327726</v>
      </c>
      <c r="I5" s="73">
        <v>41.28446954</v>
      </c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9">
        <v>256</v>
      </c>
      <c r="B6" s="71">
        <v>52.134</v>
      </c>
      <c r="C6" s="72">
        <v>44.8871</v>
      </c>
      <c r="D6" s="73">
        <v>56.5095</v>
      </c>
      <c r="E6" s="72">
        <v>51.17686667</v>
      </c>
      <c r="F6" s="89">
        <v>5.870019046</v>
      </c>
      <c r="G6" s="72">
        <v>50.94732115</v>
      </c>
      <c r="H6" s="89">
        <v>45.32908806</v>
      </c>
      <c r="I6" s="73">
        <v>57.26189615</v>
      </c>
      <c r="J6" s="2"/>
      <c r="K6" s="2" t="s">
        <v>17</v>
      </c>
      <c r="L6" s="2"/>
      <c r="M6" s="2"/>
      <c r="N6" s="2"/>
      <c r="O6" s="2"/>
      <c r="P6" s="2"/>
      <c r="Q6" s="2"/>
      <c r="R6" s="2"/>
    </row>
    <row r="7" spans="1:18" ht="15.75">
      <c r="A7" s="9">
        <v>512</v>
      </c>
      <c r="B7" s="71">
        <v>42.8668</v>
      </c>
      <c r="C7" s="72">
        <v>89.5615</v>
      </c>
      <c r="D7" s="73">
        <v>69.5218</v>
      </c>
      <c r="E7" s="72">
        <v>67.3167</v>
      </c>
      <c r="F7" s="89">
        <v>23.42531967</v>
      </c>
      <c r="G7" s="72">
        <v>64.38546113</v>
      </c>
      <c r="H7" s="89">
        <v>44.27966991</v>
      </c>
      <c r="I7" s="73">
        <v>93.6205625</v>
      </c>
      <c r="J7" s="2"/>
      <c r="K7" s="30" t="s">
        <v>1</v>
      </c>
      <c r="L7" s="31"/>
      <c r="M7" s="32"/>
      <c r="N7" s="17"/>
      <c r="O7" s="18"/>
      <c r="P7" s="19"/>
      <c r="Q7" s="19"/>
      <c r="R7" s="19"/>
    </row>
    <row r="8" spans="1:18" ht="15.75">
      <c r="A8" s="9">
        <v>600</v>
      </c>
      <c r="B8" s="71">
        <v>129.4557</v>
      </c>
      <c r="C8" s="72">
        <v>89.5615</v>
      </c>
      <c r="D8" s="73">
        <v>89.5615</v>
      </c>
      <c r="E8" s="72">
        <v>102.8595667</v>
      </c>
      <c r="F8" s="89">
        <v>23.03292711</v>
      </c>
      <c r="G8" s="72">
        <v>101.2638958</v>
      </c>
      <c r="H8" s="89">
        <v>81.86131055</v>
      </c>
      <c r="I8" s="73">
        <v>125.2652386</v>
      </c>
      <c r="J8" s="2"/>
      <c r="K8" s="25">
        <v>1</v>
      </c>
      <c r="L8" s="20">
        <v>2</v>
      </c>
      <c r="M8" s="22">
        <v>3</v>
      </c>
      <c r="N8" s="20" t="s">
        <v>15</v>
      </c>
      <c r="O8" s="21" t="s">
        <v>3</v>
      </c>
      <c r="P8" s="22" t="s">
        <v>16</v>
      </c>
      <c r="Q8" s="22" t="s">
        <v>13</v>
      </c>
      <c r="R8" s="22" t="s">
        <v>14</v>
      </c>
    </row>
    <row r="9" spans="1:18" ht="15.75">
      <c r="A9" s="9">
        <v>700</v>
      </c>
      <c r="B9" s="71">
        <v>110.1847</v>
      </c>
      <c r="C9" s="72">
        <v>150.3562</v>
      </c>
      <c r="D9" s="73">
        <v>91.6476</v>
      </c>
      <c r="E9" s="72">
        <v>117.3961667</v>
      </c>
      <c r="F9" s="89">
        <v>30.01131232</v>
      </c>
      <c r="G9" s="72">
        <v>114.9356026</v>
      </c>
      <c r="H9" s="89">
        <v>89.49284341</v>
      </c>
      <c r="I9" s="73">
        <v>147.6117222</v>
      </c>
      <c r="J9" s="2">
        <v>700</v>
      </c>
      <c r="K9" s="74">
        <v>105.2256</v>
      </c>
      <c r="L9" s="43">
        <v>153.8584</v>
      </c>
      <c r="M9" s="43">
        <v>90.5986</v>
      </c>
      <c r="N9" s="43">
        <v>116.5608667</v>
      </c>
      <c r="O9" s="44">
        <v>33.11822424</v>
      </c>
      <c r="P9" s="43">
        <v>113.6199786</v>
      </c>
      <c r="Q9" s="44">
        <v>86.47428948</v>
      </c>
      <c r="R9" s="75">
        <v>149.287142</v>
      </c>
    </row>
    <row r="10" spans="1:18" ht="15.75">
      <c r="A10" s="10">
        <v>800</v>
      </c>
      <c r="B10" s="74" t="s">
        <v>0</v>
      </c>
      <c r="C10" s="43" t="s">
        <v>0</v>
      </c>
      <c r="D10" s="75" t="s">
        <v>0</v>
      </c>
      <c r="E10" s="43" t="s">
        <v>0</v>
      </c>
      <c r="F10" s="44"/>
      <c r="G10" s="43"/>
      <c r="H10" s="44"/>
      <c r="I10" s="75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72"/>
      <c r="C11" s="72"/>
      <c r="D11" s="72"/>
      <c r="E11" s="72"/>
      <c r="F11" s="72"/>
      <c r="G11" s="72"/>
      <c r="H11" s="72"/>
      <c r="I11" s="7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 s="33" t="s">
        <v>5</v>
      </c>
      <c r="B12" s="72"/>
      <c r="C12" s="72"/>
      <c r="D12" s="72"/>
      <c r="E12" s="72"/>
      <c r="F12" s="72"/>
      <c r="G12" s="72"/>
      <c r="H12" s="72"/>
      <c r="I12" s="7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29" t="s">
        <v>2</v>
      </c>
      <c r="B13" s="76" t="s">
        <v>1</v>
      </c>
      <c r="C13" s="77"/>
      <c r="D13" s="78"/>
      <c r="E13" s="90"/>
      <c r="F13" s="41"/>
      <c r="G13" s="42"/>
      <c r="H13" s="42"/>
      <c r="I13" s="4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0"/>
      <c r="B14" s="84">
        <v>1</v>
      </c>
      <c r="C14" s="85">
        <v>2</v>
      </c>
      <c r="D14" s="85">
        <v>3</v>
      </c>
      <c r="E14" s="43" t="s">
        <v>15</v>
      </c>
      <c r="F14" s="44" t="s">
        <v>3</v>
      </c>
      <c r="G14" s="75" t="s">
        <v>16</v>
      </c>
      <c r="H14" s="75" t="s">
        <v>18</v>
      </c>
      <c r="I14" s="75" t="s">
        <v>19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 s="9">
        <v>128</v>
      </c>
      <c r="B15" s="71">
        <v>50.3641</v>
      </c>
      <c r="C15" s="72">
        <v>44.3733</v>
      </c>
      <c r="D15" s="72">
        <v>46.4645</v>
      </c>
      <c r="E15" s="71">
        <v>47.0673</v>
      </c>
      <c r="F15" s="89">
        <v>3.04055045</v>
      </c>
      <c r="G15" s="72">
        <v>47.00254327</v>
      </c>
      <c r="H15" s="89">
        <v>44.08418794</v>
      </c>
      <c r="I15" s="73">
        <v>50.11409253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9">
        <v>256</v>
      </c>
      <c r="B16" s="71">
        <v>40.0056</v>
      </c>
      <c r="C16" s="72">
        <v>39.095</v>
      </c>
      <c r="D16" s="72">
        <v>42.3761</v>
      </c>
      <c r="E16" s="71">
        <v>40.49223333</v>
      </c>
      <c r="F16" s="89">
        <v>1.693816195</v>
      </c>
      <c r="G16" s="72">
        <v>40.46886245</v>
      </c>
      <c r="H16" s="89">
        <v>38.82337707</v>
      </c>
      <c r="I16" s="73">
        <v>42.18408988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9">
        <v>512</v>
      </c>
      <c r="B17" s="71">
        <v>126.509</v>
      </c>
      <c r="C17" s="72">
        <v>161.1095</v>
      </c>
      <c r="D17" s="72">
        <v>138.7143</v>
      </c>
      <c r="E17" s="71">
        <v>142.1109333</v>
      </c>
      <c r="F17" s="89">
        <v>17.54854662</v>
      </c>
      <c r="G17" s="72">
        <v>141.4016908</v>
      </c>
      <c r="H17" s="89">
        <v>125.1586942</v>
      </c>
      <c r="I17" s="73">
        <v>159.7526907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9">
        <v>600</v>
      </c>
      <c r="B18" s="71">
        <v>198.208</v>
      </c>
      <c r="C18" s="72">
        <v>191.479</v>
      </c>
      <c r="D18" s="72">
        <v>176.6531</v>
      </c>
      <c r="E18" s="71">
        <v>188.7800333</v>
      </c>
      <c r="F18" s="89">
        <v>11.0279982</v>
      </c>
      <c r="G18" s="72">
        <v>188.5621542</v>
      </c>
      <c r="H18" s="89">
        <v>177.7446648</v>
      </c>
      <c r="I18" s="73">
        <v>200.0379929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9">
        <v>700</v>
      </c>
      <c r="B19" s="71">
        <v>157.4422</v>
      </c>
      <c r="C19" s="72">
        <v>205.1735</v>
      </c>
      <c r="D19" s="72">
        <v>193.6963</v>
      </c>
      <c r="E19" s="71">
        <v>185.4373333</v>
      </c>
      <c r="F19" s="89">
        <v>24.91439639</v>
      </c>
      <c r="G19" s="72">
        <v>184.2699765</v>
      </c>
      <c r="H19" s="89">
        <v>160.3135924</v>
      </c>
      <c r="I19" s="73">
        <v>211.8062713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9">
        <v>800</v>
      </c>
      <c r="B20" s="71">
        <v>711.4121</v>
      </c>
      <c r="C20" s="72">
        <v>360.6793</v>
      </c>
      <c r="D20" s="72">
        <v>395.477</v>
      </c>
      <c r="E20" s="71">
        <v>489.1894667</v>
      </c>
      <c r="F20" s="89">
        <v>193.2353334</v>
      </c>
      <c r="G20" s="72">
        <v>466.4315285</v>
      </c>
      <c r="H20" s="89">
        <v>322.6724194</v>
      </c>
      <c r="I20" s="73">
        <v>674.2391283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10">
        <v>900</v>
      </c>
      <c r="B21" s="74" t="s">
        <v>0</v>
      </c>
      <c r="C21" s="43" t="s">
        <v>0</v>
      </c>
      <c r="D21" s="43" t="s">
        <v>0</v>
      </c>
      <c r="E21" s="74" t="s">
        <v>0</v>
      </c>
      <c r="F21" s="44"/>
      <c r="G21" s="43"/>
      <c r="H21" s="44"/>
      <c r="I21" s="75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5"/>
      <c r="B22" s="79"/>
      <c r="C22" s="79"/>
      <c r="D22" s="79"/>
      <c r="E22" s="79"/>
      <c r="F22" s="79"/>
      <c r="G22" s="79"/>
      <c r="H22" s="79"/>
      <c r="I22" s="79"/>
      <c r="J22" s="2"/>
      <c r="K22" s="2"/>
      <c r="L22" s="2"/>
      <c r="M22" s="2"/>
      <c r="N22" s="2"/>
      <c r="O22" s="2"/>
      <c r="P22" s="2"/>
      <c r="Q22" s="2"/>
      <c r="R22" s="2"/>
    </row>
    <row r="23" spans="1:9" ht="15.75">
      <c r="A23" s="28" t="s">
        <v>6</v>
      </c>
      <c r="B23" s="35"/>
      <c r="C23" s="35"/>
      <c r="D23" s="35"/>
      <c r="E23" s="35"/>
      <c r="F23" s="35"/>
      <c r="G23" s="36"/>
      <c r="H23" s="36"/>
      <c r="I23" s="36"/>
    </row>
    <row r="24" spans="1:9" ht="15.75">
      <c r="A24" s="7" t="s">
        <v>2</v>
      </c>
      <c r="B24" s="80" t="s">
        <v>1</v>
      </c>
      <c r="C24" s="81"/>
      <c r="D24" s="82"/>
      <c r="E24" s="91"/>
      <c r="F24" s="46"/>
      <c r="G24" s="92"/>
      <c r="H24" s="92"/>
      <c r="I24" s="92"/>
    </row>
    <row r="25" spans="1:9" ht="15.75">
      <c r="A25" s="8"/>
      <c r="B25" s="64">
        <v>1</v>
      </c>
      <c r="C25" s="65">
        <v>2</v>
      </c>
      <c r="D25" s="66">
        <v>3</v>
      </c>
      <c r="E25" s="55" t="s">
        <v>15</v>
      </c>
      <c r="F25" s="57" t="s">
        <v>3</v>
      </c>
      <c r="G25" s="57" t="s">
        <v>16</v>
      </c>
      <c r="H25" s="75" t="s">
        <v>18</v>
      </c>
      <c r="I25" s="75" t="s">
        <v>19</v>
      </c>
    </row>
    <row r="26" spans="1:9" ht="15.75">
      <c r="A26" s="4">
        <v>128</v>
      </c>
      <c r="B26" s="61">
        <v>90.5986</v>
      </c>
      <c r="C26" s="62">
        <v>127.9739</v>
      </c>
      <c r="D26" s="63">
        <v>119.4322</v>
      </c>
      <c r="E26" s="52">
        <f>AVERAGE(B26:D26)</f>
        <v>112.66823333333332</v>
      </c>
      <c r="F26" s="51">
        <f>STDEV(B26:D26)</f>
        <v>19.584220595248016</v>
      </c>
      <c r="G26" s="48">
        <f>GEOMEAN(B26:D26)</f>
        <v>111.46061664254948</v>
      </c>
      <c r="H26" s="48">
        <f>EXP(AVERAGE(LN(B26),LN(C26),LN(D26))-STDEV(LN(B26),LN(C26),LN(D26)))</f>
        <v>92.84295252496214</v>
      </c>
      <c r="I26" s="48">
        <f>EXP(AVERAGE(LN(B26),LN(C26),LN(D26))+STDEV(LN(B26),LN(C26),LN(D26)))</f>
        <v>133.8116542448082</v>
      </c>
    </row>
    <row r="27" spans="1:9" ht="15.75">
      <c r="A27" s="4">
        <v>256</v>
      </c>
      <c r="B27" s="61">
        <v>106.444</v>
      </c>
      <c r="C27" s="62">
        <v>157.44222</v>
      </c>
      <c r="D27" s="63">
        <v>140.3205</v>
      </c>
      <c r="E27" s="52">
        <f>AVERAGE(B27:D27)</f>
        <v>134.73557333333335</v>
      </c>
      <c r="F27" s="51">
        <f>STDEV(B27:D27)</f>
        <v>25.95376976849657</v>
      </c>
      <c r="G27" s="48">
        <f>GEOMEAN(B27:D27)</f>
        <v>132.98046224164983</v>
      </c>
      <c r="H27" s="48">
        <f>EXP(AVERAGE(LN(B27),LN(C27),LN(D27))-STDEV(LN(B27),LN(C27),LN(D27)))</f>
        <v>108.74740174536392</v>
      </c>
      <c r="I27" s="48">
        <f>EXP(AVERAGE(LN(B27),LN(C27),LN(D27))+STDEV(LN(B27),LN(C27),LN(D27)))</f>
        <v>162.6135710295876</v>
      </c>
    </row>
    <row r="28" spans="1:9" ht="15.75">
      <c r="A28" s="4">
        <v>512</v>
      </c>
      <c r="B28" s="61">
        <v>527.3771</v>
      </c>
      <c r="C28" s="62">
        <v>533.4838</v>
      </c>
      <c r="D28" s="63">
        <v>619.614</v>
      </c>
      <c r="E28" s="52">
        <f>AVERAGE(B28:D28)</f>
        <v>560.1583</v>
      </c>
      <c r="F28" s="51">
        <f>STDEV(B28:D28)</f>
        <v>51.58059851426699</v>
      </c>
      <c r="G28" s="48">
        <f>GEOMEAN(B28:D28)</f>
        <v>558.6261245024826</v>
      </c>
      <c r="H28" s="48">
        <f>EXP(AVERAGE(LN(B28),LN(C28),LN(D28))-STDEV(LN(B28),LN(C28),LN(D28)))</f>
        <v>510.58730412079075</v>
      </c>
      <c r="I28" s="48">
        <f>EXP(AVERAGE(LN(B28),LN(C28),LN(D28))+STDEV(LN(B28),LN(C28),LN(D28)))</f>
        <v>611.1846974221618</v>
      </c>
    </row>
    <row r="29" spans="1:9" ht="15.75">
      <c r="A29" s="4">
        <v>600</v>
      </c>
      <c r="B29" s="47">
        <v>584.9534</v>
      </c>
      <c r="C29" s="70" t="s">
        <v>0</v>
      </c>
      <c r="D29" s="49" t="s">
        <v>0</v>
      </c>
      <c r="E29" s="79" t="s">
        <v>0</v>
      </c>
      <c r="F29" s="51"/>
      <c r="G29" s="48"/>
      <c r="H29" s="48"/>
      <c r="I29" s="48"/>
    </row>
    <row r="30" spans="1:9" ht="15.75">
      <c r="A30" s="6">
        <v>700</v>
      </c>
      <c r="B30" s="58"/>
      <c r="C30" s="83"/>
      <c r="D30" s="60"/>
      <c r="E30" s="83"/>
      <c r="F30" s="59"/>
      <c r="G30" s="59"/>
      <c r="H30" s="59"/>
      <c r="I30" s="59"/>
    </row>
    <row r="31" spans="2:9" ht="15.75">
      <c r="B31" s="36"/>
      <c r="C31" s="36"/>
      <c r="D31" s="36"/>
      <c r="E31" s="36"/>
      <c r="F31" s="36"/>
      <c r="G31" s="36"/>
      <c r="H31" s="36"/>
      <c r="I31" s="36"/>
    </row>
    <row r="32" spans="1:9" ht="15.75">
      <c r="A32" s="28" t="s">
        <v>8</v>
      </c>
      <c r="B32" s="35"/>
      <c r="C32" s="35"/>
      <c r="D32" s="35"/>
      <c r="E32" s="35"/>
      <c r="F32" s="35"/>
      <c r="G32" s="36"/>
      <c r="H32" s="36"/>
      <c r="I32" s="36"/>
    </row>
    <row r="33" spans="1:9" ht="15.75">
      <c r="A33" s="3" t="s">
        <v>2</v>
      </c>
      <c r="B33" s="37" t="s">
        <v>1</v>
      </c>
      <c r="C33" s="38"/>
      <c r="D33" s="39"/>
      <c r="E33" s="91"/>
      <c r="F33" s="46"/>
      <c r="G33" s="92"/>
      <c r="H33" s="92"/>
      <c r="I33" s="92"/>
    </row>
    <row r="34" spans="1:9" ht="15.75">
      <c r="A34" s="6"/>
      <c r="B34" s="86">
        <v>1</v>
      </c>
      <c r="C34" s="87">
        <v>2</v>
      </c>
      <c r="D34" s="88">
        <v>3</v>
      </c>
      <c r="E34" s="55" t="s">
        <v>15</v>
      </c>
      <c r="F34" s="57" t="s">
        <v>3</v>
      </c>
      <c r="G34" s="57" t="s">
        <v>16</v>
      </c>
      <c r="H34" s="75" t="s">
        <v>18</v>
      </c>
      <c r="I34" s="75" t="s">
        <v>19</v>
      </c>
    </row>
    <row r="35" spans="1:9" ht="15.75">
      <c r="A35" s="4">
        <v>128</v>
      </c>
      <c r="B35" s="47">
        <v>205.1735</v>
      </c>
      <c r="C35" s="70">
        <v>241.0578</v>
      </c>
      <c r="D35" s="49">
        <v>235.5707</v>
      </c>
      <c r="E35" s="52">
        <f>AVERAGE(B35:D35)</f>
        <v>227.2673333333333</v>
      </c>
      <c r="F35" s="51">
        <f>STDEV(B35:D35)</f>
        <v>19.32951551703594</v>
      </c>
      <c r="G35" s="67">
        <f>GEOMEAN(B35:D35)</f>
        <v>226.701595187141</v>
      </c>
      <c r="H35" s="68">
        <f>EXP(AVERAGE(LN(B35),LN(C35),LN(D35))-STDEV(LN(B35),LN(C35),LN(D35)))</f>
        <v>207.7759197631694</v>
      </c>
      <c r="I35" s="69">
        <f>EXP(AVERAGE(LN(B35),LN(C35),LN(D35))+STDEV(LN(B35),LN(C35),LN(D35)))</f>
        <v>247.3511527176708</v>
      </c>
    </row>
    <row r="36" spans="1:9" ht="15.75">
      <c r="A36" s="4">
        <v>256</v>
      </c>
      <c r="B36" s="47">
        <v>255.3414</v>
      </c>
      <c r="C36" s="70">
        <v>300</v>
      </c>
      <c r="D36" s="49">
        <v>261.2891</v>
      </c>
      <c r="E36" s="52">
        <f aca="true" t="shared" si="0" ref="E36">AVERAGE(B36:D36)</f>
        <v>272.2101666666667</v>
      </c>
      <c r="F36" s="51">
        <f aca="true" t="shared" si="1" ref="F36">STDEV(B36:D36)</f>
        <v>24.249740438679613</v>
      </c>
      <c r="G36" s="47">
        <f aca="true" t="shared" si="2" ref="G36">GEOMEAN(B36:D36)</f>
        <v>271.5113115545211</v>
      </c>
      <c r="H36" s="70">
        <f>EXP(AVERAGE(LN(B36),LN(C36),LN(D36))-STDEV(LN(B36),LN(C36),LN(D36)))</f>
        <v>248.8447829861764</v>
      </c>
      <c r="I36" s="49">
        <f>EXP(AVERAGE(LN(B36),LN(C36),LN(D36))+STDEV(LN(B36),LN(C36),LN(D36)))</f>
        <v>296.24246655856723</v>
      </c>
    </row>
    <row r="37" spans="1:9" ht="15.75">
      <c r="A37" s="9">
        <v>512</v>
      </c>
      <c r="B37" s="47" t="s">
        <v>0</v>
      </c>
      <c r="C37" s="70" t="s">
        <v>0</v>
      </c>
      <c r="D37" s="49" t="s">
        <v>0</v>
      </c>
      <c r="E37" s="79" t="s">
        <v>0</v>
      </c>
      <c r="F37" s="51"/>
      <c r="G37" s="47"/>
      <c r="H37" s="70"/>
      <c r="I37" s="49"/>
    </row>
    <row r="38" spans="1:9" ht="15.75">
      <c r="A38" s="9">
        <v>600</v>
      </c>
      <c r="B38" s="47"/>
      <c r="C38" s="70"/>
      <c r="D38" s="49"/>
      <c r="E38" s="70"/>
      <c r="F38" s="48"/>
      <c r="G38" s="47"/>
      <c r="H38" s="70"/>
      <c r="I38" s="49"/>
    </row>
    <row r="39" spans="1:9" ht="15.75">
      <c r="A39" s="4">
        <v>700</v>
      </c>
      <c r="B39" s="47"/>
      <c r="C39" s="70"/>
      <c r="D39" s="49"/>
      <c r="E39" s="70"/>
      <c r="F39" s="48"/>
      <c r="G39" s="47"/>
      <c r="H39" s="70"/>
      <c r="I39" s="49"/>
    </row>
    <row r="40" spans="1:9" ht="15.75">
      <c r="A40" s="6">
        <v>800</v>
      </c>
      <c r="B40" s="58"/>
      <c r="C40" s="83"/>
      <c r="D40" s="60"/>
      <c r="E40" s="83"/>
      <c r="F40" s="59"/>
      <c r="G40" s="58"/>
      <c r="H40" s="83"/>
      <c r="I40" s="60"/>
    </row>
    <row r="41" spans="2:9" ht="15.75">
      <c r="B41" s="36"/>
      <c r="C41" s="36"/>
      <c r="D41" s="36"/>
      <c r="E41" s="36"/>
      <c r="F41" s="36"/>
      <c r="G41" s="36"/>
      <c r="H41" s="36"/>
      <c r="I41" s="36"/>
    </row>
    <row r="42" spans="1:9" ht="15.75">
      <c r="A42" s="28" t="s">
        <v>7</v>
      </c>
      <c r="B42" s="35"/>
      <c r="C42" s="35"/>
      <c r="D42" s="35"/>
      <c r="E42" s="35"/>
      <c r="F42" s="35"/>
      <c r="G42" s="36"/>
      <c r="H42" s="36"/>
      <c r="I42" s="36"/>
    </row>
    <row r="43" spans="1:9" ht="15.75">
      <c r="A43" s="3" t="s">
        <v>2</v>
      </c>
      <c r="B43" s="37" t="s">
        <v>1</v>
      </c>
      <c r="C43" s="38"/>
      <c r="D43" s="39"/>
      <c r="E43" s="91"/>
      <c r="F43" s="46"/>
      <c r="G43" s="92"/>
      <c r="H43" s="92"/>
      <c r="I43" s="92"/>
    </row>
    <row r="44" spans="1:9" ht="15.75">
      <c r="A44" s="6"/>
      <c r="B44" s="86">
        <v>1</v>
      </c>
      <c r="C44" s="87">
        <v>2</v>
      </c>
      <c r="D44" s="88">
        <v>3</v>
      </c>
      <c r="E44" s="55" t="s">
        <v>15</v>
      </c>
      <c r="F44" s="57" t="s">
        <v>3</v>
      </c>
      <c r="G44" s="57" t="s">
        <v>16</v>
      </c>
      <c r="H44" s="75" t="s">
        <v>18</v>
      </c>
      <c r="I44" s="75" t="s">
        <v>19</v>
      </c>
    </row>
    <row r="45" spans="1:9" ht="15.75">
      <c r="A45" s="4">
        <v>128</v>
      </c>
      <c r="B45" s="47">
        <v>172.632</v>
      </c>
      <c r="C45" s="70">
        <v>162.9751</v>
      </c>
      <c r="D45" s="49">
        <v>191.479</v>
      </c>
      <c r="E45" s="52">
        <f>AVERAGE(B45:D45)</f>
        <v>175.69536666666667</v>
      </c>
      <c r="F45" s="51">
        <f>STDEV(B45:D45)</f>
        <v>14.496766546486619</v>
      </c>
      <c r="G45" s="67">
        <f>GEOMEAN(B45:D45)</f>
        <v>175.3024165789392</v>
      </c>
      <c r="H45" s="92">
        <f>EXP(AVERAGE(LN(B45),LN(C45),LN(D45))-STDEV(LN(B45),LN(C45),LN(D45)))</f>
        <v>161.55297867588476</v>
      </c>
      <c r="I45" s="69">
        <f>EXP(AVERAGE(LN(B45),LN(C45),LN(D45))+STDEV(LN(B45),LN(C45),LN(D45)))</f>
        <v>190.22204053612546</v>
      </c>
    </row>
    <row r="46" spans="1:9" ht="15.75">
      <c r="A46" s="4">
        <v>256</v>
      </c>
      <c r="B46" s="47">
        <v>369.0806</v>
      </c>
      <c r="C46" s="70">
        <v>258.2981</v>
      </c>
      <c r="D46" s="49">
        <v>591.7268</v>
      </c>
      <c r="E46" s="52">
        <f aca="true" t="shared" si="3" ref="E46">AVERAGE(B46:D46)</f>
        <v>406.36850000000004</v>
      </c>
      <c r="F46" s="51">
        <f>STDEV(B46:D46)</f>
        <v>169.81302986146238</v>
      </c>
      <c r="G46" s="47">
        <f aca="true" t="shared" si="4" ref="G46">GEOMEAN(B46:D46)</f>
        <v>383.51988781803595</v>
      </c>
      <c r="H46" s="48">
        <f>EXP(AVERAGE(LN(B46),LN(C46),LN(D46))-STDEV(LN(B46),LN(C46),LN(D46)))</f>
        <v>253.0521893155321</v>
      </c>
      <c r="I46" s="49">
        <f>EXP(AVERAGE(LN(B46),LN(C46),LN(D46))+STDEV(LN(B46),LN(C46),LN(D46)))</f>
        <v>581.2536328960763</v>
      </c>
    </row>
    <row r="47" spans="1:9" ht="15.75">
      <c r="A47" s="9">
        <v>512</v>
      </c>
      <c r="B47" s="47" t="s">
        <v>0</v>
      </c>
      <c r="C47" s="70" t="s">
        <v>0</v>
      </c>
      <c r="D47" s="49" t="s">
        <v>0</v>
      </c>
      <c r="E47" s="79" t="s">
        <v>0</v>
      </c>
      <c r="F47" s="51"/>
      <c r="G47" s="47"/>
      <c r="H47" s="48"/>
      <c r="I47" s="49"/>
    </row>
    <row r="48" spans="1:9" ht="15.75">
      <c r="A48" s="9">
        <v>600</v>
      </c>
      <c r="B48" s="47"/>
      <c r="C48" s="70"/>
      <c r="D48" s="49"/>
      <c r="E48" s="70"/>
      <c r="F48" s="48"/>
      <c r="G48" s="47"/>
      <c r="H48" s="48"/>
      <c r="I48" s="49"/>
    </row>
    <row r="49" spans="1:9" ht="15.75">
      <c r="A49" s="4">
        <v>700</v>
      </c>
      <c r="B49" s="47"/>
      <c r="C49" s="70"/>
      <c r="D49" s="49"/>
      <c r="E49" s="70"/>
      <c r="F49" s="48"/>
      <c r="G49" s="47"/>
      <c r="H49" s="48"/>
      <c r="I49" s="49"/>
    </row>
    <row r="50" spans="1:9" ht="15.75">
      <c r="A50" s="6">
        <v>800</v>
      </c>
      <c r="B50" s="58"/>
      <c r="C50" s="83"/>
      <c r="D50" s="60"/>
      <c r="E50" s="83"/>
      <c r="F50" s="59"/>
      <c r="G50" s="58"/>
      <c r="H50" s="59"/>
      <c r="I50" s="60"/>
    </row>
  </sheetData>
  <mergeCells count="6">
    <mergeCell ref="B24:D24"/>
    <mergeCell ref="K7:M7"/>
    <mergeCell ref="B13:D13"/>
    <mergeCell ref="B3:D3"/>
    <mergeCell ref="B43:D43"/>
    <mergeCell ref="B33:D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 topLeftCell="A29">
      <selection activeCell="I45" sqref="B3:I45"/>
    </sheetView>
  </sheetViews>
  <sheetFormatPr defaultColWidth="11.00390625" defaultRowHeight="15.75"/>
  <cols>
    <col min="9" max="9" width="11.625" style="0" customWidth="1"/>
  </cols>
  <sheetData>
    <row r="1" spans="1:4" ht="15.75">
      <c r="A1" s="27" t="s">
        <v>10</v>
      </c>
      <c r="B1" s="24"/>
      <c r="C1" s="24"/>
      <c r="D1" s="24"/>
    </row>
    <row r="2" spans="1:6" ht="15.75">
      <c r="A2" s="28" t="s">
        <v>4</v>
      </c>
      <c r="B2" s="23"/>
      <c r="C2" s="23"/>
      <c r="D2" s="23"/>
      <c r="E2" s="1"/>
      <c r="F2" s="1"/>
    </row>
    <row r="3" spans="1:9" ht="15.75">
      <c r="A3" s="3" t="s">
        <v>2</v>
      </c>
      <c r="B3" s="14" t="s">
        <v>1</v>
      </c>
      <c r="C3" s="15"/>
      <c r="D3" s="16"/>
      <c r="E3" s="17"/>
      <c r="F3" s="18"/>
      <c r="G3" s="18"/>
      <c r="H3" s="18"/>
      <c r="I3" s="19"/>
    </row>
    <row r="4" spans="1:9" ht="15.75">
      <c r="A4" s="6"/>
      <c r="B4" s="11">
        <v>1</v>
      </c>
      <c r="C4" s="12">
        <v>2</v>
      </c>
      <c r="D4" s="13">
        <v>3</v>
      </c>
      <c r="E4" s="20" t="s">
        <v>15</v>
      </c>
      <c r="F4" s="21" t="s">
        <v>3</v>
      </c>
      <c r="G4" s="21" t="s">
        <v>16</v>
      </c>
      <c r="H4" s="22" t="s">
        <v>18</v>
      </c>
      <c r="I4" s="22" t="s">
        <v>19</v>
      </c>
    </row>
    <row r="5" spans="1:9" ht="15.75">
      <c r="A5" s="4">
        <v>128</v>
      </c>
      <c r="B5" s="61">
        <v>39.095</v>
      </c>
      <c r="C5" s="62">
        <v>53.3484</v>
      </c>
      <c r="D5" s="63">
        <v>34.0503</v>
      </c>
      <c r="E5" s="52">
        <f>AVERAGE(B5:D5)</f>
        <v>42.164566666666666</v>
      </c>
      <c r="F5" s="51">
        <f>STDEV(B5:D5)</f>
        <v>10.008538631755068</v>
      </c>
      <c r="G5" s="47">
        <f>GEOMEAN(B5:D5)</f>
        <v>41.41152141345255</v>
      </c>
      <c r="H5" s="48">
        <f>EXP(AVERAGE(LN(B5),LN(C5),LN(D5))-STDEV(LN(B5),LN(C5),LN(D5)))</f>
        <v>32.90379931612968</v>
      </c>
      <c r="I5" s="49">
        <f>EXP(AVERAGE(LN(B5),LN(C5),LN(D5))+STDEV(LN(B5),LN(C5),LN(D5)))</f>
        <v>52.1190300639895</v>
      </c>
    </row>
    <row r="6" spans="1:9" ht="15.75">
      <c r="A6" s="4">
        <v>256</v>
      </c>
      <c r="B6" s="61">
        <v>81.681</v>
      </c>
      <c r="C6" s="62">
        <v>71.1412</v>
      </c>
      <c r="D6" s="63">
        <v>80.746</v>
      </c>
      <c r="E6" s="52">
        <f aca="true" t="shared" si="0" ref="E6:E7">AVERAGE(B6:D6)</f>
        <v>77.85606666666666</v>
      </c>
      <c r="F6" s="51">
        <f aca="true" t="shared" si="1" ref="F6:F7">STDEV(B6:D6)</f>
        <v>5.834006514680397</v>
      </c>
      <c r="G6" s="47">
        <f aca="true" t="shared" si="2" ref="G6:G8">GEOMEAN(B6:D6)</f>
        <v>77.70597547261136</v>
      </c>
      <c r="H6" s="48">
        <f>EXP(AVERAGE(LN(B6),LN(C6),LN(D6))-STDEV(LN(B6),LN(C6),LN(D6)))</f>
        <v>71.97188280771518</v>
      </c>
      <c r="I6" s="49">
        <f>EXP(AVERAGE(LN(B6),LN(C6),LN(D6))+STDEV(LN(B6),LN(C6),LN(D6)))</f>
        <v>83.89691069055647</v>
      </c>
    </row>
    <row r="7" spans="1:9" ht="15.75">
      <c r="A7" s="4">
        <v>512</v>
      </c>
      <c r="B7" s="50">
        <v>152.0972</v>
      </c>
      <c r="C7" s="52">
        <v>104.0211</v>
      </c>
      <c r="D7" s="53">
        <v>143.589</v>
      </c>
      <c r="E7" s="52">
        <f t="shared" si="0"/>
        <v>133.23576666666665</v>
      </c>
      <c r="F7" s="51">
        <f t="shared" si="1"/>
        <v>25.655797164448792</v>
      </c>
      <c r="G7" s="47">
        <f t="shared" si="2"/>
        <v>131.45827949937888</v>
      </c>
      <c r="H7" s="48">
        <f>EXP(AVERAGE(LN(B7),LN(C7),LN(D7))-STDEV(LN(B7),LN(C7),LN(D7)))</f>
        <v>107.11721467179424</v>
      </c>
      <c r="I7" s="49">
        <f>EXP(AVERAGE(LN(B7),LN(C7),LN(D7))+STDEV(LN(B7),LN(C7),LN(D7)))</f>
        <v>161.3305508539073</v>
      </c>
    </row>
    <row r="8" spans="1:9" ht="15.75">
      <c r="A8" s="4">
        <v>600</v>
      </c>
      <c r="B8" s="50">
        <v>255.3414</v>
      </c>
      <c r="C8" s="52">
        <v>161.1095</v>
      </c>
      <c r="D8" s="53">
        <v>195.9392</v>
      </c>
      <c r="E8" s="52">
        <f>AVERAGE(B8:D8)</f>
        <v>204.13003333333333</v>
      </c>
      <c r="F8" s="51">
        <f>STDEV(B8:D8)</f>
        <v>47.646931248752395</v>
      </c>
      <c r="G8" s="47">
        <f t="shared" si="2"/>
        <v>200.5031677964982</v>
      </c>
      <c r="H8" s="48">
        <f>EXP(AVERAGE(LN(B8),LN(C8),LN(D8))-STDEV(LN(B8),LN(C8),LN(D8)))</f>
        <v>159.12810954916787</v>
      </c>
      <c r="I8" s="49">
        <f>EXP(AVERAGE(LN(B8),LN(C8),LN(D8))+STDEV(LN(B8),LN(C8),LN(D8)))</f>
        <v>252.6361961461566</v>
      </c>
    </row>
    <row r="9" spans="1:9" ht="15.75">
      <c r="A9" s="6">
        <v>700</v>
      </c>
      <c r="B9" s="54" t="s">
        <v>0</v>
      </c>
      <c r="C9" s="55" t="s">
        <v>0</v>
      </c>
      <c r="D9" s="56" t="s">
        <v>0</v>
      </c>
      <c r="E9" s="55" t="s">
        <v>0</v>
      </c>
      <c r="F9" s="57"/>
      <c r="G9" s="58"/>
      <c r="H9" s="59"/>
      <c r="I9" s="60"/>
    </row>
    <row r="10" spans="2:9" ht="15.75">
      <c r="B10" s="36"/>
      <c r="C10" s="36"/>
      <c r="D10" s="36"/>
      <c r="E10" s="36"/>
      <c r="F10" s="36"/>
      <c r="G10" s="36"/>
      <c r="H10" s="36"/>
      <c r="I10" s="36"/>
    </row>
    <row r="11" spans="1:9" ht="15.75">
      <c r="A11" s="28" t="s">
        <v>5</v>
      </c>
      <c r="B11" s="35"/>
      <c r="C11" s="35"/>
      <c r="D11" s="35"/>
      <c r="E11" s="35"/>
      <c r="F11" s="35"/>
      <c r="G11" s="36"/>
      <c r="H11" s="36"/>
      <c r="I11" s="36"/>
    </row>
    <row r="12" spans="1:9" ht="15.75">
      <c r="A12" s="3" t="s">
        <v>2</v>
      </c>
      <c r="B12" s="37" t="s">
        <v>1</v>
      </c>
      <c r="C12" s="38"/>
      <c r="D12" s="39"/>
      <c r="E12" s="40"/>
      <c r="F12" s="41"/>
      <c r="G12" s="41"/>
      <c r="H12" s="41"/>
      <c r="I12" s="42"/>
    </row>
    <row r="13" spans="1:9" ht="15.75">
      <c r="A13" s="6"/>
      <c r="B13" s="64">
        <v>1</v>
      </c>
      <c r="C13" s="65">
        <v>2</v>
      </c>
      <c r="D13" s="66">
        <v>3</v>
      </c>
      <c r="E13" s="43" t="s">
        <v>15</v>
      </c>
      <c r="F13" s="44" t="s">
        <v>3</v>
      </c>
      <c r="G13" s="44" t="s">
        <v>16</v>
      </c>
      <c r="H13" s="75" t="s">
        <v>18</v>
      </c>
      <c r="I13" s="75" t="s">
        <v>19</v>
      </c>
    </row>
    <row r="14" spans="1:9" ht="15.75">
      <c r="A14" s="4">
        <v>128</v>
      </c>
      <c r="B14" s="61">
        <v>55.2232</v>
      </c>
      <c r="C14" s="62">
        <v>49.7876</v>
      </c>
      <c r="D14" s="63">
        <v>62.6789</v>
      </c>
      <c r="E14" s="52">
        <f>AVERAGE(B14:D14)</f>
        <v>55.896566666666665</v>
      </c>
      <c r="F14" s="51">
        <f>STDEV(B14:D14)</f>
        <v>6.471975812944092</v>
      </c>
      <c r="G14" s="47">
        <f>GEOMEAN(B14:D14)</f>
        <v>55.648659715471915</v>
      </c>
      <c r="H14" s="48">
        <f>EXP(AVERAGE(LN(B14),LN(C14),LN(D14))-STDEV(LN(B14),LN(C14),LN(D14)))</f>
        <v>49.587403408499476</v>
      </c>
      <c r="I14" s="49">
        <f>EXP(AVERAGE(LN(B14),LN(C14),LN(D14))+STDEV(LN(B14),LN(C14),LN(D14)))</f>
        <v>62.45080635937452</v>
      </c>
    </row>
    <row r="15" spans="1:9" ht="15.75">
      <c r="A15" s="4">
        <v>256</v>
      </c>
      <c r="B15" s="61">
        <v>76.2292</v>
      </c>
      <c r="C15" s="62">
        <v>92.7089</v>
      </c>
      <c r="D15" s="63">
        <v>72.7983</v>
      </c>
      <c r="E15" s="52">
        <f aca="true" t="shared" si="3" ref="E15:E17">AVERAGE(B15:D15)</f>
        <v>80.5788</v>
      </c>
      <c r="F15" s="51">
        <f aca="true" t="shared" si="4" ref="F15:F17">STDEV(B15:D15)</f>
        <v>10.644118714576651</v>
      </c>
      <c r="G15" s="47">
        <f aca="true" t="shared" si="5" ref="G15:G17">GEOMEAN(B15:D15)</f>
        <v>80.12868384602132</v>
      </c>
      <c r="H15" s="48">
        <f>EXP(AVERAGE(LN(B15),LN(C15),LN(D15))-STDEV(LN(B15),LN(C15),LN(D15)))</f>
        <v>70.47506682194268</v>
      </c>
      <c r="I15" s="49">
        <f>EXP(AVERAGE(LN(B15),LN(C15),LN(D15))+STDEV(LN(B15),LN(C15),LN(D15)))</f>
        <v>91.10464543605882</v>
      </c>
    </row>
    <row r="16" spans="1:9" ht="15.75">
      <c r="A16" s="4">
        <v>512</v>
      </c>
      <c r="B16" s="50">
        <v>116.7135</v>
      </c>
      <c r="C16" s="52">
        <v>150.3562</v>
      </c>
      <c r="D16" s="53">
        <v>148.6351</v>
      </c>
      <c r="E16" s="52">
        <f t="shared" si="3"/>
        <v>138.56826666666666</v>
      </c>
      <c r="F16" s="51">
        <f t="shared" si="4"/>
        <v>18.946336475512553</v>
      </c>
      <c r="G16" s="47">
        <f t="shared" si="5"/>
        <v>137.65371539504054</v>
      </c>
      <c r="H16" s="48">
        <f>EXP(AVERAGE(LN(B16),LN(C16),LN(D16))-STDEV(LN(B16),LN(C16),LN(D16)))</f>
        <v>119.30875133502703</v>
      </c>
      <c r="I16" s="49">
        <f>EXP(AVERAGE(LN(B16),LN(C16),LN(D16))+STDEV(LN(B16),LN(C16),LN(D16)))</f>
        <v>158.8194088868639</v>
      </c>
    </row>
    <row r="17" spans="1:9" ht="15.75">
      <c r="A17" s="4">
        <v>600</v>
      </c>
      <c r="B17" s="50">
        <v>209.9526</v>
      </c>
      <c r="C17" s="52">
        <v>267.3753</v>
      </c>
      <c r="D17" s="53">
        <v>241.0578</v>
      </c>
      <c r="E17" s="52">
        <f t="shared" si="3"/>
        <v>239.4619</v>
      </c>
      <c r="F17" s="51">
        <f t="shared" si="4"/>
        <v>28.744595864788216</v>
      </c>
      <c r="G17" s="47">
        <f t="shared" si="5"/>
        <v>238.29846430616843</v>
      </c>
      <c r="H17" s="48">
        <f>EXP(AVERAGE(LN(B17),LN(C17),LN(D17))-STDEV(LN(B17),LN(C17),LN(D17)))</f>
        <v>211.0779972927604</v>
      </c>
      <c r="I17" s="49">
        <f>EXP(AVERAGE(LN(B17),LN(C17),LN(D17))+STDEV(LN(B17),LN(C17),LN(D17)))</f>
        <v>269.02926320604206</v>
      </c>
    </row>
    <row r="18" spans="1:9" ht="15.75">
      <c r="A18" s="6">
        <v>700</v>
      </c>
      <c r="B18" s="54" t="s">
        <v>0</v>
      </c>
      <c r="C18" s="55" t="s">
        <v>0</v>
      </c>
      <c r="D18" s="56" t="s">
        <v>0</v>
      </c>
      <c r="E18" s="55" t="s">
        <v>0</v>
      </c>
      <c r="F18" s="57"/>
      <c r="G18" s="58"/>
      <c r="H18" s="59"/>
      <c r="I18" s="60"/>
    </row>
    <row r="19" spans="2:9" ht="15.75">
      <c r="B19" s="36"/>
      <c r="C19" s="36"/>
      <c r="D19" s="36"/>
      <c r="E19" s="36"/>
      <c r="F19" s="36"/>
      <c r="G19" s="36"/>
      <c r="H19" s="36"/>
      <c r="I19" s="36"/>
    </row>
    <row r="20" spans="1:9" ht="15.75">
      <c r="A20" s="28" t="s">
        <v>6</v>
      </c>
      <c r="B20" s="35"/>
      <c r="C20" s="35"/>
      <c r="D20" s="35"/>
      <c r="E20" s="35"/>
      <c r="F20" s="35"/>
      <c r="G20" s="36"/>
      <c r="H20" s="36"/>
      <c r="I20" s="36"/>
    </row>
    <row r="21" spans="1:9" ht="15.75">
      <c r="A21" s="3" t="s">
        <v>2</v>
      </c>
      <c r="B21" s="37" t="s">
        <v>1</v>
      </c>
      <c r="C21" s="38"/>
      <c r="D21" s="39"/>
      <c r="E21" s="40"/>
      <c r="F21" s="41"/>
      <c r="G21" s="41"/>
      <c r="H21" s="41"/>
      <c r="I21" s="42"/>
    </row>
    <row r="22" spans="1:9" ht="15.75">
      <c r="A22" s="6"/>
      <c r="B22" s="64">
        <v>1</v>
      </c>
      <c r="C22" s="65">
        <v>2</v>
      </c>
      <c r="D22" s="66">
        <v>3</v>
      </c>
      <c r="E22" s="43" t="s">
        <v>15</v>
      </c>
      <c r="F22" s="44" t="s">
        <v>3</v>
      </c>
      <c r="G22" s="44" t="s">
        <v>16</v>
      </c>
      <c r="H22" s="75" t="s">
        <v>18</v>
      </c>
      <c r="I22" s="75" t="s">
        <v>19</v>
      </c>
    </row>
    <row r="23" spans="1:9" ht="15.75">
      <c r="A23" s="4">
        <v>128</v>
      </c>
      <c r="B23" s="61">
        <v>132.4711</v>
      </c>
      <c r="C23" s="62">
        <v>122.2141</v>
      </c>
      <c r="D23" s="63">
        <v>140.3205</v>
      </c>
      <c r="E23" s="52">
        <f>AVERAGE(B23:D23)</f>
        <v>131.6685666666667</v>
      </c>
      <c r="F23" s="51">
        <f>STDEV(B23:D23)</f>
        <v>9.079838933226371</v>
      </c>
      <c r="G23" s="47">
        <f>GEOMEAN(B23:D23)</f>
        <v>131.45825407031478</v>
      </c>
      <c r="H23" s="48">
        <f>EXP(AVERAGE(LN(B23),LN(C23),LN(D23))-STDEV(LN(B23),LN(C23),LN(D23)))</f>
        <v>122.64487081680024</v>
      </c>
      <c r="I23" s="49">
        <f>EXP(AVERAGE(LN(B23),LN(C23),LN(D23))+STDEV(LN(B23),LN(C23),LN(D23)))</f>
        <v>140.9049758715895</v>
      </c>
    </row>
    <row r="24" spans="1:9" ht="15.75">
      <c r="A24" s="4">
        <v>256</v>
      </c>
      <c r="B24" s="61">
        <v>336.6055</v>
      </c>
      <c r="C24" s="62">
        <v>246.6728</v>
      </c>
      <c r="D24" s="63">
        <v>270.4713</v>
      </c>
      <c r="E24" s="52">
        <f aca="true" t="shared" si="6" ref="E24">AVERAGE(B24:D24)</f>
        <v>284.5832</v>
      </c>
      <c r="F24" s="51">
        <f aca="true" t="shared" si="7" ref="F24">STDEV(B24:D24)</f>
        <v>46.597552763316116</v>
      </c>
      <c r="G24" s="47">
        <f aca="true" t="shared" si="8" ref="G24">GEOMEAN(B24:D24)</f>
        <v>282.1334329370406</v>
      </c>
      <c r="H24" s="48">
        <f>EXP(AVERAGE(LN(B24),LN(C24),LN(D24))-STDEV(LN(B24),LN(C24),LN(D24)))</f>
        <v>240.49853059578362</v>
      </c>
      <c r="I24" s="49">
        <f>EXP(AVERAGE(LN(B24),LN(C24),LN(D24))+STDEV(LN(B24),LN(C24),LN(D24)))</f>
        <v>330.97613438073506</v>
      </c>
    </row>
    <row r="25" spans="1:9" ht="15.75">
      <c r="A25" s="4">
        <v>512</v>
      </c>
      <c r="B25" s="50" t="s">
        <v>0</v>
      </c>
      <c r="C25" s="52" t="s">
        <v>0</v>
      </c>
      <c r="D25" s="53" t="s">
        <v>0</v>
      </c>
      <c r="E25" s="52" t="s">
        <v>0</v>
      </c>
      <c r="F25" s="51"/>
      <c r="G25" s="47"/>
      <c r="H25" s="48"/>
      <c r="I25" s="49"/>
    </row>
    <row r="26" spans="1:9" ht="15.75">
      <c r="A26" s="4">
        <v>600</v>
      </c>
      <c r="B26" s="50"/>
      <c r="C26" s="52"/>
      <c r="D26" s="53"/>
      <c r="E26" s="52"/>
      <c r="F26" s="51"/>
      <c r="G26" s="47"/>
      <c r="H26" s="48"/>
      <c r="I26" s="49"/>
    </row>
    <row r="27" spans="1:9" ht="15.75">
      <c r="A27" s="6">
        <v>700</v>
      </c>
      <c r="B27" s="54"/>
      <c r="C27" s="55"/>
      <c r="D27" s="56"/>
      <c r="E27" s="55"/>
      <c r="F27" s="57"/>
      <c r="G27" s="58"/>
      <c r="H27" s="59"/>
      <c r="I27" s="60"/>
    </row>
    <row r="28" spans="1:9" ht="15.75">
      <c r="A28" s="1"/>
      <c r="B28" s="36"/>
      <c r="C28" s="36"/>
      <c r="D28" s="36"/>
      <c r="E28" s="36"/>
      <c r="F28" s="36"/>
      <c r="G28" s="36"/>
      <c r="H28" s="36"/>
      <c r="I28" s="36"/>
    </row>
    <row r="29" spans="1:9" ht="15.75">
      <c r="A29" s="28" t="s">
        <v>8</v>
      </c>
      <c r="B29" s="35"/>
      <c r="C29" s="35"/>
      <c r="D29" s="35"/>
      <c r="E29" s="35"/>
      <c r="F29" s="35"/>
      <c r="G29" s="36"/>
      <c r="H29" s="36"/>
      <c r="I29" s="36"/>
    </row>
    <row r="30" spans="1:9" ht="15.75">
      <c r="A30" s="3" t="s">
        <v>2</v>
      </c>
      <c r="B30" s="37" t="s">
        <v>1</v>
      </c>
      <c r="C30" s="38"/>
      <c r="D30" s="39"/>
      <c r="E30" s="40"/>
      <c r="F30" s="41"/>
      <c r="G30" s="41"/>
      <c r="H30" s="41"/>
      <c r="I30" s="42"/>
    </row>
    <row r="31" spans="1:9" ht="15.75">
      <c r="A31" s="6"/>
      <c r="B31" s="64">
        <v>1</v>
      </c>
      <c r="C31" s="65">
        <v>2</v>
      </c>
      <c r="D31" s="66">
        <v>3</v>
      </c>
      <c r="E31" s="43" t="s">
        <v>15</v>
      </c>
      <c r="F31" s="44" t="s">
        <v>3</v>
      </c>
      <c r="G31" s="44" t="s">
        <v>16</v>
      </c>
      <c r="H31" s="75" t="s">
        <v>18</v>
      </c>
      <c r="I31" s="75" t="s">
        <v>19</v>
      </c>
    </row>
    <row r="32" spans="1:9" ht="15.75">
      <c r="A32" s="4">
        <v>128</v>
      </c>
      <c r="B32" s="61">
        <v>217.3308</v>
      </c>
      <c r="C32" s="62">
        <v>195.9392</v>
      </c>
      <c r="D32" s="63">
        <v>162.9751</v>
      </c>
      <c r="E32" s="52">
        <f>AVERAGE(B32:D32)</f>
        <v>192.08169999999998</v>
      </c>
      <c r="F32" s="51">
        <f>STDEV(B32:D32)</f>
        <v>27.382398731849765</v>
      </c>
      <c r="G32" s="47">
        <f aca="true" t="shared" si="9" ref="G32:G33">GEOMEAN(B32:D32)</f>
        <v>190.74564088344152</v>
      </c>
      <c r="H32" s="48">
        <f aca="true" t="shared" si="10" ref="H32">EXP(AVERAGE(LN(B32),LN(C32),LN(D32))-STDEV(LN(B32),LN(C32),LN(D32)))</f>
        <v>164.8705949688511</v>
      </c>
      <c r="I32" s="49">
        <f aca="true" t="shared" si="11" ref="I32">EXP(AVERAGE(LN(B32),LN(C32),LN(D32))+STDEV(LN(B32),LN(C32),LN(D32)))</f>
        <v>220.68155648318495</v>
      </c>
    </row>
    <row r="33" spans="1:9" ht="15.75">
      <c r="A33" s="4">
        <v>256</v>
      </c>
      <c r="B33" s="61">
        <v>317.7761</v>
      </c>
      <c r="C33" s="62">
        <v>418.9105</v>
      </c>
      <c r="D33" s="63">
        <v>377.6776</v>
      </c>
      <c r="E33" s="52">
        <f aca="true" t="shared" si="12" ref="E33">AVERAGE(B33:D33)</f>
        <v>371.4547333333333</v>
      </c>
      <c r="F33" s="51">
        <f aca="true" t="shared" si="13" ref="F33">STDEV(B33:D33)</f>
        <v>50.85356199916893</v>
      </c>
      <c r="G33" s="47">
        <f t="shared" si="9"/>
        <v>369.08061433802465</v>
      </c>
      <c r="H33" s="48">
        <f>EXP(AVERAGE(LN(B33),LN(C33),LN(D33))-STDEV(LN(B33),LN(C33),LN(D33)))</f>
        <v>320.99587378987127</v>
      </c>
      <c r="I33" s="49">
        <f>EXP(AVERAGE(LN(B33),LN(C33),LN(D33))+STDEV(LN(B33),LN(C33),LN(D33)))</f>
        <v>424.3683829073322</v>
      </c>
    </row>
    <row r="34" spans="1:9" ht="15.75">
      <c r="A34" s="4">
        <v>512</v>
      </c>
      <c r="B34" s="50" t="s">
        <v>0</v>
      </c>
      <c r="C34" s="52" t="s">
        <v>0</v>
      </c>
      <c r="D34" s="53" t="s">
        <v>0</v>
      </c>
      <c r="E34" s="52" t="s">
        <v>0</v>
      </c>
      <c r="F34" s="51"/>
      <c r="G34" s="47"/>
      <c r="H34" s="48"/>
      <c r="I34" s="49"/>
    </row>
    <row r="35" spans="1:9" ht="15.75">
      <c r="A35" s="4">
        <v>600</v>
      </c>
      <c r="B35" s="50"/>
      <c r="C35" s="52"/>
      <c r="D35" s="53"/>
      <c r="E35" s="52"/>
      <c r="F35" s="51"/>
      <c r="G35" s="47"/>
      <c r="H35" s="48"/>
      <c r="I35" s="49"/>
    </row>
    <row r="36" spans="1:9" ht="15.75">
      <c r="A36" s="6">
        <v>700</v>
      </c>
      <c r="B36" s="54"/>
      <c r="C36" s="55"/>
      <c r="D36" s="56"/>
      <c r="E36" s="55"/>
      <c r="F36" s="57"/>
      <c r="G36" s="58"/>
      <c r="H36" s="59"/>
      <c r="I36" s="60"/>
    </row>
    <row r="37" spans="2:9" ht="15.75">
      <c r="B37" s="36"/>
      <c r="C37" s="36"/>
      <c r="D37" s="36"/>
      <c r="E37" s="36"/>
      <c r="F37" s="36"/>
      <c r="G37" s="36"/>
      <c r="H37" s="36"/>
      <c r="I37" s="36"/>
    </row>
    <row r="38" spans="1:9" ht="15.75">
      <c r="A38" s="28" t="s">
        <v>7</v>
      </c>
      <c r="B38" s="35"/>
      <c r="C38" s="35"/>
      <c r="D38" s="35"/>
      <c r="E38" s="35"/>
      <c r="F38" s="35"/>
      <c r="G38" s="36"/>
      <c r="H38" s="36"/>
      <c r="I38" s="36"/>
    </row>
    <row r="39" spans="1:9" ht="15.75">
      <c r="A39" s="3" t="s">
        <v>2</v>
      </c>
      <c r="B39" s="37" t="s">
        <v>1</v>
      </c>
      <c r="C39" s="38"/>
      <c r="D39" s="39"/>
      <c r="E39" s="40"/>
      <c r="F39" s="41"/>
      <c r="G39" s="41"/>
      <c r="H39" s="41"/>
      <c r="I39" s="42"/>
    </row>
    <row r="40" spans="1:9" ht="15.75">
      <c r="A40" s="6"/>
      <c r="B40" s="64">
        <v>1</v>
      </c>
      <c r="C40" s="65">
        <v>2</v>
      </c>
      <c r="D40" s="66">
        <v>3</v>
      </c>
      <c r="E40" s="43" t="s">
        <v>15</v>
      </c>
      <c r="F40" s="44" t="s">
        <v>3</v>
      </c>
      <c r="G40" s="44" t="s">
        <v>16</v>
      </c>
      <c r="H40" s="75" t="s">
        <v>18</v>
      </c>
      <c r="I40" s="75" t="s">
        <v>19</v>
      </c>
    </row>
    <row r="41" spans="1:9" ht="15.75">
      <c r="A41" s="4">
        <v>128</v>
      </c>
      <c r="B41" s="61">
        <v>129.4557</v>
      </c>
      <c r="C41" s="62">
        <v>110.1847</v>
      </c>
      <c r="D41" s="63">
        <v>152.0972</v>
      </c>
      <c r="E41" s="52">
        <f>AVERAGE(B41:D41)</f>
        <v>130.5792</v>
      </c>
      <c r="F41" s="51">
        <f>STDEV(B41:D41)</f>
        <v>20.978825116054463</v>
      </c>
      <c r="G41" s="47">
        <f>GEOMEAN(B41:D41)</f>
        <v>129.45571568193924</v>
      </c>
      <c r="H41" s="48">
        <f>EXP(AVERAGE(LN(B41),LN(C41),LN(D41))-STDEV(LN(B41),LN(C41),LN(D41)))</f>
        <v>110.18469332624757</v>
      </c>
      <c r="I41" s="49">
        <f>EXP(AVERAGE(LN(B41),LN(C41),LN(D41))+STDEV(LN(B41),LN(C41),LN(D41)))</f>
        <v>152.097190787669</v>
      </c>
    </row>
    <row r="42" spans="1:9" ht="15.75">
      <c r="A42" s="4">
        <v>256</v>
      </c>
      <c r="B42" s="61">
        <v>238.2985</v>
      </c>
      <c r="C42" s="62">
        <v>364.8558</v>
      </c>
      <c r="D42" s="63">
        <v>464.645</v>
      </c>
      <c r="E42" s="52">
        <f aca="true" t="shared" si="14" ref="E42">AVERAGE(B42:D42)</f>
        <v>355.93309999999997</v>
      </c>
      <c r="F42" s="51">
        <f aca="true" t="shared" si="15" ref="F42">STDEV(B42:D42)</f>
        <v>113.43674645823559</v>
      </c>
      <c r="G42" s="47">
        <f>GEOMEAN(B42:D42)</f>
        <v>343.12677657933096</v>
      </c>
      <c r="H42" s="48">
        <f>EXP(AVERAGE(LN(B42),LN(C42),LN(D42))-STDEV(LN(B42),LN(C42),LN(D42)))</f>
        <v>244.69611277516898</v>
      </c>
      <c r="I42" s="49">
        <f>EXP(AVERAGE(LN(B42),LN(C42),LN(D42))+STDEV(LN(B42),LN(C42),LN(D42)))</f>
        <v>481.151839604006</v>
      </c>
    </row>
    <row r="43" spans="1:9" ht="15.75">
      <c r="A43" s="4">
        <v>512</v>
      </c>
      <c r="B43" s="50" t="s">
        <v>0</v>
      </c>
      <c r="C43" s="52" t="s">
        <v>0</v>
      </c>
      <c r="D43" s="53" t="s">
        <v>0</v>
      </c>
      <c r="E43" s="52" t="s">
        <v>0</v>
      </c>
      <c r="F43" s="51"/>
      <c r="G43" s="47"/>
      <c r="H43" s="48"/>
      <c r="I43" s="49"/>
    </row>
    <row r="44" spans="1:9" ht="15.75">
      <c r="A44" s="4">
        <v>600</v>
      </c>
      <c r="B44" s="50"/>
      <c r="C44" s="52"/>
      <c r="D44" s="53"/>
      <c r="E44" s="52"/>
      <c r="F44" s="51"/>
      <c r="G44" s="47"/>
      <c r="H44" s="48"/>
      <c r="I44" s="49"/>
    </row>
    <row r="45" spans="1:9" ht="15.75">
      <c r="A45" s="6">
        <v>700</v>
      </c>
      <c r="B45" s="54"/>
      <c r="C45" s="55"/>
      <c r="D45" s="56"/>
      <c r="E45" s="55"/>
      <c r="F45" s="57"/>
      <c r="G45" s="58"/>
      <c r="H45" s="59"/>
      <c r="I45" s="60"/>
    </row>
  </sheetData>
  <mergeCells count="5">
    <mergeCell ref="B12:D12"/>
    <mergeCell ref="B39:D39"/>
    <mergeCell ref="B30:D30"/>
    <mergeCell ref="B21:D21"/>
    <mergeCell ref="B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 topLeftCell="A1">
      <selection activeCell="G57" sqref="G57"/>
    </sheetView>
  </sheetViews>
  <sheetFormatPr defaultColWidth="11.00390625" defaultRowHeight="15.75"/>
  <cols>
    <col min="9" max="9" width="11.50390625" style="0" customWidth="1"/>
  </cols>
  <sheetData>
    <row r="1" spans="1:4" ht="15.75">
      <c r="A1" s="27" t="s">
        <v>11</v>
      </c>
      <c r="B1" s="24"/>
      <c r="C1" s="24"/>
      <c r="D1" s="24"/>
    </row>
    <row r="2" spans="1:6" ht="15.75">
      <c r="A2" s="28" t="s">
        <v>4</v>
      </c>
      <c r="B2" s="23"/>
      <c r="C2" s="23"/>
      <c r="D2" s="23"/>
      <c r="E2" s="1"/>
      <c r="F2" s="1"/>
    </row>
    <row r="3" spans="1:9" ht="15.75">
      <c r="A3" s="3" t="s">
        <v>2</v>
      </c>
      <c r="B3" s="14" t="s">
        <v>1</v>
      </c>
      <c r="C3" s="15"/>
      <c r="D3" s="16"/>
      <c r="E3" s="17"/>
      <c r="F3" s="18"/>
      <c r="G3" s="18"/>
      <c r="H3" s="18"/>
      <c r="I3" s="19"/>
    </row>
    <row r="4" spans="1:9" ht="15.75">
      <c r="A4" s="6"/>
      <c r="B4" s="11">
        <v>1</v>
      </c>
      <c r="C4" s="12">
        <v>2</v>
      </c>
      <c r="D4" s="13">
        <v>3</v>
      </c>
      <c r="E4" s="20" t="s">
        <v>15</v>
      </c>
      <c r="F4" s="21" t="s">
        <v>3</v>
      </c>
      <c r="G4" s="21" t="s">
        <v>16</v>
      </c>
      <c r="H4" s="22" t="s">
        <v>18</v>
      </c>
      <c r="I4" s="22" t="s">
        <v>19</v>
      </c>
    </row>
    <row r="5" spans="1:9" ht="15.75">
      <c r="A5" s="4">
        <v>128</v>
      </c>
      <c r="B5" s="61">
        <v>42.3761</v>
      </c>
      <c r="C5" s="62">
        <v>64.8816</v>
      </c>
      <c r="D5" s="63">
        <v>38.6475</v>
      </c>
      <c r="E5" s="52">
        <f>AVERAGE(B5:D5)</f>
        <v>48.63506666666667</v>
      </c>
      <c r="F5" s="51">
        <f>STDEV(B5:D5)</f>
        <v>14.192885488981224</v>
      </c>
      <c r="G5" s="47">
        <f>GEOMEAN(B5:D5)</f>
        <v>47.36468433522771</v>
      </c>
      <c r="H5" s="48">
        <f>EXP(AVERAGE(LN(B5),LN(C5),LN(D5))-STDEV(LN(B5),LN(C5),LN(D5)))</f>
        <v>35.92690144114219</v>
      </c>
      <c r="I5" s="49">
        <f>EXP(AVERAGE(LN(B5),LN(C5),LN(D5))+STDEV(LN(B5),LN(C5),LN(D5)))</f>
        <v>62.443829893069775</v>
      </c>
    </row>
    <row r="6" spans="1:9" ht="15.75">
      <c r="A6" s="4">
        <v>256</v>
      </c>
      <c r="B6" s="61">
        <v>93.7824</v>
      </c>
      <c r="C6" s="62">
        <v>100.4896</v>
      </c>
      <c r="D6" s="63">
        <v>78.0048</v>
      </c>
      <c r="E6" s="52">
        <f aca="true" t="shared" si="0" ref="E6:E8">AVERAGE(B6:D6)</f>
        <v>90.75893333333333</v>
      </c>
      <c r="F6" s="51">
        <f aca="true" t="shared" si="1" ref="F6:F8">STDEV(B6:D6)</f>
        <v>11.54329115864855</v>
      </c>
      <c r="G6" s="47">
        <f>GEOMEAN(B6:D6)</f>
        <v>90.25153475403107</v>
      </c>
      <c r="H6" s="48">
        <f>EXP(AVERAGE(LN(B6),LN(C6),LN(D6))-STDEV(LN(B6),LN(C6),LN(D6)))</f>
        <v>79.17576586176928</v>
      </c>
      <c r="I6" s="49">
        <f>EXP(AVERAGE(LN(B6),LN(C6),LN(D6))+STDEV(LN(B6),LN(C6),LN(D6)))</f>
        <v>102.87667491185113</v>
      </c>
    </row>
    <row r="7" spans="1:9" ht="15.75">
      <c r="A7" s="4">
        <v>512</v>
      </c>
      <c r="B7" s="50">
        <v>207.5493</v>
      </c>
      <c r="C7" s="52">
        <v>146.9336</v>
      </c>
      <c r="D7" s="53">
        <v>184.9785</v>
      </c>
      <c r="E7" s="52">
        <f t="shared" si="0"/>
        <v>179.82046666666665</v>
      </c>
      <c r="F7" s="51">
        <f t="shared" si="1"/>
        <v>30.635269747847047</v>
      </c>
      <c r="G7" s="47">
        <f aca="true" t="shared" si="2" ref="G7:G8">GEOMEAN(B7:D7)</f>
        <v>178.01415969748427</v>
      </c>
      <c r="H7" s="48">
        <f>EXP(AVERAGE(LN(B7),LN(C7),LN(D7))-STDEV(LN(B7),LN(C7),LN(D7)))</f>
        <v>149.3063247749174</v>
      </c>
      <c r="I7" s="49">
        <f>EXP(AVERAGE(LN(B7),LN(C7),LN(D7))+STDEV(LN(B7),LN(C7),LN(D7)))</f>
        <v>212.24178614384493</v>
      </c>
    </row>
    <row r="8" spans="1:9" ht="15.75">
      <c r="A8" s="4">
        <v>600</v>
      </c>
      <c r="B8" s="50">
        <v>161.1095</v>
      </c>
      <c r="C8" s="52">
        <v>364.85580019391</v>
      </c>
      <c r="D8" s="53">
        <v>198.208</v>
      </c>
      <c r="E8" s="52">
        <f t="shared" si="0"/>
        <v>241.39110006463667</v>
      </c>
      <c r="F8" s="51">
        <f t="shared" si="1"/>
        <v>108.52061467330081</v>
      </c>
      <c r="G8" s="47">
        <f t="shared" si="2"/>
        <v>226.7015700842503</v>
      </c>
      <c r="H8" s="48">
        <f>EXP(AVERAGE(LN(B8),LN(C8),LN(D8))-STDEV(LN(B8),LN(C8),LN(D8)))</f>
        <v>148.2195444305672</v>
      </c>
      <c r="I8" s="49">
        <f>EXP(AVERAGE(LN(B8),LN(C8),LN(D8))+STDEV(LN(B8),LN(C8),LN(D8)))</f>
        <v>346.7397101786349</v>
      </c>
    </row>
    <row r="9" spans="1:9" ht="15.75">
      <c r="A9" s="6">
        <v>700</v>
      </c>
      <c r="B9" s="54" t="s">
        <v>0</v>
      </c>
      <c r="C9" s="55" t="s">
        <v>0</v>
      </c>
      <c r="D9" s="56" t="s">
        <v>0</v>
      </c>
      <c r="E9" s="55" t="s">
        <v>0</v>
      </c>
      <c r="F9" s="57"/>
      <c r="G9" s="58"/>
      <c r="H9" s="59"/>
      <c r="I9" s="60"/>
    </row>
    <row r="10" spans="2:9" ht="15.75">
      <c r="B10" s="35"/>
      <c r="C10" s="35"/>
      <c r="D10" s="35"/>
      <c r="E10" s="35"/>
      <c r="F10" s="35"/>
      <c r="G10" s="36"/>
      <c r="H10" s="36"/>
      <c r="I10" s="36"/>
    </row>
    <row r="11" spans="1:9" ht="15.75">
      <c r="A11" s="28" t="s">
        <v>5</v>
      </c>
      <c r="B11" s="35"/>
      <c r="C11" s="35"/>
      <c r="D11" s="35"/>
      <c r="E11" s="35"/>
      <c r="F11" s="35"/>
      <c r="G11" s="36"/>
      <c r="H11" s="36"/>
      <c r="I11" s="36"/>
    </row>
    <row r="12" spans="1:9" ht="15.75">
      <c r="A12" s="3" t="s">
        <v>2</v>
      </c>
      <c r="B12" s="37" t="s">
        <v>1</v>
      </c>
      <c r="C12" s="38"/>
      <c r="D12" s="39"/>
      <c r="E12" s="40"/>
      <c r="F12" s="41"/>
      <c r="G12" s="41"/>
      <c r="H12" s="41"/>
      <c r="I12" s="42"/>
    </row>
    <row r="13" spans="1:9" ht="15.75">
      <c r="A13" s="6"/>
      <c r="B13" s="64">
        <v>1</v>
      </c>
      <c r="C13" s="65">
        <v>2</v>
      </c>
      <c r="D13" s="66">
        <v>3</v>
      </c>
      <c r="E13" s="43" t="s">
        <v>15</v>
      </c>
      <c r="F13" s="44" t="s">
        <v>3</v>
      </c>
      <c r="G13" s="44" t="s">
        <v>16</v>
      </c>
      <c r="H13" s="75" t="s">
        <v>18</v>
      </c>
      <c r="I13" s="75" t="s">
        <v>19</v>
      </c>
    </row>
    <row r="14" spans="1:9" ht="15.75">
      <c r="A14" s="4">
        <v>128</v>
      </c>
      <c r="B14" s="67">
        <v>47.5468</v>
      </c>
      <c r="C14" s="68">
        <v>61.9614</v>
      </c>
      <c r="D14" s="69">
        <v>86.5209</v>
      </c>
      <c r="E14" s="45">
        <f>AVERAGE(B14:D14)</f>
        <v>65.34303333333332</v>
      </c>
      <c r="F14" s="46">
        <f>STDEV(B14:D14)</f>
        <v>19.70587985103267</v>
      </c>
      <c r="G14" s="47">
        <f>GEOMEAN(B14:D14)</f>
        <v>63.40466046397977</v>
      </c>
      <c r="H14" s="48">
        <f>EXP(AVERAGE(LN(B14),LN(C14),LN(D14))-STDEV(LN(B14),LN(C14),LN(D14)))</f>
        <v>46.97136418448914</v>
      </c>
      <c r="I14" s="49">
        <f>EXP(AVERAGE(LN(B14),LN(C14),LN(D14))+STDEV(LN(B14),LN(C14),LN(D14)))</f>
        <v>85.5872729768425</v>
      </c>
    </row>
    <row r="15" spans="1:9" ht="15.75">
      <c r="A15" s="4">
        <v>256</v>
      </c>
      <c r="B15" s="47">
        <v>118.065</v>
      </c>
      <c r="C15" s="70">
        <v>81.681</v>
      </c>
      <c r="D15" s="49">
        <v>115.3775</v>
      </c>
      <c r="E15" s="50">
        <f aca="true" t="shared" si="3" ref="E15:E16">AVERAGE(B15:D15)</f>
        <v>105.04116666666665</v>
      </c>
      <c r="F15" s="51">
        <f aca="true" t="shared" si="4" ref="F15:F16">STDEV(B15:D15)</f>
        <v>20.275075932862364</v>
      </c>
      <c r="G15" s="47">
        <f>GEOMEAN(B15:D15)</f>
        <v>103.62259101055875</v>
      </c>
      <c r="H15" s="48">
        <f>EXP(AVERAGE(LN(B15),LN(C15),LN(D15))-STDEV(LN(B15),LN(C15),LN(D15)))</f>
        <v>84.29960174173209</v>
      </c>
      <c r="I15" s="49">
        <f>EXP(AVERAGE(LN(B15),LN(C15),LN(D15))+STDEV(LN(B15),LN(C15),LN(D15)))</f>
        <v>127.37475795720069</v>
      </c>
    </row>
    <row r="16" spans="1:9" ht="15.75">
      <c r="A16" s="4">
        <v>512</v>
      </c>
      <c r="B16" s="47">
        <v>270.4713</v>
      </c>
      <c r="C16" s="70">
        <v>232.8741</v>
      </c>
      <c r="D16" s="49">
        <v>332.7524</v>
      </c>
      <c r="E16" s="50">
        <f t="shared" si="3"/>
        <v>278.6992666666667</v>
      </c>
      <c r="F16" s="51">
        <f t="shared" si="4"/>
        <v>50.44495296185083</v>
      </c>
      <c r="G16" s="47">
        <f aca="true" t="shared" si="5" ref="G16">GEOMEAN(B16:D16)</f>
        <v>275.7112738612245</v>
      </c>
      <c r="H16" s="48">
        <f>EXP(AVERAGE(LN(B16),LN(C16),LN(D16))-STDEV(LN(B16),LN(C16),LN(D16)))</f>
        <v>230.472559488283</v>
      </c>
      <c r="I16" s="49">
        <f>EXP(AVERAGE(LN(B16),LN(C16),LN(D16))+STDEV(LN(B16),LN(C16),LN(D16)))</f>
        <v>329.8297493764921</v>
      </c>
    </row>
    <row r="17" spans="1:9" ht="15.75">
      <c r="A17" s="4">
        <v>600</v>
      </c>
      <c r="B17" s="50">
        <v>404.6889</v>
      </c>
      <c r="C17" s="52" t="s">
        <v>0</v>
      </c>
      <c r="D17" s="53" t="s">
        <v>0</v>
      </c>
      <c r="E17" s="50" t="s">
        <v>0</v>
      </c>
      <c r="F17" s="51"/>
      <c r="G17" s="47"/>
      <c r="H17" s="48"/>
      <c r="I17" s="49"/>
    </row>
    <row r="18" spans="1:9" ht="15.75">
      <c r="A18" s="6">
        <v>700</v>
      </c>
      <c r="B18" s="54" t="s">
        <v>0</v>
      </c>
      <c r="C18" s="55" t="s">
        <v>0</v>
      </c>
      <c r="D18" s="56" t="s">
        <v>0</v>
      </c>
      <c r="E18" s="54" t="s">
        <v>0</v>
      </c>
      <c r="F18" s="57"/>
      <c r="G18" s="58"/>
      <c r="H18" s="59"/>
      <c r="I18" s="60"/>
    </row>
    <row r="19" spans="2:9" ht="15.75">
      <c r="B19" s="36"/>
      <c r="C19" s="36"/>
      <c r="D19" s="36"/>
      <c r="E19" s="36"/>
      <c r="F19" s="36"/>
      <c r="G19" s="36"/>
      <c r="H19" s="36"/>
      <c r="I19" s="36"/>
    </row>
    <row r="20" spans="1:9" ht="15.75">
      <c r="A20" s="28" t="s">
        <v>6</v>
      </c>
      <c r="B20" s="35"/>
      <c r="C20" s="35"/>
      <c r="D20" s="35"/>
      <c r="E20" s="35"/>
      <c r="F20" s="35"/>
      <c r="G20" s="36"/>
      <c r="H20" s="36"/>
      <c r="I20" s="36"/>
    </row>
    <row r="21" spans="1:9" ht="15.75">
      <c r="A21" s="3" t="s">
        <v>2</v>
      </c>
      <c r="B21" s="37" t="s">
        <v>1</v>
      </c>
      <c r="C21" s="38"/>
      <c r="D21" s="39"/>
      <c r="E21" s="40"/>
      <c r="F21" s="41"/>
      <c r="G21" s="41"/>
      <c r="H21" s="41"/>
      <c r="I21" s="42"/>
    </row>
    <row r="22" spans="1:9" ht="15.75">
      <c r="A22" s="6"/>
      <c r="B22" s="64">
        <v>1</v>
      </c>
      <c r="C22" s="65">
        <v>2</v>
      </c>
      <c r="D22" s="66">
        <v>3</v>
      </c>
      <c r="E22" s="43" t="s">
        <v>15</v>
      </c>
      <c r="F22" s="44" t="s">
        <v>3</v>
      </c>
      <c r="G22" s="44" t="s">
        <v>16</v>
      </c>
      <c r="H22" s="75" t="s">
        <v>18</v>
      </c>
      <c r="I22" s="75" t="s">
        <v>19</v>
      </c>
    </row>
    <row r="23" spans="1:9" ht="15.75">
      <c r="A23" s="4">
        <v>128</v>
      </c>
      <c r="B23" s="61">
        <v>219.8474</v>
      </c>
      <c r="C23" s="62">
        <v>107.6766</v>
      </c>
      <c r="D23" s="63">
        <v>122.2141</v>
      </c>
      <c r="E23" s="52">
        <f>AVERAGE(B23:D23)</f>
        <v>149.9127</v>
      </c>
      <c r="F23" s="51">
        <f>STDEV(B23:D23)</f>
        <v>60.99984774267878</v>
      </c>
      <c r="G23" s="47">
        <f>GEOMEAN(B23:D23)</f>
        <v>142.49118357178665</v>
      </c>
      <c r="H23" s="48">
        <f>EXP(AVERAGE(LN(B23),LN(C23),LN(D23))-STDEV(LN(B23),LN(C23),LN(D23)))</f>
        <v>97.36086930060253</v>
      </c>
      <c r="I23" s="49">
        <f>EXP(AVERAGE(LN(B23),LN(C23),LN(D23))+STDEV(LN(B23),LN(C23),LN(D23)))</f>
        <v>208.54104468809376</v>
      </c>
    </row>
    <row r="24" spans="1:9" ht="15.75">
      <c r="A24" s="4">
        <v>256</v>
      </c>
      <c r="B24" s="61">
        <v>612.5214</v>
      </c>
      <c r="C24" s="62">
        <v>459.3262</v>
      </c>
      <c r="D24" s="63">
        <v>352.4693</v>
      </c>
      <c r="E24" s="52">
        <f>AVERAGE(B24:D24)</f>
        <v>474.77230000000003</v>
      </c>
      <c r="F24" s="51">
        <f>STDEV(B24:D24)</f>
        <v>130.7123184038517</v>
      </c>
      <c r="G24" s="47">
        <f>GEOMEAN(B24:D24)</f>
        <v>462.86526771962116</v>
      </c>
      <c r="H24" s="48">
        <f>EXP(AVERAGE(LN(B24),LN(C24),LN(D24))-STDEV(LN(B24),LN(C24),LN(D24)))</f>
        <v>351.09115647345163</v>
      </c>
      <c r="I24" s="49">
        <f>EXP(AVERAGE(LN(B24),LN(C24),LN(D24))+STDEV(LN(B24),LN(C24),LN(D24)))</f>
        <v>610.2240176401509</v>
      </c>
    </row>
    <row r="25" spans="1:9" ht="15.75">
      <c r="A25" s="4">
        <v>512</v>
      </c>
      <c r="B25" s="50" t="s">
        <v>0</v>
      </c>
      <c r="C25" s="52" t="s">
        <v>0</v>
      </c>
      <c r="D25" s="53" t="s">
        <v>0</v>
      </c>
      <c r="E25" s="52" t="s">
        <v>0</v>
      </c>
      <c r="F25" s="51"/>
      <c r="G25" s="47"/>
      <c r="H25" s="48"/>
      <c r="I25" s="49"/>
    </row>
    <row r="26" spans="1:9" ht="15.75">
      <c r="A26" s="4">
        <v>600</v>
      </c>
      <c r="B26" s="50"/>
      <c r="C26" s="52"/>
      <c r="D26" s="53"/>
      <c r="E26" s="52"/>
      <c r="F26" s="51"/>
      <c r="G26" s="47"/>
      <c r="H26" s="48"/>
      <c r="I26" s="49"/>
    </row>
    <row r="27" spans="1:9" ht="15.75">
      <c r="A27" s="6">
        <v>700</v>
      </c>
      <c r="B27" s="54"/>
      <c r="C27" s="55"/>
      <c r="D27" s="56"/>
      <c r="E27" s="55"/>
      <c r="F27" s="57"/>
      <c r="G27" s="58"/>
      <c r="H27" s="59"/>
      <c r="I27" s="60"/>
    </row>
    <row r="28" spans="2:9" ht="15.75">
      <c r="B28" s="36"/>
      <c r="C28" s="36"/>
      <c r="D28" s="36"/>
      <c r="E28" s="36"/>
      <c r="F28" s="36"/>
      <c r="G28" s="36"/>
      <c r="H28" s="36"/>
      <c r="I28" s="36"/>
    </row>
    <row r="29" spans="1:9" ht="15.75">
      <c r="A29" s="28" t="s">
        <v>8</v>
      </c>
      <c r="B29" s="35"/>
      <c r="C29" s="35"/>
      <c r="D29" s="35"/>
      <c r="E29" s="35"/>
      <c r="F29" s="35"/>
      <c r="G29" s="36"/>
      <c r="H29" s="36"/>
      <c r="I29" s="36"/>
    </row>
    <row r="30" spans="1:9" ht="15.75">
      <c r="A30" s="3" t="s">
        <v>2</v>
      </c>
      <c r="B30" s="37" t="s">
        <v>1</v>
      </c>
      <c r="C30" s="38"/>
      <c r="D30" s="39"/>
      <c r="E30" s="40"/>
      <c r="F30" s="41"/>
      <c r="G30" s="41"/>
      <c r="H30" s="41"/>
      <c r="I30" s="42"/>
    </row>
    <row r="31" spans="1:9" ht="15.75">
      <c r="A31" s="6"/>
      <c r="B31" s="64">
        <v>1</v>
      </c>
      <c r="C31" s="65">
        <v>2</v>
      </c>
      <c r="D31" s="66">
        <v>3</v>
      </c>
      <c r="E31" s="43" t="s">
        <v>15</v>
      </c>
      <c r="F31" s="44" t="s">
        <v>3</v>
      </c>
      <c r="G31" s="44" t="s">
        <v>16</v>
      </c>
      <c r="H31" s="75" t="s">
        <v>18</v>
      </c>
      <c r="I31" s="75" t="s">
        <v>19</v>
      </c>
    </row>
    <row r="32" spans="1:9" ht="15.75">
      <c r="A32" s="4">
        <v>128</v>
      </c>
      <c r="B32" s="61">
        <v>224.9683</v>
      </c>
      <c r="C32" s="62">
        <v>176.6531</v>
      </c>
      <c r="D32" s="63">
        <v>214.843</v>
      </c>
      <c r="E32" s="52">
        <f>AVERAGE(B32:D32)</f>
        <v>205.4881333333333</v>
      </c>
      <c r="F32" s="51">
        <f>STDEV(B32:D32)</f>
        <v>25.4798898255731</v>
      </c>
      <c r="G32" s="47">
        <f>GEOMEAN(B32:D32)</f>
        <v>204.3876259779563</v>
      </c>
      <c r="H32" s="48">
        <f aca="true" t="shared" si="6" ref="H32">EXP(AVERAGE(LN(B32),LN(C32),LN(D32))-STDEV(LN(B32),LN(C32),LN(D32)))</f>
        <v>179.76376574957575</v>
      </c>
      <c r="I32" s="49">
        <f aca="true" t="shared" si="7" ref="I32">EXP(AVERAGE(LN(B32),LN(C32),LN(D32))+STDEV(LN(B32),LN(C32),LN(D32)))</f>
        <v>232.3844378688621</v>
      </c>
    </row>
    <row r="33" spans="1:9" ht="15.75">
      <c r="A33" s="4">
        <v>256</v>
      </c>
      <c r="B33" s="61">
        <v>663.9284</v>
      </c>
      <c r="C33" s="62">
        <v>328.9435</v>
      </c>
      <c r="D33" s="63">
        <v>249.5291</v>
      </c>
      <c r="E33" s="52">
        <f aca="true" t="shared" si="8" ref="E33">AVERAGE(B33:D33)</f>
        <v>414.13366666666667</v>
      </c>
      <c r="F33" s="51">
        <f aca="true" t="shared" si="9" ref="F33">STDEV(B33:D33)</f>
        <v>219.94253415981947</v>
      </c>
      <c r="G33" s="47">
        <f>GEOMEAN(B33:D33)</f>
        <v>379.12979715742483</v>
      </c>
      <c r="H33" s="48">
        <f>EXP(AVERAGE(LN(B33),LN(C33),LN(D33))-STDEV(LN(B33),LN(C33),LN(D33)))</f>
        <v>228.91796045832126</v>
      </c>
      <c r="I33" s="49">
        <f>EXP(AVERAGE(LN(B33),LN(C33),LN(D33))+STDEV(LN(B33),LN(C33),LN(D33)))</f>
        <v>627.9079317535706</v>
      </c>
    </row>
    <row r="34" spans="1:9" ht="15.75">
      <c r="A34" s="4">
        <v>512</v>
      </c>
      <c r="B34" s="50" t="s">
        <v>0</v>
      </c>
      <c r="C34" s="52" t="s">
        <v>0</v>
      </c>
      <c r="D34" s="53" t="s">
        <v>0</v>
      </c>
      <c r="E34" s="52" t="s">
        <v>0</v>
      </c>
      <c r="F34" s="51"/>
      <c r="G34" s="71"/>
      <c r="H34" s="48"/>
      <c r="I34" s="49"/>
    </row>
    <row r="35" spans="1:9" ht="15.75">
      <c r="A35" s="4">
        <v>600</v>
      </c>
      <c r="B35" s="50"/>
      <c r="C35" s="52"/>
      <c r="D35" s="53"/>
      <c r="E35" s="52"/>
      <c r="F35" s="51"/>
      <c r="G35" s="47"/>
      <c r="H35" s="48"/>
      <c r="I35" s="49"/>
    </row>
    <row r="36" spans="1:9" ht="15.75">
      <c r="A36" s="6">
        <v>700</v>
      </c>
      <c r="B36" s="54"/>
      <c r="C36" s="55"/>
      <c r="D36" s="56"/>
      <c r="E36" s="55"/>
      <c r="F36" s="57"/>
      <c r="G36" s="58"/>
      <c r="H36" s="59"/>
      <c r="I36" s="60"/>
    </row>
    <row r="37" spans="2:9" ht="15.75">
      <c r="B37" s="36"/>
      <c r="C37" s="36"/>
      <c r="D37" s="36"/>
      <c r="E37" s="36"/>
      <c r="F37" s="36"/>
      <c r="G37" s="36"/>
      <c r="H37" s="36"/>
      <c r="I37" s="36"/>
    </row>
    <row r="38" spans="1:9" ht="15.75">
      <c r="A38" s="28" t="s">
        <v>7</v>
      </c>
      <c r="B38" s="35"/>
      <c r="C38" s="35"/>
      <c r="D38" s="35"/>
      <c r="E38" s="35"/>
      <c r="F38" s="35"/>
      <c r="G38" s="36"/>
      <c r="H38" s="36"/>
      <c r="I38" s="36"/>
    </row>
    <row r="39" spans="1:9" ht="15.75">
      <c r="A39" s="3" t="s">
        <v>2</v>
      </c>
      <c r="B39" s="37" t="s">
        <v>1</v>
      </c>
      <c r="C39" s="38"/>
      <c r="D39" s="39"/>
      <c r="E39" s="40"/>
      <c r="F39" s="41"/>
      <c r="G39" s="41"/>
      <c r="H39" s="41"/>
      <c r="I39" s="42"/>
    </row>
    <row r="40" spans="1:9" ht="15.75">
      <c r="A40" s="6"/>
      <c r="B40" s="64">
        <v>1</v>
      </c>
      <c r="C40" s="65">
        <v>2</v>
      </c>
      <c r="D40" s="66">
        <v>3</v>
      </c>
      <c r="E40" s="43" t="s">
        <v>15</v>
      </c>
      <c r="F40" s="44" t="s">
        <v>3</v>
      </c>
      <c r="G40" s="44" t="s">
        <v>16</v>
      </c>
      <c r="H40" s="75" t="s">
        <v>18</v>
      </c>
      <c r="I40" s="75" t="s">
        <v>19</v>
      </c>
    </row>
    <row r="41" spans="1:9" ht="15.75">
      <c r="A41" s="4">
        <v>128</v>
      </c>
      <c r="B41" s="61">
        <v>198.208</v>
      </c>
      <c r="C41" s="62">
        <v>205.1735</v>
      </c>
      <c r="D41" s="63">
        <v>159.2653</v>
      </c>
      <c r="E41" s="52">
        <f>AVERAGE(B41:D41)</f>
        <v>187.54893333333334</v>
      </c>
      <c r="F41" s="51">
        <f>STDEV(B41:D41)</f>
        <v>24.7407049912353</v>
      </c>
      <c r="G41" s="47">
        <f>GEOMEAN(B41:D41)</f>
        <v>186.4037035216903</v>
      </c>
      <c r="H41" s="48">
        <f>EXP(AVERAGE(LN(B41),LN(C41),LN(D41))-STDEV(LN(B41),LN(C41),LN(D41)))</f>
        <v>162.48105494081955</v>
      </c>
      <c r="I41" s="49">
        <f>EXP(AVERAGE(LN(B41),LN(C41),LN(D41))+STDEV(LN(B41),LN(C41),LN(D41)))</f>
        <v>213.848566525235</v>
      </c>
    </row>
    <row r="42" spans="1:9" ht="15.75">
      <c r="A42" s="4">
        <v>256</v>
      </c>
      <c r="B42" s="61">
        <v>885.3628</v>
      </c>
      <c r="C42" s="62" t="s">
        <v>0</v>
      </c>
      <c r="D42" s="63" t="s">
        <v>0</v>
      </c>
      <c r="E42" s="52" t="s">
        <v>0</v>
      </c>
      <c r="F42" s="51"/>
      <c r="G42" s="47"/>
      <c r="H42" s="48"/>
      <c r="I42" s="49"/>
    </row>
    <row r="43" spans="1:9" ht="15.75">
      <c r="A43" s="4">
        <v>512</v>
      </c>
      <c r="B43" s="50" t="s">
        <v>0</v>
      </c>
      <c r="C43" s="52" t="s">
        <v>0</v>
      </c>
      <c r="D43" s="53" t="s">
        <v>0</v>
      </c>
      <c r="E43" s="52" t="s">
        <v>0</v>
      </c>
      <c r="F43" s="51"/>
      <c r="G43" s="47"/>
      <c r="H43" s="48"/>
      <c r="I43" s="49"/>
    </row>
    <row r="44" spans="1:9" ht="15.75">
      <c r="A44" s="4">
        <v>600</v>
      </c>
      <c r="B44" s="50"/>
      <c r="C44" s="52"/>
      <c r="D44" s="53"/>
      <c r="E44" s="52"/>
      <c r="F44" s="51"/>
      <c r="G44" s="71"/>
      <c r="H44" s="48"/>
      <c r="I44" s="49"/>
    </row>
    <row r="45" spans="1:9" ht="15.75">
      <c r="A45" s="6">
        <v>700</v>
      </c>
      <c r="B45" s="54"/>
      <c r="C45" s="55"/>
      <c r="D45" s="56"/>
      <c r="E45" s="55"/>
      <c r="F45" s="57"/>
      <c r="G45" s="58"/>
      <c r="H45" s="59"/>
      <c r="I45" s="60"/>
    </row>
  </sheetData>
  <mergeCells count="5">
    <mergeCell ref="B21:D21"/>
    <mergeCell ref="B3:D3"/>
    <mergeCell ref="B12:D12"/>
    <mergeCell ref="B39:D39"/>
    <mergeCell ref="B30:D30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 topLeftCell="A29">
      <selection activeCell="K46" sqref="K46"/>
    </sheetView>
  </sheetViews>
  <sheetFormatPr defaultColWidth="11.00390625" defaultRowHeight="15.75"/>
  <cols>
    <col min="9" max="9" width="11.125" style="0" customWidth="1"/>
  </cols>
  <sheetData>
    <row r="1" spans="1:9" ht="15.75">
      <c r="A1" s="27" t="s">
        <v>12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28" t="s">
        <v>4</v>
      </c>
      <c r="B2" s="35"/>
      <c r="C2" s="35"/>
      <c r="D2" s="35"/>
      <c r="E2" s="35"/>
      <c r="F2" s="35"/>
      <c r="G2" s="36"/>
      <c r="H2" s="36"/>
      <c r="I2" s="36"/>
    </row>
    <row r="3" spans="1:9" ht="15.75">
      <c r="A3" s="7" t="s">
        <v>2</v>
      </c>
      <c r="B3" s="37" t="s">
        <v>1</v>
      </c>
      <c r="C3" s="38"/>
      <c r="D3" s="39"/>
      <c r="E3" s="40"/>
      <c r="F3" s="41"/>
      <c r="G3" s="41"/>
      <c r="H3" s="41"/>
      <c r="I3" s="42"/>
    </row>
    <row r="4" spans="1:9" ht="15.75">
      <c r="A4" s="6"/>
      <c r="B4" s="64">
        <v>1</v>
      </c>
      <c r="C4" s="65">
        <v>2</v>
      </c>
      <c r="D4" s="66">
        <v>3</v>
      </c>
      <c r="E4" s="43" t="s">
        <v>15</v>
      </c>
      <c r="F4" s="44" t="s">
        <v>3</v>
      </c>
      <c r="G4" s="44" t="s">
        <v>16</v>
      </c>
      <c r="H4" s="75" t="s">
        <v>18</v>
      </c>
      <c r="I4" s="75" t="s">
        <v>19</v>
      </c>
    </row>
    <row r="5" spans="1:9" ht="15.75">
      <c r="A5" s="4">
        <v>128</v>
      </c>
      <c r="B5" s="36">
        <v>82.6269</v>
      </c>
      <c r="C5" s="36">
        <v>85.5305</v>
      </c>
      <c r="D5" s="36">
        <v>87.5228</v>
      </c>
      <c r="E5" s="45">
        <f>AVERAGE(B5:D5)</f>
        <v>85.22673333333334</v>
      </c>
      <c r="F5" s="46">
        <f>STDEV(B5:D5)</f>
        <v>2.4620448499841197</v>
      </c>
      <c r="G5" s="47">
        <f>GEOMEAN(B5:D5)</f>
        <v>85.20293547996428</v>
      </c>
      <c r="H5" s="48">
        <f>EXP(AVERAGE(LN(B5),LN(C5),LN(D5))-STDEV(LN(B5),LN(C5),LN(D5)))</f>
        <v>82.76975100878613</v>
      </c>
      <c r="I5" s="49">
        <f>EXP(AVERAGE(LN(B5),LN(C5),LN(D5))+STDEV(LN(B5),LN(C5),LN(D5)))</f>
        <v>87.70764833679809</v>
      </c>
    </row>
    <row r="6" spans="1:9" ht="15.75">
      <c r="A6" s="4">
        <v>256</v>
      </c>
      <c r="B6" s="36">
        <v>90.5986</v>
      </c>
      <c r="C6" s="36">
        <v>112.7512</v>
      </c>
      <c r="D6" s="36">
        <v>150.3562</v>
      </c>
      <c r="E6" s="50">
        <f>AVERAGE(B6:D6)</f>
        <v>117.902</v>
      </c>
      <c r="F6" s="51">
        <f>STDEV(B6:D6)</f>
        <v>30.209944470653934</v>
      </c>
      <c r="G6" s="47">
        <f>GEOMEAN(B6:D6)</f>
        <v>115.37755554460344</v>
      </c>
      <c r="H6" s="48">
        <f>EXP(AVERAGE(LN(B6),LN(C6),LN(D6))-STDEV(LN(B6),LN(C6),LN(D6)))</f>
        <v>89.49134033617926</v>
      </c>
      <c r="I6" s="49">
        <f>EXP(AVERAGE(LN(B6),LN(C6),LN(D6))+STDEV(LN(B6),LN(C6),LN(D6)))</f>
        <v>148.7516029309747</v>
      </c>
    </row>
    <row r="7" spans="1:9" ht="15.75">
      <c r="A7" s="4">
        <v>512</v>
      </c>
      <c r="B7" s="36">
        <v>289.8153</v>
      </c>
      <c r="C7" s="36">
        <v>148.6351</v>
      </c>
      <c r="D7" s="36">
        <v>356.5507</v>
      </c>
      <c r="E7" s="50">
        <f>AVERAGE(B7:D7)</f>
        <v>265.00036666666665</v>
      </c>
      <c r="F7" s="51">
        <f>STDEV(B7:D7)</f>
        <v>106.15582823422054</v>
      </c>
      <c r="G7" s="47">
        <f>GEOMEAN(B7:D7)</f>
        <v>248.5734046196817</v>
      </c>
      <c r="H7" s="48">
        <f>EXP(AVERAGE(LN(B7),LN(C7),LN(D7))-STDEV(LN(B7),LN(C7),LN(D7)))</f>
        <v>157.35350693632515</v>
      </c>
      <c r="I7" s="49">
        <f>EXP(AVERAGE(LN(B7),LN(C7),LN(D7))+STDEV(LN(B7),LN(C7),LN(D7)))</f>
        <v>392.6746768295639</v>
      </c>
    </row>
    <row r="8" spans="1:9" ht="15.75">
      <c r="A8" s="4">
        <v>600</v>
      </c>
      <c r="B8" s="50">
        <v>348.4346</v>
      </c>
      <c r="C8" s="52">
        <v>296.5659</v>
      </c>
      <c r="D8" s="53">
        <v>414.1153</v>
      </c>
      <c r="E8" s="50">
        <f>AVERAGE(B8:D8)</f>
        <v>353.03860000000003</v>
      </c>
      <c r="F8" s="51">
        <f>STDEV(B8:D8)</f>
        <v>58.909786725890996</v>
      </c>
      <c r="G8" s="47">
        <f>GEOMEAN(B8:D8)</f>
        <v>349.77432029809313</v>
      </c>
      <c r="H8" s="48">
        <f>EXP(AVERAGE(LN(B8),LN(C8),LN(D8))-STDEV(LN(B8),LN(C8),LN(D8)))</f>
        <v>295.9876043669035</v>
      </c>
      <c r="I8" s="49">
        <f>EXP(AVERAGE(LN(B8),LN(C8),LN(D8))+STDEV(LN(B8),LN(C8),LN(D8)))</f>
        <v>413.3351307115511</v>
      </c>
    </row>
    <row r="9" spans="1:9" ht="15.75">
      <c r="A9" s="6">
        <v>700</v>
      </c>
      <c r="B9" s="54" t="s">
        <v>0</v>
      </c>
      <c r="C9" s="55" t="s">
        <v>0</v>
      </c>
      <c r="D9" s="56" t="s">
        <v>0</v>
      </c>
      <c r="E9" s="54" t="s">
        <v>0</v>
      </c>
      <c r="F9" s="57"/>
      <c r="G9" s="58"/>
      <c r="H9" s="59"/>
      <c r="I9" s="60"/>
    </row>
    <row r="10" spans="2:9" ht="15.75">
      <c r="B10" s="35"/>
      <c r="C10" s="35"/>
      <c r="D10" s="35"/>
      <c r="E10" s="35"/>
      <c r="F10" s="35"/>
      <c r="G10" s="36"/>
      <c r="H10" s="36"/>
      <c r="I10" s="36"/>
    </row>
    <row r="11" spans="1:9" ht="15.75">
      <c r="A11" s="28" t="s">
        <v>5</v>
      </c>
      <c r="B11" s="35"/>
      <c r="C11" s="35"/>
      <c r="D11" s="35"/>
      <c r="E11" s="35"/>
      <c r="F11" s="35"/>
      <c r="G11" s="36"/>
      <c r="H11" s="36"/>
      <c r="I11" s="36"/>
    </row>
    <row r="12" spans="1:9" ht="15.75">
      <c r="A12" s="7" t="s">
        <v>2</v>
      </c>
      <c r="B12" s="37" t="s">
        <v>1</v>
      </c>
      <c r="C12" s="38"/>
      <c r="D12" s="39"/>
      <c r="E12" s="40"/>
      <c r="F12" s="41"/>
      <c r="G12" s="41"/>
      <c r="H12" s="41"/>
      <c r="I12" s="42"/>
    </row>
    <row r="13" spans="1:9" ht="15.75">
      <c r="A13" s="6"/>
      <c r="B13" s="64">
        <v>1</v>
      </c>
      <c r="C13" s="65">
        <v>2</v>
      </c>
      <c r="D13" s="66">
        <v>3</v>
      </c>
      <c r="E13" s="43" t="s">
        <v>15</v>
      </c>
      <c r="F13" s="44" t="s">
        <v>3</v>
      </c>
      <c r="G13" s="44" t="s">
        <v>16</v>
      </c>
      <c r="H13" s="75" t="s">
        <v>18</v>
      </c>
      <c r="I13" s="75" t="s">
        <v>19</v>
      </c>
    </row>
    <row r="14" spans="1:9" ht="15.75">
      <c r="A14" s="4">
        <v>128</v>
      </c>
      <c r="B14" s="36">
        <v>75.3566</v>
      </c>
      <c r="C14" s="36">
        <v>54.591</v>
      </c>
      <c r="D14" s="36">
        <v>64.1389</v>
      </c>
      <c r="E14" s="45">
        <f>AVERAGE(B14:D14)</f>
        <v>64.6955</v>
      </c>
      <c r="F14" s="46">
        <f>STDEV(B14:D14)</f>
        <v>10.393983284092783</v>
      </c>
      <c r="G14" s="47">
        <f>GEOMEAN(B14:D14)</f>
        <v>64.13886703709575</v>
      </c>
      <c r="H14" s="48">
        <f>EXP(AVERAGE(LN(B14),LN(C14),LN(D14))-STDEV(LN(B14),LN(C14),LN(D14)))</f>
        <v>54.59101402794791</v>
      </c>
      <c r="I14" s="49">
        <f>EXP(AVERAGE(LN(B14),LN(C14),LN(D14))+STDEV(LN(B14),LN(C14),LN(D14)))</f>
        <v>75.35661936406213</v>
      </c>
    </row>
    <row r="15" spans="1:9" ht="15.75">
      <c r="A15" s="4">
        <v>256</v>
      </c>
      <c r="B15" s="36">
        <v>191.479</v>
      </c>
      <c r="C15" s="36">
        <v>189.2872</v>
      </c>
      <c r="D15" s="36">
        <v>191.479</v>
      </c>
      <c r="E15" s="50">
        <f>AVERAGE(B15:D15)</f>
        <v>190.74840000000003</v>
      </c>
      <c r="F15" s="51">
        <f>STDEV(B15:D15)</f>
        <v>1.265436320009822</v>
      </c>
      <c r="G15" s="47">
        <f>GEOMEAN(B15:D15)</f>
        <v>190.74559448654577</v>
      </c>
      <c r="H15" s="48">
        <f>EXP(AVERAGE(LN(B15),LN(C15),LN(D15))-STDEV(LN(B15),LN(C15),LN(D15)))</f>
        <v>189.48193906293992</v>
      </c>
      <c r="I15" s="49">
        <f>EXP(AVERAGE(LN(B15),LN(C15),LN(D15))+STDEV(LN(B15),LN(C15),LN(D15)))</f>
        <v>192.01767723065245</v>
      </c>
    </row>
    <row r="16" spans="1:9" ht="15.75">
      <c r="A16" s="4">
        <v>512</v>
      </c>
      <c r="B16" s="50">
        <v>480.9736</v>
      </c>
      <c r="C16" s="52" t="s">
        <v>0</v>
      </c>
      <c r="D16" s="53" t="s">
        <v>0</v>
      </c>
      <c r="E16" s="50" t="s">
        <v>0</v>
      </c>
      <c r="F16" s="51"/>
      <c r="G16" s="47"/>
      <c r="H16" s="48"/>
      <c r="I16" s="49"/>
    </row>
    <row r="17" spans="1:9" ht="15.75">
      <c r="A17" s="4">
        <v>600</v>
      </c>
      <c r="B17" s="50"/>
      <c r="C17" s="52"/>
      <c r="D17" s="53"/>
      <c r="E17" s="50"/>
      <c r="F17" s="51"/>
      <c r="G17" s="47"/>
      <c r="H17" s="48"/>
      <c r="I17" s="49"/>
    </row>
    <row r="18" spans="1:9" ht="15.75">
      <c r="A18" s="6">
        <v>700</v>
      </c>
      <c r="B18" s="54"/>
      <c r="C18" s="55"/>
      <c r="D18" s="56"/>
      <c r="E18" s="54"/>
      <c r="F18" s="57"/>
      <c r="G18" s="58"/>
      <c r="H18" s="59"/>
      <c r="I18" s="60"/>
    </row>
    <row r="19" spans="2:9" ht="15.75">
      <c r="B19" s="36"/>
      <c r="C19" s="36"/>
      <c r="D19" s="36"/>
      <c r="E19" s="36"/>
      <c r="F19" s="36"/>
      <c r="G19" s="36"/>
      <c r="H19" s="36"/>
      <c r="I19" s="36"/>
    </row>
    <row r="20" spans="1:9" ht="15.75">
      <c r="A20" s="28" t="s">
        <v>6</v>
      </c>
      <c r="B20" s="35"/>
      <c r="C20" s="35"/>
      <c r="D20" s="35"/>
      <c r="E20" s="35"/>
      <c r="F20" s="35"/>
      <c r="G20" s="36"/>
      <c r="H20" s="36"/>
      <c r="I20" s="36"/>
    </row>
    <row r="21" spans="1:9" ht="15.75">
      <c r="A21" s="7" t="s">
        <v>2</v>
      </c>
      <c r="B21" s="37" t="s">
        <v>1</v>
      </c>
      <c r="C21" s="38"/>
      <c r="D21" s="39"/>
      <c r="E21" s="40"/>
      <c r="F21" s="41"/>
      <c r="G21" s="41"/>
      <c r="H21" s="41"/>
      <c r="I21" s="42"/>
    </row>
    <row r="22" spans="1:9" ht="15.75">
      <c r="A22" s="6"/>
      <c r="B22" s="64">
        <v>1</v>
      </c>
      <c r="C22" s="65">
        <v>2</v>
      </c>
      <c r="D22" s="66">
        <v>3</v>
      </c>
      <c r="E22" s="43" t="s">
        <v>15</v>
      </c>
      <c r="F22" s="44" t="s">
        <v>3</v>
      </c>
      <c r="G22" s="44" t="s">
        <v>16</v>
      </c>
      <c r="H22" s="75" t="s">
        <v>18</v>
      </c>
      <c r="I22" s="75" t="s">
        <v>19</v>
      </c>
    </row>
    <row r="23" spans="1:9" ht="15.75">
      <c r="A23" s="4">
        <v>128</v>
      </c>
      <c r="B23" s="61">
        <v>264.3147</v>
      </c>
      <c r="C23" s="62">
        <v>152.0972</v>
      </c>
      <c r="D23" s="63">
        <v>166.7713</v>
      </c>
      <c r="E23" s="52">
        <f>AVERAGE(B23:D23)</f>
        <v>194.3944</v>
      </c>
      <c r="F23" s="51">
        <f>STDEV(B23:D23)</f>
        <v>60.99564383437567</v>
      </c>
      <c r="G23" s="47">
        <f>GEOMEAN(B23:D23)</f>
        <v>188.56219143942934</v>
      </c>
      <c r="H23" s="48">
        <f>EXP(AVERAGE(LN(B23),LN(C23),LN(D23))-STDEV(LN(B23),LN(C23),LN(D23)))</f>
        <v>140.2402154813224</v>
      </c>
      <c r="I23" s="49">
        <f>EXP(AVERAGE(LN(B23),LN(C23),LN(D23))+STDEV(LN(B23),LN(C23),LN(D23)))</f>
        <v>253.53426560568408</v>
      </c>
    </row>
    <row r="24" spans="1:9" ht="15.75">
      <c r="A24" s="4">
        <v>256</v>
      </c>
      <c r="B24" s="61">
        <v>780.0479</v>
      </c>
      <c r="C24" s="62">
        <v>486.543</v>
      </c>
      <c r="D24" s="63">
        <v>382.0509</v>
      </c>
      <c r="E24" s="52">
        <f>AVERAGE(B24:D24)</f>
        <v>549.5472666666667</v>
      </c>
      <c r="F24" s="51">
        <f>STDEV(B24:D24)</f>
        <v>206.34329699775415</v>
      </c>
      <c r="G24" s="47">
        <f>GEOMEAN(B24:D24)</f>
        <v>525.3570636597348</v>
      </c>
      <c r="H24" s="48">
        <f>EXP(AVERAGE(LN(B24),LN(C24),LN(D24))-STDEV(LN(B24),LN(C24),LN(D24)))</f>
        <v>365.4174599054626</v>
      </c>
      <c r="I24" s="49">
        <f>EXP(AVERAGE(LN(B24),LN(C24),LN(D24))+STDEV(LN(B24),LN(C24),LN(D24)))</f>
        <v>755.3006482191169</v>
      </c>
    </row>
    <row r="25" spans="1:9" ht="15.75">
      <c r="A25" s="4">
        <v>512</v>
      </c>
      <c r="B25" s="50" t="s">
        <v>0</v>
      </c>
      <c r="C25" s="52" t="s">
        <v>0</v>
      </c>
      <c r="D25" s="53" t="s">
        <v>0</v>
      </c>
      <c r="E25" s="52" t="s">
        <v>0</v>
      </c>
      <c r="F25" s="51"/>
      <c r="G25" s="47"/>
      <c r="H25" s="48"/>
      <c r="I25" s="49"/>
    </row>
    <row r="26" spans="1:9" ht="15.75">
      <c r="A26" s="4">
        <v>600</v>
      </c>
      <c r="B26" s="50"/>
      <c r="C26" s="52"/>
      <c r="D26" s="53"/>
      <c r="E26" s="52"/>
      <c r="F26" s="51"/>
      <c r="G26" s="47"/>
      <c r="H26" s="48"/>
      <c r="I26" s="49"/>
    </row>
    <row r="27" spans="1:9" ht="15.75">
      <c r="A27" s="6">
        <v>700</v>
      </c>
      <c r="B27" s="54"/>
      <c r="C27" s="55"/>
      <c r="D27" s="56"/>
      <c r="E27" s="55"/>
      <c r="F27" s="57"/>
      <c r="G27" s="58"/>
      <c r="H27" s="59"/>
      <c r="I27" s="60"/>
    </row>
    <row r="28" spans="2:9" ht="15.75">
      <c r="B28" s="36"/>
      <c r="C28" s="36"/>
      <c r="D28" s="36"/>
      <c r="E28" s="36"/>
      <c r="F28" s="36"/>
      <c r="G28" s="36"/>
      <c r="H28" s="36"/>
      <c r="I28" s="36"/>
    </row>
    <row r="29" spans="1:9" ht="15.75">
      <c r="A29" s="28" t="s">
        <v>8</v>
      </c>
      <c r="B29" s="35"/>
      <c r="C29" s="35"/>
      <c r="D29" s="35"/>
      <c r="E29" s="35"/>
      <c r="F29" s="35"/>
      <c r="G29" s="36"/>
      <c r="H29" s="36"/>
      <c r="I29" s="36"/>
    </row>
    <row r="30" spans="1:9" ht="15.75">
      <c r="A30" s="7" t="s">
        <v>2</v>
      </c>
      <c r="B30" s="37" t="s">
        <v>1</v>
      </c>
      <c r="C30" s="38"/>
      <c r="D30" s="39"/>
      <c r="E30" s="40"/>
      <c r="F30" s="41"/>
      <c r="G30" s="41"/>
      <c r="H30" s="41"/>
      <c r="I30" s="42"/>
    </row>
    <row r="31" spans="1:9" ht="15.75">
      <c r="A31" s="6"/>
      <c r="B31" s="64">
        <v>1</v>
      </c>
      <c r="C31" s="65">
        <v>2</v>
      </c>
      <c r="D31" s="66">
        <v>3</v>
      </c>
      <c r="E31" s="43" t="s">
        <v>15</v>
      </c>
      <c r="F31" s="44" t="s">
        <v>3</v>
      </c>
      <c r="G31" s="44" t="s">
        <v>16</v>
      </c>
      <c r="H31" s="75" t="s">
        <v>18</v>
      </c>
      <c r="I31" s="75" t="s">
        <v>19</v>
      </c>
    </row>
    <row r="32" spans="1:9" ht="15.75">
      <c r="A32" s="4">
        <v>128</v>
      </c>
      <c r="B32" s="61">
        <v>255.3414</v>
      </c>
      <c r="C32" s="62">
        <v>140.3205</v>
      </c>
      <c r="D32" s="63">
        <v>187.1205</v>
      </c>
      <c r="E32" s="52">
        <f>AVERAGE(B32:D32)</f>
        <v>194.26080000000002</v>
      </c>
      <c r="F32" s="51">
        <f>STDEV(B32:D32)</f>
        <v>57.84193783294252</v>
      </c>
      <c r="G32" s="47">
        <f>GEOMEAN(B32:D32)</f>
        <v>188.5621737092675</v>
      </c>
      <c r="H32" s="48">
        <f aca="true" t="shared" si="0" ref="H32">EXP(AVERAGE(LN(B32),LN(C32),LN(D32))-STDEV(LN(B32),LN(C32),LN(D32)))</f>
        <v>139.77273885573504</v>
      </c>
      <c r="I32" s="49">
        <f aca="true" t="shared" si="1" ref="I32">EXP(AVERAGE(LN(B32),LN(C32),LN(D32))+STDEV(LN(B32),LN(C32),LN(D32)))</f>
        <v>254.38217527283607</v>
      </c>
    </row>
    <row r="33" spans="1:9" ht="15.75">
      <c r="A33" s="4">
        <v>256</v>
      </c>
      <c r="B33" s="61">
        <v>648.8156</v>
      </c>
      <c r="C33" s="62">
        <v>656.3285</v>
      </c>
      <c r="D33" s="63">
        <v>656.3285</v>
      </c>
      <c r="E33" s="52">
        <f aca="true" t="shared" si="2" ref="E33">AVERAGE(B33:D33)</f>
        <v>653.8242</v>
      </c>
      <c r="F33" s="51">
        <f aca="true" t="shared" si="3" ref="F33">STDEV(B33:D33)</f>
        <v>4.337574837394707</v>
      </c>
      <c r="G33" s="47">
        <f>GEOMEAN(B33:D33)</f>
        <v>653.8145833091098</v>
      </c>
      <c r="H33" s="48">
        <f>EXP(AVERAGE(LN(B33),LN(C33),LN(D33))-STDEV(LN(B33),LN(C33),LN(D33)))</f>
        <v>649.4831129979757</v>
      </c>
      <c r="I33" s="49">
        <f>EXP(AVERAGE(LN(B33),LN(C33),LN(D33))+STDEV(LN(B33),LN(C33),LN(D33)))</f>
        <v>658.1749406454496</v>
      </c>
    </row>
    <row r="34" spans="1:9" ht="15.75">
      <c r="A34" s="4">
        <v>512</v>
      </c>
      <c r="B34" s="50" t="s">
        <v>0</v>
      </c>
      <c r="C34" s="52" t="s">
        <v>0</v>
      </c>
      <c r="D34" s="53" t="s">
        <v>0</v>
      </c>
      <c r="E34" s="52" t="s">
        <v>0</v>
      </c>
      <c r="F34" s="51"/>
      <c r="G34" s="47"/>
      <c r="H34" s="48"/>
      <c r="I34" s="49"/>
    </row>
    <row r="35" spans="1:9" ht="15.75">
      <c r="A35" s="4">
        <v>600</v>
      </c>
      <c r="B35" s="50"/>
      <c r="C35" s="52"/>
      <c r="D35" s="53"/>
      <c r="E35" s="52"/>
      <c r="F35" s="51"/>
      <c r="G35" s="47"/>
      <c r="H35" s="48"/>
      <c r="I35" s="49"/>
    </row>
    <row r="36" spans="1:9" ht="15.75">
      <c r="A36" s="6">
        <v>700</v>
      </c>
      <c r="B36" s="54"/>
      <c r="C36" s="55"/>
      <c r="D36" s="56"/>
      <c r="E36" s="55"/>
      <c r="F36" s="57"/>
      <c r="G36" s="58"/>
      <c r="H36" s="59"/>
      <c r="I36" s="60"/>
    </row>
    <row r="37" spans="2:9" ht="15.75">
      <c r="B37" s="36"/>
      <c r="C37" s="36"/>
      <c r="D37" s="36"/>
      <c r="E37" s="36"/>
      <c r="F37" s="36"/>
      <c r="G37" s="36"/>
      <c r="H37" s="36"/>
      <c r="I37" s="36"/>
    </row>
    <row r="38" spans="1:9" ht="15.75">
      <c r="A38" s="28" t="s">
        <v>7</v>
      </c>
      <c r="B38" s="35"/>
      <c r="C38" s="35"/>
      <c r="D38" s="35"/>
      <c r="E38" s="35"/>
      <c r="F38" s="35"/>
      <c r="G38" s="36"/>
      <c r="H38" s="36"/>
      <c r="I38" s="36"/>
    </row>
    <row r="39" spans="1:9" ht="15.75">
      <c r="A39" s="7" t="s">
        <v>2</v>
      </c>
      <c r="B39" s="37" t="s">
        <v>1</v>
      </c>
      <c r="C39" s="38"/>
      <c r="D39" s="39"/>
      <c r="E39" s="40"/>
      <c r="F39" s="41"/>
      <c r="G39" s="41"/>
      <c r="H39" s="41"/>
      <c r="I39" s="42"/>
    </row>
    <row r="40" spans="1:9" ht="15.75">
      <c r="A40" s="6"/>
      <c r="B40" s="64">
        <v>1</v>
      </c>
      <c r="C40" s="65">
        <v>2</v>
      </c>
      <c r="D40" s="66">
        <v>3</v>
      </c>
      <c r="E40" s="43" t="s">
        <v>15</v>
      </c>
      <c r="F40" s="44" t="s">
        <v>3</v>
      </c>
      <c r="G40" s="44" t="s">
        <v>16</v>
      </c>
      <c r="H40" s="75" t="s">
        <v>18</v>
      </c>
      <c r="I40" s="75" t="s">
        <v>19</v>
      </c>
    </row>
    <row r="41" spans="1:9" ht="15.75">
      <c r="A41" s="4">
        <v>128</v>
      </c>
      <c r="B41" s="61">
        <v>205.1735</v>
      </c>
      <c r="C41" s="62">
        <v>195.9392</v>
      </c>
      <c r="D41" s="63">
        <v>267.3753</v>
      </c>
      <c r="E41" s="52">
        <f>AVERAGE(B41:D41)</f>
        <v>222.82933333333335</v>
      </c>
      <c r="F41" s="51">
        <f>STDEV(B41:D41)</f>
        <v>38.85325512519265</v>
      </c>
      <c r="G41" s="47">
        <f>GEOMEAN(B41:D41)</f>
        <v>220.69269637186474</v>
      </c>
      <c r="H41" s="48">
        <f>EXP(AVERAGE(LN(B41),LN(C41),LN(D41))-STDEV(LN(B41),LN(C41),LN(D41)))</f>
        <v>186.60774428181827</v>
      </c>
      <c r="I41" s="49">
        <f>EXP(AVERAGE(LN(B41),LN(C41),LN(D41))+STDEV(LN(B41),LN(C41),LN(D41)))</f>
        <v>261.0034563106266</v>
      </c>
    </row>
    <row r="42" spans="1:9" ht="15.75">
      <c r="A42" s="4">
        <v>256</v>
      </c>
      <c r="B42" s="61" t="s">
        <v>0</v>
      </c>
      <c r="C42" s="62">
        <v>885.3628</v>
      </c>
      <c r="D42" s="63" t="s">
        <v>0</v>
      </c>
      <c r="E42" s="52" t="s">
        <v>0</v>
      </c>
      <c r="F42" s="51"/>
      <c r="G42" s="47"/>
      <c r="H42" s="48"/>
      <c r="I42" s="49"/>
    </row>
    <row r="43" spans="1:9" ht="15.75">
      <c r="A43" s="4">
        <v>512</v>
      </c>
      <c r="B43" s="50" t="s">
        <v>0</v>
      </c>
      <c r="C43" s="52" t="s">
        <v>0</v>
      </c>
      <c r="D43" s="53" t="s">
        <v>0</v>
      </c>
      <c r="E43" s="52" t="s">
        <v>0</v>
      </c>
      <c r="F43" s="51"/>
      <c r="G43" s="47"/>
      <c r="H43" s="48"/>
      <c r="I43" s="49"/>
    </row>
    <row r="44" spans="1:9" ht="15.75">
      <c r="A44" s="4">
        <v>600</v>
      </c>
      <c r="B44" s="50"/>
      <c r="C44" s="52"/>
      <c r="D44" s="53"/>
      <c r="E44" s="52"/>
      <c r="F44" s="51"/>
      <c r="G44" s="47"/>
      <c r="H44" s="48"/>
      <c r="I44" s="49"/>
    </row>
    <row r="45" spans="1:9" ht="15.75">
      <c r="A45" s="6">
        <v>700</v>
      </c>
      <c r="B45" s="54"/>
      <c r="C45" s="55"/>
      <c r="D45" s="56"/>
      <c r="E45" s="55"/>
      <c r="F45" s="57"/>
      <c r="G45" s="58"/>
      <c r="H45" s="59"/>
      <c r="I45" s="60"/>
    </row>
  </sheetData>
  <mergeCells count="5">
    <mergeCell ref="B30:D30"/>
    <mergeCell ref="B39:D39"/>
    <mergeCell ref="B12:D12"/>
    <mergeCell ref="B21:D21"/>
    <mergeCell ref="B3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Monaghan</dc:creator>
  <cp:keywords/>
  <dc:description/>
  <cp:lastModifiedBy>Jessica Monaghan</cp:lastModifiedBy>
  <dcterms:created xsi:type="dcterms:W3CDTF">2015-06-04T10:16:52Z</dcterms:created>
  <dcterms:modified xsi:type="dcterms:W3CDTF">2015-10-06T09:53:19Z</dcterms:modified>
  <cp:category/>
  <cp:version/>
  <cp:contentType/>
  <cp:contentStatus/>
</cp:coreProperties>
</file>