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2995" windowHeight="10800"/>
  </bookViews>
  <sheets>
    <sheet name="MMI" sheetId="4" r:id="rId1"/>
  </sheets>
  <calcPr calcId="145621"/>
</workbook>
</file>

<file path=xl/calcChain.xml><?xml version="1.0" encoding="utf-8"?>
<calcChain xmlns="http://schemas.openxmlformats.org/spreadsheetml/2006/main">
  <c r="C31" i="4" l="1"/>
  <c r="O31" i="4" s="1"/>
  <c r="D31" i="4"/>
  <c r="P31" i="4" s="1"/>
  <c r="E31" i="4"/>
  <c r="F31" i="4"/>
  <c r="R31" i="4" s="1"/>
  <c r="G31" i="4"/>
  <c r="H31" i="4"/>
  <c r="I31" i="4"/>
  <c r="J31" i="4"/>
  <c r="C32" i="4"/>
  <c r="O32" i="4" s="1"/>
  <c r="D32" i="4"/>
  <c r="P32" i="4" s="1"/>
  <c r="E32" i="4"/>
  <c r="Q32" i="4" s="1"/>
  <c r="F32" i="4"/>
  <c r="G32" i="4"/>
  <c r="H32" i="4"/>
  <c r="I32" i="4"/>
  <c r="J32" i="4"/>
  <c r="C33" i="4"/>
  <c r="O33" i="4" s="1"/>
  <c r="D33" i="4"/>
  <c r="P33" i="4" s="1"/>
  <c r="E33" i="4"/>
  <c r="Q33" i="4" s="1"/>
  <c r="F33" i="4"/>
  <c r="G33" i="4"/>
  <c r="H33" i="4"/>
  <c r="I33" i="4"/>
  <c r="J33" i="4"/>
  <c r="B32" i="4"/>
  <c r="B33" i="4"/>
  <c r="N33" i="4" s="1"/>
  <c r="B31" i="4"/>
  <c r="N31" i="4" s="1"/>
  <c r="N25" i="4"/>
  <c r="N63" i="4"/>
  <c r="N62" i="4"/>
  <c r="N57" i="4"/>
  <c r="N56" i="4"/>
  <c r="J51" i="4"/>
  <c r="J58" i="4"/>
  <c r="J59" i="4"/>
  <c r="J61" i="4"/>
  <c r="J63" i="4"/>
  <c r="J64" i="4"/>
  <c r="J50" i="4"/>
  <c r="I67" i="4"/>
  <c r="H67" i="4"/>
  <c r="J67" i="4" s="1"/>
  <c r="I66" i="4"/>
  <c r="H66" i="4"/>
  <c r="J66" i="4" s="1"/>
  <c r="I65" i="4"/>
  <c r="H65" i="4"/>
  <c r="J65" i="4" s="1"/>
  <c r="I64" i="4"/>
  <c r="H64" i="4"/>
  <c r="I63" i="4"/>
  <c r="H63" i="4"/>
  <c r="I62" i="4"/>
  <c r="J62" i="4" s="1"/>
  <c r="H62" i="4"/>
  <c r="I61" i="4"/>
  <c r="H61" i="4"/>
  <c r="I60" i="4"/>
  <c r="H60" i="4"/>
  <c r="J60" i="4" s="1"/>
  <c r="I59" i="4"/>
  <c r="H59" i="4"/>
  <c r="I58" i="4"/>
  <c r="H58" i="4"/>
  <c r="I57" i="4"/>
  <c r="H57" i="4"/>
  <c r="J57" i="4" s="1"/>
  <c r="I56" i="4"/>
  <c r="J56" i="4" s="1"/>
  <c r="H56" i="4"/>
  <c r="I55" i="4"/>
  <c r="H55" i="4"/>
  <c r="I54" i="4"/>
  <c r="H54" i="4"/>
  <c r="I53" i="4"/>
  <c r="H53" i="4"/>
  <c r="J53" i="4" s="1"/>
  <c r="I52" i="4"/>
  <c r="J52" i="4" s="1"/>
  <c r="H52" i="4"/>
  <c r="I51" i="4"/>
  <c r="H51" i="4"/>
  <c r="I50" i="4"/>
  <c r="H50" i="4"/>
  <c r="J40" i="4"/>
  <c r="V40" i="4" s="1"/>
  <c r="I40" i="4"/>
  <c r="U40" i="4" s="1"/>
  <c r="H40" i="4"/>
  <c r="T40" i="4" s="1"/>
  <c r="G40" i="4"/>
  <c r="S40" i="4" s="1"/>
  <c r="F40" i="4"/>
  <c r="R40" i="4" s="1"/>
  <c r="E40" i="4"/>
  <c r="Q40" i="4" s="1"/>
  <c r="D40" i="4"/>
  <c r="P40" i="4" s="1"/>
  <c r="C40" i="4"/>
  <c r="O40" i="4" s="1"/>
  <c r="B40" i="4"/>
  <c r="N40" i="4" s="1"/>
  <c r="J39" i="4"/>
  <c r="V39" i="4" s="1"/>
  <c r="I39" i="4"/>
  <c r="U39" i="4" s="1"/>
  <c r="H39" i="4"/>
  <c r="T39" i="4" s="1"/>
  <c r="G39" i="4"/>
  <c r="S39" i="4" s="1"/>
  <c r="F39" i="4"/>
  <c r="R39" i="4" s="1"/>
  <c r="E39" i="4"/>
  <c r="Q39" i="4" s="1"/>
  <c r="D39" i="4"/>
  <c r="P39" i="4" s="1"/>
  <c r="C39" i="4"/>
  <c r="O39" i="4" s="1"/>
  <c r="B39" i="4"/>
  <c r="N39" i="4" s="1"/>
  <c r="J38" i="4"/>
  <c r="V38" i="4" s="1"/>
  <c r="I38" i="4"/>
  <c r="U38" i="4" s="1"/>
  <c r="H38" i="4"/>
  <c r="T38" i="4" s="1"/>
  <c r="G38" i="4"/>
  <c r="S38" i="4" s="1"/>
  <c r="F38" i="4"/>
  <c r="R38" i="4" s="1"/>
  <c r="E38" i="4"/>
  <c r="Q38" i="4" s="1"/>
  <c r="D38" i="4"/>
  <c r="P38" i="4" s="1"/>
  <c r="C38" i="4"/>
  <c r="O38" i="4" s="1"/>
  <c r="B38" i="4"/>
  <c r="N38" i="4" s="1"/>
  <c r="V37" i="4"/>
  <c r="U37" i="4"/>
  <c r="T37" i="4"/>
  <c r="S37" i="4"/>
  <c r="R37" i="4"/>
  <c r="Q37" i="4"/>
  <c r="P37" i="4"/>
  <c r="O37" i="4"/>
  <c r="N37" i="4"/>
  <c r="V33" i="4"/>
  <c r="U33" i="4"/>
  <c r="T33" i="4"/>
  <c r="S33" i="4"/>
  <c r="R33" i="4"/>
  <c r="V32" i="4"/>
  <c r="U32" i="4"/>
  <c r="T32" i="4"/>
  <c r="S32" i="4"/>
  <c r="R32" i="4"/>
  <c r="N32" i="4"/>
  <c r="V31" i="4"/>
  <c r="U31" i="4"/>
  <c r="T31" i="4"/>
  <c r="S31" i="4"/>
  <c r="Q31" i="4"/>
  <c r="V30" i="4"/>
  <c r="U30" i="4"/>
  <c r="T30" i="4"/>
  <c r="S30" i="4"/>
  <c r="R30" i="4"/>
  <c r="Q30" i="4"/>
  <c r="P30" i="4"/>
  <c r="O30" i="4"/>
  <c r="N30" i="4"/>
  <c r="S26" i="4"/>
  <c r="V26" i="4"/>
  <c r="U26" i="4"/>
  <c r="T26" i="4"/>
  <c r="R26" i="4"/>
  <c r="Q26" i="4"/>
  <c r="P26" i="4"/>
  <c r="O26" i="4"/>
  <c r="N26" i="4"/>
  <c r="P25" i="4"/>
  <c r="V25" i="4"/>
  <c r="U25" i="4"/>
  <c r="T25" i="4"/>
  <c r="S25" i="4"/>
  <c r="R25" i="4"/>
  <c r="Q25" i="4"/>
  <c r="O25" i="4"/>
  <c r="R24" i="4"/>
  <c r="V24" i="4"/>
  <c r="U24" i="4"/>
  <c r="T24" i="4"/>
  <c r="S24" i="4"/>
  <c r="Q24" i="4"/>
  <c r="P24" i="4"/>
  <c r="O24" i="4"/>
  <c r="N24" i="4"/>
  <c r="V23" i="4"/>
  <c r="U23" i="4"/>
  <c r="T23" i="4"/>
  <c r="S23" i="4"/>
  <c r="R23" i="4"/>
  <c r="Q23" i="4"/>
  <c r="P23" i="4"/>
  <c r="O23" i="4"/>
  <c r="N23" i="4"/>
  <c r="V19" i="4"/>
  <c r="U19" i="4"/>
  <c r="T19" i="4"/>
  <c r="S19" i="4"/>
  <c r="R19" i="4"/>
  <c r="Q19" i="4"/>
  <c r="P19" i="4"/>
  <c r="O19" i="4"/>
  <c r="N19" i="4"/>
  <c r="V18" i="4"/>
  <c r="U18" i="4"/>
  <c r="T18" i="4"/>
  <c r="S18" i="4"/>
  <c r="R18" i="4"/>
  <c r="Q18" i="4"/>
  <c r="P18" i="4"/>
  <c r="O18" i="4"/>
  <c r="N18" i="4"/>
  <c r="V17" i="4"/>
  <c r="U17" i="4"/>
  <c r="T17" i="4"/>
  <c r="S17" i="4"/>
  <c r="R17" i="4"/>
  <c r="Q17" i="4"/>
  <c r="P17" i="4"/>
  <c r="O17" i="4"/>
  <c r="N17" i="4"/>
  <c r="V16" i="4"/>
  <c r="U16" i="4"/>
  <c r="T16" i="4"/>
  <c r="S16" i="4"/>
  <c r="R16" i="4"/>
  <c r="Q16" i="4"/>
  <c r="P16" i="4"/>
  <c r="O16" i="4"/>
  <c r="N16" i="4"/>
  <c r="V12" i="4"/>
  <c r="U12" i="4"/>
  <c r="T12" i="4"/>
  <c r="S12" i="4"/>
  <c r="R12" i="4"/>
  <c r="Q12" i="4"/>
  <c r="P12" i="4"/>
  <c r="O12" i="4"/>
  <c r="N12" i="4"/>
  <c r="V11" i="4"/>
  <c r="U11" i="4"/>
  <c r="T11" i="4"/>
  <c r="S11" i="4"/>
  <c r="R11" i="4"/>
  <c r="Q11" i="4"/>
  <c r="P11" i="4"/>
  <c r="O11" i="4"/>
  <c r="N11" i="4"/>
  <c r="V10" i="4"/>
  <c r="U10" i="4"/>
  <c r="T10" i="4"/>
  <c r="S10" i="4"/>
  <c r="R10" i="4"/>
  <c r="Q10" i="4"/>
  <c r="P10" i="4"/>
  <c r="O10" i="4"/>
  <c r="N10" i="4"/>
  <c r="V9" i="4"/>
  <c r="U9" i="4"/>
  <c r="T9" i="4"/>
  <c r="S9" i="4"/>
  <c r="R9" i="4"/>
  <c r="Q9" i="4"/>
  <c r="P9" i="4"/>
  <c r="O9" i="4"/>
  <c r="N9" i="4"/>
  <c r="L63" i="4" l="1"/>
  <c r="M57" i="4"/>
  <c r="J55" i="4"/>
  <c r="J54" i="4"/>
  <c r="M50" i="4"/>
  <c r="N51" i="4"/>
  <c r="N50" i="4"/>
  <c r="X17" i="4"/>
  <c r="L50" i="4"/>
  <c r="M62" i="4"/>
  <c r="M51" i="4"/>
  <c r="L62" i="4"/>
  <c r="M63" i="4"/>
  <c r="M56" i="4"/>
  <c r="L56" i="4"/>
  <c r="L51" i="4"/>
  <c r="L57" i="4"/>
</calcChain>
</file>

<file path=xl/sharedStrings.xml><?xml version="1.0" encoding="utf-8"?>
<sst xmlns="http://schemas.openxmlformats.org/spreadsheetml/2006/main" count="64" uniqueCount="33">
  <si>
    <t>NrPixelsAcceptedTotal</t>
  </si>
  <si>
    <t>Region</t>
  </si>
  <si>
    <t>Totals:</t>
  </si>
  <si>
    <t>AverIncTotal</t>
  </si>
  <si>
    <t>AverDecTotal</t>
  </si>
  <si>
    <t>02-06</t>
  </si>
  <si>
    <t>Measurement</t>
  </si>
  <si>
    <t>Date</t>
  </si>
  <si>
    <t>08-12</t>
  </si>
  <si>
    <t>14-18</t>
  </si>
  <si>
    <t>20-24</t>
  </si>
  <si>
    <t>delay time</t>
  </si>
  <si>
    <t>decrease</t>
  </si>
  <si>
    <t>increase</t>
  </si>
  <si>
    <t>dT/T inc</t>
  </si>
  <si>
    <t>dT/T dec</t>
  </si>
  <si>
    <t>Average</t>
  </si>
  <si>
    <t>std</t>
  </si>
  <si>
    <t xml:space="preserve"> 50ps</t>
  </si>
  <si>
    <t xml:space="preserve"> 150ps</t>
  </si>
  <si>
    <t>Summary of Measurements from 2015 06 12+15+16+18+19</t>
  </si>
  <si>
    <t>sum</t>
  </si>
  <si>
    <t>02-07</t>
  </si>
  <si>
    <t>losses</t>
  </si>
  <si>
    <t>10-14</t>
  </si>
  <si>
    <t>16-21</t>
  </si>
  <si>
    <t xml:space="preserve"> 10ps</t>
  </si>
  <si>
    <t xml:space="preserve"> 10ps and 50ps</t>
  </si>
  <si>
    <t xml:space="preserve"> 10ps and 50ps and 150ps</t>
  </si>
  <si>
    <t>26-30</t>
  </si>
  <si>
    <t>32-36</t>
  </si>
  <si>
    <t>38-42</t>
  </si>
  <si>
    <t>44-48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</si>
</sst>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66"/>
      <color rgb="FFFF00FF"/>
      <color rgb="FFCC00CC"/>
      <color rgb="FF000064"/>
      <color rgb="FF640000"/>
      <color rgb="FF6464FF"/>
      <color rgb="FFFF646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12951431248923"/>
          <c:y val="4.890888638920135E-2"/>
          <c:w val="0.81643051332783223"/>
          <c:h val="0.7730880514935633"/>
        </c:manualLayout>
      </c:layout>
      <c:scatterChart>
        <c:scatterStyle val="lineMarker"/>
        <c:varyColors val="0"/>
        <c:ser>
          <c:idx val="0"/>
          <c:order val="0"/>
          <c:tx>
            <c:v>50ps inc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 w="12700">
                <a:solidFill>
                  <a:srgbClr val="FF0000"/>
                </a:solidFill>
              </a:ln>
            </c:spPr>
          </c:marker>
          <c:xVal>
            <c:numRef>
              <c:f>MMI!$C$50:$C$55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xVal>
          <c:yVal>
            <c:numRef>
              <c:f>MMI!$H$50:$H$55</c:f>
              <c:numCache>
                <c:formatCode>General</c:formatCode>
                <c:ptCount val="6"/>
                <c:pt idx="0">
                  <c:v>0.80099999999999993</c:v>
                </c:pt>
                <c:pt idx="1">
                  <c:v>0.82390000000000008</c:v>
                </c:pt>
                <c:pt idx="2">
                  <c:v>0.88529999999999998</c:v>
                </c:pt>
                <c:pt idx="3">
                  <c:v>0.88759999999999994</c:v>
                </c:pt>
                <c:pt idx="4">
                  <c:v>0.80479999999999996</c:v>
                </c:pt>
                <c:pt idx="5">
                  <c:v>0.95229999999999992</c:v>
                </c:pt>
              </c:numCache>
            </c:numRef>
          </c:yVal>
          <c:smooth val="0"/>
        </c:ser>
        <c:ser>
          <c:idx val="1"/>
          <c:order val="1"/>
          <c:tx>
            <c:v>50ps dec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 w="12700">
                <a:solidFill>
                  <a:srgbClr val="0000FF"/>
                </a:solidFill>
              </a:ln>
            </c:spPr>
          </c:marker>
          <c:xVal>
            <c:numRef>
              <c:f>MMI!$C$50:$C$55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xVal>
          <c:yVal>
            <c:numRef>
              <c:f>MMI!$I$50:$I$55</c:f>
              <c:numCache>
                <c:formatCode>General</c:formatCode>
                <c:ptCount val="6"/>
                <c:pt idx="0">
                  <c:v>-0.9889</c:v>
                </c:pt>
                <c:pt idx="1">
                  <c:v>-0.97340000000000004</c:v>
                </c:pt>
                <c:pt idx="2">
                  <c:v>-0.93569999999999998</c:v>
                </c:pt>
                <c:pt idx="3">
                  <c:v>-0.98980000000000001</c:v>
                </c:pt>
                <c:pt idx="4">
                  <c:v>-0.95089999999999997</c:v>
                </c:pt>
                <c:pt idx="5">
                  <c:v>-0.94740000000000002</c:v>
                </c:pt>
              </c:numCache>
            </c:numRef>
          </c:yVal>
          <c:smooth val="0"/>
        </c:ser>
        <c:ser>
          <c:idx val="2"/>
          <c:order val="2"/>
          <c:tx>
            <c:v>50ps inc av</c:v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MMI!$L$51</c:f>
                <c:numCache>
                  <c:formatCode>General</c:formatCode>
                  <c:ptCount val="1"/>
                  <c:pt idx="0">
                    <c:v>5.9578611934149629E-2</c:v>
                  </c:pt>
                </c:numCache>
              </c:numRef>
            </c:plus>
            <c:minus>
              <c:numRef>
                <c:f>MMI!$L$51</c:f>
                <c:numCache>
                  <c:formatCode>General</c:formatCode>
                  <c:ptCount val="1"/>
                  <c:pt idx="0">
                    <c:v>5.9578611934149629E-2</c:v>
                  </c:pt>
                </c:numCache>
              </c:numRef>
            </c:minus>
            <c:spPr>
              <a:ln w="25400">
                <a:solidFill>
                  <a:srgbClr val="C00000"/>
                </a:solidFill>
              </a:ln>
            </c:spPr>
          </c:errBars>
          <c:xVal>
            <c:numRef>
              <c:f>MMI!$C$50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MMI!$L$50</c:f>
              <c:numCache>
                <c:formatCode>General</c:formatCode>
                <c:ptCount val="1"/>
                <c:pt idx="0">
                  <c:v>0.85915000000000008</c:v>
                </c:pt>
              </c:numCache>
            </c:numRef>
          </c:yVal>
          <c:smooth val="0"/>
        </c:ser>
        <c:ser>
          <c:idx val="3"/>
          <c:order val="3"/>
          <c:tx>
            <c:v>50ps dec av</c:v>
          </c:tx>
          <c:spPr>
            <a:ln w="28575">
              <a:solidFill>
                <a:srgbClr val="002060"/>
              </a:solidFill>
            </a:ln>
          </c:spPr>
          <c:marker>
            <c:symbol val="diamond"/>
            <c:size val="10"/>
            <c:spPr>
              <a:solidFill>
                <a:srgbClr val="002060"/>
              </a:solidFill>
              <a:ln>
                <a:solidFill>
                  <a:srgbClr val="0000FF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MMI!$M$51</c:f>
                <c:numCache>
                  <c:formatCode>General</c:formatCode>
                  <c:ptCount val="1"/>
                  <c:pt idx="0">
                    <c:v>2.2896877516377659E-2</c:v>
                  </c:pt>
                </c:numCache>
              </c:numRef>
            </c:plus>
            <c:minus>
              <c:numRef>
                <c:f>MMI!$M$51</c:f>
                <c:numCache>
                  <c:formatCode>General</c:formatCode>
                  <c:ptCount val="1"/>
                  <c:pt idx="0">
                    <c:v>2.2896877516377659E-2</c:v>
                  </c:pt>
                </c:numCache>
              </c:numRef>
            </c:minus>
            <c:spPr>
              <a:ln w="25400">
                <a:solidFill>
                  <a:srgbClr val="002060"/>
                </a:solidFill>
              </a:ln>
            </c:spPr>
          </c:errBars>
          <c:xVal>
            <c:numRef>
              <c:f>MMI!$C$50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MMI!$M$50</c:f>
              <c:numCache>
                <c:formatCode>General</c:formatCode>
                <c:ptCount val="1"/>
                <c:pt idx="0">
                  <c:v>-0.96434999999999993</c:v>
                </c:pt>
              </c:numCache>
            </c:numRef>
          </c:yVal>
          <c:smooth val="0"/>
        </c:ser>
        <c:ser>
          <c:idx val="4"/>
          <c:order val="4"/>
          <c:tx>
            <c:v>5ps inc</c:v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 w="12700">
                <a:solidFill>
                  <a:srgbClr val="FF0000"/>
                </a:solidFill>
              </a:ln>
            </c:spPr>
          </c:marker>
          <c:xVal>
            <c:numRef>
              <c:f>MMI!$C$56:$C$61</c:f>
              <c:numCache>
                <c:formatCode>General</c:formatCode>
                <c:ptCount val="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</c:numCache>
            </c:numRef>
          </c:xVal>
          <c:yVal>
            <c:numRef>
              <c:f>MMI!$H$56:$H$61</c:f>
              <c:numCache>
                <c:formatCode>General</c:formatCode>
                <c:ptCount val="6"/>
                <c:pt idx="0">
                  <c:v>0.72589999999999999</c:v>
                </c:pt>
                <c:pt idx="1">
                  <c:v>0.81899999999999995</c:v>
                </c:pt>
                <c:pt idx="2">
                  <c:v>0.76990000000000003</c:v>
                </c:pt>
                <c:pt idx="3">
                  <c:v>0.6472</c:v>
                </c:pt>
                <c:pt idx="4">
                  <c:v>0.91070000000000007</c:v>
                </c:pt>
                <c:pt idx="5">
                  <c:v>0.82759999999999989</c:v>
                </c:pt>
              </c:numCache>
            </c:numRef>
          </c:yVal>
          <c:smooth val="0"/>
        </c:ser>
        <c:ser>
          <c:idx val="5"/>
          <c:order val="5"/>
          <c:tx>
            <c:v>5ps dec</c:v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xVal>
            <c:numRef>
              <c:f>MMI!$C$56:$C$61</c:f>
              <c:numCache>
                <c:formatCode>General</c:formatCode>
                <c:ptCount val="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</c:numCache>
            </c:numRef>
          </c:xVal>
          <c:yVal>
            <c:numRef>
              <c:f>MMI!$I$56:$I$61</c:f>
              <c:numCache>
                <c:formatCode>General</c:formatCode>
                <c:ptCount val="6"/>
                <c:pt idx="0">
                  <c:v>-0.74409999999999998</c:v>
                </c:pt>
                <c:pt idx="1">
                  <c:v>-0.83240000000000003</c:v>
                </c:pt>
                <c:pt idx="2">
                  <c:v>-0.92079999999999995</c:v>
                </c:pt>
                <c:pt idx="3">
                  <c:v>-0.79899999999999993</c:v>
                </c:pt>
                <c:pt idx="4">
                  <c:v>-0.84250000000000003</c:v>
                </c:pt>
                <c:pt idx="5">
                  <c:v>-0.93520000000000003</c:v>
                </c:pt>
              </c:numCache>
            </c:numRef>
          </c:yVal>
          <c:smooth val="0"/>
        </c:ser>
        <c:ser>
          <c:idx val="6"/>
          <c:order val="6"/>
          <c:tx>
            <c:v>5ps inc av</c:v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MMI!$L$57</c:f>
                <c:numCache>
                  <c:formatCode>General</c:formatCode>
                  <c:ptCount val="1"/>
                  <c:pt idx="0">
                    <c:v>9.1066160930756632E-2</c:v>
                  </c:pt>
                </c:numCache>
              </c:numRef>
            </c:plus>
            <c:minus>
              <c:numRef>
                <c:f>MMI!$L$57</c:f>
                <c:numCache>
                  <c:formatCode>General</c:formatCode>
                  <c:ptCount val="1"/>
                  <c:pt idx="0">
                    <c:v>9.1066160930756632E-2</c:v>
                  </c:pt>
                </c:numCache>
              </c:numRef>
            </c:minus>
            <c:spPr>
              <a:ln w="25400">
                <a:solidFill>
                  <a:srgbClr val="C00000"/>
                </a:solidFill>
              </a:ln>
            </c:spPr>
          </c:errBars>
          <c:xVal>
            <c:numRef>
              <c:f>MMI!$C$56</c:f>
              <c:numCache>
                <c:formatCode>General</c:formatCode>
                <c:ptCount val="1"/>
                <c:pt idx="0">
                  <c:v>50</c:v>
                </c:pt>
              </c:numCache>
            </c:numRef>
          </c:xVal>
          <c:yVal>
            <c:numRef>
              <c:f>MMI!$L$56</c:f>
              <c:numCache>
                <c:formatCode>General</c:formatCode>
                <c:ptCount val="1"/>
                <c:pt idx="0">
                  <c:v>0.78338333333333343</c:v>
                </c:pt>
              </c:numCache>
            </c:numRef>
          </c:yVal>
          <c:smooth val="0"/>
        </c:ser>
        <c:ser>
          <c:idx val="7"/>
          <c:order val="7"/>
          <c:tx>
            <c:v>5ps dec av</c:v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MMI!$M$57</c:f>
                <c:numCache>
                  <c:formatCode>General</c:formatCode>
                  <c:ptCount val="1"/>
                  <c:pt idx="0">
                    <c:v>7.2582137380120385E-2</c:v>
                  </c:pt>
                </c:numCache>
              </c:numRef>
            </c:plus>
            <c:minus>
              <c:numRef>
                <c:f>MMI!$M$57</c:f>
                <c:numCache>
                  <c:formatCode>General</c:formatCode>
                  <c:ptCount val="1"/>
                  <c:pt idx="0">
                    <c:v>7.2582137380120385E-2</c:v>
                  </c:pt>
                </c:numCache>
              </c:numRef>
            </c:minus>
            <c:spPr>
              <a:ln w="25400">
                <a:solidFill>
                  <a:srgbClr val="002060"/>
                </a:solidFill>
              </a:ln>
            </c:spPr>
          </c:errBars>
          <c:xVal>
            <c:numRef>
              <c:f>MMI!$C$56</c:f>
              <c:numCache>
                <c:formatCode>General</c:formatCode>
                <c:ptCount val="1"/>
                <c:pt idx="0">
                  <c:v>50</c:v>
                </c:pt>
              </c:numCache>
            </c:numRef>
          </c:xVal>
          <c:yVal>
            <c:numRef>
              <c:f>MMI!$M$56</c:f>
              <c:numCache>
                <c:formatCode>General</c:formatCode>
                <c:ptCount val="1"/>
                <c:pt idx="0">
                  <c:v>-0.84566666666666668</c:v>
                </c:pt>
              </c:numCache>
            </c:numRef>
          </c:yVal>
          <c:smooth val="0"/>
        </c:ser>
        <c:ser>
          <c:idx val="8"/>
          <c:order val="8"/>
          <c:tx>
            <c:v>150ps inc</c:v>
          </c:tx>
          <c:spPr>
            <a:ln w="28575">
              <a:noFill/>
            </a:ln>
          </c:spPr>
          <c:marker>
            <c:symbol val="triangle"/>
            <c:size val="7"/>
            <c:spPr>
              <a:noFill/>
              <a:ln w="12700">
                <a:solidFill>
                  <a:srgbClr val="FF0000"/>
                </a:solidFill>
              </a:ln>
            </c:spPr>
          </c:marker>
          <c:xVal>
            <c:numRef>
              <c:f>MMI!$C$62:$C$67</c:f>
              <c:numCache>
                <c:formatCode>General</c:formatCode>
                <c:ptCount val="6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</c:numCache>
            </c:numRef>
          </c:xVal>
          <c:yVal>
            <c:numRef>
              <c:f>MMI!$H$62:$H$67</c:f>
              <c:numCache>
                <c:formatCode>General</c:formatCode>
                <c:ptCount val="6"/>
                <c:pt idx="0">
                  <c:v>0.66920000000000002</c:v>
                </c:pt>
                <c:pt idx="1">
                  <c:v>0.58929999999999993</c:v>
                </c:pt>
                <c:pt idx="2">
                  <c:v>0.59380000000000011</c:v>
                </c:pt>
                <c:pt idx="3">
                  <c:v>0.69730000000000003</c:v>
                </c:pt>
                <c:pt idx="4">
                  <c:v>0.70930000000000004</c:v>
                </c:pt>
                <c:pt idx="5">
                  <c:v>0.67799999999999994</c:v>
                </c:pt>
              </c:numCache>
            </c:numRef>
          </c:yVal>
          <c:smooth val="0"/>
        </c:ser>
        <c:ser>
          <c:idx val="9"/>
          <c:order val="9"/>
          <c:tx>
            <c:v>150ps dec</c:v>
          </c:tx>
          <c:spPr>
            <a:ln w="28575">
              <a:noFill/>
            </a:ln>
          </c:spPr>
          <c:marker>
            <c:symbol val="triangle"/>
            <c:size val="5"/>
            <c:spPr>
              <a:noFill/>
              <a:ln w="12700">
                <a:solidFill>
                  <a:srgbClr val="0000FF"/>
                </a:solidFill>
              </a:ln>
            </c:spPr>
          </c:marker>
          <c:xVal>
            <c:numRef>
              <c:f>MMI!$C$62:$C$67</c:f>
              <c:numCache>
                <c:formatCode>General</c:formatCode>
                <c:ptCount val="6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</c:numCache>
            </c:numRef>
          </c:xVal>
          <c:yVal>
            <c:numRef>
              <c:f>MMI!$I$62:$I$67</c:f>
              <c:numCache>
                <c:formatCode>General</c:formatCode>
                <c:ptCount val="6"/>
                <c:pt idx="0">
                  <c:v>-0.80049999999999999</c:v>
                </c:pt>
                <c:pt idx="1">
                  <c:v>-0.80879999999999996</c:v>
                </c:pt>
                <c:pt idx="2">
                  <c:v>-0.74270000000000003</c:v>
                </c:pt>
                <c:pt idx="3">
                  <c:v>-0.76829999999999998</c:v>
                </c:pt>
                <c:pt idx="4">
                  <c:v>-0.87809999999999999</c:v>
                </c:pt>
                <c:pt idx="5">
                  <c:v>-0.85899999999999999</c:v>
                </c:pt>
              </c:numCache>
            </c:numRef>
          </c:yVal>
          <c:smooth val="0"/>
        </c:ser>
        <c:ser>
          <c:idx val="10"/>
          <c:order val="10"/>
          <c:tx>
            <c:v>150ps inc av</c:v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C00000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MMI!$L$63</c:f>
                <c:numCache>
                  <c:formatCode>General</c:formatCode>
                  <c:ptCount val="1"/>
                  <c:pt idx="0">
                    <c:v>5.2004644023394678E-2</c:v>
                  </c:pt>
                </c:numCache>
              </c:numRef>
            </c:plus>
            <c:minus>
              <c:numRef>
                <c:f>MMI!$L$63</c:f>
                <c:numCache>
                  <c:formatCode>General</c:formatCode>
                  <c:ptCount val="1"/>
                  <c:pt idx="0">
                    <c:v>5.2004644023394678E-2</c:v>
                  </c:pt>
                </c:numCache>
              </c:numRef>
            </c:minus>
            <c:spPr>
              <a:ln w="25400">
                <a:solidFill>
                  <a:srgbClr val="C00000"/>
                </a:solidFill>
              </a:ln>
            </c:spPr>
          </c:errBars>
          <c:xVal>
            <c:numRef>
              <c:f>MMI!$C$62</c:f>
              <c:numCache>
                <c:formatCode>General</c:formatCode>
                <c:ptCount val="1"/>
                <c:pt idx="0">
                  <c:v>150</c:v>
                </c:pt>
              </c:numCache>
            </c:numRef>
          </c:xVal>
          <c:yVal>
            <c:numRef>
              <c:f>MMI!$L$62</c:f>
              <c:numCache>
                <c:formatCode>General</c:formatCode>
                <c:ptCount val="1"/>
                <c:pt idx="0">
                  <c:v>0.6561499999999999</c:v>
                </c:pt>
              </c:numCache>
            </c:numRef>
          </c:yVal>
          <c:smooth val="0"/>
        </c:ser>
        <c:ser>
          <c:idx val="11"/>
          <c:order val="11"/>
          <c:tx>
            <c:v>150ps dec av</c:v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002060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MMI!$M$63</c:f>
                <c:numCache>
                  <c:formatCode>General</c:formatCode>
                  <c:ptCount val="1"/>
                  <c:pt idx="0">
                    <c:v>5.1763603687018017E-2</c:v>
                  </c:pt>
                </c:numCache>
              </c:numRef>
            </c:plus>
            <c:minus>
              <c:numRef>
                <c:f>MMI!$M$63</c:f>
                <c:numCache>
                  <c:formatCode>General</c:formatCode>
                  <c:ptCount val="1"/>
                  <c:pt idx="0">
                    <c:v>5.1763603687018017E-2</c:v>
                  </c:pt>
                </c:numCache>
              </c:numRef>
            </c:minus>
            <c:spPr>
              <a:ln w="25400">
                <a:solidFill>
                  <a:srgbClr val="002060"/>
                </a:solidFill>
              </a:ln>
            </c:spPr>
          </c:errBars>
          <c:xVal>
            <c:numRef>
              <c:f>MMI!$C$62</c:f>
              <c:numCache>
                <c:formatCode>General</c:formatCode>
                <c:ptCount val="1"/>
                <c:pt idx="0">
                  <c:v>150</c:v>
                </c:pt>
              </c:numCache>
            </c:numRef>
          </c:xVal>
          <c:yVal>
            <c:numRef>
              <c:f>MMI!$M$62</c:f>
              <c:numCache>
                <c:formatCode>General</c:formatCode>
                <c:ptCount val="1"/>
                <c:pt idx="0">
                  <c:v>-0.80956666666666666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157696"/>
        <c:axId val="208163968"/>
      </c:scatterChart>
      <c:valAx>
        <c:axId val="20815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optimization delay time (ps)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08163968"/>
        <c:crossesAt val="-10000"/>
        <c:crossBetween val="midCat"/>
      </c:valAx>
      <c:valAx>
        <c:axId val="208163968"/>
        <c:scaling>
          <c:orientation val="minMax"/>
          <c:max val="1"/>
          <c:min val="-1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l-GR" sz="1400"/>
                  <a:t>Δ</a:t>
                </a:r>
                <a:r>
                  <a:rPr lang="en-US" sz="1400"/>
                  <a:t>T/T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08157696"/>
        <c:crosses val="autoZero"/>
        <c:crossBetween val="midCat"/>
        <c:majorUnit val="0.2"/>
      </c:valAx>
      <c:spPr>
        <a:ln w="254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12951431248923"/>
          <c:y val="4.890888638920135E-2"/>
          <c:w val="0.81643051332783223"/>
          <c:h val="0.7730880514935633"/>
        </c:manualLayout>
      </c:layout>
      <c:barChart>
        <c:barDir val="col"/>
        <c:grouping val="stacked"/>
        <c:varyColors val="0"/>
        <c:ser>
          <c:idx val="0"/>
          <c:order val="0"/>
          <c:tx>
            <c:v>decrease</c:v>
          </c:tx>
          <c:spPr>
            <a:solidFill>
              <a:srgbClr val="0000FF"/>
            </a:solidFill>
          </c:spPr>
          <c:invertIfNegative val="0"/>
          <c:val>
            <c:numRef>
              <c:f>MMI!$N$26:$V$26</c:f>
              <c:numCache>
                <c:formatCode>General</c:formatCode>
                <c:ptCount val="9"/>
                <c:pt idx="0">
                  <c:v>-4.8843723526974969E-2</c:v>
                </c:pt>
                <c:pt idx="1">
                  <c:v>-0.40986601198575501</c:v>
                </c:pt>
                <c:pt idx="2">
                  <c:v>-0.6166341565832516</c:v>
                </c:pt>
                <c:pt idx="3">
                  <c:v>-0.77482309438735997</c:v>
                </c:pt>
                <c:pt idx="4">
                  <c:v>-0.10307182170778839</c:v>
                </c:pt>
                <c:pt idx="5">
                  <c:v>-4.721206776203335E-2</c:v>
                </c:pt>
                <c:pt idx="6">
                  <c:v>0.13500399569881827</c:v>
                </c:pt>
                <c:pt idx="7">
                  <c:v>4.5281194089499932E-2</c:v>
                </c:pt>
                <c:pt idx="8">
                  <c:v>4.2362325529499145E-4</c:v>
                </c:pt>
              </c:numCache>
            </c:numRef>
          </c:val>
        </c:ser>
        <c:ser>
          <c:idx val="1"/>
          <c:order val="1"/>
          <c:tx>
            <c:v>increase</c:v>
          </c:tx>
          <c:spPr>
            <a:solidFill>
              <a:srgbClr val="FF0000"/>
            </a:solidFill>
          </c:spPr>
          <c:invertIfNegative val="0"/>
          <c:val>
            <c:numRef>
              <c:f>MMI!$N$25:$V$25</c:f>
              <c:numCache>
                <c:formatCode>General</c:formatCode>
                <c:ptCount val="9"/>
                <c:pt idx="0">
                  <c:v>9.7324161063784942E-2</c:v>
                </c:pt>
                <c:pt idx="1">
                  <c:v>0.22004016509687996</c:v>
                </c:pt>
                <c:pt idx="2">
                  <c:v>0.19806096101903825</c:v>
                </c:pt>
                <c:pt idx="3">
                  <c:v>0.17439474901622654</c:v>
                </c:pt>
                <c:pt idx="4">
                  <c:v>1.5438388987626617E-2</c:v>
                </c:pt>
                <c:pt idx="5">
                  <c:v>1.8682778199609951E-2</c:v>
                </c:pt>
                <c:pt idx="6">
                  <c:v>1.8911144939794955E-2</c:v>
                </c:pt>
                <c:pt idx="7">
                  <c:v>9.610192166682463E-4</c:v>
                </c:pt>
                <c:pt idx="8">
                  <c:v>6.5251482708417186E-5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208193024"/>
        <c:axId val="208194944"/>
      </c:barChart>
      <c:catAx>
        <c:axId val="20819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Region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08194944"/>
        <c:crossesAt val="-1000"/>
        <c:auto val="1"/>
        <c:lblAlgn val="ctr"/>
        <c:lblOffset val="100"/>
        <c:noMultiLvlLbl val="0"/>
      </c:catAx>
      <c:valAx>
        <c:axId val="2081949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l-GR" sz="1400"/>
                  <a:t>Δ</a:t>
                </a:r>
                <a:r>
                  <a:rPr lang="en-US" sz="1400"/>
                  <a:t>T/T in region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08193024"/>
        <c:crosses val="autoZero"/>
        <c:crossBetween val="between"/>
        <c:majorUnit val="0.2"/>
      </c:valAx>
      <c:spPr>
        <a:ln w="254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12951431248923"/>
          <c:y val="4.890888638920135E-2"/>
          <c:w val="0.81643051332783223"/>
          <c:h val="0.7730880514935633"/>
        </c:manualLayout>
      </c:layout>
      <c:barChart>
        <c:barDir val="col"/>
        <c:grouping val="stacked"/>
        <c:varyColors val="0"/>
        <c:ser>
          <c:idx val="0"/>
          <c:order val="0"/>
          <c:tx>
            <c:v>decrease</c:v>
          </c:tx>
          <c:spPr>
            <a:solidFill>
              <a:srgbClr val="0000FF"/>
            </a:solidFill>
          </c:spPr>
          <c:invertIfNegative val="0"/>
          <c:val>
            <c:numRef>
              <c:f>MMI!$N$33:$V$33</c:f>
              <c:numCache>
                <c:formatCode>General</c:formatCode>
                <c:ptCount val="9"/>
                <c:pt idx="0">
                  <c:v>-2.5493834038858409E-2</c:v>
                </c:pt>
                <c:pt idx="1">
                  <c:v>-0.1590256578832685</c:v>
                </c:pt>
                <c:pt idx="2">
                  <c:v>-0.33646824510269335</c:v>
                </c:pt>
                <c:pt idx="3">
                  <c:v>-0.62517434746098011</c:v>
                </c:pt>
                <c:pt idx="4">
                  <c:v>-6.7365244262944768E-2</c:v>
                </c:pt>
                <c:pt idx="5">
                  <c:v>-0.12880392630735005</c:v>
                </c:pt>
                <c:pt idx="6">
                  <c:v>-1.7295196903151511E-2</c:v>
                </c:pt>
                <c:pt idx="7">
                  <c:v>1.0883837319650036E-2</c:v>
                </c:pt>
                <c:pt idx="8">
                  <c:v>-4.3268446121945026E-2</c:v>
                </c:pt>
              </c:numCache>
            </c:numRef>
          </c:val>
        </c:ser>
        <c:ser>
          <c:idx val="1"/>
          <c:order val="1"/>
          <c:tx>
            <c:v>increase</c:v>
          </c:tx>
          <c:spPr>
            <a:solidFill>
              <a:srgbClr val="FF0000"/>
            </a:solidFill>
          </c:spPr>
          <c:invertIfNegative val="0"/>
          <c:val>
            <c:numRef>
              <c:f>MMI!$N$32:$V$32</c:f>
              <c:numCache>
                <c:formatCode>General</c:formatCode>
                <c:ptCount val="9"/>
                <c:pt idx="0">
                  <c:v>5.3108975688581639E-2</c:v>
                </c:pt>
                <c:pt idx="1">
                  <c:v>0.10547649776513657</c:v>
                </c:pt>
                <c:pt idx="2">
                  <c:v>0.21399659962801154</c:v>
                </c:pt>
                <c:pt idx="3">
                  <c:v>0.24943838543575669</c:v>
                </c:pt>
                <c:pt idx="4">
                  <c:v>2.8473363577390165E-2</c:v>
                </c:pt>
                <c:pt idx="5">
                  <c:v>1.7923026481089899E-2</c:v>
                </c:pt>
                <c:pt idx="6">
                  <c:v>7.2684978478216866E-3</c:v>
                </c:pt>
                <c:pt idx="7">
                  <c:v>4.6659036583163171E-4</c:v>
                </c:pt>
                <c:pt idx="8">
                  <c:v>8.134090352674983E-3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208223616"/>
        <c:axId val="209851904"/>
      </c:barChart>
      <c:catAx>
        <c:axId val="208223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Region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09851904"/>
        <c:crossesAt val="-1000"/>
        <c:auto val="1"/>
        <c:lblAlgn val="ctr"/>
        <c:lblOffset val="100"/>
        <c:noMultiLvlLbl val="0"/>
      </c:catAx>
      <c:valAx>
        <c:axId val="2098519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l-GR" sz="1400"/>
                  <a:t>Δ</a:t>
                </a:r>
                <a:r>
                  <a:rPr lang="en-US" sz="1400"/>
                  <a:t>T/T in region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08223616"/>
        <c:crosses val="autoZero"/>
        <c:crossBetween val="between"/>
        <c:majorUnit val="0.2"/>
      </c:valAx>
      <c:spPr>
        <a:ln w="254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12951431248923"/>
          <c:y val="4.890888638920135E-2"/>
          <c:w val="0.81643051332783223"/>
          <c:h val="0.7730880514935633"/>
        </c:manualLayout>
      </c:layout>
      <c:barChart>
        <c:barDir val="col"/>
        <c:grouping val="stacked"/>
        <c:varyColors val="0"/>
        <c:ser>
          <c:idx val="0"/>
          <c:order val="0"/>
          <c:tx>
            <c:v>decrease</c:v>
          </c:tx>
          <c:spPr>
            <a:solidFill>
              <a:srgbClr val="0000FF"/>
            </a:solidFill>
          </c:spPr>
          <c:invertIfNegative val="0"/>
          <c:val>
            <c:numRef>
              <c:f>MMI!$N$40:$V$40</c:f>
              <c:numCache>
                <c:formatCode>General</c:formatCode>
                <c:ptCount val="9"/>
                <c:pt idx="0">
                  <c:v>-4.2531580075664266E-3</c:v>
                </c:pt>
                <c:pt idx="1">
                  <c:v>-7.9712720661959779E-2</c:v>
                </c:pt>
                <c:pt idx="2">
                  <c:v>-0.33277051019680515</c:v>
                </c:pt>
                <c:pt idx="3">
                  <c:v>-0.59321810736597502</c:v>
                </c:pt>
                <c:pt idx="4">
                  <c:v>-5.4246045638667084E-2</c:v>
                </c:pt>
                <c:pt idx="5">
                  <c:v>-5.5851087432183477E-2</c:v>
                </c:pt>
                <c:pt idx="6">
                  <c:v>-7.4356740953283484E-2</c:v>
                </c:pt>
                <c:pt idx="7">
                  <c:v>-9.4365304496166758E-3</c:v>
                </c:pt>
                <c:pt idx="8">
                  <c:v>-3.5297946343165743E-3</c:v>
                </c:pt>
              </c:numCache>
            </c:numRef>
          </c:val>
        </c:ser>
        <c:ser>
          <c:idx val="1"/>
          <c:order val="1"/>
          <c:tx>
            <c:v>increase</c:v>
          </c:tx>
          <c:spPr>
            <a:solidFill>
              <a:srgbClr val="FF0000"/>
            </a:solidFill>
          </c:spPr>
          <c:invertIfNegative val="0"/>
          <c:val>
            <c:numRef>
              <c:f>MMI!$N$39:$V$39</c:f>
              <c:numCache>
                <c:formatCode>General</c:formatCode>
                <c:ptCount val="9"/>
                <c:pt idx="0">
                  <c:v>4.722066171564987E-2</c:v>
                </c:pt>
                <c:pt idx="1">
                  <c:v>4.3837904541266903E-2</c:v>
                </c:pt>
                <c:pt idx="2">
                  <c:v>0.17075853393511675</c:v>
                </c:pt>
                <c:pt idx="3">
                  <c:v>0.25949362932536668</c:v>
                </c:pt>
                <c:pt idx="4">
                  <c:v>4.0670527037383053E-2</c:v>
                </c:pt>
                <c:pt idx="5">
                  <c:v>1.3737210670250022E-2</c:v>
                </c:pt>
                <c:pt idx="6">
                  <c:v>1.2855686379150244E-2</c:v>
                </c:pt>
                <c:pt idx="7">
                  <c:v>4.5910512798501557E-3</c:v>
                </c:pt>
                <c:pt idx="8">
                  <c:v>4.925749773330157E-4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209979648"/>
        <c:axId val="209981824"/>
      </c:barChart>
      <c:catAx>
        <c:axId val="20997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Region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09981824"/>
        <c:crossesAt val="-1000"/>
        <c:auto val="1"/>
        <c:lblAlgn val="ctr"/>
        <c:lblOffset val="100"/>
        <c:noMultiLvlLbl val="0"/>
      </c:catAx>
      <c:valAx>
        <c:axId val="2099818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l-GR" sz="1400"/>
                  <a:t>Δ</a:t>
                </a:r>
                <a:r>
                  <a:rPr lang="en-US" sz="1400"/>
                  <a:t>T/T in region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09979648"/>
        <c:crosses val="autoZero"/>
        <c:crossBetween val="between"/>
        <c:majorUnit val="0.2"/>
      </c:valAx>
      <c:spPr>
        <a:ln w="254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12951431248923"/>
          <c:y val="4.890888638920135E-2"/>
          <c:w val="0.81643051332783223"/>
          <c:h val="0.7730880514935633"/>
        </c:manualLayout>
      </c:layout>
      <c:barChart>
        <c:barDir val="col"/>
        <c:grouping val="clustered"/>
        <c:varyColors val="0"/>
        <c:ser>
          <c:idx val="0"/>
          <c:order val="0"/>
          <c:tx>
            <c:v>5ps</c:v>
          </c:tx>
          <c:spPr>
            <a:solidFill>
              <a:srgbClr val="FF6464"/>
            </a:solidFill>
          </c:spPr>
          <c:invertIfNegative val="0"/>
          <c:val>
            <c:numRef>
              <c:f>MMI!$N$25:$V$25</c:f>
              <c:numCache>
                <c:formatCode>General</c:formatCode>
                <c:ptCount val="9"/>
                <c:pt idx="0">
                  <c:v>9.7324161063784942E-2</c:v>
                </c:pt>
                <c:pt idx="1">
                  <c:v>0.22004016509687996</c:v>
                </c:pt>
                <c:pt idx="2">
                  <c:v>0.19806096101903825</c:v>
                </c:pt>
                <c:pt idx="3">
                  <c:v>0.17439474901622654</c:v>
                </c:pt>
                <c:pt idx="4">
                  <c:v>1.5438388987626617E-2</c:v>
                </c:pt>
                <c:pt idx="5">
                  <c:v>1.8682778199609951E-2</c:v>
                </c:pt>
                <c:pt idx="6">
                  <c:v>1.8911144939794955E-2</c:v>
                </c:pt>
                <c:pt idx="7">
                  <c:v>9.610192166682463E-4</c:v>
                </c:pt>
                <c:pt idx="8">
                  <c:v>6.5251482708417186E-5</c:v>
                </c:pt>
              </c:numCache>
            </c:numRef>
          </c:val>
        </c:ser>
        <c:ser>
          <c:idx val="1"/>
          <c:order val="1"/>
          <c:tx>
            <c:v>50ps</c:v>
          </c:tx>
          <c:spPr>
            <a:solidFill>
              <a:srgbClr val="FF0000"/>
            </a:solidFill>
          </c:spPr>
          <c:invertIfNegative val="0"/>
          <c:val>
            <c:numRef>
              <c:f>MMI!$N$32:$V$32</c:f>
              <c:numCache>
                <c:formatCode>General</c:formatCode>
                <c:ptCount val="9"/>
                <c:pt idx="0">
                  <c:v>5.3108975688581639E-2</c:v>
                </c:pt>
                <c:pt idx="1">
                  <c:v>0.10547649776513657</c:v>
                </c:pt>
                <c:pt idx="2">
                  <c:v>0.21399659962801154</c:v>
                </c:pt>
                <c:pt idx="3">
                  <c:v>0.24943838543575669</c:v>
                </c:pt>
                <c:pt idx="4">
                  <c:v>2.8473363577390165E-2</c:v>
                </c:pt>
                <c:pt idx="5">
                  <c:v>1.7923026481089899E-2</c:v>
                </c:pt>
                <c:pt idx="6">
                  <c:v>7.2684978478216866E-3</c:v>
                </c:pt>
                <c:pt idx="7">
                  <c:v>4.6659036583163171E-4</c:v>
                </c:pt>
                <c:pt idx="8">
                  <c:v>8.134090352674983E-3</c:v>
                </c:pt>
              </c:numCache>
            </c:numRef>
          </c:val>
        </c:ser>
        <c:ser>
          <c:idx val="2"/>
          <c:order val="2"/>
          <c:tx>
            <c:v>150ps</c:v>
          </c:tx>
          <c:spPr>
            <a:solidFill>
              <a:srgbClr val="640000"/>
            </a:solidFill>
          </c:spPr>
          <c:invertIfNegative val="0"/>
          <c:val>
            <c:numRef>
              <c:f>MMI!$N$39:$V$39</c:f>
              <c:numCache>
                <c:formatCode>General</c:formatCode>
                <c:ptCount val="9"/>
                <c:pt idx="0">
                  <c:v>4.722066171564987E-2</c:v>
                </c:pt>
                <c:pt idx="1">
                  <c:v>4.3837904541266903E-2</c:v>
                </c:pt>
                <c:pt idx="2">
                  <c:v>0.17075853393511675</c:v>
                </c:pt>
                <c:pt idx="3">
                  <c:v>0.25949362932536668</c:v>
                </c:pt>
                <c:pt idx="4">
                  <c:v>4.0670527037383053E-2</c:v>
                </c:pt>
                <c:pt idx="5">
                  <c:v>1.3737210670250022E-2</c:v>
                </c:pt>
                <c:pt idx="6">
                  <c:v>1.2855686379150244E-2</c:v>
                </c:pt>
                <c:pt idx="7">
                  <c:v>4.5910512798501557E-3</c:v>
                </c:pt>
                <c:pt idx="8">
                  <c:v>4.925749773330157E-4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axId val="210045184"/>
        <c:axId val="210051456"/>
      </c:barChart>
      <c:catAx>
        <c:axId val="210045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Region</a:t>
                </a:r>
              </a:p>
            </c:rich>
          </c:tx>
          <c:layout/>
          <c:overlay val="0"/>
        </c:title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10051456"/>
        <c:crossesAt val="-1000"/>
        <c:auto val="1"/>
        <c:lblAlgn val="ctr"/>
        <c:lblOffset val="100"/>
        <c:noMultiLvlLbl val="0"/>
      </c:catAx>
      <c:valAx>
        <c:axId val="210051456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l-GR" sz="1400"/>
                  <a:t>Δ</a:t>
                </a:r>
                <a:r>
                  <a:rPr lang="en-US" sz="1400"/>
                  <a:t>T/T in region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10045184"/>
        <c:crosses val="autoZero"/>
        <c:crossBetween val="between"/>
      </c:valAx>
      <c:spPr>
        <a:ln w="254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2448513713995353"/>
          <c:y val="0.32490313710786151"/>
          <c:w val="0.12079853658718634"/>
          <c:h val="0.24408980127484065"/>
        </c:manualLayout>
      </c:layout>
      <c:overlay val="1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12951431248923"/>
          <c:y val="4.890888638920135E-2"/>
          <c:w val="0.81643051332783223"/>
          <c:h val="0.7730880514935633"/>
        </c:manualLayout>
      </c:layout>
      <c:barChart>
        <c:barDir val="col"/>
        <c:grouping val="clustered"/>
        <c:varyColors val="0"/>
        <c:ser>
          <c:idx val="0"/>
          <c:order val="0"/>
          <c:tx>
            <c:v>5ps</c:v>
          </c:tx>
          <c:spPr>
            <a:solidFill>
              <a:srgbClr val="6464FF"/>
            </a:solidFill>
          </c:spPr>
          <c:invertIfNegative val="0"/>
          <c:val>
            <c:numRef>
              <c:f>MMI!$N$26:$V$26</c:f>
              <c:numCache>
                <c:formatCode>General</c:formatCode>
                <c:ptCount val="9"/>
                <c:pt idx="0">
                  <c:v>-4.8843723526974969E-2</c:v>
                </c:pt>
                <c:pt idx="1">
                  <c:v>-0.40986601198575501</c:v>
                </c:pt>
                <c:pt idx="2">
                  <c:v>-0.6166341565832516</c:v>
                </c:pt>
                <c:pt idx="3">
                  <c:v>-0.77482309438735997</c:v>
                </c:pt>
                <c:pt idx="4">
                  <c:v>-0.10307182170778839</c:v>
                </c:pt>
                <c:pt idx="5">
                  <c:v>-4.721206776203335E-2</c:v>
                </c:pt>
                <c:pt idx="6">
                  <c:v>0.13500399569881827</c:v>
                </c:pt>
                <c:pt idx="7">
                  <c:v>4.5281194089499932E-2</c:v>
                </c:pt>
                <c:pt idx="8">
                  <c:v>4.2362325529499145E-4</c:v>
                </c:pt>
              </c:numCache>
            </c:numRef>
          </c:val>
        </c:ser>
        <c:ser>
          <c:idx val="1"/>
          <c:order val="1"/>
          <c:tx>
            <c:v>50ps</c:v>
          </c:tx>
          <c:spPr>
            <a:solidFill>
              <a:srgbClr val="0000FF"/>
            </a:solidFill>
            <a:ln>
              <a:noFill/>
            </a:ln>
          </c:spPr>
          <c:invertIfNegative val="0"/>
          <c:val>
            <c:numRef>
              <c:f>MMI!$N$33:$V$33</c:f>
              <c:numCache>
                <c:formatCode>General</c:formatCode>
                <c:ptCount val="9"/>
                <c:pt idx="0">
                  <c:v>-2.5493834038858409E-2</c:v>
                </c:pt>
                <c:pt idx="1">
                  <c:v>-0.1590256578832685</c:v>
                </c:pt>
                <c:pt idx="2">
                  <c:v>-0.33646824510269335</c:v>
                </c:pt>
                <c:pt idx="3">
                  <c:v>-0.62517434746098011</c:v>
                </c:pt>
                <c:pt idx="4">
                  <c:v>-6.7365244262944768E-2</c:v>
                </c:pt>
                <c:pt idx="5">
                  <c:v>-0.12880392630735005</c:v>
                </c:pt>
                <c:pt idx="6">
                  <c:v>-1.7295196903151511E-2</c:v>
                </c:pt>
                <c:pt idx="7">
                  <c:v>1.0883837319650036E-2</c:v>
                </c:pt>
                <c:pt idx="8">
                  <c:v>-4.3268446121945026E-2</c:v>
                </c:pt>
              </c:numCache>
            </c:numRef>
          </c:val>
        </c:ser>
        <c:ser>
          <c:idx val="2"/>
          <c:order val="2"/>
          <c:tx>
            <c:v>150ps</c:v>
          </c:tx>
          <c:spPr>
            <a:solidFill>
              <a:srgbClr val="000064"/>
            </a:solidFill>
          </c:spPr>
          <c:invertIfNegative val="0"/>
          <c:val>
            <c:numRef>
              <c:f>MMI!$N$40:$V$40</c:f>
              <c:numCache>
                <c:formatCode>General</c:formatCode>
                <c:ptCount val="9"/>
                <c:pt idx="0">
                  <c:v>-4.2531580075664266E-3</c:v>
                </c:pt>
                <c:pt idx="1">
                  <c:v>-7.9712720661959779E-2</c:v>
                </c:pt>
                <c:pt idx="2">
                  <c:v>-0.33277051019680515</c:v>
                </c:pt>
                <c:pt idx="3">
                  <c:v>-0.59321810736597502</c:v>
                </c:pt>
                <c:pt idx="4">
                  <c:v>-5.4246045638667084E-2</c:v>
                </c:pt>
                <c:pt idx="5">
                  <c:v>-5.5851087432183477E-2</c:v>
                </c:pt>
                <c:pt idx="6">
                  <c:v>-7.4356740953283484E-2</c:v>
                </c:pt>
                <c:pt idx="7">
                  <c:v>-9.4365304496166758E-3</c:v>
                </c:pt>
                <c:pt idx="8">
                  <c:v>-3.5297946343165743E-3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axId val="210129280"/>
        <c:axId val="210131200"/>
      </c:barChart>
      <c:catAx>
        <c:axId val="21012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Region</a:t>
                </a:r>
              </a:p>
            </c:rich>
          </c:tx>
          <c:layout/>
          <c:overlay val="0"/>
        </c:title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10131200"/>
        <c:crossesAt val="0"/>
        <c:auto val="1"/>
        <c:lblAlgn val="ctr"/>
        <c:lblOffset val="100"/>
        <c:noMultiLvlLbl val="0"/>
      </c:catAx>
      <c:valAx>
        <c:axId val="210131200"/>
        <c:scaling>
          <c:orientation val="minMax"/>
          <c:min val="-0.8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l-GR" sz="1400"/>
                  <a:t>Δ</a:t>
                </a:r>
                <a:r>
                  <a:rPr lang="en-US" sz="1400"/>
                  <a:t>T/T in region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10129280"/>
        <c:crosses val="autoZero"/>
        <c:crossBetween val="between"/>
        <c:majorUnit val="0.2"/>
      </c:valAx>
      <c:spPr>
        <a:ln w="254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6212156359522942"/>
          <c:y val="0.26141107361579802"/>
          <c:w val="0.12079853658718634"/>
          <c:h val="0.24408980127484065"/>
        </c:manualLayout>
      </c:layout>
      <c:overlay val="1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12951431248923"/>
          <c:y val="4.890888638920135E-2"/>
          <c:w val="0.81643051332783223"/>
          <c:h val="0.7730880514935633"/>
        </c:manualLayout>
      </c:layout>
      <c:barChart>
        <c:barDir val="col"/>
        <c:grouping val="clustered"/>
        <c:varyColors val="0"/>
        <c:ser>
          <c:idx val="0"/>
          <c:order val="0"/>
          <c:tx>
            <c:v>10ps</c:v>
          </c:tx>
          <c:spPr>
            <a:solidFill>
              <a:srgbClr val="FF00FF"/>
            </a:solidFill>
          </c:spPr>
          <c:invertIfNegative val="0"/>
          <c:val>
            <c:numRef>
              <c:f>MMI!$N$24:$V$24</c:f>
              <c:numCache>
                <c:formatCode>General</c:formatCode>
                <c:ptCount val="9"/>
                <c:pt idx="0">
                  <c:v>9</c:v>
                </c:pt>
                <c:pt idx="1">
                  <c:v>9.6666666666666661</c:v>
                </c:pt>
                <c:pt idx="2">
                  <c:v>7.833333333333333</c:v>
                </c:pt>
                <c:pt idx="3">
                  <c:v>9.5</c:v>
                </c:pt>
                <c:pt idx="4">
                  <c:v>2.1666666666666665</c:v>
                </c:pt>
                <c:pt idx="5">
                  <c:v>2</c:v>
                </c:pt>
                <c:pt idx="6">
                  <c:v>1.3333333333333333</c:v>
                </c:pt>
                <c:pt idx="7">
                  <c:v>0.33333333333333331</c:v>
                </c:pt>
                <c:pt idx="8">
                  <c:v>0.16666666666666666</c:v>
                </c:pt>
              </c:numCache>
            </c:numRef>
          </c:val>
        </c:ser>
        <c:ser>
          <c:idx val="1"/>
          <c:order val="1"/>
          <c:tx>
            <c:v>50ps</c:v>
          </c:tx>
          <c:spPr>
            <a:solidFill>
              <a:srgbClr val="CC00CC"/>
            </a:solidFill>
          </c:spPr>
          <c:invertIfNegative val="0"/>
          <c:val>
            <c:numRef>
              <c:f>MMI!$N$31:$V$31</c:f>
              <c:numCache>
                <c:formatCode>General</c:formatCode>
                <c:ptCount val="9"/>
                <c:pt idx="0">
                  <c:v>6.333333333333333</c:v>
                </c:pt>
                <c:pt idx="1">
                  <c:v>10.166666666666666</c:v>
                </c:pt>
                <c:pt idx="2">
                  <c:v>12.333333333333334</c:v>
                </c:pt>
                <c:pt idx="3">
                  <c:v>15.666666666666666</c:v>
                </c:pt>
                <c:pt idx="4">
                  <c:v>3.5</c:v>
                </c:pt>
                <c:pt idx="5">
                  <c:v>2.5</c:v>
                </c:pt>
                <c:pt idx="6">
                  <c:v>0.66666666666666663</c:v>
                </c:pt>
                <c:pt idx="7">
                  <c:v>0.5</c:v>
                </c:pt>
                <c:pt idx="8">
                  <c:v>1</c:v>
                </c:pt>
              </c:numCache>
            </c:numRef>
          </c:val>
        </c:ser>
        <c:ser>
          <c:idx val="2"/>
          <c:order val="2"/>
          <c:tx>
            <c:v>150ps</c:v>
          </c:tx>
          <c:spPr>
            <a:solidFill>
              <a:srgbClr val="660066"/>
            </a:solidFill>
          </c:spPr>
          <c:invertIfNegative val="0"/>
          <c:val>
            <c:numRef>
              <c:f>MMI!$N$38:$V$38</c:f>
              <c:numCache>
                <c:formatCode>General</c:formatCode>
                <c:ptCount val="9"/>
                <c:pt idx="0">
                  <c:v>2.3333333333333335</c:v>
                </c:pt>
                <c:pt idx="1">
                  <c:v>4.833333333333333</c:v>
                </c:pt>
                <c:pt idx="2">
                  <c:v>8.5</c:v>
                </c:pt>
                <c:pt idx="3">
                  <c:v>13.166666666666666</c:v>
                </c:pt>
                <c:pt idx="4">
                  <c:v>3.3333333333333335</c:v>
                </c:pt>
                <c:pt idx="5">
                  <c:v>1</c:v>
                </c:pt>
                <c:pt idx="6">
                  <c:v>1.3333333333333333</c:v>
                </c:pt>
                <c:pt idx="7">
                  <c:v>0.66666666666666663</c:v>
                </c:pt>
                <c:pt idx="8">
                  <c:v>0.16666666666666666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axId val="210194816"/>
        <c:axId val="210196736"/>
      </c:barChart>
      <c:catAx>
        <c:axId val="21019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Region</a:t>
                </a:r>
              </a:p>
            </c:rich>
          </c:tx>
          <c:layout/>
          <c:overlay val="0"/>
        </c:title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10196736"/>
        <c:crossesAt val="-1000"/>
        <c:auto val="1"/>
        <c:lblAlgn val="ctr"/>
        <c:lblOffset val="100"/>
        <c:noMultiLvlLbl val="0"/>
      </c:catAx>
      <c:valAx>
        <c:axId val="210196736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GB" sz="1400"/>
                  <a:t>Pixels</a:t>
                </a:r>
                <a:r>
                  <a:rPr lang="en-GB" sz="1400" baseline="0"/>
                  <a:t> accepted in region</a:t>
                </a:r>
                <a:endParaRPr lang="en-US" sz="1400"/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10194816"/>
        <c:crosses val="autoZero"/>
        <c:crossBetween val="between"/>
      </c:valAx>
      <c:spPr>
        <a:ln w="254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2448513713995353"/>
          <c:y val="0.32490313710786151"/>
          <c:w val="0.12079853658718634"/>
          <c:h val="0.24408980127484065"/>
        </c:manualLayout>
      </c:layout>
      <c:overlay val="1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12951431248923"/>
          <c:y val="4.890888638920135E-2"/>
          <c:w val="0.81643051332783223"/>
          <c:h val="0.7730880514935633"/>
        </c:manualLayout>
      </c:layout>
      <c:scatterChart>
        <c:scatterStyle val="lineMarker"/>
        <c:varyColors val="0"/>
        <c:ser>
          <c:idx val="0"/>
          <c:order val="0"/>
          <c:tx>
            <c:v>50ps inc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 w="12700">
                <a:solidFill>
                  <a:srgbClr val="FF0000"/>
                </a:solidFill>
              </a:ln>
            </c:spPr>
          </c:marker>
          <c:xVal>
            <c:numRef>
              <c:f>MMI!$C$50:$C$55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xVal>
          <c:yVal>
            <c:numRef>
              <c:f>MMI!$H$50:$H$55</c:f>
              <c:numCache>
                <c:formatCode>General</c:formatCode>
                <c:ptCount val="6"/>
                <c:pt idx="0">
                  <c:v>0.80099999999999993</c:v>
                </c:pt>
                <c:pt idx="1">
                  <c:v>0.82390000000000008</c:v>
                </c:pt>
                <c:pt idx="2">
                  <c:v>0.88529999999999998</c:v>
                </c:pt>
                <c:pt idx="3">
                  <c:v>0.88759999999999994</c:v>
                </c:pt>
                <c:pt idx="4">
                  <c:v>0.80479999999999996</c:v>
                </c:pt>
                <c:pt idx="5">
                  <c:v>0.95229999999999992</c:v>
                </c:pt>
              </c:numCache>
            </c:numRef>
          </c:yVal>
          <c:smooth val="0"/>
        </c:ser>
        <c:ser>
          <c:idx val="1"/>
          <c:order val="1"/>
          <c:tx>
            <c:v>50ps dec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 w="12700">
                <a:solidFill>
                  <a:srgbClr val="0000FF"/>
                </a:solidFill>
              </a:ln>
            </c:spPr>
          </c:marker>
          <c:xVal>
            <c:numRef>
              <c:f>MMI!$C$50:$C$55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xVal>
          <c:yVal>
            <c:numRef>
              <c:f>MMI!$I$50:$I$55</c:f>
              <c:numCache>
                <c:formatCode>General</c:formatCode>
                <c:ptCount val="6"/>
                <c:pt idx="0">
                  <c:v>-0.9889</c:v>
                </c:pt>
                <c:pt idx="1">
                  <c:v>-0.97340000000000004</c:v>
                </c:pt>
                <c:pt idx="2">
                  <c:v>-0.93569999999999998</c:v>
                </c:pt>
                <c:pt idx="3">
                  <c:v>-0.98980000000000001</c:v>
                </c:pt>
                <c:pt idx="4">
                  <c:v>-0.95089999999999997</c:v>
                </c:pt>
                <c:pt idx="5">
                  <c:v>-0.94740000000000002</c:v>
                </c:pt>
              </c:numCache>
            </c:numRef>
          </c:yVal>
          <c:smooth val="0"/>
        </c:ser>
        <c:ser>
          <c:idx val="2"/>
          <c:order val="2"/>
          <c:tx>
            <c:v>50ps inc av</c:v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MMI!$L$51</c:f>
                <c:numCache>
                  <c:formatCode>General</c:formatCode>
                  <c:ptCount val="1"/>
                  <c:pt idx="0">
                    <c:v>5.9578611934149629E-2</c:v>
                  </c:pt>
                </c:numCache>
              </c:numRef>
            </c:plus>
            <c:minus>
              <c:numRef>
                <c:f>MMI!$L$51</c:f>
                <c:numCache>
                  <c:formatCode>General</c:formatCode>
                  <c:ptCount val="1"/>
                  <c:pt idx="0">
                    <c:v>5.9578611934149629E-2</c:v>
                  </c:pt>
                </c:numCache>
              </c:numRef>
            </c:minus>
            <c:spPr>
              <a:ln w="25400">
                <a:solidFill>
                  <a:srgbClr val="C00000"/>
                </a:solidFill>
              </a:ln>
            </c:spPr>
          </c:errBars>
          <c:xVal>
            <c:numRef>
              <c:f>MMI!$C$50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MMI!$L$50</c:f>
              <c:numCache>
                <c:formatCode>General</c:formatCode>
                <c:ptCount val="1"/>
                <c:pt idx="0">
                  <c:v>0.85915000000000008</c:v>
                </c:pt>
              </c:numCache>
            </c:numRef>
          </c:yVal>
          <c:smooth val="0"/>
        </c:ser>
        <c:ser>
          <c:idx val="3"/>
          <c:order val="3"/>
          <c:tx>
            <c:v>50ps dec av</c:v>
          </c:tx>
          <c:spPr>
            <a:ln w="28575">
              <a:solidFill>
                <a:srgbClr val="002060"/>
              </a:solidFill>
            </a:ln>
          </c:spPr>
          <c:marker>
            <c:symbol val="diamond"/>
            <c:size val="10"/>
            <c:spPr>
              <a:solidFill>
                <a:srgbClr val="002060"/>
              </a:solidFill>
              <a:ln>
                <a:solidFill>
                  <a:srgbClr val="0000FF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MMI!$M$51</c:f>
                <c:numCache>
                  <c:formatCode>General</c:formatCode>
                  <c:ptCount val="1"/>
                  <c:pt idx="0">
                    <c:v>2.2896877516377659E-2</c:v>
                  </c:pt>
                </c:numCache>
              </c:numRef>
            </c:plus>
            <c:minus>
              <c:numRef>
                <c:f>MMI!$M$51</c:f>
                <c:numCache>
                  <c:formatCode>General</c:formatCode>
                  <c:ptCount val="1"/>
                  <c:pt idx="0">
                    <c:v>2.2896877516377659E-2</c:v>
                  </c:pt>
                </c:numCache>
              </c:numRef>
            </c:minus>
            <c:spPr>
              <a:ln w="25400">
                <a:solidFill>
                  <a:srgbClr val="002060"/>
                </a:solidFill>
              </a:ln>
            </c:spPr>
          </c:errBars>
          <c:xVal>
            <c:numRef>
              <c:f>MMI!$C$50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MMI!$M$50</c:f>
              <c:numCache>
                <c:formatCode>General</c:formatCode>
                <c:ptCount val="1"/>
                <c:pt idx="0">
                  <c:v>-0.96434999999999993</c:v>
                </c:pt>
              </c:numCache>
            </c:numRef>
          </c:yVal>
          <c:smooth val="0"/>
        </c:ser>
        <c:ser>
          <c:idx val="4"/>
          <c:order val="4"/>
          <c:tx>
            <c:v>10ps inc</c:v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 w="12700">
                <a:solidFill>
                  <a:srgbClr val="FF6464"/>
                </a:solidFill>
              </a:ln>
            </c:spPr>
          </c:marker>
          <c:xVal>
            <c:numRef>
              <c:f>MMI!$C$56:$C$61</c:f>
              <c:numCache>
                <c:formatCode>General</c:formatCode>
                <c:ptCount val="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</c:numCache>
            </c:numRef>
          </c:xVal>
          <c:yVal>
            <c:numRef>
              <c:f>MMI!$H$56:$H$61</c:f>
              <c:numCache>
                <c:formatCode>General</c:formatCode>
                <c:ptCount val="6"/>
                <c:pt idx="0">
                  <c:v>0.72589999999999999</c:v>
                </c:pt>
                <c:pt idx="1">
                  <c:v>0.81899999999999995</c:v>
                </c:pt>
                <c:pt idx="2">
                  <c:v>0.76990000000000003</c:v>
                </c:pt>
                <c:pt idx="3">
                  <c:v>0.6472</c:v>
                </c:pt>
                <c:pt idx="4">
                  <c:v>0.91070000000000007</c:v>
                </c:pt>
                <c:pt idx="5">
                  <c:v>0.82759999999999989</c:v>
                </c:pt>
              </c:numCache>
            </c:numRef>
          </c:yVal>
          <c:smooth val="0"/>
        </c:ser>
        <c:ser>
          <c:idx val="5"/>
          <c:order val="5"/>
          <c:tx>
            <c:v>10ps dec</c:v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6464FF"/>
                </a:solidFill>
              </a:ln>
            </c:spPr>
          </c:marker>
          <c:xVal>
            <c:numRef>
              <c:f>MMI!$C$56:$C$61</c:f>
              <c:numCache>
                <c:formatCode>General</c:formatCode>
                <c:ptCount val="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</c:numCache>
            </c:numRef>
          </c:xVal>
          <c:yVal>
            <c:numRef>
              <c:f>MMI!$I$56:$I$61</c:f>
              <c:numCache>
                <c:formatCode>General</c:formatCode>
                <c:ptCount val="6"/>
                <c:pt idx="0">
                  <c:v>-0.74409999999999998</c:v>
                </c:pt>
                <c:pt idx="1">
                  <c:v>-0.83240000000000003</c:v>
                </c:pt>
                <c:pt idx="2">
                  <c:v>-0.92079999999999995</c:v>
                </c:pt>
                <c:pt idx="3">
                  <c:v>-0.79899999999999993</c:v>
                </c:pt>
                <c:pt idx="4">
                  <c:v>-0.84250000000000003</c:v>
                </c:pt>
                <c:pt idx="5">
                  <c:v>-0.93520000000000003</c:v>
                </c:pt>
              </c:numCache>
            </c:numRef>
          </c:yVal>
          <c:smooth val="0"/>
        </c:ser>
        <c:ser>
          <c:idx val="6"/>
          <c:order val="6"/>
          <c:tx>
            <c:v>10ps inc av</c:v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MMI!$L$57</c:f>
                <c:numCache>
                  <c:formatCode>General</c:formatCode>
                  <c:ptCount val="1"/>
                  <c:pt idx="0">
                    <c:v>9.1066160930756632E-2</c:v>
                  </c:pt>
                </c:numCache>
              </c:numRef>
            </c:plus>
            <c:minus>
              <c:numRef>
                <c:f>MMI!$L$57</c:f>
                <c:numCache>
                  <c:formatCode>General</c:formatCode>
                  <c:ptCount val="1"/>
                  <c:pt idx="0">
                    <c:v>9.1066160930756632E-2</c:v>
                  </c:pt>
                </c:numCache>
              </c:numRef>
            </c:minus>
            <c:spPr>
              <a:ln w="25400">
                <a:solidFill>
                  <a:srgbClr val="C00000"/>
                </a:solidFill>
              </a:ln>
            </c:spPr>
          </c:errBars>
          <c:xVal>
            <c:numRef>
              <c:f>MMI!$C$56</c:f>
              <c:numCache>
                <c:formatCode>General</c:formatCode>
                <c:ptCount val="1"/>
                <c:pt idx="0">
                  <c:v>50</c:v>
                </c:pt>
              </c:numCache>
            </c:numRef>
          </c:xVal>
          <c:yVal>
            <c:numRef>
              <c:f>MMI!$L$56</c:f>
              <c:numCache>
                <c:formatCode>General</c:formatCode>
                <c:ptCount val="1"/>
                <c:pt idx="0">
                  <c:v>0.78338333333333343</c:v>
                </c:pt>
              </c:numCache>
            </c:numRef>
          </c:yVal>
          <c:smooth val="0"/>
        </c:ser>
        <c:ser>
          <c:idx val="7"/>
          <c:order val="7"/>
          <c:tx>
            <c:v>10ps dec av</c:v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MMI!$M$57</c:f>
                <c:numCache>
                  <c:formatCode>General</c:formatCode>
                  <c:ptCount val="1"/>
                  <c:pt idx="0">
                    <c:v>7.2582137380120385E-2</c:v>
                  </c:pt>
                </c:numCache>
              </c:numRef>
            </c:plus>
            <c:minus>
              <c:numRef>
                <c:f>MMI!$M$57</c:f>
                <c:numCache>
                  <c:formatCode>General</c:formatCode>
                  <c:ptCount val="1"/>
                  <c:pt idx="0">
                    <c:v>7.2582137380120385E-2</c:v>
                  </c:pt>
                </c:numCache>
              </c:numRef>
            </c:minus>
            <c:spPr>
              <a:ln w="25400">
                <a:solidFill>
                  <a:srgbClr val="002060"/>
                </a:solidFill>
              </a:ln>
            </c:spPr>
          </c:errBars>
          <c:xVal>
            <c:numRef>
              <c:f>MMI!$C$56</c:f>
              <c:numCache>
                <c:formatCode>General</c:formatCode>
                <c:ptCount val="1"/>
                <c:pt idx="0">
                  <c:v>50</c:v>
                </c:pt>
              </c:numCache>
            </c:numRef>
          </c:xVal>
          <c:yVal>
            <c:numRef>
              <c:f>MMI!$M$56</c:f>
              <c:numCache>
                <c:formatCode>General</c:formatCode>
                <c:ptCount val="1"/>
                <c:pt idx="0">
                  <c:v>-0.84566666666666668</c:v>
                </c:pt>
              </c:numCache>
            </c:numRef>
          </c:yVal>
          <c:smooth val="0"/>
        </c:ser>
        <c:ser>
          <c:idx val="8"/>
          <c:order val="8"/>
          <c:tx>
            <c:v>150ps inc</c:v>
          </c:tx>
          <c:spPr>
            <a:ln w="28575">
              <a:noFill/>
            </a:ln>
          </c:spPr>
          <c:marker>
            <c:symbol val="triangle"/>
            <c:size val="5"/>
            <c:spPr>
              <a:noFill/>
              <a:ln w="12700">
                <a:solidFill>
                  <a:srgbClr val="640000"/>
                </a:solidFill>
              </a:ln>
            </c:spPr>
          </c:marker>
          <c:xVal>
            <c:numRef>
              <c:f>MMI!$C$62:$C$67</c:f>
              <c:numCache>
                <c:formatCode>General</c:formatCode>
                <c:ptCount val="6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</c:numCache>
            </c:numRef>
          </c:xVal>
          <c:yVal>
            <c:numRef>
              <c:f>MMI!$H$62:$H$67</c:f>
              <c:numCache>
                <c:formatCode>General</c:formatCode>
                <c:ptCount val="6"/>
                <c:pt idx="0">
                  <c:v>0.66920000000000002</c:v>
                </c:pt>
                <c:pt idx="1">
                  <c:v>0.58929999999999993</c:v>
                </c:pt>
                <c:pt idx="2">
                  <c:v>0.59380000000000011</c:v>
                </c:pt>
                <c:pt idx="3">
                  <c:v>0.69730000000000003</c:v>
                </c:pt>
                <c:pt idx="4">
                  <c:v>0.70930000000000004</c:v>
                </c:pt>
                <c:pt idx="5">
                  <c:v>0.67799999999999994</c:v>
                </c:pt>
              </c:numCache>
            </c:numRef>
          </c:yVal>
          <c:smooth val="0"/>
        </c:ser>
        <c:ser>
          <c:idx val="9"/>
          <c:order val="9"/>
          <c:tx>
            <c:v>150ps dec</c:v>
          </c:tx>
          <c:spPr>
            <a:ln w="28575">
              <a:noFill/>
            </a:ln>
          </c:spPr>
          <c:marker>
            <c:symbol val="triangle"/>
            <c:size val="5"/>
            <c:spPr>
              <a:noFill/>
              <a:ln w="12700">
                <a:solidFill>
                  <a:srgbClr val="000064"/>
                </a:solidFill>
              </a:ln>
            </c:spPr>
          </c:marker>
          <c:xVal>
            <c:numRef>
              <c:f>MMI!$C$62:$C$67</c:f>
              <c:numCache>
                <c:formatCode>General</c:formatCode>
                <c:ptCount val="6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</c:numCache>
            </c:numRef>
          </c:xVal>
          <c:yVal>
            <c:numRef>
              <c:f>MMI!$I$62:$I$67</c:f>
              <c:numCache>
                <c:formatCode>General</c:formatCode>
                <c:ptCount val="6"/>
                <c:pt idx="0">
                  <c:v>-0.80049999999999999</c:v>
                </c:pt>
                <c:pt idx="1">
                  <c:v>-0.80879999999999996</c:v>
                </c:pt>
                <c:pt idx="2">
                  <c:v>-0.74270000000000003</c:v>
                </c:pt>
                <c:pt idx="3">
                  <c:v>-0.76829999999999998</c:v>
                </c:pt>
                <c:pt idx="4">
                  <c:v>-0.87809999999999999</c:v>
                </c:pt>
                <c:pt idx="5">
                  <c:v>-0.85899999999999999</c:v>
                </c:pt>
              </c:numCache>
            </c:numRef>
          </c:yVal>
          <c:smooth val="0"/>
        </c:ser>
        <c:ser>
          <c:idx val="10"/>
          <c:order val="10"/>
          <c:tx>
            <c:v>150ps inc av</c:v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C00000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MMI!$L$63</c:f>
                <c:numCache>
                  <c:formatCode>General</c:formatCode>
                  <c:ptCount val="1"/>
                  <c:pt idx="0">
                    <c:v>5.2004644023394678E-2</c:v>
                  </c:pt>
                </c:numCache>
              </c:numRef>
            </c:plus>
            <c:minus>
              <c:numRef>
                <c:f>MMI!$L$63</c:f>
                <c:numCache>
                  <c:formatCode>General</c:formatCode>
                  <c:ptCount val="1"/>
                  <c:pt idx="0">
                    <c:v>5.2004644023394678E-2</c:v>
                  </c:pt>
                </c:numCache>
              </c:numRef>
            </c:minus>
            <c:spPr>
              <a:ln w="25400">
                <a:solidFill>
                  <a:srgbClr val="C00000"/>
                </a:solidFill>
              </a:ln>
            </c:spPr>
          </c:errBars>
          <c:xVal>
            <c:numRef>
              <c:f>MMI!$C$62</c:f>
              <c:numCache>
                <c:formatCode>General</c:formatCode>
                <c:ptCount val="1"/>
                <c:pt idx="0">
                  <c:v>150</c:v>
                </c:pt>
              </c:numCache>
            </c:numRef>
          </c:xVal>
          <c:yVal>
            <c:numRef>
              <c:f>MMI!$L$62</c:f>
              <c:numCache>
                <c:formatCode>General</c:formatCode>
                <c:ptCount val="1"/>
                <c:pt idx="0">
                  <c:v>0.6561499999999999</c:v>
                </c:pt>
              </c:numCache>
            </c:numRef>
          </c:yVal>
          <c:smooth val="0"/>
        </c:ser>
        <c:ser>
          <c:idx val="11"/>
          <c:order val="11"/>
          <c:tx>
            <c:v>150ps dec av</c:v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002060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MMI!$M$63</c:f>
                <c:numCache>
                  <c:formatCode>General</c:formatCode>
                  <c:ptCount val="1"/>
                  <c:pt idx="0">
                    <c:v>5.1763603687018017E-2</c:v>
                  </c:pt>
                </c:numCache>
              </c:numRef>
            </c:plus>
            <c:minus>
              <c:numRef>
                <c:f>MMI!$M$63</c:f>
                <c:numCache>
                  <c:formatCode>General</c:formatCode>
                  <c:ptCount val="1"/>
                  <c:pt idx="0">
                    <c:v>5.1763603687018017E-2</c:v>
                  </c:pt>
                </c:numCache>
              </c:numRef>
            </c:minus>
            <c:spPr>
              <a:ln w="25400">
                <a:solidFill>
                  <a:srgbClr val="002060"/>
                </a:solidFill>
              </a:ln>
            </c:spPr>
          </c:errBars>
          <c:xVal>
            <c:numRef>
              <c:f>MMI!$C$62</c:f>
              <c:numCache>
                <c:formatCode>General</c:formatCode>
                <c:ptCount val="1"/>
                <c:pt idx="0">
                  <c:v>150</c:v>
                </c:pt>
              </c:numCache>
            </c:numRef>
          </c:xVal>
          <c:yVal>
            <c:numRef>
              <c:f>MMI!$M$62</c:f>
              <c:numCache>
                <c:formatCode>General</c:formatCode>
                <c:ptCount val="1"/>
                <c:pt idx="0">
                  <c:v>-0.80956666666666666</c:v>
                </c:pt>
              </c:numCache>
            </c:numRef>
          </c:yVal>
          <c:smooth val="0"/>
        </c:ser>
        <c:ser>
          <c:idx val="12"/>
          <c:order val="12"/>
          <c:tx>
            <c:v>10ps losses</c:v>
          </c:tx>
          <c:spPr>
            <a:ln w="28575">
              <a:noFill/>
            </a:ln>
          </c:spPr>
          <c:marker>
            <c:symbol val="diamond"/>
            <c:size val="5"/>
            <c:spPr>
              <a:noFill/>
              <a:ln w="12700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xVal>
            <c:numRef>
              <c:f>MMI!$C$50:$C$55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xVal>
          <c:yVal>
            <c:numRef>
              <c:f>MMI!$J$50:$J$55</c:f>
              <c:numCache>
                <c:formatCode>General</c:formatCode>
                <c:ptCount val="6"/>
                <c:pt idx="0">
                  <c:v>-0.18790000000000007</c:v>
                </c:pt>
                <c:pt idx="1">
                  <c:v>-0.14949999999999997</c:v>
                </c:pt>
                <c:pt idx="2">
                  <c:v>-5.04E-2</c:v>
                </c:pt>
                <c:pt idx="3">
                  <c:v>-0.10220000000000007</c:v>
                </c:pt>
                <c:pt idx="4">
                  <c:v>-0.14610000000000001</c:v>
                </c:pt>
                <c:pt idx="5">
                  <c:v>4.8999999999999044E-3</c:v>
                </c:pt>
              </c:numCache>
            </c:numRef>
          </c:yVal>
          <c:smooth val="0"/>
        </c:ser>
        <c:ser>
          <c:idx val="13"/>
          <c:order val="13"/>
          <c:tx>
            <c:v>10ps losses Av</c:v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MMI!$N$51</c:f>
                <c:numCache>
                  <c:formatCode>General</c:formatCode>
                  <c:ptCount val="1"/>
                  <c:pt idx="0">
                    <c:v>7.1566249028435169E-2</c:v>
                  </c:pt>
                </c:numCache>
              </c:numRef>
            </c:plus>
            <c:minus>
              <c:numRef>
                <c:f>MMI!$N$51</c:f>
                <c:numCache>
                  <c:formatCode>General</c:formatCode>
                  <c:ptCount val="1"/>
                  <c:pt idx="0">
                    <c:v>7.1566249028435169E-2</c:v>
                  </c:pt>
                </c:numCache>
              </c:numRef>
            </c:minus>
            <c:spPr>
              <a:ln w="254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errBars>
          <c:xVal>
            <c:numRef>
              <c:f>MMI!$C$50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MMI!$N$50</c:f>
              <c:numCache>
                <c:formatCode>General</c:formatCode>
                <c:ptCount val="1"/>
                <c:pt idx="0">
                  <c:v>-0.10520000000000003</c:v>
                </c:pt>
              </c:numCache>
            </c:numRef>
          </c:yVal>
          <c:smooth val="0"/>
        </c:ser>
        <c:ser>
          <c:idx val="14"/>
          <c:order val="14"/>
          <c:tx>
            <c:v>50ps losses</c:v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 w="12700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xVal>
            <c:numRef>
              <c:f>MMI!$C$56:$C$61</c:f>
              <c:numCache>
                <c:formatCode>General</c:formatCode>
                <c:ptCount val="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</c:numCache>
            </c:numRef>
          </c:xVal>
          <c:yVal>
            <c:numRef>
              <c:f>MMI!$J$56:$J$61</c:f>
              <c:numCache>
                <c:formatCode>General</c:formatCode>
                <c:ptCount val="6"/>
                <c:pt idx="0">
                  <c:v>-1.8199999999999994E-2</c:v>
                </c:pt>
                <c:pt idx="1">
                  <c:v>-1.3400000000000079E-2</c:v>
                </c:pt>
                <c:pt idx="2">
                  <c:v>-0.15089999999999992</c:v>
                </c:pt>
                <c:pt idx="3">
                  <c:v>-0.15179999999999993</c:v>
                </c:pt>
                <c:pt idx="4">
                  <c:v>6.8200000000000038E-2</c:v>
                </c:pt>
                <c:pt idx="5">
                  <c:v>-0.10760000000000014</c:v>
                </c:pt>
              </c:numCache>
            </c:numRef>
          </c:yVal>
          <c:smooth val="0"/>
        </c:ser>
        <c:ser>
          <c:idx val="15"/>
          <c:order val="15"/>
          <c:tx>
            <c:v>50ps losses Av</c:v>
          </c:tx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tx1">
                  <a:lumMod val="75000"/>
                  <a:lumOff val="25000"/>
                </a:schemeClr>
              </a:solidFill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MMI!$N$57</c:f>
                <c:numCache>
                  <c:formatCode>General</c:formatCode>
                  <c:ptCount val="1"/>
                  <c:pt idx="0">
                    <c:v>8.8632463954618018E-2</c:v>
                  </c:pt>
                </c:numCache>
              </c:numRef>
            </c:plus>
            <c:minus>
              <c:numRef>
                <c:f>MMI!$N$57</c:f>
                <c:numCache>
                  <c:formatCode>General</c:formatCode>
                  <c:ptCount val="1"/>
                  <c:pt idx="0">
                    <c:v>8.8632463954618018E-2</c:v>
                  </c:pt>
                </c:numCache>
              </c:numRef>
            </c:minus>
            <c:spPr>
              <a:ln w="254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errBars>
          <c:xVal>
            <c:numRef>
              <c:f>MMI!$C$56</c:f>
              <c:numCache>
                <c:formatCode>General</c:formatCode>
                <c:ptCount val="1"/>
                <c:pt idx="0">
                  <c:v>50</c:v>
                </c:pt>
              </c:numCache>
            </c:numRef>
          </c:xVal>
          <c:yVal>
            <c:numRef>
              <c:f>MMI!$N$56</c:f>
              <c:numCache>
                <c:formatCode>General</c:formatCode>
                <c:ptCount val="1"/>
                <c:pt idx="0">
                  <c:v>-6.2283333333333336E-2</c:v>
                </c:pt>
              </c:numCache>
            </c:numRef>
          </c:yVal>
          <c:smooth val="0"/>
        </c:ser>
        <c:ser>
          <c:idx val="16"/>
          <c:order val="16"/>
          <c:tx>
            <c:v>150ps losses</c:v>
          </c:tx>
          <c:spPr>
            <a:ln w="28575">
              <a:noFill/>
            </a:ln>
          </c:spPr>
          <c:marker>
            <c:symbol val="triangle"/>
            <c:size val="5"/>
            <c:spPr>
              <a:noFill/>
              <a:ln w="12700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xVal>
            <c:numRef>
              <c:f>MMI!$C$62:$C$67</c:f>
              <c:numCache>
                <c:formatCode>General</c:formatCode>
                <c:ptCount val="6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</c:numCache>
            </c:numRef>
          </c:xVal>
          <c:yVal>
            <c:numRef>
              <c:f>MMI!$J$62:$J$67</c:f>
              <c:numCache>
                <c:formatCode>General</c:formatCode>
                <c:ptCount val="6"/>
                <c:pt idx="0">
                  <c:v>-0.13129999999999997</c:v>
                </c:pt>
                <c:pt idx="1">
                  <c:v>-0.21950000000000003</c:v>
                </c:pt>
                <c:pt idx="2">
                  <c:v>-0.14889999999999992</c:v>
                </c:pt>
                <c:pt idx="3">
                  <c:v>-7.0999999999999952E-2</c:v>
                </c:pt>
                <c:pt idx="4">
                  <c:v>-0.16879999999999995</c:v>
                </c:pt>
                <c:pt idx="5">
                  <c:v>-0.18100000000000005</c:v>
                </c:pt>
              </c:numCache>
            </c:numRef>
          </c:yVal>
          <c:smooth val="0"/>
        </c:ser>
        <c:ser>
          <c:idx val="17"/>
          <c:order val="17"/>
          <c:tx>
            <c:v>150ps losses Av</c:v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MMI!$N$63</c:f>
                <c:numCache>
                  <c:formatCode>General</c:formatCode>
                  <c:ptCount val="1"/>
                  <c:pt idx="0">
                    <c:v>5.0331994463429189E-2</c:v>
                  </c:pt>
                </c:numCache>
              </c:numRef>
            </c:plus>
            <c:minus>
              <c:numRef>
                <c:f>MMI!$N$63</c:f>
                <c:numCache>
                  <c:formatCode>General</c:formatCode>
                  <c:ptCount val="1"/>
                  <c:pt idx="0">
                    <c:v>5.0331994463429189E-2</c:v>
                  </c:pt>
                </c:numCache>
              </c:numRef>
            </c:minus>
            <c:spPr>
              <a:ln w="2540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MMI!$C$62</c:f>
              <c:numCache>
                <c:formatCode>General</c:formatCode>
                <c:ptCount val="1"/>
                <c:pt idx="0">
                  <c:v>150</c:v>
                </c:pt>
              </c:numCache>
            </c:numRef>
          </c:xVal>
          <c:yVal>
            <c:numRef>
              <c:f>MMI!$N$62</c:f>
              <c:numCache>
                <c:formatCode>General</c:formatCode>
                <c:ptCount val="1"/>
                <c:pt idx="0">
                  <c:v>-0.15341666666666665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539072"/>
        <c:axId val="209540992"/>
      </c:scatterChart>
      <c:valAx>
        <c:axId val="209539072"/>
        <c:scaling>
          <c:orientation val="minMax"/>
          <c:max val="16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delay time during </a:t>
                </a:r>
                <a:r>
                  <a:rPr lang="en-US" sz="1400" b="1" i="0" u="none" strike="noStrike" baseline="0">
                    <a:effectLst/>
                  </a:rPr>
                  <a:t>optimization </a:t>
                </a:r>
                <a:r>
                  <a:rPr lang="en-US" sz="1400"/>
                  <a:t>(ps)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09540992"/>
        <c:crossesAt val="-10000"/>
        <c:crossBetween val="midCat"/>
        <c:majorUnit val="50"/>
      </c:valAx>
      <c:valAx>
        <c:axId val="209540992"/>
        <c:scaling>
          <c:orientation val="minMax"/>
          <c:max val="1"/>
          <c:min val="-1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l-GR" sz="1400"/>
                  <a:t>Δ</a:t>
                </a:r>
                <a:r>
                  <a:rPr lang="en-US" sz="1400"/>
                  <a:t>T/T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09539072"/>
        <c:crosses val="autoZero"/>
        <c:crossBetween val="midCat"/>
        <c:majorUnit val="0.2"/>
      </c:valAx>
      <c:spPr>
        <a:ln w="254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68</xdr:row>
      <xdr:rowOff>180975</xdr:rowOff>
    </xdr:from>
    <xdr:to>
      <xdr:col>24</xdr:col>
      <xdr:colOff>347663</xdr:colOff>
      <xdr:row>85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381000</xdr:colOff>
      <xdr:row>1</xdr:row>
      <xdr:rowOff>140073</xdr:rowOff>
    </xdr:from>
    <xdr:to>
      <xdr:col>34</xdr:col>
      <xdr:colOff>595312</xdr:colOff>
      <xdr:row>18</xdr:row>
      <xdr:rowOff>25773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294715</xdr:colOff>
      <xdr:row>13</xdr:row>
      <xdr:rowOff>170890</xdr:rowOff>
    </xdr:from>
    <xdr:to>
      <xdr:col>34</xdr:col>
      <xdr:colOff>509027</xdr:colOff>
      <xdr:row>30</xdr:row>
      <xdr:rowOff>135031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379879</xdr:colOff>
      <xdr:row>26</xdr:row>
      <xdr:rowOff>109258</xdr:rowOff>
    </xdr:from>
    <xdr:to>
      <xdr:col>32</xdr:col>
      <xdr:colOff>589710</xdr:colOff>
      <xdr:row>43</xdr:row>
      <xdr:rowOff>71158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664509</xdr:colOff>
      <xdr:row>33</xdr:row>
      <xdr:rowOff>164166</xdr:rowOff>
    </xdr:from>
    <xdr:to>
      <xdr:col>10</xdr:col>
      <xdr:colOff>164447</xdr:colOff>
      <xdr:row>50</xdr:row>
      <xdr:rowOff>126066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38100</xdr:colOff>
      <xdr:row>22</xdr:row>
      <xdr:rowOff>114300</xdr:rowOff>
    </xdr:from>
    <xdr:to>
      <xdr:col>10</xdr:col>
      <xdr:colOff>252413</xdr:colOff>
      <xdr:row>39</xdr:row>
      <xdr:rowOff>76200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142875</xdr:colOff>
      <xdr:row>26</xdr:row>
      <xdr:rowOff>28575</xdr:rowOff>
    </xdr:from>
    <xdr:to>
      <xdr:col>20</xdr:col>
      <xdr:colOff>357188</xdr:colOff>
      <xdr:row>42</xdr:row>
      <xdr:rowOff>180975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228600</xdr:colOff>
      <xdr:row>46</xdr:row>
      <xdr:rowOff>95250</xdr:rowOff>
    </xdr:from>
    <xdr:to>
      <xdr:col>23</xdr:col>
      <xdr:colOff>442913</xdr:colOff>
      <xdr:row>63</xdr:row>
      <xdr:rowOff>57150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0.6966</cdr:x>
      <cdr:y>0.55456</cdr:y>
    </cdr:from>
    <cdr:to>
      <cdr:x>0.96042</cdr:x>
      <cdr:y>0.74796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2" name="TextBox 2"/>
            <cdr:cNvSpPr txBox="1"/>
          </cdr:nvSpPr>
          <cdr:spPr>
            <a:xfrm xmlns:a="http://schemas.openxmlformats.org/drawingml/2006/main">
              <a:off x="3546475" y="1774825"/>
              <a:ext cx="1343124" cy="618952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chemeClr val="bg1"/>
            </a:solidFill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wrap="none" rtlCol="0" anchor="t">
              <a:spAutoFit/>
            </a:bodyPr>
            <a:lstStyle xmlns:a="http://schemas.openxmlformats.org/drawingml/2006/main"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400" i="1">
                            <a:latin typeface="Cambria Math"/>
                          </a:rPr>
                        </m:ctrlPr>
                      </m:fPr>
                      <m:num>
                        <m:r>
                          <a:rPr lang="en-GB" sz="1400" i="1">
                            <a:latin typeface="Cambria Math"/>
                            <a:ea typeface="Cambria Math"/>
                          </a:rPr>
                          <m:t>∆</m:t>
                        </m:r>
                        <m:r>
                          <a:rPr lang="en-GB" sz="1400" b="0" i="1">
                            <a:latin typeface="Cambria Math"/>
                            <a:ea typeface="Cambria Math"/>
                          </a:rPr>
                          <m:t>𝑇</m:t>
                        </m:r>
                      </m:num>
                      <m:den>
                        <m:r>
                          <a:rPr lang="en-GB" sz="1400" b="0" i="1">
                            <a:latin typeface="Cambria Math"/>
                          </a:rPr>
                          <m:t>𝑇</m:t>
                        </m:r>
                      </m:den>
                    </m:f>
                    <m:r>
                      <a:rPr lang="en-GB" sz="1400" b="0" i="1">
                        <a:latin typeface="Cambria Math"/>
                      </a:rPr>
                      <m:t>=</m:t>
                    </m:r>
                    <m:nary>
                      <m:naryPr>
                        <m:chr m:val="∏"/>
                        <m:supHide m:val="on"/>
                        <m:ctrlPr>
                          <a:rPr lang="en-GB" sz="1400" b="0" i="1">
                            <a:latin typeface="Cambria Math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en-GB" sz="1400" b="0" i="1">
                            <a:latin typeface="Cambria Math"/>
                          </a:rPr>
                          <m:t>𝑖</m:t>
                        </m:r>
                      </m:sub>
                      <m:sup/>
                      <m:e>
                        <m:sSub>
                          <m:sSubPr>
                            <m:ctrlPr>
                              <a:rPr lang="en-GB" sz="1400" b="0" i="1">
                                <a:latin typeface="Cambria Math"/>
                              </a:rPr>
                            </m:ctrlPr>
                          </m:sSubPr>
                          <m:e>
                            <m:d>
                              <m:dPr>
                                <m:ctrlP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∆</m:t>
                                    </m:r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𝑇</m:t>
                                    </m:r>
                                  </m:num>
                                  <m:den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𝑇</m:t>
                                    </m:r>
                                  </m:den>
                                </m:f>
                              </m:e>
                            </m:d>
                          </m:e>
                          <m:sub>
                            <m:r>
                              <a:rPr lang="en-GB" sz="1400" b="0" i="1">
                                <a:latin typeface="Cambria Math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GB" sz="1400"/>
            </a:p>
          </cdr:txBody>
        </cdr:sp>
      </mc:Choice>
      <mc:Fallback xmlns="">
        <cdr:sp macro="" textlink="">
          <cdr:nvSpPr>
            <cdr:cNvPr id="2" name="TextBox 2"/>
            <cdr:cNvSpPr txBox="1"/>
          </cdr:nvSpPr>
          <cdr:spPr>
            <a:xfrm xmlns:a="http://schemas.openxmlformats.org/drawingml/2006/main">
              <a:off x="3546475" y="1774825"/>
              <a:ext cx="1343124" cy="618952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chemeClr val="bg1"/>
            </a:solidFill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wrap="none" rtlCol="0" anchor="t">
              <a:spAutoFit/>
            </a:bodyPr>
            <a:lstStyle xmlns:a="http://schemas.openxmlformats.org/drawingml/2006/main"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en-GB" sz="1400" i="0">
                  <a:latin typeface="Cambria Math"/>
                  <a:ea typeface="Cambria Math"/>
                </a:rPr>
                <a:t>∆</a:t>
              </a:r>
              <a:r>
                <a:rPr lang="en-GB" sz="1400" b="0" i="0">
                  <a:latin typeface="Cambria Math"/>
                  <a:ea typeface="Cambria Math"/>
                </a:rPr>
                <a:t>𝑇/</a:t>
              </a:r>
              <a:r>
                <a:rPr lang="en-GB" sz="1400" b="0" i="0">
                  <a:latin typeface="Cambria Math"/>
                </a:rPr>
                <a:t>𝑇=∏8_𝑖▒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(∆𝑇/𝑇)</a:t>
              </a:r>
              <a:r>
                <a:rPr lang="en-GB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</a:t>
              </a:r>
              <a:r>
                <a:rPr lang="en-GB" sz="1400" b="0" i="0">
                  <a:latin typeface="Cambria Math"/>
                </a:rPr>
                <a:t>𝑖 </a:t>
              </a:r>
              <a:endParaRPr lang="en-GB" sz="1400"/>
            </a:p>
          </cdr:txBody>
        </cdr:sp>
      </mc:Fallback>
    </mc:AlternateContent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0.6966</cdr:x>
      <cdr:y>0.55456</cdr:y>
    </cdr:from>
    <cdr:to>
      <cdr:x>0.96042</cdr:x>
      <cdr:y>0.74796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2" name="TextBox 2"/>
            <cdr:cNvSpPr txBox="1"/>
          </cdr:nvSpPr>
          <cdr:spPr>
            <a:xfrm xmlns:a="http://schemas.openxmlformats.org/drawingml/2006/main">
              <a:off x="3546475" y="1774825"/>
              <a:ext cx="1343124" cy="618952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chemeClr val="bg1"/>
            </a:solidFill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wrap="none" rtlCol="0" anchor="t">
              <a:spAutoFit/>
            </a:bodyPr>
            <a:lstStyle xmlns:a="http://schemas.openxmlformats.org/drawingml/2006/main"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400" i="1">
                            <a:latin typeface="Cambria Math"/>
                          </a:rPr>
                        </m:ctrlPr>
                      </m:fPr>
                      <m:num>
                        <m:r>
                          <a:rPr lang="en-GB" sz="1400" i="1">
                            <a:latin typeface="Cambria Math"/>
                            <a:ea typeface="Cambria Math"/>
                          </a:rPr>
                          <m:t>∆</m:t>
                        </m:r>
                        <m:r>
                          <a:rPr lang="en-GB" sz="1400" b="0" i="1">
                            <a:latin typeface="Cambria Math"/>
                            <a:ea typeface="Cambria Math"/>
                          </a:rPr>
                          <m:t>𝑇</m:t>
                        </m:r>
                      </m:num>
                      <m:den>
                        <m:r>
                          <a:rPr lang="en-GB" sz="1400" b="0" i="1">
                            <a:latin typeface="Cambria Math"/>
                          </a:rPr>
                          <m:t>𝑇</m:t>
                        </m:r>
                      </m:den>
                    </m:f>
                    <m:r>
                      <a:rPr lang="en-GB" sz="1400" b="0" i="1">
                        <a:latin typeface="Cambria Math"/>
                      </a:rPr>
                      <m:t>=</m:t>
                    </m:r>
                    <m:nary>
                      <m:naryPr>
                        <m:chr m:val="∏"/>
                        <m:supHide m:val="on"/>
                        <m:ctrlPr>
                          <a:rPr lang="en-GB" sz="1400" b="0" i="1">
                            <a:latin typeface="Cambria Math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en-GB" sz="1400" b="0" i="1">
                            <a:latin typeface="Cambria Math"/>
                          </a:rPr>
                          <m:t>𝑖</m:t>
                        </m:r>
                      </m:sub>
                      <m:sup/>
                      <m:e>
                        <m:sSub>
                          <m:sSubPr>
                            <m:ctrlPr>
                              <a:rPr lang="en-GB" sz="1400" b="0" i="1">
                                <a:latin typeface="Cambria Math"/>
                              </a:rPr>
                            </m:ctrlPr>
                          </m:sSubPr>
                          <m:e>
                            <m:d>
                              <m:dPr>
                                <m:ctrlP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∆</m:t>
                                    </m:r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𝑇</m:t>
                                    </m:r>
                                  </m:num>
                                  <m:den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𝑇</m:t>
                                    </m:r>
                                  </m:den>
                                </m:f>
                              </m:e>
                            </m:d>
                          </m:e>
                          <m:sub>
                            <m:r>
                              <a:rPr lang="en-GB" sz="1400" b="0" i="1">
                                <a:latin typeface="Cambria Math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GB" sz="1400"/>
            </a:p>
          </cdr:txBody>
        </cdr:sp>
      </mc:Choice>
      <mc:Fallback xmlns="">
        <cdr:sp macro="" textlink="">
          <cdr:nvSpPr>
            <cdr:cNvPr id="2" name="TextBox 2"/>
            <cdr:cNvSpPr txBox="1"/>
          </cdr:nvSpPr>
          <cdr:spPr>
            <a:xfrm xmlns:a="http://schemas.openxmlformats.org/drawingml/2006/main">
              <a:off x="3546475" y="1774825"/>
              <a:ext cx="1343124" cy="618952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chemeClr val="bg1"/>
            </a:solidFill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wrap="none" rtlCol="0" anchor="t">
              <a:spAutoFit/>
            </a:bodyPr>
            <a:lstStyle xmlns:a="http://schemas.openxmlformats.org/drawingml/2006/main"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en-GB" sz="1400" i="0">
                  <a:latin typeface="Cambria Math"/>
                  <a:ea typeface="Cambria Math"/>
                </a:rPr>
                <a:t>∆</a:t>
              </a:r>
              <a:r>
                <a:rPr lang="en-GB" sz="1400" b="0" i="0">
                  <a:latin typeface="Cambria Math"/>
                  <a:ea typeface="Cambria Math"/>
                </a:rPr>
                <a:t>𝑇/</a:t>
              </a:r>
              <a:r>
                <a:rPr lang="en-GB" sz="1400" b="0" i="0">
                  <a:latin typeface="Cambria Math"/>
                </a:rPr>
                <a:t>𝑇=∏8_𝑖▒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(∆𝑇/𝑇)</a:t>
              </a:r>
              <a:r>
                <a:rPr lang="en-GB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</a:t>
              </a:r>
              <a:r>
                <a:rPr lang="en-GB" sz="1400" b="0" i="0">
                  <a:latin typeface="Cambria Math"/>
                </a:rPr>
                <a:t>𝑖 </a:t>
              </a:r>
              <a:endParaRPr lang="en-GB" sz="1400"/>
            </a:p>
          </cdr:txBody>
        </cdr:sp>
      </mc:Fallback>
    </mc:AlternateContent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0.6966</cdr:x>
      <cdr:y>0.55456</cdr:y>
    </cdr:from>
    <cdr:to>
      <cdr:x>0.96042</cdr:x>
      <cdr:y>0.74796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2" name="TextBox 2"/>
            <cdr:cNvSpPr txBox="1"/>
          </cdr:nvSpPr>
          <cdr:spPr>
            <a:xfrm xmlns:a="http://schemas.openxmlformats.org/drawingml/2006/main">
              <a:off x="3546475" y="1774825"/>
              <a:ext cx="1343124" cy="618952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chemeClr val="bg1"/>
            </a:solidFill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wrap="none" rtlCol="0" anchor="t">
              <a:spAutoFit/>
            </a:bodyPr>
            <a:lstStyle xmlns:a="http://schemas.openxmlformats.org/drawingml/2006/main"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400" i="1">
                            <a:latin typeface="Cambria Math"/>
                          </a:rPr>
                        </m:ctrlPr>
                      </m:fPr>
                      <m:num>
                        <m:r>
                          <a:rPr lang="en-GB" sz="1400" i="1">
                            <a:latin typeface="Cambria Math"/>
                            <a:ea typeface="Cambria Math"/>
                          </a:rPr>
                          <m:t>∆</m:t>
                        </m:r>
                        <m:r>
                          <a:rPr lang="en-GB" sz="1400" b="0" i="1">
                            <a:latin typeface="Cambria Math"/>
                            <a:ea typeface="Cambria Math"/>
                          </a:rPr>
                          <m:t>𝑇</m:t>
                        </m:r>
                      </m:num>
                      <m:den>
                        <m:r>
                          <a:rPr lang="en-GB" sz="1400" b="0" i="1">
                            <a:latin typeface="Cambria Math"/>
                          </a:rPr>
                          <m:t>𝑇</m:t>
                        </m:r>
                      </m:den>
                    </m:f>
                    <m:r>
                      <a:rPr lang="en-GB" sz="1400" b="0" i="1">
                        <a:latin typeface="Cambria Math"/>
                      </a:rPr>
                      <m:t>=</m:t>
                    </m:r>
                    <m:nary>
                      <m:naryPr>
                        <m:chr m:val="∏"/>
                        <m:supHide m:val="on"/>
                        <m:ctrlPr>
                          <a:rPr lang="en-GB" sz="1400" b="0" i="1">
                            <a:latin typeface="Cambria Math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en-GB" sz="1400" b="0" i="1">
                            <a:latin typeface="Cambria Math"/>
                          </a:rPr>
                          <m:t>𝑖</m:t>
                        </m:r>
                      </m:sub>
                      <m:sup/>
                      <m:e>
                        <m:sSub>
                          <m:sSubPr>
                            <m:ctrlPr>
                              <a:rPr lang="en-GB" sz="1400" b="0" i="1">
                                <a:latin typeface="Cambria Math"/>
                              </a:rPr>
                            </m:ctrlPr>
                          </m:sSubPr>
                          <m:e>
                            <m:d>
                              <m:dPr>
                                <m:ctrlP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∆</m:t>
                                    </m:r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𝑇</m:t>
                                    </m:r>
                                  </m:num>
                                  <m:den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𝑇</m:t>
                                    </m:r>
                                  </m:den>
                                </m:f>
                              </m:e>
                            </m:d>
                          </m:e>
                          <m:sub>
                            <m:r>
                              <a:rPr lang="en-GB" sz="1400" b="0" i="1">
                                <a:latin typeface="Cambria Math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GB" sz="1400"/>
            </a:p>
          </cdr:txBody>
        </cdr:sp>
      </mc:Choice>
      <mc:Fallback xmlns="">
        <cdr:sp macro="" textlink="">
          <cdr:nvSpPr>
            <cdr:cNvPr id="2" name="TextBox 2"/>
            <cdr:cNvSpPr txBox="1"/>
          </cdr:nvSpPr>
          <cdr:spPr>
            <a:xfrm xmlns:a="http://schemas.openxmlformats.org/drawingml/2006/main">
              <a:off x="3546475" y="1774825"/>
              <a:ext cx="1343124" cy="618952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chemeClr val="bg1"/>
            </a:solidFill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wrap="none" rtlCol="0" anchor="t">
              <a:spAutoFit/>
            </a:bodyPr>
            <a:lstStyle xmlns:a="http://schemas.openxmlformats.org/drawingml/2006/main"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en-GB" sz="1400" i="0">
                  <a:latin typeface="Cambria Math"/>
                  <a:ea typeface="Cambria Math"/>
                </a:rPr>
                <a:t>∆</a:t>
              </a:r>
              <a:r>
                <a:rPr lang="en-GB" sz="1400" b="0" i="0">
                  <a:latin typeface="Cambria Math"/>
                  <a:ea typeface="Cambria Math"/>
                </a:rPr>
                <a:t>𝑇/</a:t>
              </a:r>
              <a:r>
                <a:rPr lang="en-GB" sz="1400" b="0" i="0">
                  <a:latin typeface="Cambria Math"/>
                </a:rPr>
                <a:t>𝑇=∏8_𝑖▒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(∆𝑇/𝑇)</a:t>
              </a:r>
              <a:r>
                <a:rPr lang="en-GB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</a:t>
              </a:r>
              <a:r>
                <a:rPr lang="en-GB" sz="1400" b="0" i="0">
                  <a:latin typeface="Cambria Math"/>
                </a:rPr>
                <a:t>𝑖 </a:t>
              </a:r>
              <a:endParaRPr lang="en-GB" sz="1400"/>
            </a:p>
          </cdr:txBody>
        </cdr:sp>
      </mc:Fallback>
    </mc:AlternateContent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0.67415</cdr:x>
      <cdr:y>0.11408</cdr:y>
    </cdr:from>
    <cdr:to>
      <cdr:x>0.93797</cdr:x>
      <cdr:y>0.30748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2" name="TextBox 2"/>
            <cdr:cNvSpPr txBox="1"/>
          </cdr:nvSpPr>
          <cdr:spPr>
            <a:xfrm xmlns:a="http://schemas.openxmlformats.org/drawingml/2006/main">
              <a:off x="3432169" y="365114"/>
              <a:ext cx="1343138" cy="618957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chemeClr val="bg1"/>
            </a:solidFill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wrap="none" rtlCol="0" anchor="t">
              <a:spAutoFit/>
            </a:bodyPr>
            <a:lstStyle xmlns:a="http://schemas.openxmlformats.org/drawingml/2006/main"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400" i="1">
                            <a:latin typeface="Cambria Math"/>
                          </a:rPr>
                        </m:ctrlPr>
                      </m:fPr>
                      <m:num>
                        <m:r>
                          <a:rPr lang="en-GB" sz="1400" i="1">
                            <a:latin typeface="Cambria Math"/>
                            <a:ea typeface="Cambria Math"/>
                          </a:rPr>
                          <m:t>∆</m:t>
                        </m:r>
                        <m:r>
                          <a:rPr lang="en-GB" sz="1400" b="0" i="1">
                            <a:latin typeface="Cambria Math"/>
                            <a:ea typeface="Cambria Math"/>
                          </a:rPr>
                          <m:t>𝑇</m:t>
                        </m:r>
                      </m:num>
                      <m:den>
                        <m:r>
                          <a:rPr lang="en-GB" sz="1400" b="0" i="1">
                            <a:latin typeface="Cambria Math"/>
                          </a:rPr>
                          <m:t>𝑇</m:t>
                        </m:r>
                      </m:den>
                    </m:f>
                    <m:r>
                      <a:rPr lang="en-GB" sz="1400" b="0" i="1">
                        <a:latin typeface="Cambria Math"/>
                      </a:rPr>
                      <m:t>=</m:t>
                    </m:r>
                    <m:nary>
                      <m:naryPr>
                        <m:chr m:val="∏"/>
                        <m:supHide m:val="on"/>
                        <m:ctrlPr>
                          <a:rPr lang="en-GB" sz="1400" b="0" i="1">
                            <a:latin typeface="Cambria Math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en-GB" sz="1400" b="0" i="1">
                            <a:latin typeface="Cambria Math"/>
                          </a:rPr>
                          <m:t>𝑖</m:t>
                        </m:r>
                      </m:sub>
                      <m:sup/>
                      <m:e>
                        <m:sSub>
                          <m:sSubPr>
                            <m:ctrlPr>
                              <a:rPr lang="en-GB" sz="1400" b="0" i="1">
                                <a:latin typeface="Cambria Math"/>
                              </a:rPr>
                            </m:ctrlPr>
                          </m:sSubPr>
                          <m:e>
                            <m:d>
                              <m:dPr>
                                <m:ctrlP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∆</m:t>
                                    </m:r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𝑇</m:t>
                                    </m:r>
                                  </m:num>
                                  <m:den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𝑇</m:t>
                                    </m:r>
                                  </m:den>
                                </m:f>
                              </m:e>
                            </m:d>
                          </m:e>
                          <m:sub>
                            <m:r>
                              <a:rPr lang="en-GB" sz="1400" b="0" i="1">
                                <a:latin typeface="Cambria Math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GB" sz="1400"/>
            </a:p>
          </cdr:txBody>
        </cdr:sp>
      </mc:Choice>
      <mc:Fallback xmlns="">
        <cdr:sp macro="" textlink="">
          <cdr:nvSpPr>
            <cdr:cNvPr id="2" name="TextBox 2"/>
            <cdr:cNvSpPr txBox="1"/>
          </cdr:nvSpPr>
          <cdr:spPr>
            <a:xfrm xmlns:a="http://schemas.openxmlformats.org/drawingml/2006/main">
              <a:off x="3432169" y="365114"/>
              <a:ext cx="1343138" cy="618957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chemeClr val="bg1"/>
            </a:solidFill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wrap="none" rtlCol="0" anchor="t">
              <a:spAutoFit/>
            </a:bodyPr>
            <a:lstStyle xmlns:a="http://schemas.openxmlformats.org/drawingml/2006/main"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en-GB" sz="1400" i="0">
                  <a:latin typeface="Cambria Math"/>
                  <a:ea typeface="Cambria Math"/>
                </a:rPr>
                <a:t>∆</a:t>
              </a:r>
              <a:r>
                <a:rPr lang="en-GB" sz="1400" b="0" i="0">
                  <a:latin typeface="Cambria Math"/>
                  <a:ea typeface="Cambria Math"/>
                </a:rPr>
                <a:t>𝑇/</a:t>
              </a:r>
              <a:r>
                <a:rPr lang="en-GB" sz="1400" b="0" i="0">
                  <a:latin typeface="Cambria Math"/>
                </a:rPr>
                <a:t>𝑇=∏_𝑖▒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(∆𝑇/𝑇)</a:t>
              </a:r>
              <a:r>
                <a:rPr lang="en-GB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</a:t>
              </a:r>
              <a:r>
                <a:rPr lang="en-GB" sz="1400" b="0" i="0">
                  <a:latin typeface="Cambria Math"/>
                </a:rPr>
                <a:t>𝑖 </a:t>
              </a:r>
              <a:endParaRPr lang="en-GB" sz="1400"/>
            </a:p>
          </cdr:txBody>
        </cdr:sp>
      </mc:Fallback>
    </mc:AlternateContent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0.65918</cdr:x>
      <cdr:y>0.57837</cdr:y>
    </cdr:from>
    <cdr:to>
      <cdr:x>0.923</cdr:x>
      <cdr:y>0.77177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2" name="TextBox 2"/>
            <cdr:cNvSpPr txBox="1"/>
          </cdr:nvSpPr>
          <cdr:spPr>
            <a:xfrm xmlns:a="http://schemas.openxmlformats.org/drawingml/2006/main">
              <a:off x="3355974" y="1851002"/>
              <a:ext cx="1343137" cy="618957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chemeClr val="bg1"/>
            </a:solidFill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wrap="none" rtlCol="0" anchor="t">
              <a:spAutoFit/>
            </a:bodyPr>
            <a:lstStyle xmlns:a="http://schemas.openxmlformats.org/drawingml/2006/main"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400" i="1">
                            <a:latin typeface="Cambria Math"/>
                          </a:rPr>
                        </m:ctrlPr>
                      </m:fPr>
                      <m:num>
                        <m:r>
                          <a:rPr lang="en-GB" sz="1400" i="1">
                            <a:latin typeface="Cambria Math"/>
                            <a:ea typeface="Cambria Math"/>
                          </a:rPr>
                          <m:t>∆</m:t>
                        </m:r>
                        <m:r>
                          <a:rPr lang="en-GB" sz="1400" b="0" i="1">
                            <a:latin typeface="Cambria Math"/>
                            <a:ea typeface="Cambria Math"/>
                          </a:rPr>
                          <m:t>𝑇</m:t>
                        </m:r>
                      </m:num>
                      <m:den>
                        <m:r>
                          <a:rPr lang="en-GB" sz="1400" b="0" i="1">
                            <a:latin typeface="Cambria Math"/>
                          </a:rPr>
                          <m:t>𝑇</m:t>
                        </m:r>
                      </m:den>
                    </m:f>
                    <m:r>
                      <a:rPr lang="en-GB" sz="1400" b="0" i="1">
                        <a:latin typeface="Cambria Math"/>
                      </a:rPr>
                      <m:t>=</m:t>
                    </m:r>
                    <m:nary>
                      <m:naryPr>
                        <m:chr m:val="∏"/>
                        <m:supHide m:val="on"/>
                        <m:ctrlPr>
                          <a:rPr lang="en-GB" sz="1400" b="0" i="1">
                            <a:latin typeface="Cambria Math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en-GB" sz="1400" b="0" i="1">
                            <a:latin typeface="Cambria Math"/>
                          </a:rPr>
                          <m:t>𝑖</m:t>
                        </m:r>
                      </m:sub>
                      <m:sup/>
                      <m:e>
                        <m:sSub>
                          <m:sSubPr>
                            <m:ctrlPr>
                              <a:rPr lang="en-GB" sz="1400" b="0" i="1">
                                <a:latin typeface="Cambria Math"/>
                              </a:rPr>
                            </m:ctrlPr>
                          </m:sSubPr>
                          <m:e>
                            <m:d>
                              <m:dPr>
                                <m:ctrlP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∆</m:t>
                                    </m:r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𝑇</m:t>
                                    </m:r>
                                  </m:num>
                                  <m:den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𝑇</m:t>
                                    </m:r>
                                  </m:den>
                                </m:f>
                              </m:e>
                            </m:d>
                          </m:e>
                          <m:sub>
                            <m:r>
                              <a:rPr lang="en-GB" sz="1400" b="0" i="1">
                                <a:latin typeface="Cambria Math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GB" sz="1400"/>
            </a:p>
          </cdr:txBody>
        </cdr:sp>
      </mc:Choice>
      <mc:Fallback xmlns="">
        <cdr:sp macro="" textlink="">
          <cdr:nvSpPr>
            <cdr:cNvPr id="2" name="TextBox 2"/>
            <cdr:cNvSpPr txBox="1"/>
          </cdr:nvSpPr>
          <cdr:spPr>
            <a:xfrm xmlns:a="http://schemas.openxmlformats.org/drawingml/2006/main">
              <a:off x="3355974" y="1851002"/>
              <a:ext cx="1343137" cy="618957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chemeClr val="bg1"/>
            </a:solidFill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wrap="none" rtlCol="0" anchor="t">
              <a:spAutoFit/>
            </a:bodyPr>
            <a:lstStyle xmlns:a="http://schemas.openxmlformats.org/drawingml/2006/main"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en-GB" sz="1400" i="0">
                  <a:latin typeface="Cambria Math"/>
                  <a:ea typeface="Cambria Math"/>
                </a:rPr>
                <a:t>∆</a:t>
              </a:r>
              <a:r>
                <a:rPr lang="en-GB" sz="1400" b="0" i="0">
                  <a:latin typeface="Cambria Math"/>
                  <a:ea typeface="Cambria Math"/>
                </a:rPr>
                <a:t>𝑇/</a:t>
              </a:r>
              <a:r>
                <a:rPr lang="en-GB" sz="1400" b="0" i="0">
                  <a:latin typeface="Cambria Math"/>
                </a:rPr>
                <a:t>𝑇=∏_𝑖▒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(∆𝑇/𝑇)</a:t>
              </a:r>
              <a:r>
                <a:rPr lang="en-GB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</a:t>
              </a:r>
              <a:r>
                <a:rPr lang="en-GB" sz="1400" b="0" i="0">
                  <a:latin typeface="Cambria Math"/>
                </a:rPr>
                <a:t>𝑖 </a:t>
              </a:r>
              <a:endParaRPr lang="en-GB" sz="1400"/>
            </a:p>
          </cdr:txBody>
        </cdr:sp>
      </mc:Fallback>
    </mc:AlternateContent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X67"/>
  <sheetViews>
    <sheetView tabSelected="1" zoomScale="85" zoomScaleNormal="85" workbookViewId="0">
      <selection activeCell="X17" sqref="X17"/>
    </sheetView>
  </sheetViews>
  <sheetFormatPr defaultRowHeight="15" x14ac:dyDescent="0.25"/>
  <cols>
    <col min="1" max="1" width="22.28515625" customWidth="1"/>
    <col min="2" max="2" width="10.7109375" bestFit="1" customWidth="1"/>
  </cols>
  <sheetData>
    <row r="5" spans="1:24" ht="21" x14ac:dyDescent="0.35">
      <c r="A5" s="4" t="s">
        <v>20</v>
      </c>
    </row>
    <row r="7" spans="1:24" x14ac:dyDescent="0.25">
      <c r="A7" s="3" t="s">
        <v>27</v>
      </c>
      <c r="H7" t="s">
        <v>2</v>
      </c>
      <c r="I7">
        <v>12</v>
      </c>
    </row>
    <row r="9" spans="1:24" x14ac:dyDescent="0.25">
      <c r="A9" t="s">
        <v>1</v>
      </c>
      <c r="B9">
        <v>1</v>
      </c>
      <c r="C9">
        <v>2</v>
      </c>
      <c r="D9">
        <v>3</v>
      </c>
      <c r="E9">
        <v>4</v>
      </c>
      <c r="F9">
        <v>5</v>
      </c>
      <c r="G9">
        <v>6</v>
      </c>
      <c r="H9">
        <v>7</v>
      </c>
      <c r="I9">
        <v>8</v>
      </c>
      <c r="J9">
        <v>9</v>
      </c>
      <c r="N9">
        <f t="shared" ref="N9:V9" si="0">B9</f>
        <v>1</v>
      </c>
      <c r="O9">
        <f t="shared" si="0"/>
        <v>2</v>
      </c>
      <c r="P9">
        <f t="shared" si="0"/>
        <v>3</v>
      </c>
      <c r="Q9">
        <f t="shared" si="0"/>
        <v>4</v>
      </c>
      <c r="R9">
        <f t="shared" si="0"/>
        <v>5</v>
      </c>
      <c r="S9">
        <f t="shared" si="0"/>
        <v>6</v>
      </c>
      <c r="T9">
        <f t="shared" si="0"/>
        <v>7</v>
      </c>
      <c r="U9">
        <f t="shared" si="0"/>
        <v>8</v>
      </c>
      <c r="V9">
        <f t="shared" si="0"/>
        <v>9</v>
      </c>
    </row>
    <row r="10" spans="1:24" x14ac:dyDescent="0.25">
      <c r="A10" t="s">
        <v>0</v>
      </c>
      <c r="B10">
        <v>92</v>
      </c>
      <c r="C10">
        <v>119</v>
      </c>
      <c r="D10">
        <v>121</v>
      </c>
      <c r="E10">
        <v>151</v>
      </c>
      <c r="F10">
        <v>34</v>
      </c>
      <c r="G10">
        <v>27</v>
      </c>
      <c r="H10">
        <v>12</v>
      </c>
      <c r="I10">
        <v>5</v>
      </c>
      <c r="J10">
        <v>7</v>
      </c>
      <c r="N10">
        <f t="shared" ref="N10:V10" si="1">B10/$I7</f>
        <v>7.666666666666667</v>
      </c>
      <c r="O10">
        <f t="shared" si="1"/>
        <v>9.9166666666666661</v>
      </c>
      <c r="P10">
        <f t="shared" si="1"/>
        <v>10.083333333333334</v>
      </c>
      <c r="Q10">
        <f t="shared" si="1"/>
        <v>12.583333333333334</v>
      </c>
      <c r="R10">
        <f t="shared" si="1"/>
        <v>2.8333333333333335</v>
      </c>
      <c r="S10">
        <f t="shared" si="1"/>
        <v>2.25</v>
      </c>
      <c r="T10">
        <f t="shared" si="1"/>
        <v>1</v>
      </c>
      <c r="U10">
        <f t="shared" si="1"/>
        <v>0.41666666666666669</v>
      </c>
      <c r="V10">
        <f t="shared" si="1"/>
        <v>0.58333333333333337</v>
      </c>
    </row>
    <row r="11" spans="1:24" x14ac:dyDescent="0.25">
      <c r="A11" t="s">
        <v>3</v>
      </c>
      <c r="B11">
        <v>12.9025988205142</v>
      </c>
      <c r="C11">
        <v>13.9530999771721</v>
      </c>
      <c r="D11">
        <v>14.472345363882299</v>
      </c>
      <c r="E11">
        <v>14.5429988067119</v>
      </c>
      <c r="F11">
        <v>12.2634705153901</v>
      </c>
      <c r="G11">
        <v>12.2196348280842</v>
      </c>
      <c r="H11">
        <v>12.157077856725699</v>
      </c>
      <c r="I11">
        <v>12.008565657495</v>
      </c>
      <c r="J11">
        <v>12.0491960510123</v>
      </c>
      <c r="N11">
        <f t="shared" ref="N11:V11" si="2">B11/$I7-1</f>
        <v>7.5216568376183401E-2</v>
      </c>
      <c r="O11">
        <f t="shared" si="2"/>
        <v>0.16275833143100837</v>
      </c>
      <c r="P11">
        <f t="shared" si="2"/>
        <v>0.20602878032352501</v>
      </c>
      <c r="Q11">
        <f t="shared" si="2"/>
        <v>0.21191656722599173</v>
      </c>
      <c r="R11">
        <f t="shared" si="2"/>
        <v>2.195587628250828E-2</v>
      </c>
      <c r="S11">
        <f t="shared" si="2"/>
        <v>1.8302902340350036E-2</v>
      </c>
      <c r="T11">
        <f t="shared" si="2"/>
        <v>1.308982139380821E-2</v>
      </c>
      <c r="U11">
        <f t="shared" si="2"/>
        <v>7.1380479125005003E-4</v>
      </c>
      <c r="V11">
        <f t="shared" si="2"/>
        <v>4.0996709176917001E-3</v>
      </c>
    </row>
    <row r="12" spans="1:24" x14ac:dyDescent="0.25">
      <c r="A12" t="s">
        <v>4</v>
      </c>
      <c r="B12">
        <v>11.553974654605</v>
      </c>
      <c r="C12">
        <v>8.5866499807858592</v>
      </c>
      <c r="D12">
        <v>6.28138558988433</v>
      </c>
      <c r="E12">
        <v>3.60001534890996</v>
      </c>
      <c r="F12">
        <v>10.977377604175601</v>
      </c>
      <c r="G12">
        <v>10.943904035583699</v>
      </c>
      <c r="H12">
        <v>12.706252792774</v>
      </c>
      <c r="I12">
        <v>12.3369901884549</v>
      </c>
      <c r="J12">
        <v>11.7429310628001</v>
      </c>
      <c r="N12">
        <f t="shared" ref="N12:V12" si="3">B12/$I7-1</f>
        <v>-3.7168778782916689E-2</v>
      </c>
      <c r="O12">
        <f t="shared" si="3"/>
        <v>-0.2844458349345117</v>
      </c>
      <c r="P12">
        <f t="shared" si="3"/>
        <v>-0.47655120084297253</v>
      </c>
      <c r="Q12">
        <f t="shared" si="3"/>
        <v>-0.69999872092417004</v>
      </c>
      <c r="R12">
        <f t="shared" si="3"/>
        <v>-8.5218532985366635E-2</v>
      </c>
      <c r="S12">
        <f t="shared" si="3"/>
        <v>-8.8007997034691754E-2</v>
      </c>
      <c r="T12">
        <f t="shared" si="3"/>
        <v>5.8854399397833435E-2</v>
      </c>
      <c r="U12">
        <f t="shared" si="3"/>
        <v>2.8082515704574984E-2</v>
      </c>
      <c r="V12">
        <f t="shared" si="3"/>
        <v>-2.1422411433325017E-2</v>
      </c>
    </row>
    <row r="14" spans="1:24" x14ac:dyDescent="0.25">
      <c r="A14" s="3" t="s">
        <v>28</v>
      </c>
      <c r="H14" t="s">
        <v>2</v>
      </c>
      <c r="I14">
        <v>18</v>
      </c>
    </row>
    <row r="16" spans="1:24" x14ac:dyDescent="0.25">
      <c r="A16" t="s">
        <v>1</v>
      </c>
      <c r="B16">
        <v>1</v>
      </c>
      <c r="C16">
        <v>2</v>
      </c>
      <c r="D16">
        <v>3</v>
      </c>
      <c r="E16">
        <v>4</v>
      </c>
      <c r="F16">
        <v>5</v>
      </c>
      <c r="G16">
        <v>6</v>
      </c>
      <c r="H16">
        <v>7</v>
      </c>
      <c r="I16">
        <v>8</v>
      </c>
      <c r="J16">
        <v>9</v>
      </c>
      <c r="N16">
        <f t="shared" ref="N16:V16" si="4">B16</f>
        <v>1</v>
      </c>
      <c r="O16">
        <f t="shared" si="4"/>
        <v>2</v>
      </c>
      <c r="P16">
        <f t="shared" si="4"/>
        <v>3</v>
      </c>
      <c r="Q16">
        <f t="shared" si="4"/>
        <v>4</v>
      </c>
      <c r="R16">
        <f t="shared" si="4"/>
        <v>5</v>
      </c>
      <c r="S16">
        <f t="shared" si="4"/>
        <v>6</v>
      </c>
      <c r="T16">
        <f t="shared" si="4"/>
        <v>7</v>
      </c>
      <c r="U16">
        <f t="shared" si="4"/>
        <v>8</v>
      </c>
      <c r="V16">
        <f t="shared" si="4"/>
        <v>9</v>
      </c>
      <c r="X16" t="s">
        <v>21</v>
      </c>
    </row>
    <row r="17" spans="1:24" x14ac:dyDescent="0.25">
      <c r="A17" t="s">
        <v>0</v>
      </c>
      <c r="B17">
        <v>106</v>
      </c>
      <c r="C17">
        <v>148</v>
      </c>
      <c r="D17">
        <v>172</v>
      </c>
      <c r="E17">
        <v>230</v>
      </c>
      <c r="F17">
        <v>54</v>
      </c>
      <c r="G17">
        <v>33</v>
      </c>
      <c r="H17">
        <v>20</v>
      </c>
      <c r="I17">
        <v>9</v>
      </c>
      <c r="J17">
        <v>8</v>
      </c>
      <c r="N17">
        <f t="shared" ref="N17:V17" si="5">B17/$I14</f>
        <v>5.8888888888888893</v>
      </c>
      <c r="O17">
        <f t="shared" si="5"/>
        <v>8.2222222222222214</v>
      </c>
      <c r="P17">
        <f t="shared" si="5"/>
        <v>9.5555555555555554</v>
      </c>
      <c r="Q17">
        <f t="shared" si="5"/>
        <v>12.777777777777779</v>
      </c>
      <c r="R17">
        <f t="shared" si="5"/>
        <v>3</v>
      </c>
      <c r="S17">
        <f t="shared" si="5"/>
        <v>1.8333333333333333</v>
      </c>
      <c r="T17">
        <f t="shared" si="5"/>
        <v>1.1111111111111112</v>
      </c>
      <c r="U17">
        <f t="shared" si="5"/>
        <v>0.5</v>
      </c>
      <c r="V17">
        <f t="shared" si="5"/>
        <v>0.44444444444444442</v>
      </c>
      <c r="X17">
        <f>SUM(N17:V17)</f>
        <v>43.333333333333336</v>
      </c>
    </row>
    <row r="18" spans="1:24" x14ac:dyDescent="0.25">
      <c r="A18" t="s">
        <v>3</v>
      </c>
      <c r="B18">
        <v>19.1859227908081</v>
      </c>
      <c r="C18">
        <v>20.216127404419701</v>
      </c>
      <c r="D18">
        <v>21.496896567493</v>
      </c>
      <c r="E18">
        <v>22.099960582664099</v>
      </c>
      <c r="F18">
        <v>18.507493677614399</v>
      </c>
      <c r="G18">
        <v>18.3020580921057</v>
      </c>
      <c r="H18">
        <v>18.234211975000601</v>
      </c>
      <c r="I18">
        <v>18.036111965174101</v>
      </c>
      <c r="J18">
        <v>18.052151500876299</v>
      </c>
      <c r="N18">
        <f t="shared" ref="N18:V18" si="6">B18/$I14-1</f>
        <v>6.5884599489338891E-2</v>
      </c>
      <c r="O18">
        <f t="shared" si="6"/>
        <v>0.12311818913442796</v>
      </c>
      <c r="P18">
        <f t="shared" si="6"/>
        <v>0.19427203152738892</v>
      </c>
      <c r="Q18">
        <f t="shared" si="6"/>
        <v>0.22777558792578323</v>
      </c>
      <c r="R18">
        <f t="shared" si="6"/>
        <v>2.8194093200800019E-2</v>
      </c>
      <c r="S18">
        <f t="shared" si="6"/>
        <v>1.6781005116983216E-2</v>
      </c>
      <c r="T18">
        <f t="shared" si="6"/>
        <v>1.3011776388922369E-2</v>
      </c>
      <c r="U18">
        <f t="shared" si="6"/>
        <v>2.0062202874500112E-3</v>
      </c>
      <c r="V18">
        <f t="shared" si="6"/>
        <v>2.8973056042387313E-3</v>
      </c>
    </row>
    <row r="19" spans="1:24" x14ac:dyDescent="0.25">
      <c r="A19" t="s">
        <v>4</v>
      </c>
      <c r="B19">
        <v>17.528455706559601</v>
      </c>
      <c r="C19">
        <v>14.1083736568141</v>
      </c>
      <c r="D19">
        <v>10.284762528703499</v>
      </c>
      <c r="E19">
        <v>6.0407067047141103</v>
      </c>
      <c r="F19">
        <v>16.651901330343598</v>
      </c>
      <c r="G19">
        <v>16.608797510990598</v>
      </c>
      <c r="H19">
        <v>18.260112347054299</v>
      </c>
      <c r="I19">
        <v>18.2803710057572</v>
      </c>
      <c r="J19">
        <v>17.7217522949942</v>
      </c>
      <c r="N19">
        <f t="shared" ref="N19:V19" si="7">B19/$I14-1</f>
        <v>-2.6196905191133268E-2</v>
      </c>
      <c r="O19">
        <f t="shared" si="7"/>
        <v>-0.21620146351032776</v>
      </c>
      <c r="P19">
        <f t="shared" si="7"/>
        <v>-0.42862430396091666</v>
      </c>
      <c r="Q19">
        <f t="shared" si="7"/>
        <v>-0.66440518307143837</v>
      </c>
      <c r="R19">
        <f t="shared" si="7"/>
        <v>-7.4894370536466748E-2</v>
      </c>
      <c r="S19">
        <f t="shared" si="7"/>
        <v>-7.7289027167188995E-2</v>
      </c>
      <c r="T19">
        <f t="shared" si="7"/>
        <v>1.4450685947461128E-2</v>
      </c>
      <c r="U19">
        <f t="shared" si="7"/>
        <v>1.5576166986511097E-2</v>
      </c>
      <c r="V19">
        <f t="shared" si="7"/>
        <v>-1.5458205833655536E-2</v>
      </c>
    </row>
    <row r="21" spans="1:24" x14ac:dyDescent="0.25">
      <c r="A21" s="3" t="s">
        <v>26</v>
      </c>
      <c r="H21" t="s">
        <v>2</v>
      </c>
      <c r="I21">
        <v>6</v>
      </c>
    </row>
    <row r="23" spans="1:24" x14ac:dyDescent="0.25">
      <c r="A23" t="s">
        <v>1</v>
      </c>
      <c r="B23">
        <v>1</v>
      </c>
      <c r="C23">
        <v>2</v>
      </c>
      <c r="D23">
        <v>3</v>
      </c>
      <c r="E23">
        <v>4</v>
      </c>
      <c r="F23">
        <v>5</v>
      </c>
      <c r="G23">
        <v>6</v>
      </c>
      <c r="H23">
        <v>7</v>
      </c>
      <c r="I23">
        <v>8</v>
      </c>
      <c r="J23">
        <v>9</v>
      </c>
      <c r="N23">
        <f t="shared" ref="N23:V23" si="8">B23</f>
        <v>1</v>
      </c>
      <c r="O23">
        <f t="shared" si="8"/>
        <v>2</v>
      </c>
      <c r="P23">
        <f t="shared" si="8"/>
        <v>3</v>
      </c>
      <c r="Q23">
        <f t="shared" si="8"/>
        <v>4</v>
      </c>
      <c r="R23">
        <f t="shared" si="8"/>
        <v>5</v>
      </c>
      <c r="S23">
        <f t="shared" si="8"/>
        <v>6</v>
      </c>
      <c r="T23">
        <f t="shared" si="8"/>
        <v>7</v>
      </c>
      <c r="U23">
        <f t="shared" si="8"/>
        <v>8</v>
      </c>
      <c r="V23">
        <f t="shared" si="8"/>
        <v>9</v>
      </c>
    </row>
    <row r="24" spans="1:24" x14ac:dyDescent="0.25">
      <c r="A24" t="s">
        <v>0</v>
      </c>
      <c r="B24">
        <v>54</v>
      </c>
      <c r="C24">
        <v>58</v>
      </c>
      <c r="D24">
        <v>47</v>
      </c>
      <c r="E24">
        <v>57</v>
      </c>
      <c r="F24">
        <v>13</v>
      </c>
      <c r="G24">
        <v>12</v>
      </c>
      <c r="H24">
        <v>8</v>
      </c>
      <c r="I24">
        <v>2</v>
      </c>
      <c r="J24">
        <v>1</v>
      </c>
      <c r="N24">
        <f t="shared" ref="N24:V24" si="9">B24/$I21</f>
        <v>9</v>
      </c>
      <c r="O24">
        <f t="shared" si="9"/>
        <v>9.6666666666666661</v>
      </c>
      <c r="P24">
        <f t="shared" si="9"/>
        <v>7.833333333333333</v>
      </c>
      <c r="Q24">
        <f t="shared" si="9"/>
        <v>9.5</v>
      </c>
      <c r="R24">
        <f t="shared" si="9"/>
        <v>2.1666666666666665</v>
      </c>
      <c r="S24">
        <f t="shared" si="9"/>
        <v>2</v>
      </c>
      <c r="T24">
        <f t="shared" si="9"/>
        <v>1.3333333333333333</v>
      </c>
      <c r="U24">
        <f t="shared" si="9"/>
        <v>0.33333333333333331</v>
      </c>
      <c r="V24">
        <f t="shared" si="9"/>
        <v>0.16666666666666666</v>
      </c>
    </row>
    <row r="25" spans="1:24" x14ac:dyDescent="0.25">
      <c r="A25" t="s">
        <v>3</v>
      </c>
      <c r="B25">
        <v>6.5839449663827097</v>
      </c>
      <c r="C25">
        <v>7.3202409905812802</v>
      </c>
      <c r="D25">
        <v>7.1883657661142299</v>
      </c>
      <c r="E25">
        <v>7.0463684940973597</v>
      </c>
      <c r="F25">
        <v>6.0926303339257597</v>
      </c>
      <c r="G25">
        <v>6.1120966691976601</v>
      </c>
      <c r="H25">
        <v>6.1134668696387697</v>
      </c>
      <c r="I25">
        <v>6.0057661153000099</v>
      </c>
      <c r="J25">
        <v>6.0003915088962501</v>
      </c>
      <c r="N25">
        <f t="shared" ref="N25:V25" si="10">B25/$I21-1</f>
        <v>9.7324161063784942E-2</v>
      </c>
      <c r="O25">
        <f t="shared" si="10"/>
        <v>0.22004016509687996</v>
      </c>
      <c r="P25">
        <f t="shared" si="10"/>
        <v>0.19806096101903825</v>
      </c>
      <c r="Q25">
        <f t="shared" si="10"/>
        <v>0.17439474901622654</v>
      </c>
      <c r="R25">
        <f t="shared" si="10"/>
        <v>1.5438388987626617E-2</v>
      </c>
      <c r="S25">
        <f t="shared" si="10"/>
        <v>1.8682778199609951E-2</v>
      </c>
      <c r="T25">
        <f t="shared" si="10"/>
        <v>1.8911144939794955E-2</v>
      </c>
      <c r="U25">
        <f t="shared" si="10"/>
        <v>9.610192166682463E-4</v>
      </c>
      <c r="V25">
        <f t="shared" si="10"/>
        <v>6.5251482708417186E-5</v>
      </c>
    </row>
    <row r="26" spans="1:24" x14ac:dyDescent="0.25">
      <c r="A26" t="s">
        <v>4</v>
      </c>
      <c r="B26">
        <v>5.7069376588381502</v>
      </c>
      <c r="C26">
        <v>3.5408039280854702</v>
      </c>
      <c r="D26">
        <v>2.3001950605004899</v>
      </c>
      <c r="E26">
        <v>1.35106143367584</v>
      </c>
      <c r="F26">
        <v>5.3815690697532697</v>
      </c>
      <c r="G26">
        <v>5.7167275934277999</v>
      </c>
      <c r="H26">
        <v>6.8100239741929096</v>
      </c>
      <c r="I26">
        <v>6.271687164537</v>
      </c>
      <c r="J26">
        <v>6.0025417395317699</v>
      </c>
      <c r="N26">
        <f t="shared" ref="N26:V26" si="11">B26/$I21-1</f>
        <v>-4.8843723526974969E-2</v>
      </c>
      <c r="O26">
        <f t="shared" si="11"/>
        <v>-0.40986601198575501</v>
      </c>
      <c r="P26">
        <f t="shared" si="11"/>
        <v>-0.6166341565832516</v>
      </c>
      <c r="Q26">
        <f t="shared" si="11"/>
        <v>-0.77482309438735997</v>
      </c>
      <c r="R26">
        <f t="shared" si="11"/>
        <v>-0.10307182170778839</v>
      </c>
      <c r="S26">
        <f t="shared" si="11"/>
        <v>-4.721206776203335E-2</v>
      </c>
      <c r="T26">
        <f t="shared" si="11"/>
        <v>0.13500399569881827</v>
      </c>
      <c r="U26">
        <f t="shared" si="11"/>
        <v>4.5281194089499932E-2</v>
      </c>
      <c r="V26">
        <f t="shared" si="11"/>
        <v>4.2362325529499145E-4</v>
      </c>
    </row>
    <row r="28" spans="1:24" x14ac:dyDescent="0.25">
      <c r="A28" s="3" t="s">
        <v>18</v>
      </c>
      <c r="H28" t="s">
        <v>2</v>
      </c>
      <c r="I28">
        <v>6</v>
      </c>
    </row>
    <row r="30" spans="1:24" x14ac:dyDescent="0.25">
      <c r="A30" t="s">
        <v>1</v>
      </c>
      <c r="B30">
        <v>1</v>
      </c>
      <c r="C30">
        <v>2</v>
      </c>
      <c r="D30">
        <v>3</v>
      </c>
      <c r="E30">
        <v>4</v>
      </c>
      <c r="F30">
        <v>5</v>
      </c>
      <c r="G30">
        <v>6</v>
      </c>
      <c r="H30">
        <v>7</v>
      </c>
      <c r="I30">
        <v>8</v>
      </c>
      <c r="J30">
        <v>9</v>
      </c>
      <c r="N30">
        <f t="shared" ref="N30:V30" si="12">B30</f>
        <v>1</v>
      </c>
      <c r="O30">
        <f t="shared" si="12"/>
        <v>2</v>
      </c>
      <c r="P30">
        <f t="shared" si="12"/>
        <v>3</v>
      </c>
      <c r="Q30">
        <f t="shared" si="12"/>
        <v>4</v>
      </c>
      <c r="R30">
        <f t="shared" si="12"/>
        <v>5</v>
      </c>
      <c r="S30">
        <f t="shared" si="12"/>
        <v>6</v>
      </c>
      <c r="T30">
        <f t="shared" si="12"/>
        <v>7</v>
      </c>
      <c r="U30">
        <f t="shared" si="12"/>
        <v>8</v>
      </c>
      <c r="V30">
        <f t="shared" si="12"/>
        <v>9</v>
      </c>
    </row>
    <row r="31" spans="1:24" x14ac:dyDescent="0.25">
      <c r="A31" t="s">
        <v>0</v>
      </c>
      <c r="B31">
        <f>B10-B24</f>
        <v>38</v>
      </c>
      <c r="C31">
        <f t="shared" ref="C31:J31" si="13">C10-C24</f>
        <v>61</v>
      </c>
      <c r="D31">
        <f t="shared" si="13"/>
        <v>74</v>
      </c>
      <c r="E31">
        <f t="shared" si="13"/>
        <v>94</v>
      </c>
      <c r="F31">
        <f t="shared" si="13"/>
        <v>21</v>
      </c>
      <c r="G31">
        <f t="shared" si="13"/>
        <v>15</v>
      </c>
      <c r="H31">
        <f t="shared" si="13"/>
        <v>4</v>
      </c>
      <c r="I31">
        <f t="shared" si="13"/>
        <v>3</v>
      </c>
      <c r="J31">
        <f t="shared" si="13"/>
        <v>6</v>
      </c>
      <c r="N31">
        <f t="shared" ref="N31:V31" si="14">B31/$I28</f>
        <v>6.333333333333333</v>
      </c>
      <c r="O31">
        <f t="shared" si="14"/>
        <v>10.166666666666666</v>
      </c>
      <c r="P31">
        <f t="shared" si="14"/>
        <v>12.333333333333334</v>
      </c>
      <c r="Q31">
        <f t="shared" si="14"/>
        <v>15.666666666666666</v>
      </c>
      <c r="R31">
        <f t="shared" si="14"/>
        <v>3.5</v>
      </c>
      <c r="S31">
        <f t="shared" si="14"/>
        <v>2.5</v>
      </c>
      <c r="T31">
        <f t="shared" si="14"/>
        <v>0.66666666666666663</v>
      </c>
      <c r="U31">
        <f t="shared" si="14"/>
        <v>0.5</v>
      </c>
      <c r="V31">
        <f t="shared" si="14"/>
        <v>1</v>
      </c>
    </row>
    <row r="32" spans="1:24" x14ac:dyDescent="0.25">
      <c r="A32" t="s">
        <v>3</v>
      </c>
      <c r="B32">
        <f t="shared" ref="B32:J33" si="15">B11-B25</f>
        <v>6.3186538541314903</v>
      </c>
      <c r="C32">
        <f t="shared" si="15"/>
        <v>6.6328589865908194</v>
      </c>
      <c r="D32">
        <f t="shared" si="15"/>
        <v>7.2839795977680692</v>
      </c>
      <c r="E32">
        <f t="shared" si="15"/>
        <v>7.4966303126145402</v>
      </c>
      <c r="F32">
        <f t="shared" si="15"/>
        <v>6.1708401814643405</v>
      </c>
      <c r="G32">
        <f t="shared" si="15"/>
        <v>6.1075381588865394</v>
      </c>
      <c r="H32">
        <f t="shared" si="15"/>
        <v>6.0436109870869297</v>
      </c>
      <c r="I32">
        <f t="shared" si="15"/>
        <v>6.0027995421949898</v>
      </c>
      <c r="J32">
        <f t="shared" si="15"/>
        <v>6.0488045421160503</v>
      </c>
      <c r="N32">
        <f t="shared" ref="N32:V32" si="16">B32/$I28-1</f>
        <v>5.3108975688581639E-2</v>
      </c>
      <c r="O32">
        <f t="shared" si="16"/>
        <v>0.10547649776513657</v>
      </c>
      <c r="P32">
        <f t="shared" si="16"/>
        <v>0.21399659962801154</v>
      </c>
      <c r="Q32">
        <f t="shared" si="16"/>
        <v>0.24943838543575669</v>
      </c>
      <c r="R32">
        <f t="shared" si="16"/>
        <v>2.8473363577390165E-2</v>
      </c>
      <c r="S32">
        <f t="shared" si="16"/>
        <v>1.7923026481089899E-2</v>
      </c>
      <c r="T32">
        <f t="shared" si="16"/>
        <v>7.2684978478216866E-3</v>
      </c>
      <c r="U32">
        <f t="shared" si="16"/>
        <v>4.6659036583163171E-4</v>
      </c>
      <c r="V32">
        <f t="shared" si="16"/>
        <v>8.134090352674983E-3</v>
      </c>
    </row>
    <row r="33" spans="1:22" x14ac:dyDescent="0.25">
      <c r="A33" t="s">
        <v>4</v>
      </c>
      <c r="B33">
        <f t="shared" si="15"/>
        <v>5.8470369957668495</v>
      </c>
      <c r="C33">
        <f t="shared" si="15"/>
        <v>5.045846052700389</v>
      </c>
      <c r="D33">
        <f t="shared" si="15"/>
        <v>3.9811905293838401</v>
      </c>
      <c r="E33">
        <f t="shared" si="15"/>
        <v>2.2489539152341198</v>
      </c>
      <c r="F33">
        <f t="shared" si="15"/>
        <v>5.5958085344223312</v>
      </c>
      <c r="G33">
        <f t="shared" si="15"/>
        <v>5.2271764421558995</v>
      </c>
      <c r="H33">
        <f t="shared" si="15"/>
        <v>5.8962288185810907</v>
      </c>
      <c r="I33">
        <f t="shared" si="15"/>
        <v>6.0653030239178998</v>
      </c>
      <c r="J33">
        <f t="shared" si="15"/>
        <v>5.7403893232683298</v>
      </c>
      <c r="N33">
        <f t="shared" ref="N33:V33" si="17">B33/$I28-1</f>
        <v>-2.5493834038858409E-2</v>
      </c>
      <c r="O33">
        <f t="shared" si="17"/>
        <v>-0.1590256578832685</v>
      </c>
      <c r="P33">
        <f t="shared" si="17"/>
        <v>-0.33646824510269335</v>
      </c>
      <c r="Q33">
        <f t="shared" si="17"/>
        <v>-0.62517434746098011</v>
      </c>
      <c r="R33">
        <f t="shared" si="17"/>
        <v>-6.7365244262944768E-2</v>
      </c>
      <c r="S33">
        <f t="shared" si="17"/>
        <v>-0.12880392630735005</v>
      </c>
      <c r="T33">
        <f t="shared" si="17"/>
        <v>-1.7295196903151511E-2</v>
      </c>
      <c r="U33">
        <f t="shared" si="17"/>
        <v>1.0883837319650036E-2</v>
      </c>
      <c r="V33">
        <f t="shared" si="17"/>
        <v>-4.3268446121945026E-2</v>
      </c>
    </row>
    <row r="35" spans="1:22" x14ac:dyDescent="0.25">
      <c r="A35" s="3" t="s">
        <v>19</v>
      </c>
      <c r="H35" t="s">
        <v>2</v>
      </c>
      <c r="I35">
        <v>6</v>
      </c>
    </row>
    <row r="37" spans="1:22" x14ac:dyDescent="0.25">
      <c r="A37" t="s">
        <v>1</v>
      </c>
      <c r="B37">
        <v>1</v>
      </c>
      <c r="C37">
        <v>2</v>
      </c>
      <c r="D37">
        <v>3</v>
      </c>
      <c r="E37">
        <v>4</v>
      </c>
      <c r="F37">
        <v>5</v>
      </c>
      <c r="G37">
        <v>6</v>
      </c>
      <c r="H37">
        <v>7</v>
      </c>
      <c r="I37">
        <v>8</v>
      </c>
      <c r="J37">
        <v>9</v>
      </c>
      <c r="N37">
        <f t="shared" ref="N37:V37" si="18">B37</f>
        <v>1</v>
      </c>
      <c r="O37">
        <f t="shared" si="18"/>
        <v>2</v>
      </c>
      <c r="P37">
        <f t="shared" si="18"/>
        <v>3</v>
      </c>
      <c r="Q37">
        <f t="shared" si="18"/>
        <v>4</v>
      </c>
      <c r="R37">
        <f t="shared" si="18"/>
        <v>5</v>
      </c>
      <c r="S37">
        <f t="shared" si="18"/>
        <v>6</v>
      </c>
      <c r="T37">
        <f t="shared" si="18"/>
        <v>7</v>
      </c>
      <c r="U37">
        <f t="shared" si="18"/>
        <v>8</v>
      </c>
      <c r="V37">
        <f t="shared" si="18"/>
        <v>9</v>
      </c>
    </row>
    <row r="38" spans="1:22" x14ac:dyDescent="0.25">
      <c r="A38" t="s">
        <v>0</v>
      </c>
      <c r="B38">
        <f t="shared" ref="B38:I40" si="19">B17-B10</f>
        <v>14</v>
      </c>
      <c r="C38">
        <f t="shared" si="19"/>
        <v>29</v>
      </c>
      <c r="D38">
        <f t="shared" si="19"/>
        <v>51</v>
      </c>
      <c r="E38">
        <f t="shared" si="19"/>
        <v>79</v>
      </c>
      <c r="F38">
        <f t="shared" si="19"/>
        <v>20</v>
      </c>
      <c r="G38">
        <f t="shared" si="19"/>
        <v>6</v>
      </c>
      <c r="H38">
        <f t="shared" si="19"/>
        <v>8</v>
      </c>
      <c r="I38">
        <f t="shared" si="19"/>
        <v>4</v>
      </c>
      <c r="J38">
        <f>J17-J10</f>
        <v>1</v>
      </c>
      <c r="N38">
        <f t="shared" ref="N38:V38" si="20">B38/$I35</f>
        <v>2.3333333333333335</v>
      </c>
      <c r="O38">
        <f t="shared" si="20"/>
        <v>4.833333333333333</v>
      </c>
      <c r="P38">
        <f t="shared" si="20"/>
        <v>8.5</v>
      </c>
      <c r="Q38">
        <f t="shared" si="20"/>
        <v>13.166666666666666</v>
      </c>
      <c r="R38">
        <f t="shared" si="20"/>
        <v>3.3333333333333335</v>
      </c>
      <c r="S38">
        <f t="shared" si="20"/>
        <v>1</v>
      </c>
      <c r="T38">
        <f t="shared" si="20"/>
        <v>1.3333333333333333</v>
      </c>
      <c r="U38">
        <f t="shared" si="20"/>
        <v>0.66666666666666663</v>
      </c>
      <c r="V38">
        <f t="shared" si="20"/>
        <v>0.16666666666666666</v>
      </c>
    </row>
    <row r="39" spans="1:22" x14ac:dyDescent="0.25">
      <c r="A39" t="s">
        <v>3</v>
      </c>
      <c r="B39">
        <f t="shared" si="19"/>
        <v>6.2833239702938997</v>
      </c>
      <c r="C39">
        <f t="shared" si="19"/>
        <v>6.2630274272476019</v>
      </c>
      <c r="D39">
        <f t="shared" si="19"/>
        <v>7.0245512036107005</v>
      </c>
      <c r="E39">
        <f t="shared" si="19"/>
        <v>7.5569617759521996</v>
      </c>
      <c r="F39">
        <f t="shared" si="19"/>
        <v>6.2440231622242983</v>
      </c>
      <c r="G39">
        <f t="shared" si="19"/>
        <v>6.0824232640215001</v>
      </c>
      <c r="H39">
        <f t="shared" si="19"/>
        <v>6.0771341182749019</v>
      </c>
      <c r="I39">
        <f t="shared" si="19"/>
        <v>6.0275463076791009</v>
      </c>
      <c r="J39">
        <f>J18-J11</f>
        <v>6.0029554498639985</v>
      </c>
      <c r="N39">
        <f t="shared" ref="N39:V39" si="21">B39/$I35-1</f>
        <v>4.722066171564987E-2</v>
      </c>
      <c r="O39">
        <f t="shared" si="21"/>
        <v>4.3837904541266903E-2</v>
      </c>
      <c r="P39">
        <f t="shared" si="21"/>
        <v>0.17075853393511675</v>
      </c>
      <c r="Q39">
        <f t="shared" si="21"/>
        <v>0.25949362932536668</v>
      </c>
      <c r="R39">
        <f t="shared" si="21"/>
        <v>4.0670527037383053E-2</v>
      </c>
      <c r="S39">
        <f t="shared" si="21"/>
        <v>1.3737210670250022E-2</v>
      </c>
      <c r="T39">
        <f t="shared" si="21"/>
        <v>1.2855686379150244E-2</v>
      </c>
      <c r="U39">
        <f t="shared" si="21"/>
        <v>4.5910512798501557E-3</v>
      </c>
      <c r="V39">
        <f t="shared" si="21"/>
        <v>4.925749773330157E-4</v>
      </c>
    </row>
    <row r="40" spans="1:22" x14ac:dyDescent="0.25">
      <c r="A40" t="s">
        <v>4</v>
      </c>
      <c r="B40">
        <f t="shared" si="19"/>
        <v>5.9744810519546014</v>
      </c>
      <c r="C40">
        <f t="shared" si="19"/>
        <v>5.5217236760282411</v>
      </c>
      <c r="D40">
        <f t="shared" si="19"/>
        <v>4.0033769388191693</v>
      </c>
      <c r="E40">
        <f t="shared" si="19"/>
        <v>2.4406913558041503</v>
      </c>
      <c r="F40">
        <f t="shared" si="19"/>
        <v>5.6745237261679975</v>
      </c>
      <c r="G40">
        <f t="shared" si="19"/>
        <v>5.6648934754068989</v>
      </c>
      <c r="H40">
        <f t="shared" si="19"/>
        <v>5.5538595542802991</v>
      </c>
      <c r="I40">
        <f t="shared" si="19"/>
        <v>5.9433808173022999</v>
      </c>
      <c r="J40">
        <f>J19-J12</f>
        <v>5.9788212321941003</v>
      </c>
      <c r="N40">
        <f t="shared" ref="N40:V40" si="22">B40/$I35-1</f>
        <v>-4.2531580075664266E-3</v>
      </c>
      <c r="O40">
        <f t="shared" si="22"/>
        <v>-7.9712720661959779E-2</v>
      </c>
      <c r="P40">
        <f t="shared" si="22"/>
        <v>-0.33277051019680515</v>
      </c>
      <c r="Q40">
        <f t="shared" si="22"/>
        <v>-0.59321810736597502</v>
      </c>
      <c r="R40">
        <f t="shared" si="22"/>
        <v>-5.4246045638667084E-2</v>
      </c>
      <c r="S40">
        <f t="shared" si="22"/>
        <v>-5.5851087432183477E-2</v>
      </c>
      <c r="T40">
        <f t="shared" si="22"/>
        <v>-7.4356740953283484E-2</v>
      </c>
      <c r="U40">
        <f t="shared" si="22"/>
        <v>-9.4365304496166758E-3</v>
      </c>
      <c r="V40">
        <f t="shared" si="22"/>
        <v>-3.5297946343165743E-3</v>
      </c>
    </row>
    <row r="49" spans="1:14" x14ac:dyDescent="0.25">
      <c r="A49" t="s">
        <v>6</v>
      </c>
      <c r="B49" t="s">
        <v>7</v>
      </c>
      <c r="C49" t="s">
        <v>11</v>
      </c>
      <c r="E49" t="s">
        <v>13</v>
      </c>
      <c r="F49" t="s">
        <v>12</v>
      </c>
      <c r="H49" t="s">
        <v>14</v>
      </c>
      <c r="I49" t="s">
        <v>15</v>
      </c>
      <c r="J49" t="s">
        <v>23</v>
      </c>
    </row>
    <row r="50" spans="1:14" x14ac:dyDescent="0.25">
      <c r="A50" s="1" t="s">
        <v>22</v>
      </c>
      <c r="B50" s="2">
        <v>42279</v>
      </c>
      <c r="C50">
        <v>10</v>
      </c>
      <c r="E50">
        <v>1.8009999999999999</v>
      </c>
      <c r="F50">
        <v>1.11E-2</v>
      </c>
      <c r="H50">
        <f>E50-1</f>
        <v>0.80099999999999993</v>
      </c>
      <c r="I50">
        <f>F50-1</f>
        <v>-0.9889</v>
      </c>
      <c r="J50">
        <f>H50+I50</f>
        <v>-0.18790000000000007</v>
      </c>
      <c r="K50" t="s">
        <v>16</v>
      </c>
      <c r="L50">
        <f>AVERAGE(H50:H55)</f>
        <v>0.85915000000000008</v>
      </c>
      <c r="M50">
        <f>AVERAGE(I50:I55)</f>
        <v>-0.96434999999999993</v>
      </c>
      <c r="N50">
        <f>AVERAGE(J50:J55)</f>
        <v>-0.10520000000000003</v>
      </c>
    </row>
    <row r="51" spans="1:14" x14ac:dyDescent="0.25">
      <c r="A51" s="1" t="s">
        <v>24</v>
      </c>
      <c r="B51" s="2">
        <v>42279</v>
      </c>
      <c r="C51">
        <v>10</v>
      </c>
      <c r="E51">
        <v>1.8239000000000001</v>
      </c>
      <c r="F51">
        <v>2.6599999999999999E-2</v>
      </c>
      <c r="H51">
        <f t="shared" ref="H51:I66" si="23">E51-1</f>
        <v>0.82390000000000008</v>
      </c>
      <c r="I51">
        <f t="shared" si="23"/>
        <v>-0.97340000000000004</v>
      </c>
      <c r="J51">
        <f t="shared" ref="J51:J67" si="24">H51+I51</f>
        <v>-0.14949999999999997</v>
      </c>
      <c r="K51" t="s">
        <v>17</v>
      </c>
      <c r="L51">
        <f>_xlfn.STDEV.S(H50:H55)</f>
        <v>5.9578611934149629E-2</v>
      </c>
      <c r="M51">
        <f>_xlfn.STDEV.S(I50:I55)</f>
        <v>2.2896877516377659E-2</v>
      </c>
      <c r="N51">
        <f>_xlfn.STDEV.S(J50:J55)</f>
        <v>7.1566249028435169E-2</v>
      </c>
    </row>
    <row r="52" spans="1:14" x14ac:dyDescent="0.25">
      <c r="A52" s="1" t="s">
        <v>25</v>
      </c>
      <c r="B52" s="2">
        <v>42279</v>
      </c>
      <c r="C52">
        <v>10</v>
      </c>
      <c r="E52">
        <v>1.8853</v>
      </c>
      <c r="F52">
        <v>6.4299999999999996E-2</v>
      </c>
      <c r="H52">
        <f t="shared" si="23"/>
        <v>0.88529999999999998</v>
      </c>
      <c r="I52">
        <f t="shared" si="23"/>
        <v>-0.93569999999999998</v>
      </c>
      <c r="J52">
        <f t="shared" si="24"/>
        <v>-5.04E-2</v>
      </c>
    </row>
    <row r="53" spans="1:14" x14ac:dyDescent="0.25">
      <c r="A53" s="1" t="s">
        <v>10</v>
      </c>
      <c r="B53" s="2">
        <v>42279</v>
      </c>
      <c r="C53">
        <v>10</v>
      </c>
      <c r="E53">
        <v>1.8875999999999999</v>
      </c>
      <c r="F53">
        <v>1.0200000000000001E-2</v>
      </c>
      <c r="H53">
        <f t="shared" si="23"/>
        <v>0.88759999999999994</v>
      </c>
      <c r="I53">
        <f t="shared" si="23"/>
        <v>-0.98980000000000001</v>
      </c>
      <c r="J53">
        <f t="shared" si="24"/>
        <v>-0.10220000000000007</v>
      </c>
    </row>
    <row r="54" spans="1:14" x14ac:dyDescent="0.25">
      <c r="A54" s="1" t="s">
        <v>5</v>
      </c>
      <c r="B54" s="2">
        <v>42282</v>
      </c>
      <c r="C54">
        <v>10</v>
      </c>
      <c r="E54">
        <v>1.8048</v>
      </c>
      <c r="F54">
        <v>4.9099999999999998E-2</v>
      </c>
      <c r="H54">
        <f t="shared" si="23"/>
        <v>0.80479999999999996</v>
      </c>
      <c r="I54">
        <f t="shared" si="23"/>
        <v>-0.95089999999999997</v>
      </c>
      <c r="J54">
        <f t="shared" si="24"/>
        <v>-0.14610000000000001</v>
      </c>
    </row>
    <row r="55" spans="1:14" s="3" customFormat="1" x14ac:dyDescent="0.25">
      <c r="A55" s="5" t="s">
        <v>8</v>
      </c>
      <c r="B55" s="6">
        <v>42282</v>
      </c>
      <c r="C55" s="3">
        <v>10</v>
      </c>
      <c r="E55" s="3">
        <v>1.9522999999999999</v>
      </c>
      <c r="F55" s="3">
        <v>5.2600000000000001E-2</v>
      </c>
      <c r="H55" s="3">
        <f t="shared" si="23"/>
        <v>0.95229999999999992</v>
      </c>
      <c r="I55" s="3">
        <f t="shared" si="23"/>
        <v>-0.94740000000000002</v>
      </c>
      <c r="J55" s="3">
        <f t="shared" si="24"/>
        <v>4.8999999999999044E-3</v>
      </c>
    </row>
    <row r="56" spans="1:14" x14ac:dyDescent="0.25">
      <c r="A56" s="1" t="s">
        <v>9</v>
      </c>
      <c r="B56" s="2">
        <v>42282</v>
      </c>
      <c r="C56">
        <v>50</v>
      </c>
      <c r="E56">
        <v>1.7259</v>
      </c>
      <c r="F56">
        <v>0.25590000000000002</v>
      </c>
      <c r="H56">
        <f t="shared" si="23"/>
        <v>0.72589999999999999</v>
      </c>
      <c r="I56">
        <f t="shared" si="23"/>
        <v>-0.74409999999999998</v>
      </c>
      <c r="J56">
        <f t="shared" si="24"/>
        <v>-1.8199999999999994E-2</v>
      </c>
      <c r="K56" t="s">
        <v>16</v>
      </c>
      <c r="L56">
        <f>AVERAGE(H56:H61)</f>
        <v>0.78338333333333343</v>
      </c>
      <c r="M56">
        <f>AVERAGE(I56:I61)</f>
        <v>-0.84566666666666668</v>
      </c>
      <c r="N56">
        <f>AVERAGE(J56:J61)</f>
        <v>-6.2283333333333336E-2</v>
      </c>
    </row>
    <row r="57" spans="1:14" x14ac:dyDescent="0.25">
      <c r="A57" s="1" t="s">
        <v>10</v>
      </c>
      <c r="B57" s="2">
        <v>42282</v>
      </c>
      <c r="C57">
        <v>50</v>
      </c>
      <c r="E57">
        <v>1.819</v>
      </c>
      <c r="F57">
        <v>0.1676</v>
      </c>
      <c r="H57">
        <f t="shared" si="23"/>
        <v>0.81899999999999995</v>
      </c>
      <c r="I57">
        <f t="shared" si="23"/>
        <v>-0.83240000000000003</v>
      </c>
      <c r="J57">
        <f t="shared" si="24"/>
        <v>-1.3400000000000079E-2</v>
      </c>
      <c r="K57" t="s">
        <v>17</v>
      </c>
      <c r="L57">
        <f>_xlfn.STDEV.S(H56:H61)</f>
        <v>9.1066160930756632E-2</v>
      </c>
      <c r="M57">
        <f>_xlfn.STDEV.S(I56:I61)</f>
        <v>7.2582137380120385E-2</v>
      </c>
      <c r="N57">
        <f>_xlfn.STDEV.S(J56:J61)</f>
        <v>8.8632463954618018E-2</v>
      </c>
    </row>
    <row r="58" spans="1:14" x14ac:dyDescent="0.25">
      <c r="A58" s="1" t="s">
        <v>29</v>
      </c>
      <c r="B58" s="2">
        <v>42282</v>
      </c>
      <c r="C58">
        <v>50</v>
      </c>
      <c r="E58">
        <v>1.7699</v>
      </c>
      <c r="F58">
        <v>7.9200000000000007E-2</v>
      </c>
      <c r="H58">
        <f t="shared" si="23"/>
        <v>0.76990000000000003</v>
      </c>
      <c r="I58">
        <f t="shared" si="23"/>
        <v>-0.92079999999999995</v>
      </c>
      <c r="J58">
        <f t="shared" si="24"/>
        <v>-0.15089999999999992</v>
      </c>
    </row>
    <row r="59" spans="1:14" x14ac:dyDescent="0.25">
      <c r="A59" s="1" t="s">
        <v>30</v>
      </c>
      <c r="B59" s="2">
        <v>42282</v>
      </c>
      <c r="C59">
        <v>50</v>
      </c>
      <c r="E59">
        <v>1.6472</v>
      </c>
      <c r="F59">
        <v>0.20100000000000001</v>
      </c>
      <c r="H59">
        <f t="shared" si="23"/>
        <v>0.6472</v>
      </c>
      <c r="I59">
        <f t="shared" si="23"/>
        <v>-0.79899999999999993</v>
      </c>
      <c r="J59">
        <f t="shared" si="24"/>
        <v>-0.15179999999999993</v>
      </c>
    </row>
    <row r="60" spans="1:14" x14ac:dyDescent="0.25">
      <c r="A60" s="1" t="s">
        <v>31</v>
      </c>
      <c r="B60" s="2">
        <v>42282</v>
      </c>
      <c r="C60">
        <v>50</v>
      </c>
      <c r="E60">
        <v>1.9107000000000001</v>
      </c>
      <c r="F60">
        <v>0.1575</v>
      </c>
      <c r="H60">
        <f t="shared" si="23"/>
        <v>0.91070000000000007</v>
      </c>
      <c r="I60">
        <f t="shared" si="23"/>
        <v>-0.84250000000000003</v>
      </c>
      <c r="J60">
        <f t="shared" si="24"/>
        <v>6.8200000000000038E-2</v>
      </c>
    </row>
    <row r="61" spans="1:14" x14ac:dyDescent="0.25">
      <c r="A61" s="1" t="s">
        <v>32</v>
      </c>
      <c r="B61" s="2">
        <v>42282</v>
      </c>
      <c r="C61">
        <v>50</v>
      </c>
      <c r="E61">
        <v>1.8275999999999999</v>
      </c>
      <c r="F61">
        <v>6.4799999999999996E-2</v>
      </c>
      <c r="H61">
        <f t="shared" si="23"/>
        <v>0.82759999999999989</v>
      </c>
      <c r="I61">
        <f t="shared" si="23"/>
        <v>-0.93520000000000003</v>
      </c>
      <c r="J61">
        <f t="shared" si="24"/>
        <v>-0.10760000000000014</v>
      </c>
    </row>
    <row r="62" spans="1:14" x14ac:dyDescent="0.25">
      <c r="A62" s="1" t="s">
        <v>5</v>
      </c>
      <c r="B62" s="2">
        <v>42283</v>
      </c>
      <c r="C62">
        <v>150</v>
      </c>
      <c r="E62">
        <v>1.6692</v>
      </c>
      <c r="F62">
        <v>0.19950000000000001</v>
      </c>
      <c r="H62">
        <f t="shared" si="23"/>
        <v>0.66920000000000002</v>
      </c>
      <c r="I62">
        <f t="shared" si="23"/>
        <v>-0.80049999999999999</v>
      </c>
      <c r="J62">
        <f t="shared" si="24"/>
        <v>-0.13129999999999997</v>
      </c>
      <c r="K62" t="s">
        <v>16</v>
      </c>
      <c r="L62">
        <f>AVERAGE(H62:H67)</f>
        <v>0.6561499999999999</v>
      </c>
      <c r="M62">
        <f>AVERAGE(I62:I67)</f>
        <v>-0.80956666666666666</v>
      </c>
      <c r="N62">
        <f>AVERAGE(J62:J67)</f>
        <v>-0.15341666666666665</v>
      </c>
    </row>
    <row r="63" spans="1:14" x14ac:dyDescent="0.25">
      <c r="A63" s="1" t="s">
        <v>8</v>
      </c>
      <c r="B63" s="2">
        <v>42283</v>
      </c>
      <c r="C63">
        <v>150</v>
      </c>
      <c r="E63">
        <v>1.5892999999999999</v>
      </c>
      <c r="F63">
        <v>0.19120000000000001</v>
      </c>
      <c r="H63">
        <f t="shared" si="23"/>
        <v>0.58929999999999993</v>
      </c>
      <c r="I63">
        <f t="shared" si="23"/>
        <v>-0.80879999999999996</v>
      </c>
      <c r="J63">
        <f t="shared" si="24"/>
        <v>-0.21950000000000003</v>
      </c>
      <c r="K63" t="s">
        <v>17</v>
      </c>
      <c r="L63">
        <f>_xlfn.STDEV.S(H62:H67)</f>
        <v>5.2004644023394678E-2</v>
      </c>
      <c r="M63">
        <f>_xlfn.STDEV.S(I62:I67)</f>
        <v>5.1763603687018017E-2</v>
      </c>
      <c r="N63">
        <f>_xlfn.STDEV.S(J62:J67)</f>
        <v>5.0331994463429189E-2</v>
      </c>
    </row>
    <row r="64" spans="1:14" x14ac:dyDescent="0.25">
      <c r="A64" s="1" t="s">
        <v>9</v>
      </c>
      <c r="B64" s="2">
        <v>42283</v>
      </c>
      <c r="C64">
        <v>150</v>
      </c>
      <c r="E64">
        <v>1.5938000000000001</v>
      </c>
      <c r="F64">
        <v>0.25729999999999997</v>
      </c>
      <c r="H64">
        <f t="shared" si="23"/>
        <v>0.59380000000000011</v>
      </c>
      <c r="I64">
        <f t="shared" si="23"/>
        <v>-0.74270000000000003</v>
      </c>
      <c r="J64">
        <f t="shared" si="24"/>
        <v>-0.14889999999999992</v>
      </c>
    </row>
    <row r="65" spans="1:10" x14ac:dyDescent="0.25">
      <c r="A65" s="1" t="s">
        <v>10</v>
      </c>
      <c r="B65" s="2">
        <v>42283</v>
      </c>
      <c r="C65">
        <v>150</v>
      </c>
      <c r="E65">
        <v>1.6973</v>
      </c>
      <c r="F65">
        <v>0.23169999999999999</v>
      </c>
      <c r="H65">
        <f t="shared" si="23"/>
        <v>0.69730000000000003</v>
      </c>
      <c r="I65">
        <f t="shared" si="23"/>
        <v>-0.76829999999999998</v>
      </c>
      <c r="J65">
        <f t="shared" si="24"/>
        <v>-7.0999999999999952E-2</v>
      </c>
    </row>
    <row r="66" spans="1:10" x14ac:dyDescent="0.25">
      <c r="A66" s="1" t="s">
        <v>29</v>
      </c>
      <c r="B66" s="2">
        <v>42283</v>
      </c>
      <c r="C66">
        <v>150</v>
      </c>
      <c r="E66">
        <v>1.7093</v>
      </c>
      <c r="F66">
        <v>0.12189999999999999</v>
      </c>
      <c r="H66">
        <f t="shared" si="23"/>
        <v>0.70930000000000004</v>
      </c>
      <c r="I66">
        <f t="shared" si="23"/>
        <v>-0.87809999999999999</v>
      </c>
      <c r="J66">
        <f t="shared" si="24"/>
        <v>-0.16879999999999995</v>
      </c>
    </row>
    <row r="67" spans="1:10" x14ac:dyDescent="0.25">
      <c r="A67" s="1" t="s">
        <v>30</v>
      </c>
      <c r="B67" s="2">
        <v>42283</v>
      </c>
      <c r="C67">
        <v>150</v>
      </c>
      <c r="E67">
        <v>1.6779999999999999</v>
      </c>
      <c r="F67">
        <v>0.14099999999999999</v>
      </c>
      <c r="H67">
        <f t="shared" ref="H67:I67" si="25">E67-1</f>
        <v>0.67799999999999994</v>
      </c>
      <c r="I67">
        <f t="shared" si="25"/>
        <v>-0.85899999999999999</v>
      </c>
      <c r="J67">
        <f t="shared" si="24"/>
        <v>-0.18100000000000005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MMI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Bruck R.</dc:creator>
  <cp:lastModifiedBy>Bruck R.</cp:lastModifiedBy>
  <dcterms:created xsi:type="dcterms:W3CDTF">2015-06-16T12:59:33Z</dcterms:created>
  <dcterms:modified xsi:type="dcterms:W3CDTF">2016-03-29T02:19:32Z</dcterms:modified>
</cp:coreProperties>
</file>