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39" i="1" l="1"/>
  <c r="D36" i="1"/>
  <c r="I29" i="1"/>
  <c r="G27" i="1"/>
  <c r="G26" i="1"/>
  <c r="D26" i="1"/>
  <c r="D27" i="1"/>
  <c r="D29" i="1" l="1"/>
  <c r="D30" i="1"/>
  <c r="F15" i="1" l="1"/>
  <c r="F14" i="1"/>
  <c r="G30" i="1" l="1"/>
  <c r="G29" i="1"/>
</calcChain>
</file>

<file path=xl/sharedStrings.xml><?xml version="1.0" encoding="utf-8"?>
<sst xmlns="http://schemas.openxmlformats.org/spreadsheetml/2006/main" count="31" uniqueCount="26">
  <si>
    <t>Shadowgraphy</t>
  </si>
  <si>
    <t>Receiver experiment</t>
  </si>
  <si>
    <t>LPP160308A</t>
  </si>
  <si>
    <t>LPP160422C</t>
  </si>
  <si>
    <t>Target</t>
  </si>
  <si>
    <t>stdev</t>
  </si>
  <si>
    <t>average</t>
  </si>
  <si>
    <t>Pth = 155...176mW (150px-250px circ)</t>
  </si>
  <si>
    <t>Excl receiver loss</t>
  </si>
  <si>
    <t>mW</t>
  </si>
  <si>
    <t>LPP160422A</t>
  </si>
  <si>
    <t>LPP160421D</t>
  </si>
  <si>
    <t>Sample</t>
  </si>
  <si>
    <t>Transfer window [%]</t>
  </si>
  <si>
    <t>thin SU-8/Si</t>
  </si>
  <si>
    <t>thick SU-8/Si</t>
  </si>
  <si>
    <t>thick SU-8/Ge</t>
  </si>
  <si>
    <t>min</t>
  </si>
  <si>
    <t>max</t>
  </si>
  <si>
    <t>receiver: PDMS(Sylgard 184, 5000rpm,30s)/glass</t>
  </si>
  <si>
    <t>Power increment per column</t>
  </si>
  <si>
    <t>Microscope image of deposits on receiver for sample LPP160308A</t>
  </si>
  <si>
    <t>Ratio</t>
  </si>
  <si>
    <t xml:space="preserve">Calculation of transfer fluence window comparing shadowgraphy experiments without receiver and LIBT experiments onto receiver </t>
  </si>
  <si>
    <t>Notes: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</si>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</sst>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0" xfId="0" applyFont="1"/>
    <xf numFmtId="10" fontId="0" fillId="0" borderId="0" xfId="0" applyNumberFormat="1"/>
    <xf numFmtId="0" fontId="0" fillId="3" borderId="0" xfId="0" applyFill="1"/>
    <xf numFmtId="0" fontId="1" fillId="0" borderId="2" xfId="0" applyFont="1" applyBorder="1"/>
    <xf numFmtId="0" fontId="1" fillId="0" borderId="3" xfId="0" applyFont="1" applyBorder="1"/>
    <xf numFmtId="0" fontId="0" fillId="0" borderId="2" xfId="0" applyBorder="1"/>
    <xf numFmtId="0" fontId="0" fillId="3" borderId="2" xfId="0" applyFill="1" applyBorder="1"/>
    <xf numFmtId="0" fontId="0" fillId="0" borderId="3" xfId="0" applyBorder="1"/>
    <xf numFmtId="0" fontId="2" fillId="0" borderId="0" xfId="0" applyFont="1"/>
    <xf numFmtId="0" fontId="0" fillId="0" borderId="2" xfId="0" applyFont="1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590550</xdr:colOff>
      <xdr:row>19</xdr:row>
      <xdr:rowOff>32385</xdr:rowOff>
    </xdr:from>
    <xdr:to>
      <xdr:col>17</xdr:col>
      <xdr:colOff>152399</xdr:colOff>
      <xdr:row>35</xdr:row>
      <xdr:rowOff>47624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9425" y="3651885"/>
          <a:ext cx="3829049" cy="3063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"/>
  <sheetViews>
    <sheetView tabSelected="1" topLeftCell="A10" workbookViewId="0">
      <selection activeCell="G40" sqref="G40"/>
    </sheetView>
  </sheetViews>
  <sheetFormatPr defaultRowHeight="15" x14ac:dyDescent="0.25"/>
  <cols>
    <col min="1" max="2" width="22.28515625" customWidth="1"/>
    <col min="3" max="3" width="13.7109375" customWidth="1"/>
    <col min="4" max="4" width="11.140625" customWidth="1"/>
    <col min="5" max="6" width="16.85546875" customWidth="1"/>
    <col min="7" max="7" width="20.140625" customWidth="1"/>
  </cols>
  <sheetData>
    <row r="2" spans="1:7" ht="15.75" x14ac:dyDescent="0.25">
      <c r="A2" s="12" t="s">
        <v>23</v>
      </c>
    </row>
    <row r="7" spans="1:7" x14ac:dyDescent="0.25">
      <c r="E7" s="1" t="s">
        <v>24</v>
      </c>
    </row>
    <row r="8" spans="1:7" x14ac:dyDescent="0.25">
      <c r="E8" t="s">
        <v>19</v>
      </c>
    </row>
    <row r="11" spans="1:7" x14ac:dyDescent="0.25">
      <c r="E11" t="s">
        <v>20</v>
      </c>
      <c r="G11" s="5">
        <v>2.5000000000000001E-2</v>
      </c>
    </row>
    <row r="13" spans="1:7" x14ac:dyDescent="0.25">
      <c r="E13" t="s">
        <v>7</v>
      </c>
    </row>
    <row r="14" spans="1:7" x14ac:dyDescent="0.25">
      <c r="E14" t="s">
        <v>8</v>
      </c>
      <c r="F14">
        <f>0.92^2*155</f>
        <v>131.19200000000001</v>
      </c>
      <c r="G14" t="s">
        <v>9</v>
      </c>
    </row>
    <row r="15" spans="1:7" x14ac:dyDescent="0.25">
      <c r="F15">
        <f>0.92^2*176</f>
        <v>148.96640000000002</v>
      </c>
      <c r="G15" t="s">
        <v>9</v>
      </c>
    </row>
    <row r="23" spans="1:9" x14ac:dyDescent="0.25">
      <c r="B23" s="9"/>
      <c r="C23" s="1" t="s">
        <v>0</v>
      </c>
      <c r="F23" s="7" t="s">
        <v>1</v>
      </c>
      <c r="I23" s="9"/>
    </row>
    <row r="24" spans="1:9" x14ac:dyDescent="0.25">
      <c r="A24" s="3" t="s">
        <v>25</v>
      </c>
      <c r="B24" s="8" t="s">
        <v>4</v>
      </c>
      <c r="C24" s="3" t="s">
        <v>12</v>
      </c>
      <c r="D24" s="3" t="s">
        <v>13</v>
      </c>
      <c r="E24" s="2"/>
      <c r="F24" s="8" t="s">
        <v>12</v>
      </c>
      <c r="G24" s="3" t="s">
        <v>13</v>
      </c>
      <c r="H24" s="2"/>
      <c r="I24" s="11" t="s">
        <v>22</v>
      </c>
    </row>
    <row r="25" spans="1:9" x14ac:dyDescent="0.25">
      <c r="A25" s="1"/>
      <c r="B25" s="7" t="s">
        <v>14</v>
      </c>
      <c r="C25" t="s">
        <v>3</v>
      </c>
      <c r="F25" s="9" t="s">
        <v>2</v>
      </c>
      <c r="I25" s="9"/>
    </row>
    <row r="26" spans="1:9" x14ac:dyDescent="0.25">
      <c r="A26" t="s">
        <v>17</v>
      </c>
      <c r="B26" s="9"/>
      <c r="D26">
        <f>(120/100-1)*100</f>
        <v>19.999999999999996</v>
      </c>
      <c r="F26" s="9"/>
      <c r="G26">
        <f>9*0.025*100</f>
        <v>22.5</v>
      </c>
      <c r="I26" s="9"/>
    </row>
    <row r="27" spans="1:9" x14ac:dyDescent="0.25">
      <c r="A27" t="s">
        <v>18</v>
      </c>
      <c r="B27" s="9"/>
      <c r="D27">
        <f>(155/100-1)*100</f>
        <v>55.000000000000007</v>
      </c>
      <c r="F27" s="9"/>
      <c r="G27">
        <f>4*0.025*100</f>
        <v>10</v>
      </c>
      <c r="I27" s="9"/>
    </row>
    <row r="28" spans="1:9" x14ac:dyDescent="0.25">
      <c r="B28" s="9"/>
      <c r="F28" s="9"/>
      <c r="I28" s="9"/>
    </row>
    <row r="29" spans="1:9" x14ac:dyDescent="0.25">
      <c r="A29" s="4" t="s">
        <v>6</v>
      </c>
      <c r="B29" s="13"/>
      <c r="D29" s="14">
        <f>AVERAGE(D26:D27)</f>
        <v>37.5</v>
      </c>
      <c r="E29" s="6"/>
      <c r="F29" s="10"/>
      <c r="G29" s="14">
        <f t="shared" ref="G29" si="0">AVERAGE(G26:G27)</f>
        <v>16.25</v>
      </c>
      <c r="I29" s="7">
        <f>D29/G29</f>
        <v>2.3076923076923075</v>
      </c>
    </row>
    <row r="30" spans="1:9" x14ac:dyDescent="0.25">
      <c r="A30" t="s">
        <v>5</v>
      </c>
      <c r="B30" s="9"/>
      <c r="D30" s="6">
        <f>STDEV(D26:D27)</f>
        <v>24.748737341529182</v>
      </c>
      <c r="E30" s="6"/>
      <c r="F30" s="10"/>
      <c r="G30" s="6">
        <f t="shared" ref="G30" si="1">STDEV(G26:G27)</f>
        <v>8.8388347648318444</v>
      </c>
      <c r="I30" s="9"/>
    </row>
    <row r="31" spans="1:9" x14ac:dyDescent="0.25">
      <c r="B31" s="9"/>
      <c r="F31" s="9"/>
      <c r="I31" s="9"/>
    </row>
    <row r="32" spans="1:9" x14ac:dyDescent="0.25">
      <c r="B32" s="9"/>
      <c r="F32" s="9"/>
      <c r="I32" s="9"/>
    </row>
    <row r="33" spans="1:12" x14ac:dyDescent="0.25">
      <c r="B33" s="9"/>
      <c r="F33" s="9"/>
      <c r="I33" s="9"/>
    </row>
    <row r="34" spans="1:12" x14ac:dyDescent="0.25">
      <c r="B34" s="9"/>
      <c r="F34" s="9"/>
      <c r="I34" s="9"/>
    </row>
    <row r="35" spans="1:12" x14ac:dyDescent="0.25">
      <c r="A35" s="1"/>
      <c r="B35" s="7" t="s">
        <v>15</v>
      </c>
      <c r="C35" t="s">
        <v>10</v>
      </c>
      <c r="F35" s="9"/>
      <c r="I35" s="9"/>
    </row>
    <row r="36" spans="1:12" x14ac:dyDescent="0.25">
      <c r="A36" s="4" t="s">
        <v>6</v>
      </c>
      <c r="B36" s="13"/>
      <c r="D36" s="14">
        <f>(2051/1282-1)*100</f>
        <v>59.984399375975038</v>
      </c>
      <c r="F36" s="9"/>
      <c r="I36" s="9"/>
      <c r="L36" t="s">
        <v>21</v>
      </c>
    </row>
    <row r="37" spans="1:12" x14ac:dyDescent="0.25">
      <c r="B37" s="9"/>
      <c r="F37" s="9"/>
      <c r="I37" s="9"/>
    </row>
    <row r="38" spans="1:12" x14ac:dyDescent="0.25">
      <c r="A38" s="1"/>
      <c r="B38" s="7" t="s">
        <v>16</v>
      </c>
      <c r="C38" t="s">
        <v>11</v>
      </c>
      <c r="F38" s="9"/>
      <c r="I38" s="9"/>
    </row>
    <row r="39" spans="1:12" x14ac:dyDescent="0.25">
      <c r="A39" s="4" t="s">
        <v>6</v>
      </c>
      <c r="B39" s="13"/>
      <c r="D39" s="14">
        <f>(821/513-1)*100</f>
        <v>60.038986354775822</v>
      </c>
      <c r="F39" s="9"/>
      <c r="I39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2016-07-13T09:32:49Z</dcterms:modified>
</cp:coreProperties>
</file>