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40" i="1" l="1"/>
  <c r="L40" i="1"/>
  <c r="J44" i="1" l="1"/>
  <c r="G44" i="1"/>
  <c r="O44" i="1" s="1"/>
  <c r="J43" i="1"/>
  <c r="G43" i="1"/>
  <c r="O43" i="1" s="1"/>
  <c r="J39" i="1"/>
  <c r="G39" i="1"/>
  <c r="K39" i="1" s="1"/>
  <c r="J38" i="1"/>
  <c r="G38" i="1"/>
  <c r="K38" i="1" s="1"/>
  <c r="J37" i="1"/>
  <c r="G37" i="1"/>
  <c r="K37" i="1" s="1"/>
  <c r="M38" i="1"/>
  <c r="K36" i="1"/>
  <c r="J36" i="1"/>
  <c r="G36" i="1"/>
  <c r="M37" i="1"/>
  <c r="J35" i="1"/>
  <c r="G35" i="1"/>
  <c r="K35" i="1" s="1"/>
  <c r="J32" i="1"/>
  <c r="G32" i="1"/>
  <c r="K32" i="1" s="1"/>
  <c r="J31" i="1"/>
  <c r="G31" i="1"/>
  <c r="O31" i="1" s="1"/>
  <c r="J30" i="1"/>
  <c r="G30" i="1"/>
  <c r="L30" i="1" s="1"/>
  <c r="J29" i="1"/>
  <c r="G29" i="1"/>
  <c r="O29" i="1" s="1"/>
  <c r="O28" i="1"/>
  <c r="J28" i="1"/>
  <c r="G28" i="1"/>
  <c r="L28" i="1" s="1"/>
  <c r="O33" i="1" l="1"/>
  <c r="O30" i="1"/>
  <c r="L44" i="1"/>
  <c r="L43" i="1"/>
  <c r="L45" i="1" s="1"/>
  <c r="L29" i="1"/>
  <c r="L33" i="1" s="1"/>
  <c r="L31" i="1"/>
  <c r="J23" i="1"/>
  <c r="J22" i="1"/>
  <c r="J21" i="1" l="1"/>
  <c r="J20" i="1"/>
  <c r="J19" i="1"/>
  <c r="J18" i="1"/>
  <c r="J17" i="1"/>
  <c r="J16" i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J7" i="1" l="1"/>
  <c r="J8" i="1"/>
  <c r="J9" i="1"/>
  <c r="J10" i="1"/>
  <c r="J11" i="1"/>
  <c r="J12" i="1"/>
  <c r="J13" i="1"/>
  <c r="J14" i="1"/>
  <c r="J15" i="1"/>
  <c r="J6" i="1"/>
  <c r="G7" i="1"/>
  <c r="O7" i="1" s="1"/>
  <c r="G8" i="1"/>
  <c r="L8" i="1" s="1"/>
  <c r="G9" i="1"/>
  <c r="O9" i="1" s="1"/>
  <c r="G10" i="1"/>
  <c r="L10" i="1" s="1"/>
  <c r="G11" i="1"/>
  <c r="L11" i="1" s="1"/>
  <c r="G12" i="1"/>
  <c r="L12" i="1" s="1"/>
  <c r="G13" i="1"/>
  <c r="L13" i="1" s="1"/>
  <c r="G14" i="1"/>
  <c r="L14" i="1" s="1"/>
  <c r="G15" i="1"/>
  <c r="L15" i="1" s="1"/>
  <c r="G6" i="1"/>
  <c r="L6" i="1" s="1"/>
  <c r="L9" i="1" l="1"/>
  <c r="L7" i="1"/>
  <c r="O12" i="1"/>
  <c r="O8" i="1"/>
  <c r="O15" i="1"/>
  <c r="O14" i="1"/>
  <c r="O13" i="1"/>
  <c r="O6" i="1"/>
  <c r="O11" i="1"/>
  <c r="O10" i="1"/>
</calcChain>
</file>

<file path=xl/sharedStrings.xml><?xml version="1.0" encoding="utf-8"?>
<sst xmlns="http://schemas.openxmlformats.org/spreadsheetml/2006/main" count="86" uniqueCount="29">
  <si>
    <t>w</t>
  </si>
  <si>
    <t>d</t>
  </si>
  <si>
    <t>Area</t>
  </si>
  <si>
    <t>CSA dimensions</t>
  </si>
  <si>
    <t>Specimen</t>
  </si>
  <si>
    <t>Test no.</t>
  </si>
  <si>
    <t>F1</t>
  </si>
  <si>
    <t>Speed change</t>
  </si>
  <si>
    <t>yes</t>
  </si>
  <si>
    <t>no</t>
  </si>
  <si>
    <t>10mm</t>
  </si>
  <si>
    <t>12mm</t>
  </si>
  <si>
    <t>15mm</t>
  </si>
  <si>
    <t>Yield</t>
  </si>
  <si>
    <t>Stress</t>
  </si>
  <si>
    <t>Load (kN)</t>
  </si>
  <si>
    <t>Ultimate</t>
  </si>
  <si>
    <t>Strain</t>
  </si>
  <si>
    <t>Length</t>
  </si>
  <si>
    <t>L1</t>
  </si>
  <si>
    <t>L0</t>
  </si>
  <si>
    <t>Final Eng. Strain</t>
  </si>
  <si>
    <t>F1 and W1 mean from 305x127x37</t>
  </si>
  <si>
    <t>F2 and W2 mean from 305x102x25</t>
  </si>
  <si>
    <t>W1</t>
  </si>
  <si>
    <t>8mm</t>
  </si>
  <si>
    <t>W2</t>
  </si>
  <si>
    <t>F2</t>
  </si>
  <si>
    <t>Average yield stress: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</si>
</sst>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000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 applyBorder="1"/>
    <xf numFmtId="166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2" fillId="3" borderId="0" xfId="2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0" fontId="1" fillId="2" borderId="0" xfId="1" applyBorder="1" applyAlignment="1">
      <alignment horizontal="center" vertical="center"/>
    </xf>
    <xf numFmtId="164" fontId="0" fillId="0" borderId="5" xfId="0" applyNumberFormat="1" applyBorder="1"/>
    <xf numFmtId="164" fontId="0" fillId="0" borderId="5" xfId="0" applyNumberFormat="1" applyBorder="1" applyAlignment="1">
      <alignment horizontal="right" vertical="center"/>
    </xf>
    <xf numFmtId="166" fontId="0" fillId="0" borderId="6" xfId="0" applyNumberFormat="1" applyBorder="1"/>
    <xf numFmtId="164" fontId="0" fillId="0" borderId="0" xfId="0" applyNumberFormat="1" applyFill="1" applyBorder="1" applyAlignment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6" fontId="0" fillId="4" borderId="8" xfId="0" applyNumberFormat="1" applyFill="1" applyBorder="1"/>
    <xf numFmtId="166" fontId="0" fillId="4" borderId="6" xfId="0" applyNumberFormat="1" applyFill="1" applyBorder="1"/>
    <xf numFmtId="166" fontId="0" fillId="5" borderId="8" xfId="0" applyNumberFormat="1" applyFill="1" applyBorder="1"/>
    <xf numFmtId="0" fontId="0" fillId="5" borderId="7" xfId="0" applyFill="1" applyBorder="1"/>
    <xf numFmtId="0" fontId="0" fillId="5" borderId="0" xfId="0" applyFill="1" applyBorder="1" applyAlignment="1">
      <alignment horizontal="center" vertical="center"/>
    </xf>
    <xf numFmtId="0" fontId="2" fillId="5" borderId="0" xfId="2" applyFill="1" applyBorder="1" applyAlignment="1">
      <alignment horizontal="center" vertical="center"/>
    </xf>
    <xf numFmtId="164" fontId="0" fillId="5" borderId="0" xfId="0" applyNumberFormat="1" applyFill="1" applyBorder="1"/>
    <xf numFmtId="164" fontId="0" fillId="5" borderId="0" xfId="0" applyNumberFormat="1" applyFill="1" applyBorder="1" applyAlignment="1">
      <alignment horizontal="right" vertical="center"/>
    </xf>
    <xf numFmtId="165" fontId="0" fillId="5" borderId="0" xfId="0" applyNumberFormat="1" applyFill="1" applyBorder="1" applyAlignment="1">
      <alignment horizontal="right" vertical="center"/>
    </xf>
    <xf numFmtId="164" fontId="0" fillId="5" borderId="7" xfId="0" applyNumberFormat="1" applyFill="1" applyBorder="1"/>
    <xf numFmtId="0" fontId="0" fillId="6" borderId="7" xfId="0" applyFill="1" applyBorder="1"/>
    <xf numFmtId="0" fontId="0" fillId="6" borderId="0" xfId="0" applyFill="1" applyBorder="1" applyAlignment="1">
      <alignment horizontal="center" vertical="center"/>
    </xf>
    <xf numFmtId="0" fontId="2" fillId="6" borderId="0" xfId="2" applyFill="1" applyBorder="1" applyAlignment="1">
      <alignment horizontal="center" vertical="center"/>
    </xf>
    <xf numFmtId="164" fontId="0" fillId="6" borderId="0" xfId="0" applyNumberFormat="1" applyFill="1" applyBorder="1"/>
    <xf numFmtId="164" fontId="0" fillId="6" borderId="0" xfId="0" applyNumberFormat="1" applyFill="1" applyBorder="1" applyAlignment="1">
      <alignment horizontal="right" vertical="center"/>
    </xf>
    <xf numFmtId="165" fontId="0" fillId="6" borderId="0" xfId="0" applyNumberFormat="1" applyFill="1" applyBorder="1" applyAlignment="1">
      <alignment horizontal="right" vertical="center"/>
    </xf>
    <xf numFmtId="164" fontId="0" fillId="6" borderId="7" xfId="0" applyNumberFormat="1" applyFill="1" applyBorder="1"/>
    <xf numFmtId="166" fontId="0" fillId="6" borderId="8" xfId="0" applyNumberFormat="1" applyFill="1" applyBorder="1"/>
    <xf numFmtId="164" fontId="0" fillId="6" borderId="7" xfId="0" applyNumberFormat="1" applyFill="1" applyBorder="1" applyAlignment="1">
      <alignment horizontal="right" vertical="center"/>
    </xf>
    <xf numFmtId="0" fontId="1" fillId="6" borderId="0" xfId="1" applyFill="1" applyBorder="1" applyAlignment="1">
      <alignment horizontal="center" vertical="center"/>
    </xf>
    <xf numFmtId="165" fontId="0" fillId="0" borderId="5" xfId="0" applyNumberFormat="1" applyBorder="1"/>
    <xf numFmtId="0" fontId="0" fillId="7" borderId="0" xfId="0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164" fontId="0" fillId="0" borderId="0" xfId="0" applyNumberFormat="1"/>
    <xf numFmtId="1" fontId="0" fillId="6" borderId="0" xfId="0" applyNumberFormat="1" applyFill="1" applyBorder="1"/>
    <xf numFmtId="1" fontId="0" fillId="0" borderId="0" xfId="0" applyNumberFormat="1" applyBorder="1"/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tabSelected="1" workbookViewId="0">
      <selection activeCell="U23" sqref="U23"/>
    </sheetView>
  </sheetViews>
  <sheetFormatPr defaultRowHeight="15" x14ac:dyDescent="0.25"/>
  <cols>
    <col min="1" max="1" width="4.42578125" customWidth="1"/>
    <col min="3" max="4" width="10.28515625" customWidth="1"/>
    <col min="10" max="10" width="10.5703125" customWidth="1"/>
    <col min="11" max="11" width="10.140625" customWidth="1"/>
    <col min="12" max="12" width="9.85546875" customWidth="1"/>
    <col min="13" max="13" width="14" customWidth="1"/>
    <col min="14" max="14" width="10.7109375" customWidth="1"/>
    <col min="15" max="15" width="10.28515625" customWidth="1"/>
    <col min="16" max="16" width="10.140625" customWidth="1"/>
  </cols>
  <sheetData>
    <row r="1" spans="2:16" x14ac:dyDescent="0.25">
      <c r="B1" s="49" t="s">
        <v>22</v>
      </c>
      <c r="C1" s="49"/>
      <c r="D1" s="49"/>
      <c r="E1" s="49"/>
    </row>
    <row r="2" spans="2:16" x14ac:dyDescent="0.25">
      <c r="B2" s="49" t="s">
        <v>23</v>
      </c>
      <c r="C2" s="49"/>
      <c r="D2" s="49"/>
      <c r="E2" s="49"/>
    </row>
    <row r="3" spans="2:16" ht="15.75" thickBot="1" x14ac:dyDescent="0.3">
      <c r="B3" s="1"/>
      <c r="C3" s="1"/>
      <c r="D3" s="1"/>
      <c r="E3" s="1"/>
    </row>
    <row r="4" spans="2:16" ht="15" customHeight="1" x14ac:dyDescent="0.25">
      <c r="B4" s="53" t="s">
        <v>5</v>
      </c>
      <c r="C4" s="51" t="s">
        <v>4</v>
      </c>
      <c r="D4" s="51" t="s">
        <v>7</v>
      </c>
      <c r="E4" s="50" t="s">
        <v>3</v>
      </c>
      <c r="F4" s="50"/>
      <c r="G4" s="50"/>
      <c r="H4" s="51" t="s">
        <v>18</v>
      </c>
      <c r="I4" s="51"/>
      <c r="J4" s="51" t="s">
        <v>21</v>
      </c>
      <c r="K4" s="53" t="s">
        <v>13</v>
      </c>
      <c r="L4" s="51"/>
      <c r="M4" s="59"/>
      <c r="N4" s="56" t="s">
        <v>16</v>
      </c>
      <c r="O4" s="57"/>
      <c r="P4" s="58"/>
    </row>
    <row r="5" spans="2:16" ht="15.75" thickBot="1" x14ac:dyDescent="0.3">
      <c r="B5" s="54"/>
      <c r="C5" s="52"/>
      <c r="D5" s="52"/>
      <c r="E5" s="12" t="s">
        <v>0</v>
      </c>
      <c r="F5" s="12" t="s">
        <v>1</v>
      </c>
      <c r="G5" s="12" t="s">
        <v>2</v>
      </c>
      <c r="H5" s="12" t="s">
        <v>20</v>
      </c>
      <c r="I5" s="12" t="s">
        <v>19</v>
      </c>
      <c r="J5" s="52"/>
      <c r="K5" s="2" t="s">
        <v>15</v>
      </c>
      <c r="L5" s="3" t="s">
        <v>14</v>
      </c>
      <c r="M5" s="4" t="s">
        <v>17</v>
      </c>
      <c r="N5" s="2" t="s">
        <v>15</v>
      </c>
      <c r="O5" s="3" t="s">
        <v>14</v>
      </c>
      <c r="P5" s="4" t="s">
        <v>17</v>
      </c>
    </row>
    <row r="6" spans="2:16" x14ac:dyDescent="0.25">
      <c r="B6" s="32">
        <v>1</v>
      </c>
      <c r="C6" s="33" t="s">
        <v>6</v>
      </c>
      <c r="D6" s="34" t="s">
        <v>8</v>
      </c>
      <c r="E6" s="35">
        <v>10.199999999999999</v>
      </c>
      <c r="F6" s="35">
        <v>9.3000000000000007</v>
      </c>
      <c r="G6" s="36">
        <f>E6*F6</f>
        <v>94.86</v>
      </c>
      <c r="H6" s="36">
        <v>90</v>
      </c>
      <c r="I6" s="36">
        <v>112</v>
      </c>
      <c r="J6" s="37">
        <f>(I6-H6)/H6</f>
        <v>0.24444444444444444</v>
      </c>
      <c r="K6" s="38">
        <v>36</v>
      </c>
      <c r="L6" s="35">
        <f>(K6*1000)/G6</f>
        <v>379.5066413662239</v>
      </c>
      <c r="M6" s="39"/>
      <c r="N6" s="38">
        <v>48</v>
      </c>
      <c r="O6" s="35">
        <f>(N6*1000)/G6</f>
        <v>506.0088551549652</v>
      </c>
      <c r="P6" s="39"/>
    </row>
    <row r="7" spans="2:16" x14ac:dyDescent="0.25">
      <c r="B7" s="32">
        <v>2</v>
      </c>
      <c r="C7" s="33" t="s">
        <v>6</v>
      </c>
      <c r="D7" s="34" t="s">
        <v>8</v>
      </c>
      <c r="E7" s="35">
        <v>10</v>
      </c>
      <c r="F7" s="35">
        <v>9.1</v>
      </c>
      <c r="G7" s="36">
        <f t="shared" ref="G7:G23" si="0">E7*F7</f>
        <v>91</v>
      </c>
      <c r="H7" s="36">
        <v>90</v>
      </c>
      <c r="I7" s="36">
        <v>110</v>
      </c>
      <c r="J7" s="37">
        <f t="shared" ref="J7:J23" si="1">(I7-H7)/H7</f>
        <v>0.22222222222222221</v>
      </c>
      <c r="K7" s="40">
        <v>37</v>
      </c>
      <c r="L7" s="35">
        <f t="shared" ref="L7:L15" si="2">(K7*1000)/G7</f>
        <v>406.5934065934066</v>
      </c>
      <c r="M7" s="39"/>
      <c r="N7" s="38">
        <v>48</v>
      </c>
      <c r="O7" s="35">
        <f t="shared" ref="O7:O15" si="3">(N7*1000)/G7</f>
        <v>527.47252747252742</v>
      </c>
      <c r="P7" s="39"/>
    </row>
    <row r="8" spans="2:16" x14ac:dyDescent="0.25">
      <c r="B8" s="32">
        <v>3</v>
      </c>
      <c r="C8" s="33" t="s">
        <v>6</v>
      </c>
      <c r="D8" s="34" t="s">
        <v>8</v>
      </c>
      <c r="E8" s="35">
        <v>9.9</v>
      </c>
      <c r="F8" s="35">
        <v>9.1999999999999993</v>
      </c>
      <c r="G8" s="36">
        <f t="shared" si="0"/>
        <v>91.08</v>
      </c>
      <c r="H8" s="36">
        <v>90</v>
      </c>
      <c r="I8" s="36">
        <v>108</v>
      </c>
      <c r="J8" s="37">
        <f t="shared" si="1"/>
        <v>0.2</v>
      </c>
      <c r="K8" s="38">
        <v>37</v>
      </c>
      <c r="L8" s="35">
        <f t="shared" si="2"/>
        <v>406.23627580149321</v>
      </c>
      <c r="M8" s="39"/>
      <c r="N8" s="38">
        <v>48</v>
      </c>
      <c r="O8" s="35">
        <f t="shared" si="3"/>
        <v>527.00922266139662</v>
      </c>
      <c r="P8" s="39"/>
    </row>
    <row r="9" spans="2:16" x14ac:dyDescent="0.25">
      <c r="B9" s="32">
        <v>4</v>
      </c>
      <c r="C9" s="33" t="s">
        <v>6</v>
      </c>
      <c r="D9" s="41" t="s">
        <v>9</v>
      </c>
      <c r="E9" s="35">
        <v>10</v>
      </c>
      <c r="F9" s="35">
        <v>9.1</v>
      </c>
      <c r="G9" s="36">
        <f t="shared" si="0"/>
        <v>91</v>
      </c>
      <c r="H9" s="36">
        <v>90</v>
      </c>
      <c r="I9" s="36">
        <v>109</v>
      </c>
      <c r="J9" s="37">
        <f t="shared" si="1"/>
        <v>0.21111111111111111</v>
      </c>
      <c r="K9" s="38">
        <v>35</v>
      </c>
      <c r="L9" s="35">
        <f t="shared" si="2"/>
        <v>384.61538461538464</v>
      </c>
      <c r="M9" s="39"/>
      <c r="N9" s="38">
        <v>47</v>
      </c>
      <c r="O9" s="35">
        <f t="shared" si="3"/>
        <v>516.4835164835165</v>
      </c>
      <c r="P9" s="39"/>
    </row>
    <row r="10" spans="2:16" x14ac:dyDescent="0.25">
      <c r="B10" s="8">
        <v>5</v>
      </c>
      <c r="C10" s="12" t="s">
        <v>10</v>
      </c>
      <c r="D10" s="13" t="s">
        <v>8</v>
      </c>
      <c r="E10" s="6">
        <v>10</v>
      </c>
      <c r="F10" s="6">
        <v>10.1</v>
      </c>
      <c r="G10" s="14">
        <f t="shared" si="0"/>
        <v>101</v>
      </c>
      <c r="H10" s="14">
        <v>90</v>
      </c>
      <c r="I10" s="14">
        <v>114</v>
      </c>
      <c r="J10" s="15">
        <f t="shared" si="1"/>
        <v>0.26666666666666666</v>
      </c>
      <c r="K10" s="5">
        <v>33</v>
      </c>
      <c r="L10" s="6">
        <f t="shared" si="2"/>
        <v>326.73267326732673</v>
      </c>
      <c r="M10" s="7"/>
      <c r="N10" s="5">
        <v>47</v>
      </c>
      <c r="O10" s="6">
        <f t="shared" si="3"/>
        <v>465.34653465346537</v>
      </c>
      <c r="P10" s="7"/>
    </row>
    <row r="11" spans="2:16" x14ac:dyDescent="0.25">
      <c r="B11" s="8">
        <v>6</v>
      </c>
      <c r="C11" s="12" t="s">
        <v>10</v>
      </c>
      <c r="D11" s="13" t="s">
        <v>8</v>
      </c>
      <c r="E11" s="6">
        <v>10</v>
      </c>
      <c r="F11" s="6">
        <v>10.1</v>
      </c>
      <c r="G11" s="14">
        <f t="shared" si="0"/>
        <v>101</v>
      </c>
      <c r="H11" s="14">
        <v>90</v>
      </c>
      <c r="I11" s="14">
        <v>112</v>
      </c>
      <c r="J11" s="15">
        <f t="shared" si="1"/>
        <v>0.24444444444444444</v>
      </c>
      <c r="K11" s="5">
        <v>33</v>
      </c>
      <c r="L11" s="6">
        <f t="shared" si="2"/>
        <v>326.73267326732673</v>
      </c>
      <c r="M11" s="7"/>
      <c r="N11" s="5">
        <v>47</v>
      </c>
      <c r="O11" s="6">
        <f t="shared" si="3"/>
        <v>465.34653465346537</v>
      </c>
      <c r="P11" s="7"/>
    </row>
    <row r="12" spans="2:16" x14ac:dyDescent="0.25">
      <c r="B12" s="25">
        <v>7</v>
      </c>
      <c r="C12" s="26" t="s">
        <v>11</v>
      </c>
      <c r="D12" s="27" t="s">
        <v>8</v>
      </c>
      <c r="E12" s="28">
        <v>10</v>
      </c>
      <c r="F12" s="28">
        <v>10</v>
      </c>
      <c r="G12" s="29">
        <f t="shared" si="0"/>
        <v>100</v>
      </c>
      <c r="H12" s="29">
        <v>90</v>
      </c>
      <c r="I12" s="29">
        <v>114</v>
      </c>
      <c r="J12" s="30">
        <f t="shared" si="1"/>
        <v>0.26666666666666666</v>
      </c>
      <c r="K12" s="31">
        <v>40</v>
      </c>
      <c r="L12" s="28">
        <f t="shared" si="2"/>
        <v>400</v>
      </c>
      <c r="M12" s="24"/>
      <c r="N12" s="31">
        <v>57</v>
      </c>
      <c r="O12" s="28">
        <f t="shared" si="3"/>
        <v>570</v>
      </c>
      <c r="P12" s="24"/>
    </row>
    <row r="13" spans="2:16" x14ac:dyDescent="0.25">
      <c r="B13" s="25">
        <v>8</v>
      </c>
      <c r="C13" s="26" t="s">
        <v>11</v>
      </c>
      <c r="D13" s="27" t="s">
        <v>8</v>
      </c>
      <c r="E13" s="28">
        <v>10</v>
      </c>
      <c r="F13" s="28">
        <v>10.1</v>
      </c>
      <c r="G13" s="29">
        <f t="shared" si="0"/>
        <v>101</v>
      </c>
      <c r="H13" s="29">
        <v>90</v>
      </c>
      <c r="I13" s="29">
        <v>111</v>
      </c>
      <c r="J13" s="30">
        <f t="shared" si="1"/>
        <v>0.23333333333333334</v>
      </c>
      <c r="K13" s="31">
        <v>42</v>
      </c>
      <c r="L13" s="28">
        <f t="shared" si="2"/>
        <v>415.84158415841586</v>
      </c>
      <c r="M13" s="24"/>
      <c r="N13" s="31">
        <v>56</v>
      </c>
      <c r="O13" s="28">
        <f t="shared" si="3"/>
        <v>554.45544554455444</v>
      </c>
      <c r="P13" s="24"/>
    </row>
    <row r="14" spans="2:16" x14ac:dyDescent="0.25">
      <c r="B14" s="8">
        <v>9</v>
      </c>
      <c r="C14" s="12" t="s">
        <v>12</v>
      </c>
      <c r="D14" s="13" t="s">
        <v>8</v>
      </c>
      <c r="E14" s="6">
        <v>10.1</v>
      </c>
      <c r="F14" s="6">
        <v>10</v>
      </c>
      <c r="G14" s="14">
        <f t="shared" si="0"/>
        <v>101</v>
      </c>
      <c r="H14" s="14">
        <v>90</v>
      </c>
      <c r="I14" s="14">
        <v>117</v>
      </c>
      <c r="J14" s="15">
        <f t="shared" si="1"/>
        <v>0.3</v>
      </c>
      <c r="K14" s="5">
        <v>32</v>
      </c>
      <c r="L14" s="6">
        <f t="shared" si="2"/>
        <v>316.83168316831683</v>
      </c>
      <c r="M14" s="7"/>
      <c r="N14" s="5">
        <v>46</v>
      </c>
      <c r="O14" s="6">
        <f t="shared" si="3"/>
        <v>455.44554455445547</v>
      </c>
      <c r="P14" s="7"/>
    </row>
    <row r="15" spans="2:16" x14ac:dyDescent="0.25">
      <c r="B15" s="8">
        <v>10</v>
      </c>
      <c r="C15" s="12" t="s">
        <v>12</v>
      </c>
      <c r="D15" s="16" t="s">
        <v>9</v>
      </c>
      <c r="E15" s="6">
        <v>10.1</v>
      </c>
      <c r="F15" s="6">
        <v>10</v>
      </c>
      <c r="G15" s="14">
        <f t="shared" si="0"/>
        <v>101</v>
      </c>
      <c r="H15" s="14">
        <v>90</v>
      </c>
      <c r="I15" s="14">
        <v>114</v>
      </c>
      <c r="J15" s="15">
        <f t="shared" si="1"/>
        <v>0.26666666666666666</v>
      </c>
      <c r="K15" s="5">
        <v>31.5</v>
      </c>
      <c r="L15" s="6">
        <f t="shared" si="2"/>
        <v>311.88118811881191</v>
      </c>
      <c r="M15" s="7"/>
      <c r="N15" s="5">
        <v>46</v>
      </c>
      <c r="O15" s="6">
        <f t="shared" si="3"/>
        <v>455.44554455445547</v>
      </c>
      <c r="P15" s="7"/>
    </row>
    <row r="16" spans="2:16" x14ac:dyDescent="0.25">
      <c r="B16" s="32">
        <v>11</v>
      </c>
      <c r="C16" s="33" t="s">
        <v>24</v>
      </c>
      <c r="D16" s="41" t="s">
        <v>9</v>
      </c>
      <c r="E16" s="35">
        <v>20</v>
      </c>
      <c r="F16" s="35">
        <v>5</v>
      </c>
      <c r="G16" s="36">
        <f t="shared" si="0"/>
        <v>100</v>
      </c>
      <c r="H16" s="36">
        <v>90</v>
      </c>
      <c r="I16" s="36">
        <v>110</v>
      </c>
      <c r="J16" s="37">
        <f t="shared" si="1"/>
        <v>0.22222222222222221</v>
      </c>
      <c r="K16" s="38">
        <f>G16*L16/1000</f>
        <v>41.948480000000004</v>
      </c>
      <c r="L16" s="35">
        <v>419.48480000000001</v>
      </c>
      <c r="M16" s="39">
        <v>2.1737969999999999E-3</v>
      </c>
      <c r="N16" s="38"/>
      <c r="O16" s="35">
        <v>507.87450000000001</v>
      </c>
      <c r="P16" s="39">
        <v>0.14738999999999999</v>
      </c>
    </row>
    <row r="17" spans="2:17" x14ac:dyDescent="0.25">
      <c r="B17" s="8">
        <v>12</v>
      </c>
      <c r="C17" s="12" t="s">
        <v>25</v>
      </c>
      <c r="D17" s="16" t="s">
        <v>9</v>
      </c>
      <c r="E17" s="6">
        <v>20</v>
      </c>
      <c r="F17" s="6">
        <v>5</v>
      </c>
      <c r="G17" s="14">
        <f t="shared" si="0"/>
        <v>100</v>
      </c>
      <c r="H17" s="14">
        <v>90</v>
      </c>
      <c r="I17" s="20">
        <v>118</v>
      </c>
      <c r="J17" s="21">
        <f t="shared" si="1"/>
        <v>0.31111111111111112</v>
      </c>
      <c r="K17" s="38">
        <f t="shared" ref="K17:K23" si="4">G17*L17/1000</f>
        <v>34.8431</v>
      </c>
      <c r="L17" s="6">
        <v>348.43099999999998</v>
      </c>
      <c r="M17" s="24">
        <v>1.7588040000000001E-3</v>
      </c>
      <c r="N17" s="8"/>
      <c r="O17" s="6">
        <v>457.05653000000001</v>
      </c>
      <c r="P17" s="7">
        <v>0.20637</v>
      </c>
    </row>
    <row r="18" spans="2:17" x14ac:dyDescent="0.25">
      <c r="B18" s="32">
        <v>13</v>
      </c>
      <c r="C18" s="33" t="s">
        <v>26</v>
      </c>
      <c r="D18" s="41" t="s">
        <v>9</v>
      </c>
      <c r="E18" s="35">
        <v>20</v>
      </c>
      <c r="F18" s="35">
        <v>5</v>
      </c>
      <c r="G18" s="36">
        <f t="shared" si="0"/>
        <v>100</v>
      </c>
      <c r="H18" s="36">
        <v>90</v>
      </c>
      <c r="I18" s="36">
        <v>114</v>
      </c>
      <c r="J18" s="37">
        <f t="shared" si="1"/>
        <v>0.26666666666666666</v>
      </c>
      <c r="K18" s="38">
        <f t="shared" si="4"/>
        <v>42.006399999999999</v>
      </c>
      <c r="L18" s="35">
        <v>420.06400000000002</v>
      </c>
      <c r="M18" s="39">
        <v>2.07975E-3</v>
      </c>
      <c r="N18" s="32"/>
      <c r="O18" s="35">
        <v>528.69000000000005</v>
      </c>
      <c r="P18" s="39">
        <v>0.17174</v>
      </c>
    </row>
    <row r="19" spans="2:17" x14ac:dyDescent="0.25">
      <c r="B19" s="32">
        <v>14</v>
      </c>
      <c r="C19" s="33" t="s">
        <v>27</v>
      </c>
      <c r="D19" s="41" t="s">
        <v>9</v>
      </c>
      <c r="E19" s="35">
        <v>20</v>
      </c>
      <c r="F19" s="35">
        <v>5</v>
      </c>
      <c r="G19" s="36">
        <f t="shared" si="0"/>
        <v>100</v>
      </c>
      <c r="H19" s="36">
        <v>90</v>
      </c>
      <c r="I19" s="36">
        <v>116</v>
      </c>
      <c r="J19" s="37">
        <f t="shared" si="1"/>
        <v>0.28888888888888886</v>
      </c>
      <c r="K19" s="38">
        <f t="shared" si="4"/>
        <v>44.698450000000001</v>
      </c>
      <c r="L19" s="35">
        <v>446.98450000000003</v>
      </c>
      <c r="M19" s="39">
        <v>2.25494E-3</v>
      </c>
      <c r="N19" s="32"/>
      <c r="O19" s="35">
        <v>531.3759</v>
      </c>
      <c r="P19" s="39">
        <v>0.17147999999999999</v>
      </c>
    </row>
    <row r="20" spans="2:17" x14ac:dyDescent="0.25">
      <c r="B20" s="32">
        <v>15</v>
      </c>
      <c r="C20" s="33" t="s">
        <v>27</v>
      </c>
      <c r="D20" s="41" t="s">
        <v>9</v>
      </c>
      <c r="E20" s="35">
        <v>20</v>
      </c>
      <c r="F20" s="35">
        <v>5</v>
      </c>
      <c r="G20" s="36">
        <f t="shared" si="0"/>
        <v>100</v>
      </c>
      <c r="H20" s="36">
        <v>90</v>
      </c>
      <c r="I20" s="36">
        <v>116</v>
      </c>
      <c r="J20" s="37">
        <f t="shared" si="1"/>
        <v>0.28888888888888886</v>
      </c>
      <c r="K20" s="38">
        <f t="shared" si="4"/>
        <v>44.768648999999996</v>
      </c>
      <c r="L20" s="35">
        <v>447.68648999999999</v>
      </c>
      <c r="M20" s="39"/>
      <c r="N20" s="32"/>
      <c r="O20" s="35">
        <v>534.12282000000005</v>
      </c>
      <c r="P20" s="39">
        <v>0.17365</v>
      </c>
    </row>
    <row r="21" spans="2:17" x14ac:dyDescent="0.25">
      <c r="B21" s="32">
        <v>16</v>
      </c>
      <c r="C21" s="33" t="s">
        <v>27</v>
      </c>
      <c r="D21" s="41" t="s">
        <v>9</v>
      </c>
      <c r="E21" s="35">
        <v>20</v>
      </c>
      <c r="F21" s="35">
        <v>5</v>
      </c>
      <c r="G21" s="36">
        <f t="shared" si="0"/>
        <v>100</v>
      </c>
      <c r="H21" s="36">
        <v>90</v>
      </c>
      <c r="I21" s="36">
        <v>115</v>
      </c>
      <c r="J21" s="37">
        <f t="shared" si="1"/>
        <v>0.27777777777777779</v>
      </c>
      <c r="K21" s="38">
        <f t="shared" si="4"/>
        <v>45.171529999999997</v>
      </c>
      <c r="L21" s="35">
        <v>451.71530000000001</v>
      </c>
      <c r="M21" s="39"/>
      <c r="N21" s="32"/>
      <c r="O21" s="35"/>
      <c r="P21" s="39"/>
    </row>
    <row r="22" spans="2:17" x14ac:dyDescent="0.25">
      <c r="B22" s="8">
        <v>17</v>
      </c>
      <c r="C22" s="43" t="s">
        <v>27</v>
      </c>
      <c r="D22" s="44" t="s">
        <v>9</v>
      </c>
      <c r="E22" s="6">
        <v>20</v>
      </c>
      <c r="F22" s="6">
        <v>5</v>
      </c>
      <c r="G22" s="14">
        <f t="shared" si="0"/>
        <v>100</v>
      </c>
      <c r="H22" s="14">
        <v>90</v>
      </c>
      <c r="I22" s="36">
        <v>115</v>
      </c>
      <c r="J22" s="37">
        <f t="shared" si="1"/>
        <v>0.27777777777777779</v>
      </c>
      <c r="K22" s="38">
        <f t="shared" si="4"/>
        <v>43.49</v>
      </c>
      <c r="L22" s="6">
        <v>434.9</v>
      </c>
      <c r="M22" s="22">
        <v>6.3800000000000003E-3</v>
      </c>
      <c r="N22" s="8"/>
      <c r="O22" s="6">
        <v>531.70000000000005</v>
      </c>
      <c r="P22" s="7">
        <v>0.16872000000000001</v>
      </c>
    </row>
    <row r="23" spans="2:17" ht="15.75" thickBot="1" x14ac:dyDescent="0.3">
      <c r="B23" s="10">
        <v>18</v>
      </c>
      <c r="C23" s="3" t="s">
        <v>25</v>
      </c>
      <c r="D23" s="3" t="s">
        <v>9</v>
      </c>
      <c r="E23" s="17">
        <v>20</v>
      </c>
      <c r="F23" s="17">
        <v>5</v>
      </c>
      <c r="G23" s="18">
        <f t="shared" si="0"/>
        <v>100</v>
      </c>
      <c r="H23" s="18">
        <v>90</v>
      </c>
      <c r="I23" s="11">
        <v>122</v>
      </c>
      <c r="J23" s="42">
        <f t="shared" si="1"/>
        <v>0.35555555555555557</v>
      </c>
      <c r="K23" s="38">
        <f t="shared" si="4"/>
        <v>35.380000000000003</v>
      </c>
      <c r="L23" s="17">
        <v>353.8</v>
      </c>
      <c r="M23" s="23">
        <v>4.8399999999999997E-3</v>
      </c>
      <c r="N23" s="10"/>
      <c r="O23" s="17">
        <v>453.7</v>
      </c>
      <c r="P23" s="19">
        <v>0.22095999999999999</v>
      </c>
    </row>
    <row r="24" spans="2:17" x14ac:dyDescent="0.25">
      <c r="J24" s="9"/>
      <c r="K24" s="9"/>
      <c r="L24" s="9"/>
      <c r="M24" s="9"/>
      <c r="N24" s="9"/>
      <c r="O24" s="9"/>
      <c r="P24" s="9"/>
      <c r="Q24" s="9"/>
    </row>
    <row r="25" spans="2:17" x14ac:dyDescent="0.25">
      <c r="J25" s="9"/>
      <c r="K25" s="9"/>
      <c r="L25" s="9"/>
      <c r="M25" s="9"/>
      <c r="N25" s="9"/>
      <c r="O25" s="9"/>
      <c r="P25" s="9"/>
      <c r="Q25" s="9"/>
    </row>
    <row r="26" spans="2:17" x14ac:dyDescent="0.25">
      <c r="J26" s="9"/>
      <c r="K26" s="9"/>
      <c r="L26" s="9"/>
      <c r="M26" s="9"/>
      <c r="N26" s="9"/>
      <c r="O26" s="9"/>
      <c r="P26" s="9"/>
      <c r="Q26" s="9"/>
    </row>
    <row r="27" spans="2:17" ht="15" customHeight="1" x14ac:dyDescent="0.25">
      <c r="B27" s="49" t="s">
        <v>22</v>
      </c>
      <c r="C27" s="49"/>
      <c r="D27" s="49"/>
      <c r="E27" s="49"/>
      <c r="J27" s="9"/>
      <c r="K27" s="9"/>
      <c r="L27" s="9"/>
      <c r="M27" s="9"/>
      <c r="N27" s="9"/>
      <c r="O27" s="9"/>
      <c r="P27" s="9"/>
      <c r="Q27" s="9"/>
    </row>
    <row r="28" spans="2:17" x14ac:dyDescent="0.25">
      <c r="B28" s="32">
        <v>1</v>
      </c>
      <c r="C28" s="33" t="s">
        <v>6</v>
      </c>
      <c r="D28" s="34" t="s">
        <v>8</v>
      </c>
      <c r="E28" s="35">
        <v>10.199999999999999</v>
      </c>
      <c r="F28" s="35">
        <v>9.3000000000000007</v>
      </c>
      <c r="G28" s="36">
        <f>E28*F28</f>
        <v>94.86</v>
      </c>
      <c r="H28" s="36">
        <v>90</v>
      </c>
      <c r="I28" s="36">
        <v>112</v>
      </c>
      <c r="J28" s="37">
        <f>(I28-H28)/H28</f>
        <v>0.24444444444444444</v>
      </c>
      <c r="K28" s="38">
        <v>36</v>
      </c>
      <c r="L28" s="46">
        <f>(K28*1000)/G28</f>
        <v>379.5066413662239</v>
      </c>
      <c r="M28" s="39"/>
      <c r="N28" s="38">
        <v>48</v>
      </c>
      <c r="O28" s="46">
        <f>(N28*1000)/G28</f>
        <v>506.0088551549652</v>
      </c>
      <c r="P28" s="39"/>
      <c r="Q28" s="9"/>
    </row>
    <row r="29" spans="2:17" x14ac:dyDescent="0.25">
      <c r="B29" s="32">
        <v>2</v>
      </c>
      <c r="C29" s="33" t="s">
        <v>6</v>
      </c>
      <c r="D29" s="34" t="s">
        <v>8</v>
      </c>
      <c r="E29" s="35">
        <v>10</v>
      </c>
      <c r="F29" s="35">
        <v>9.1</v>
      </c>
      <c r="G29" s="36">
        <f t="shared" ref="G29:G32" si="5">E29*F29</f>
        <v>91</v>
      </c>
      <c r="H29" s="36">
        <v>90</v>
      </c>
      <c r="I29" s="36">
        <v>110</v>
      </c>
      <c r="J29" s="37">
        <f t="shared" ref="J29:J32" si="6">(I29-H29)/H29</f>
        <v>0.22222222222222221</v>
      </c>
      <c r="K29" s="40">
        <v>37</v>
      </c>
      <c r="L29" s="46">
        <f t="shared" ref="L29:L31" si="7">(K29*1000)/G29</f>
        <v>406.5934065934066</v>
      </c>
      <c r="M29" s="39"/>
      <c r="N29" s="38">
        <v>48</v>
      </c>
      <c r="O29" s="46">
        <f t="shared" ref="O29:O31" si="8">(N29*1000)/G29</f>
        <v>527.47252747252742</v>
      </c>
      <c r="P29" s="39"/>
      <c r="Q29" s="9"/>
    </row>
    <row r="30" spans="2:17" x14ac:dyDescent="0.25">
      <c r="B30" s="32">
        <v>3</v>
      </c>
      <c r="C30" s="33" t="s">
        <v>6</v>
      </c>
      <c r="D30" s="34" t="s">
        <v>8</v>
      </c>
      <c r="E30" s="35">
        <v>9.9</v>
      </c>
      <c r="F30" s="35">
        <v>9.1999999999999993</v>
      </c>
      <c r="G30" s="36">
        <f t="shared" si="5"/>
        <v>91.08</v>
      </c>
      <c r="H30" s="36">
        <v>90</v>
      </c>
      <c r="I30" s="36">
        <v>108</v>
      </c>
      <c r="J30" s="37">
        <f t="shared" si="6"/>
        <v>0.2</v>
      </c>
      <c r="K30" s="38">
        <v>37</v>
      </c>
      <c r="L30" s="46">
        <f t="shared" si="7"/>
        <v>406.23627580149321</v>
      </c>
      <c r="M30" s="39"/>
      <c r="N30" s="38">
        <v>48</v>
      </c>
      <c r="O30" s="46">
        <f t="shared" si="8"/>
        <v>527.00922266139662</v>
      </c>
      <c r="P30" s="39"/>
      <c r="Q30" s="9"/>
    </row>
    <row r="31" spans="2:17" x14ac:dyDescent="0.25">
      <c r="B31" s="32">
        <v>4</v>
      </c>
      <c r="C31" s="33" t="s">
        <v>6</v>
      </c>
      <c r="D31" s="41" t="s">
        <v>9</v>
      </c>
      <c r="E31" s="35">
        <v>10</v>
      </c>
      <c r="F31" s="35">
        <v>9.1</v>
      </c>
      <c r="G31" s="36">
        <f t="shared" si="5"/>
        <v>91</v>
      </c>
      <c r="H31" s="36">
        <v>90</v>
      </c>
      <c r="I31" s="36">
        <v>109</v>
      </c>
      <c r="J31" s="37">
        <f t="shared" si="6"/>
        <v>0.21111111111111111</v>
      </c>
      <c r="K31" s="38">
        <v>35</v>
      </c>
      <c r="L31" s="46">
        <f t="shared" si="7"/>
        <v>384.61538461538464</v>
      </c>
      <c r="M31" s="39"/>
      <c r="N31" s="38">
        <v>47</v>
      </c>
      <c r="O31" s="46">
        <f t="shared" si="8"/>
        <v>516.4835164835165</v>
      </c>
      <c r="P31" s="39"/>
      <c r="Q31" s="9"/>
    </row>
    <row r="32" spans="2:17" x14ac:dyDescent="0.25">
      <c r="B32" s="32">
        <v>11</v>
      </c>
      <c r="C32" s="33" t="s">
        <v>24</v>
      </c>
      <c r="D32" s="41" t="s">
        <v>9</v>
      </c>
      <c r="E32" s="35">
        <v>20</v>
      </c>
      <c r="F32" s="35">
        <v>5</v>
      </c>
      <c r="G32" s="36">
        <f t="shared" si="5"/>
        <v>100</v>
      </c>
      <c r="H32" s="36">
        <v>90</v>
      </c>
      <c r="I32" s="36">
        <v>110</v>
      </c>
      <c r="J32" s="37">
        <f t="shared" si="6"/>
        <v>0.22222222222222221</v>
      </c>
      <c r="K32" s="38">
        <f>G32*L32/1000</f>
        <v>41.948480000000004</v>
      </c>
      <c r="L32" s="46">
        <v>419.48480000000001</v>
      </c>
      <c r="M32" s="39">
        <v>2.1737969999999999E-3</v>
      </c>
      <c r="N32" s="38"/>
      <c r="O32" s="46">
        <v>507.87450000000001</v>
      </c>
      <c r="P32" s="39">
        <v>0.14738999999999999</v>
      </c>
      <c r="Q32" s="9"/>
    </row>
    <row r="33" spans="2:17" x14ac:dyDescent="0.25">
      <c r="I33" s="49" t="s">
        <v>28</v>
      </c>
      <c r="J33" s="49"/>
      <c r="K33" s="49"/>
      <c r="L33" s="47">
        <f>AVERAGE(L28:L31)</f>
        <v>394.23792709412714</v>
      </c>
      <c r="M33" s="6"/>
      <c r="N33" s="6"/>
      <c r="O33" s="47">
        <f>AVERAGE(O28:O31)</f>
        <v>519.24353044310146</v>
      </c>
      <c r="P33" s="9"/>
      <c r="Q33" s="9"/>
    </row>
    <row r="34" spans="2:17" ht="15" customHeight="1" x14ac:dyDescent="0.25">
      <c r="B34" s="49" t="s">
        <v>23</v>
      </c>
      <c r="C34" s="49"/>
      <c r="D34" s="49"/>
      <c r="E34" s="49"/>
      <c r="J34" s="9"/>
      <c r="K34" s="9"/>
      <c r="L34" s="9"/>
      <c r="M34" s="9"/>
      <c r="N34" s="9"/>
      <c r="O34" s="9"/>
      <c r="P34" s="9"/>
      <c r="Q34" s="9"/>
    </row>
    <row r="35" spans="2:17" x14ac:dyDescent="0.25">
      <c r="B35" s="32">
        <v>13</v>
      </c>
      <c r="C35" s="33" t="s">
        <v>26</v>
      </c>
      <c r="D35" s="41" t="s">
        <v>9</v>
      </c>
      <c r="E35" s="35">
        <v>20</v>
      </c>
      <c r="F35" s="35">
        <v>5</v>
      </c>
      <c r="G35" s="36">
        <f t="shared" ref="G35:G39" si="9">E35*F35</f>
        <v>100</v>
      </c>
      <c r="H35" s="36">
        <v>90</v>
      </c>
      <c r="I35" s="36">
        <v>114</v>
      </c>
      <c r="J35" s="37">
        <f t="shared" ref="J35:J39" si="10">(I35-H35)/H35</f>
        <v>0.26666666666666666</v>
      </c>
      <c r="K35" s="38">
        <f t="shared" ref="K35:K39" si="11">G35*L35/1000</f>
        <v>42.006399999999999</v>
      </c>
      <c r="L35" s="46">
        <v>420.06400000000002</v>
      </c>
      <c r="M35" s="39">
        <v>2.07975E-3</v>
      </c>
      <c r="N35" s="32"/>
      <c r="O35" s="46">
        <v>528.69000000000005</v>
      </c>
      <c r="P35" s="39">
        <v>0.17174</v>
      </c>
    </row>
    <row r="36" spans="2:17" x14ac:dyDescent="0.25">
      <c r="B36" s="32">
        <v>14</v>
      </c>
      <c r="C36" s="33" t="s">
        <v>27</v>
      </c>
      <c r="D36" s="41" t="s">
        <v>9</v>
      </c>
      <c r="E36" s="35">
        <v>20</v>
      </c>
      <c r="F36" s="35">
        <v>5</v>
      </c>
      <c r="G36" s="36">
        <f t="shared" si="9"/>
        <v>100</v>
      </c>
      <c r="H36" s="36">
        <v>90</v>
      </c>
      <c r="I36" s="36">
        <v>116</v>
      </c>
      <c r="J36" s="37">
        <f t="shared" si="10"/>
        <v>0.28888888888888886</v>
      </c>
      <c r="K36" s="38">
        <f t="shared" si="11"/>
        <v>44.698450000000001</v>
      </c>
      <c r="L36" s="46">
        <v>446.98450000000003</v>
      </c>
      <c r="M36" s="39">
        <v>2.25494E-3</v>
      </c>
      <c r="N36" s="32"/>
      <c r="O36" s="46">
        <v>531.3759</v>
      </c>
      <c r="P36" s="39">
        <v>0.17147999999999999</v>
      </c>
    </row>
    <row r="37" spans="2:17" x14ac:dyDescent="0.25">
      <c r="B37" s="32">
        <v>15</v>
      </c>
      <c r="C37" s="33" t="s">
        <v>27</v>
      </c>
      <c r="D37" s="41" t="s">
        <v>9</v>
      </c>
      <c r="E37" s="35">
        <v>20</v>
      </c>
      <c r="F37" s="35">
        <v>5</v>
      </c>
      <c r="G37" s="36">
        <f t="shared" si="9"/>
        <v>100</v>
      </c>
      <c r="H37" s="36">
        <v>90</v>
      </c>
      <c r="I37" s="36">
        <v>116</v>
      </c>
      <c r="J37" s="37">
        <f t="shared" si="10"/>
        <v>0.28888888888888886</v>
      </c>
      <c r="K37" s="38">
        <f t="shared" si="11"/>
        <v>44.768648999999996</v>
      </c>
      <c r="L37" s="46">
        <v>447.68648999999999</v>
      </c>
      <c r="M37" s="39" t="e">
        <f>L37/AVERAGE(#REF!)</f>
        <v>#REF!</v>
      </c>
      <c r="N37" s="32"/>
      <c r="O37" s="46">
        <v>534.12282000000005</v>
      </c>
      <c r="P37" s="39">
        <v>0.17365</v>
      </c>
    </row>
    <row r="38" spans="2:17" x14ac:dyDescent="0.25">
      <c r="B38" s="32">
        <v>16</v>
      </c>
      <c r="C38" s="33" t="s">
        <v>27</v>
      </c>
      <c r="D38" s="41" t="s">
        <v>9</v>
      </c>
      <c r="E38" s="35">
        <v>20</v>
      </c>
      <c r="F38" s="35">
        <v>5</v>
      </c>
      <c r="G38" s="36">
        <f t="shared" si="9"/>
        <v>100</v>
      </c>
      <c r="H38" s="36">
        <v>90</v>
      </c>
      <c r="I38" s="36">
        <v>115</v>
      </c>
      <c r="J38" s="37">
        <f t="shared" si="10"/>
        <v>0.27777777777777779</v>
      </c>
      <c r="K38" s="38">
        <f t="shared" si="11"/>
        <v>45.171529999999997</v>
      </c>
      <c r="L38" s="46">
        <v>451.71530000000001</v>
      </c>
      <c r="M38" s="39" t="e">
        <f>L38/AVERAGE(#REF!)</f>
        <v>#REF!</v>
      </c>
      <c r="N38" s="32"/>
      <c r="O38" s="46">
        <v>532.4</v>
      </c>
      <c r="P38" s="39"/>
    </row>
    <row r="39" spans="2:17" x14ac:dyDescent="0.25">
      <c r="B39" s="8">
        <v>17</v>
      </c>
      <c r="C39" s="43" t="s">
        <v>27</v>
      </c>
      <c r="D39" s="44" t="s">
        <v>9</v>
      </c>
      <c r="E39" s="6">
        <v>20</v>
      </c>
      <c r="F39" s="6">
        <v>5</v>
      </c>
      <c r="G39" s="14">
        <f t="shared" si="9"/>
        <v>100</v>
      </c>
      <c r="H39" s="14">
        <v>90</v>
      </c>
      <c r="I39" s="36">
        <v>115</v>
      </c>
      <c r="J39" s="37">
        <f t="shared" si="10"/>
        <v>0.27777777777777779</v>
      </c>
      <c r="K39" s="38">
        <f t="shared" si="11"/>
        <v>43.49</v>
      </c>
      <c r="L39" s="47">
        <v>434.9</v>
      </c>
      <c r="M39" s="22">
        <v>6.3800000000000003E-3</v>
      </c>
      <c r="N39" s="8"/>
      <c r="O39" s="47">
        <v>531.70000000000005</v>
      </c>
      <c r="P39" s="7">
        <v>0.16872000000000001</v>
      </c>
    </row>
    <row r="40" spans="2:17" x14ac:dyDescent="0.25">
      <c r="I40" s="55" t="s">
        <v>28</v>
      </c>
      <c r="J40" s="55"/>
      <c r="K40" s="55"/>
      <c r="L40" s="48">
        <f>AVERAGE(L36:L39)</f>
        <v>445.3215725</v>
      </c>
      <c r="M40" s="45"/>
      <c r="N40" s="45"/>
      <c r="O40" s="48">
        <f>AVERAGE(O36:O39)</f>
        <v>532.39967999999999</v>
      </c>
    </row>
    <row r="43" spans="2:17" x14ac:dyDescent="0.25">
      <c r="B43" s="25">
        <v>7</v>
      </c>
      <c r="C43" s="26" t="s">
        <v>11</v>
      </c>
      <c r="D43" s="27" t="s">
        <v>8</v>
      </c>
      <c r="E43" s="28">
        <v>10</v>
      </c>
      <c r="F43" s="28">
        <v>10</v>
      </c>
      <c r="G43" s="29">
        <f t="shared" ref="G43:G44" si="12">E43*F43</f>
        <v>100</v>
      </c>
      <c r="H43" s="29">
        <v>90</v>
      </c>
      <c r="I43" s="29">
        <v>114</v>
      </c>
      <c r="J43" s="30">
        <f t="shared" ref="J43:J44" si="13">(I43-H43)/H43</f>
        <v>0.26666666666666666</v>
      </c>
      <c r="K43" s="31">
        <v>40</v>
      </c>
      <c r="L43" s="28">
        <f t="shared" ref="L43:L44" si="14">(K43*1000)/G43</f>
        <v>400</v>
      </c>
      <c r="M43" s="24"/>
      <c r="N43" s="31">
        <v>57</v>
      </c>
      <c r="O43" s="28">
        <f t="shared" ref="O43:O44" si="15">(N43*1000)/G43</f>
        <v>570</v>
      </c>
      <c r="P43" s="24"/>
    </row>
    <row r="44" spans="2:17" x14ac:dyDescent="0.25">
      <c r="B44" s="25">
        <v>8</v>
      </c>
      <c r="C44" s="26" t="s">
        <v>11</v>
      </c>
      <c r="D44" s="27" t="s">
        <v>8</v>
      </c>
      <c r="E44" s="28">
        <v>10</v>
      </c>
      <c r="F44" s="28">
        <v>10.1</v>
      </c>
      <c r="G44" s="29">
        <f t="shared" si="12"/>
        <v>101</v>
      </c>
      <c r="H44" s="29">
        <v>90</v>
      </c>
      <c r="I44" s="29">
        <v>111</v>
      </c>
      <c r="J44" s="30">
        <f t="shared" si="13"/>
        <v>0.23333333333333334</v>
      </c>
      <c r="K44" s="31">
        <v>42</v>
      </c>
      <c r="L44" s="28">
        <f t="shared" si="14"/>
        <v>415.84158415841586</v>
      </c>
      <c r="M44" s="24"/>
      <c r="N44" s="31">
        <v>56</v>
      </c>
      <c r="O44" s="28">
        <f t="shared" si="15"/>
        <v>554.45544554455444</v>
      </c>
      <c r="P44" s="24"/>
    </row>
    <row r="45" spans="2:17" x14ac:dyDescent="0.25">
      <c r="I45" s="55" t="s">
        <v>28</v>
      </c>
      <c r="J45" s="55"/>
      <c r="K45" s="55"/>
      <c r="L45" s="45">
        <f>AVERAGE(L43:L44)</f>
        <v>407.9207920792079</v>
      </c>
    </row>
  </sheetData>
  <mergeCells count="15">
    <mergeCell ref="I33:K33"/>
    <mergeCell ref="I40:K40"/>
    <mergeCell ref="I45:K45"/>
    <mergeCell ref="N4:P4"/>
    <mergeCell ref="H4:I4"/>
    <mergeCell ref="J4:J5"/>
    <mergeCell ref="K4:M4"/>
    <mergeCell ref="B34:E34"/>
    <mergeCell ref="B27:E27"/>
    <mergeCell ref="B1:E1"/>
    <mergeCell ref="B2:E2"/>
    <mergeCell ref="E4:G4"/>
    <mergeCell ref="C4:C5"/>
    <mergeCell ref="B4:B5"/>
    <mergeCell ref="D4:D5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2016-09-16T14:15:59Z</dcterms:modified>
</cp:coreProperties>
</file>