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560" yWindow="560" windowWidth="25040" windowHeight="13920" tabRatio="500" activeTab="2"/>
  </bookViews>
  <sheets>
    <sheet name="Standards" sheetId="1" r:id="rId1"/>
    <sheet name="Dilution" sheetId="2" r:id="rId2"/>
    <sheet name="Results" sheetId="3" r:id="rId3"/>
    <sheet name="Key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4" i="2" l="1"/>
  <c r="I34" i="2"/>
  <c r="L34" i="2"/>
  <c r="K17" i="2"/>
  <c r="I17" i="2"/>
  <c r="L17" i="2"/>
  <c r="E17" i="2"/>
  <c r="F17" i="2"/>
  <c r="M17" i="2"/>
  <c r="M34" i="2"/>
  <c r="K33" i="2"/>
  <c r="I33" i="2"/>
  <c r="L33" i="2"/>
  <c r="K16" i="2"/>
  <c r="I16" i="2"/>
  <c r="L16" i="2"/>
  <c r="E16" i="2"/>
  <c r="F16" i="2"/>
  <c r="M16" i="2"/>
  <c r="M33" i="2"/>
  <c r="K32" i="2"/>
  <c r="I32" i="2"/>
  <c r="L32" i="2"/>
  <c r="K15" i="2"/>
  <c r="I15" i="2"/>
  <c r="L15" i="2"/>
  <c r="E15" i="2"/>
  <c r="F15" i="2"/>
  <c r="M15" i="2"/>
  <c r="M32" i="2"/>
  <c r="K31" i="2"/>
  <c r="I31" i="2"/>
  <c r="L31" i="2"/>
  <c r="K14" i="2"/>
  <c r="I14" i="2"/>
  <c r="L14" i="2"/>
  <c r="E14" i="2"/>
  <c r="F14" i="2"/>
  <c r="M14" i="2"/>
  <c r="M31" i="2"/>
  <c r="K30" i="2"/>
  <c r="I30" i="2"/>
  <c r="L30" i="2"/>
  <c r="K13" i="2"/>
  <c r="I13" i="2"/>
  <c r="L13" i="2"/>
  <c r="E13" i="2"/>
  <c r="F13" i="2"/>
  <c r="M13" i="2"/>
  <c r="M30" i="2"/>
  <c r="K29" i="2"/>
  <c r="I29" i="2"/>
  <c r="L29" i="2"/>
  <c r="K12" i="2"/>
  <c r="I12" i="2"/>
  <c r="L12" i="2"/>
  <c r="E12" i="2"/>
  <c r="F12" i="2"/>
  <c r="M12" i="2"/>
  <c r="M29" i="2"/>
  <c r="K28" i="2"/>
  <c r="I28" i="2"/>
  <c r="L28" i="2"/>
  <c r="K11" i="2"/>
  <c r="I11" i="2"/>
  <c r="L11" i="2"/>
  <c r="E11" i="2"/>
  <c r="F11" i="2"/>
  <c r="M11" i="2"/>
  <c r="M28" i="2"/>
  <c r="K27" i="2"/>
  <c r="I27" i="2"/>
  <c r="L27" i="2"/>
  <c r="K10" i="2"/>
  <c r="I10" i="2"/>
  <c r="L10" i="2"/>
  <c r="E10" i="2"/>
  <c r="F10" i="2"/>
  <c r="M10" i="2"/>
  <c r="M27" i="2"/>
  <c r="K26" i="2"/>
  <c r="I26" i="2"/>
  <c r="L26" i="2"/>
  <c r="K9" i="2"/>
  <c r="I9" i="2"/>
  <c r="L9" i="2"/>
  <c r="E9" i="2"/>
  <c r="F9" i="2"/>
  <c r="M9" i="2"/>
  <c r="M26" i="2"/>
  <c r="K25" i="2"/>
  <c r="I25" i="2"/>
  <c r="L25" i="2"/>
  <c r="K8" i="2"/>
  <c r="I8" i="2"/>
  <c r="L8" i="2"/>
  <c r="E8" i="2"/>
  <c r="F8" i="2"/>
  <c r="M8" i="2"/>
  <c r="M25" i="2"/>
  <c r="K24" i="2"/>
  <c r="I24" i="2"/>
  <c r="L24" i="2"/>
  <c r="K7" i="2"/>
  <c r="I7" i="2"/>
  <c r="L7" i="2"/>
  <c r="E7" i="2"/>
  <c r="F7" i="2"/>
  <c r="M7" i="2"/>
  <c r="M24" i="2"/>
  <c r="K23" i="2"/>
  <c r="I23" i="2"/>
  <c r="L23" i="2"/>
  <c r="K6" i="2"/>
  <c r="I6" i="2"/>
  <c r="L6" i="2"/>
  <c r="E6" i="2"/>
  <c r="F6" i="2"/>
  <c r="M6" i="2"/>
  <c r="M23" i="2"/>
  <c r="K22" i="2"/>
  <c r="I22" i="2"/>
  <c r="L22" i="2"/>
  <c r="K5" i="2"/>
  <c r="I5" i="2"/>
  <c r="L5" i="2"/>
  <c r="E5" i="2"/>
  <c r="F5" i="2"/>
  <c r="M5" i="2"/>
  <c r="M22" i="2"/>
  <c r="K21" i="2"/>
  <c r="I21" i="2"/>
  <c r="L21" i="2"/>
  <c r="K4" i="2"/>
  <c r="I4" i="2"/>
  <c r="L4" i="2"/>
  <c r="E4" i="2"/>
  <c r="F4" i="2"/>
  <c r="M4" i="2"/>
  <c r="M21" i="2"/>
  <c r="K20" i="2"/>
  <c r="I20" i="2"/>
  <c r="L20" i="2"/>
  <c r="K3" i="2"/>
  <c r="I3" i="2"/>
  <c r="L3" i="2"/>
  <c r="E3" i="2"/>
  <c r="F3" i="2"/>
  <c r="M3" i="2"/>
  <c r="M20" i="2"/>
  <c r="K19" i="2"/>
  <c r="I19" i="2"/>
  <c r="L19" i="2"/>
  <c r="K2" i="2"/>
  <c r="I2" i="2"/>
  <c r="L2" i="2"/>
  <c r="E2" i="2"/>
  <c r="F2" i="2"/>
  <c r="M2" i="2"/>
  <c r="M19" i="2"/>
</calcChain>
</file>

<file path=xl/sharedStrings.xml><?xml version="1.0" encoding="utf-8"?>
<sst xmlns="http://schemas.openxmlformats.org/spreadsheetml/2006/main" count="316" uniqueCount="172">
  <si>
    <t>5ppm CuAs</t>
  </si>
  <si>
    <t>5ppm ZnNi</t>
  </si>
  <si>
    <t>5ppm CdSn</t>
  </si>
  <si>
    <t>Conc</t>
  </si>
  <si>
    <t>Weight (g)</t>
  </si>
  <si>
    <t>ug/g</t>
  </si>
  <si>
    <t>Empty</t>
  </si>
  <si>
    <t xml:space="preserve">  Arsenic, As</t>
  </si>
  <si>
    <t>+ 0.1ml 1000ppm Cu</t>
  </si>
  <si>
    <t>+ 0.1ml 1000ppm Zn</t>
  </si>
  <si>
    <t>+ 0.1ml 1000ppm Cd</t>
  </si>
  <si>
    <t xml:space="preserve">  Cadmium, Cd</t>
  </si>
  <si>
    <t>+ 0.1ml 1000ppm As</t>
  </si>
  <si>
    <t>+ 0.1ml 1000ppm Ni</t>
  </si>
  <si>
    <t>+ 0.1ml 1000ppm Sn</t>
  </si>
  <si>
    <t xml:space="preserve">  Chromium, Cr</t>
  </si>
  <si>
    <t>To 20ml</t>
  </si>
  <si>
    <t xml:space="preserve">  Copper, Cu</t>
  </si>
  <si>
    <t xml:space="preserve">  Iron, Fe</t>
  </si>
  <si>
    <t>100ppb CuAs</t>
  </si>
  <si>
    <t>400ppb ZnNi</t>
  </si>
  <si>
    <t>50ppb CdSn</t>
  </si>
  <si>
    <t xml:space="preserve">  Lead, Pb</t>
  </si>
  <si>
    <t xml:space="preserve">  Nickel, Ni</t>
  </si>
  <si>
    <t xml:space="preserve">  Silver, Ag</t>
  </si>
  <si>
    <t>+0.2ml 5ppm CuAs</t>
  </si>
  <si>
    <t>+0.8ml 5ppm ZnNi</t>
  </si>
  <si>
    <t>+0.1ml 5ppm CdSn</t>
  </si>
  <si>
    <t xml:space="preserve">  Tin, Sn</t>
  </si>
  <si>
    <t>To 10ml</t>
  </si>
  <si>
    <t xml:space="preserve">  Zinc, Zn</t>
  </si>
  <si>
    <t>50ppm Fe</t>
  </si>
  <si>
    <t>5ppm PbCrAg</t>
  </si>
  <si>
    <t>+ 0.1ml 10000ppm Fe</t>
  </si>
  <si>
    <t>+ 0.1ml 1000ppm Pb</t>
  </si>
  <si>
    <t>+ 0.1ml 1000ppm Cr</t>
  </si>
  <si>
    <t>+0.1ml 1000ppm Ag</t>
  </si>
  <si>
    <t>1000ppb Fe</t>
  </si>
  <si>
    <t>200ppb PbCrAg</t>
  </si>
  <si>
    <t>+0.2ml 50ppm Fe</t>
  </si>
  <si>
    <t>+0.4ml 5ppm PbCrAg</t>
  </si>
  <si>
    <t>STANDARD 1</t>
  </si>
  <si>
    <t xml:space="preserve"> STANDARD 2</t>
  </si>
  <si>
    <t>STANDARD 3</t>
  </si>
  <si>
    <t>+ 0.1ml 100ppb CuAs</t>
  </si>
  <si>
    <t>+ 0.2ml 100ppb CuAs</t>
  </si>
  <si>
    <t>+ 1ml 100ppb CuAs</t>
  </si>
  <si>
    <t>+ 0.1ml 400ppb ZnNi</t>
  </si>
  <si>
    <t>+ 0.5ml 400ppb ZnNi</t>
  </si>
  <si>
    <t>+ 1ml 400ppb ZnNi</t>
  </si>
  <si>
    <t>+ 0.1ml 200ppb PbCrAg</t>
  </si>
  <si>
    <t>+ 0.3ml 200ppb PbCrAg</t>
  </si>
  <si>
    <t>+ 0.5ml 200ppb PbCrAg</t>
  </si>
  <si>
    <t>+ 0.1ml 50ppb CdSn</t>
  </si>
  <si>
    <t>+ 0.2ml 50ppb CdSn</t>
  </si>
  <si>
    <t>+ 0.4ml 50ppb CdSn</t>
  </si>
  <si>
    <t>+ 0.1ml 1000ppb Fe</t>
  </si>
  <si>
    <t>+ 1ml 1000ppb Fe</t>
  </si>
  <si>
    <t>+ 5ml 1000ppb Fe</t>
  </si>
  <si>
    <t>STANDARD 4</t>
  </si>
  <si>
    <t>STANDARD 5</t>
  </si>
  <si>
    <t>+ 2ml 100ppb CuAs</t>
  </si>
  <si>
    <t>+ 3ml 100ppb CuAs</t>
  </si>
  <si>
    <t>+ 3ml 400ppb ZnNi</t>
  </si>
  <si>
    <t>+ 5ml 400ppb ZnNi</t>
  </si>
  <si>
    <t>+ 0.8ml 200ppb PbCrAg</t>
  </si>
  <si>
    <t>+ 1ml 200ppb PbCrAg</t>
  </si>
  <si>
    <t>+ 0.8ml 50ppb CdSn</t>
  </si>
  <si>
    <t>+ 1ml 50ppb CdSn</t>
  </si>
  <si>
    <t>+ 0.3ml 50ppm Fe</t>
  </si>
  <si>
    <t>+ 0.5ml 50ppm Fe</t>
  </si>
  <si>
    <t>Theoretical</t>
  </si>
  <si>
    <t>STND 1</t>
  </si>
  <si>
    <t>STND 2</t>
  </si>
  <si>
    <t>STND 3</t>
  </si>
  <si>
    <t>STND 4</t>
  </si>
  <si>
    <t>STND 5</t>
  </si>
  <si>
    <t>Actual</t>
  </si>
  <si>
    <t>ppb</t>
  </si>
  <si>
    <t>Cu</t>
  </si>
  <si>
    <t>Zn</t>
  </si>
  <si>
    <t>Pb</t>
  </si>
  <si>
    <t>Cd</t>
  </si>
  <si>
    <t>Fe</t>
  </si>
  <si>
    <t>Ni</t>
  </si>
  <si>
    <t>As</t>
  </si>
  <si>
    <t>Cr</t>
  </si>
  <si>
    <t>Sn</t>
  </si>
  <si>
    <t>Ag</t>
  </si>
  <si>
    <t>ID</t>
  </si>
  <si>
    <t>Label</t>
  </si>
  <si>
    <t>52Cr</t>
  </si>
  <si>
    <t>56Fe</t>
  </si>
  <si>
    <t>60Ni</t>
  </si>
  <si>
    <t>65Cu</t>
  </si>
  <si>
    <t>66Zn</t>
  </si>
  <si>
    <t>75As</t>
  </si>
  <si>
    <t>107Ag</t>
  </si>
  <si>
    <t>111Cd</t>
  </si>
  <si>
    <t>118Sn</t>
  </si>
  <si>
    <t>208Pb</t>
  </si>
  <si>
    <t>ST1</t>
  </si>
  <si>
    <t>ST2</t>
  </si>
  <si>
    <t>ST3</t>
  </si>
  <si>
    <t>ST4</t>
  </si>
  <si>
    <t>ST5</t>
  </si>
  <si>
    <t>SAMPLE</t>
  </si>
  <si>
    <t>WEIGHT (g)</t>
  </si>
  <si>
    <t>EMPTY</t>
  </si>
  <si>
    <t>FULL</t>
  </si>
  <si>
    <t>TOTAL ml</t>
  </si>
  <si>
    <t>0.5ml SS</t>
  </si>
  <si>
    <t>0.5ml SS ml</t>
  </si>
  <si>
    <t>DILUTION FACTOR</t>
  </si>
  <si>
    <t>B1</t>
  </si>
  <si>
    <t>4k</t>
  </si>
  <si>
    <t>B2</t>
  </si>
  <si>
    <t>W1</t>
  </si>
  <si>
    <t>W2</t>
  </si>
  <si>
    <t>W3</t>
  </si>
  <si>
    <t>A1</t>
  </si>
  <si>
    <t>A2</t>
  </si>
  <si>
    <t>A3</t>
  </si>
  <si>
    <t>Hm1</t>
  </si>
  <si>
    <t>Hm2</t>
  </si>
  <si>
    <t>Hm3</t>
  </si>
  <si>
    <t>Hn1</t>
  </si>
  <si>
    <t>Hn2</t>
  </si>
  <si>
    <t>Hn3</t>
  </si>
  <si>
    <t>R1</t>
  </si>
  <si>
    <t>R2</t>
  </si>
  <si>
    <t>40k</t>
  </si>
  <si>
    <t>Time</t>
  </si>
  <si>
    <t>ppm</t>
  </si>
  <si>
    <t>JB1a    24/02/2016 19:23:16</t>
  </si>
  <si>
    <t>JB3    24/02/2016 19:29:26</t>
  </si>
  <si>
    <t>JGb1    24/02/2016 19:35:36</t>
  </si>
  <si>
    <t>BIR1    24/02/2016 19:41:47</t>
  </si>
  <si>
    <t>BHVO2    24/02/2016 19:47:59</t>
  </si>
  <si>
    <t>JA2    24/02/2016 19:54:12</t>
  </si>
  <si>
    <t>BRR1    24/02/2016 20:00:25</t>
  </si>
  <si>
    <t>BAS206    24/02/2016 20:06:33</t>
  </si>
  <si>
    <t>B 1 4k    24/02/2016 20:12:43</t>
  </si>
  <si>
    <t>B 2 4k    24/02/2016 20:18:55</t>
  </si>
  <si>
    <t>W 1 4k    24/02/2016 20:25:06</t>
  </si>
  <si>
    <t>W 2 4k    24/02/2016 20:31:18</t>
  </si>
  <si>
    <t>W 3 4k    24/02/2016 20:37:29</t>
  </si>
  <si>
    <t>A 1 4k    24/02/2016 20:43:41</t>
  </si>
  <si>
    <t>A 2 4k    24/02/2016 20:49:52</t>
  </si>
  <si>
    <t>A 3 4k    24/02/2016 20:56:04</t>
  </si>
  <si>
    <t>Hm 1 4k    24/02/2016 21:02:16</t>
  </si>
  <si>
    <t>Hm 2 4k    24/02/2016 21:08:27</t>
  </si>
  <si>
    <t>Hm 3 4k    24/02/2016 21:14:39</t>
  </si>
  <si>
    <t>Hn 1 4k    24/02/2016 21:20:51</t>
  </si>
  <si>
    <t>Hn 2 4k    24/02/2016 21:27:03</t>
  </si>
  <si>
    <t>Hn 3 4k    24/02/2016 21:33:13</t>
  </si>
  <si>
    <t>R 1 4k    24/02/2016 21:39:25</t>
  </si>
  <si>
    <t>R 2 4k    24/02/2016 21:45:37</t>
  </si>
  <si>
    <t>Code</t>
  </si>
  <si>
    <t>W</t>
  </si>
  <si>
    <t>A</t>
  </si>
  <si>
    <t>Hm</t>
  </si>
  <si>
    <t>Hn</t>
  </si>
  <si>
    <t>Meaning</t>
  </si>
  <si>
    <t>Wareham Channel</t>
  </si>
  <si>
    <t>Arne Bay</t>
  </si>
  <si>
    <t>Holes Bay</t>
  </si>
  <si>
    <t>Holes Bay (north)</t>
  </si>
  <si>
    <t>Replicates</t>
  </si>
  <si>
    <t>1,2,3</t>
  </si>
  <si>
    <t>NB concentrations in µg/g (same as ppm)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</si>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</sst>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4" fontId="2" fillId="0" borderId="0" xfId="0" applyNumberFormat="1" applyFont="1"/>
    <xf numFmtId="164" fontId="2" fillId="0" borderId="5" xfId="0" applyNumberFormat="1" applyFont="1" applyBorder="1"/>
    <xf numFmtId="165" fontId="0" fillId="0" borderId="0" xfId="0" applyNumberFormat="1"/>
    <xf numFmtId="0" fontId="2" fillId="0" borderId="4" xfId="0" quotePrefix="1" applyFont="1" applyBorder="1"/>
    <xf numFmtId="0" fontId="4" fillId="0" borderId="0" xfId="0" applyFont="1"/>
    <xf numFmtId="166" fontId="2" fillId="0" borderId="0" xfId="0" applyNumberFormat="1" applyFont="1"/>
    <xf numFmtId="0" fontId="2" fillId="0" borderId="5" xfId="0" applyFont="1" applyBorder="1"/>
    <xf numFmtId="0" fontId="2" fillId="0" borderId="0" xfId="0" quotePrefix="1" applyFont="1"/>
    <xf numFmtId="0" fontId="2" fillId="0" borderId="6" xfId="0" applyFont="1" applyBorder="1"/>
    <xf numFmtId="166" fontId="2" fillId="0" borderId="6" xfId="0" applyNumberFormat="1" applyFont="1" applyBorder="1"/>
    <xf numFmtId="0" fontId="2" fillId="0" borderId="7" xfId="0" applyFont="1" applyBorder="1"/>
    <xf numFmtId="0" fontId="4" fillId="0" borderId="0" xfId="0" quotePrefix="1" applyFont="1"/>
    <xf numFmtId="0" fontId="0" fillId="2" borderId="0" xfId="0" applyFill="1"/>
    <xf numFmtId="164" fontId="0" fillId="0" borderId="0" xfId="0" applyNumberFormat="1"/>
    <xf numFmtId="164" fontId="2" fillId="0" borderId="4" xfId="0" quotePrefix="1" applyNumberFormat="1" applyFont="1" applyBorder="1"/>
    <xf numFmtId="0" fontId="2" fillId="0" borderId="0" xfId="0" applyFont="1" applyFill="1" applyBorder="1"/>
    <xf numFmtId="164" fontId="4" fillId="0" borderId="0" xfId="0" applyNumberFormat="1" applyFont="1"/>
    <xf numFmtId="164" fontId="2" fillId="0" borderId="0" xfId="0" applyNumberFormat="1" applyFont="1" applyFill="1" applyBorder="1"/>
    <xf numFmtId="0" fontId="0" fillId="0" borderId="0" xfId="0" quotePrefix="1"/>
    <xf numFmtId="0" fontId="1" fillId="0" borderId="4" xfId="0" quotePrefix="1" applyFont="1" applyBorder="1"/>
    <xf numFmtId="2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5" fillId="0" borderId="0" xfId="0" applyFont="1"/>
    <xf numFmtId="0" fontId="0" fillId="0" borderId="0" xfId="0" applyNumberFormat="1"/>
    <xf numFmtId="0" fontId="8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L67" sqref="L67"/>
    </sheetView>
  </sheetViews>
  <sheetFormatPr baseColWidth="10" defaultRowHeight="15" x14ac:dyDescent="0"/>
  <sheetData>
    <row r="1" spans="1:17">
      <c r="A1" s="1" t="s">
        <v>0</v>
      </c>
      <c r="B1" s="2"/>
      <c r="C1" s="2"/>
      <c r="D1" s="3"/>
      <c r="F1" s="1" t="s">
        <v>1</v>
      </c>
      <c r="G1" s="2"/>
      <c r="H1" s="2"/>
      <c r="I1" s="3"/>
      <c r="K1" s="1" t="s">
        <v>2</v>
      </c>
      <c r="L1" s="2"/>
      <c r="M1" s="2"/>
      <c r="N1" s="3"/>
      <c r="Q1" t="s">
        <v>3</v>
      </c>
    </row>
    <row r="2" spans="1:17">
      <c r="A2" s="4"/>
      <c r="B2" s="5"/>
      <c r="C2" s="6" t="s">
        <v>4</v>
      </c>
      <c r="D2" s="7"/>
      <c r="F2" s="4"/>
      <c r="G2" s="5"/>
      <c r="H2" s="6" t="s">
        <v>4</v>
      </c>
      <c r="I2" s="7"/>
      <c r="K2" s="4"/>
      <c r="L2" s="5"/>
      <c r="M2" s="6" t="s">
        <v>4</v>
      </c>
      <c r="N2" s="7"/>
      <c r="Q2" t="s">
        <v>5</v>
      </c>
    </row>
    <row r="3" spans="1:17">
      <c r="A3" s="4" t="s">
        <v>6</v>
      </c>
      <c r="B3" s="5"/>
      <c r="C3" s="8"/>
      <c r="D3" s="9"/>
      <c r="F3" s="4" t="s">
        <v>6</v>
      </c>
      <c r="G3" s="5"/>
      <c r="H3" s="8"/>
      <c r="I3" s="9"/>
      <c r="K3" s="4" t="s">
        <v>6</v>
      </c>
      <c r="L3" s="5"/>
      <c r="M3" s="8"/>
      <c r="N3" s="9"/>
      <c r="P3" t="s">
        <v>7</v>
      </c>
      <c r="Q3" s="10">
        <v>989.1</v>
      </c>
    </row>
    <row r="4" spans="1:17">
      <c r="A4" s="4" t="s">
        <v>8</v>
      </c>
      <c r="B4" s="5"/>
      <c r="C4" s="8"/>
      <c r="D4" s="9"/>
      <c r="F4" s="11" t="s">
        <v>9</v>
      </c>
      <c r="G4" s="5"/>
      <c r="I4" s="9"/>
      <c r="K4" s="11" t="s">
        <v>10</v>
      </c>
      <c r="L4" s="5"/>
      <c r="M4" s="12"/>
      <c r="N4" s="9"/>
      <c r="P4" t="s">
        <v>11</v>
      </c>
      <c r="Q4" s="10">
        <v>988.2</v>
      </c>
    </row>
    <row r="5" spans="1:17">
      <c r="A5" s="11" t="s">
        <v>12</v>
      </c>
      <c r="D5" s="9"/>
      <c r="F5" s="11" t="s">
        <v>13</v>
      </c>
      <c r="H5" s="8"/>
      <c r="I5" s="9"/>
      <c r="K5" s="11" t="s">
        <v>14</v>
      </c>
      <c r="M5" s="8"/>
      <c r="N5" s="9"/>
      <c r="P5" t="s">
        <v>15</v>
      </c>
      <c r="Q5" s="10">
        <v>985.2</v>
      </c>
    </row>
    <row r="6" spans="1:17">
      <c r="A6" s="4" t="s">
        <v>16</v>
      </c>
      <c r="B6" s="5"/>
      <c r="C6" s="8"/>
      <c r="D6" s="9"/>
      <c r="F6" s="4" t="s">
        <v>16</v>
      </c>
      <c r="G6" s="5"/>
      <c r="I6" s="9"/>
      <c r="K6" s="4" t="s">
        <v>16</v>
      </c>
      <c r="L6" s="5"/>
      <c r="N6" s="9"/>
      <c r="P6" t="s">
        <v>17</v>
      </c>
      <c r="Q6" s="10">
        <v>983.3</v>
      </c>
    </row>
    <row r="7" spans="1:17">
      <c r="A7" s="4"/>
      <c r="B7" s="5"/>
      <c r="C7" s="13"/>
      <c r="D7" s="14"/>
      <c r="F7" s="4"/>
      <c r="G7" s="5"/>
      <c r="H7" s="13"/>
      <c r="I7" s="14"/>
      <c r="K7" s="4"/>
      <c r="L7" s="5"/>
      <c r="M7" s="13"/>
      <c r="N7" s="14"/>
      <c r="P7" t="s">
        <v>18</v>
      </c>
      <c r="Q7" s="10">
        <v>9639.6</v>
      </c>
    </row>
    <row r="8" spans="1:17">
      <c r="A8" s="2" t="s">
        <v>19</v>
      </c>
      <c r="B8" s="2"/>
      <c r="C8" s="2"/>
      <c r="D8" s="3"/>
      <c r="F8" s="2" t="s">
        <v>20</v>
      </c>
      <c r="G8" s="2"/>
      <c r="H8" s="2"/>
      <c r="I8" s="3"/>
      <c r="K8" s="2" t="s">
        <v>21</v>
      </c>
      <c r="L8" s="2"/>
      <c r="M8" s="2"/>
      <c r="N8" s="3"/>
      <c r="P8" t="s">
        <v>22</v>
      </c>
      <c r="Q8" s="10">
        <v>999</v>
      </c>
    </row>
    <row r="9" spans="1:17">
      <c r="A9" s="5"/>
      <c r="B9" s="5"/>
      <c r="C9" s="6" t="s">
        <v>4</v>
      </c>
      <c r="D9" s="7"/>
      <c r="F9" s="5"/>
      <c r="G9" s="5"/>
      <c r="H9" s="6" t="s">
        <v>4</v>
      </c>
      <c r="I9" s="7"/>
      <c r="K9" s="5"/>
      <c r="L9" s="5"/>
      <c r="M9" s="6" t="s">
        <v>4</v>
      </c>
      <c r="N9" s="7"/>
      <c r="P9" t="s">
        <v>23</v>
      </c>
      <c r="Q9" s="10">
        <v>991.1</v>
      </c>
    </row>
    <row r="10" spans="1:17">
      <c r="A10" s="5" t="s">
        <v>6</v>
      </c>
      <c r="B10" s="5"/>
      <c r="C10" s="8"/>
      <c r="D10" s="9"/>
      <c r="F10" s="5" t="s">
        <v>6</v>
      </c>
      <c r="G10" s="5"/>
      <c r="H10" s="8"/>
      <c r="I10" s="9"/>
      <c r="K10" s="5" t="s">
        <v>6</v>
      </c>
      <c r="L10" s="5"/>
      <c r="M10" s="8"/>
      <c r="N10" s="9"/>
      <c r="P10" t="s">
        <v>24</v>
      </c>
      <c r="Q10" s="10">
        <v>972.7</v>
      </c>
    </row>
    <row r="11" spans="1:17">
      <c r="A11" s="15" t="s">
        <v>25</v>
      </c>
      <c r="B11" s="5"/>
      <c r="C11" s="8"/>
      <c r="D11" s="9"/>
      <c r="F11" s="15" t="s">
        <v>26</v>
      </c>
      <c r="G11" s="5"/>
      <c r="H11" s="8"/>
      <c r="I11" s="9"/>
      <c r="K11" s="15" t="s">
        <v>27</v>
      </c>
      <c r="L11" s="5"/>
      <c r="M11" s="8"/>
      <c r="N11" s="9"/>
      <c r="P11" t="s">
        <v>28</v>
      </c>
      <c r="Q11" s="10">
        <v>1000</v>
      </c>
    </row>
    <row r="12" spans="1:17">
      <c r="A12" s="5" t="s">
        <v>29</v>
      </c>
      <c r="B12" s="5"/>
      <c r="C12" s="8"/>
      <c r="D12" s="9"/>
      <c r="F12" s="5" t="s">
        <v>29</v>
      </c>
      <c r="G12" s="5"/>
      <c r="H12" s="8"/>
      <c r="I12" s="9"/>
      <c r="K12" s="5" t="s">
        <v>29</v>
      </c>
      <c r="L12" s="5"/>
      <c r="M12" s="8"/>
      <c r="N12" s="9"/>
      <c r="P12" t="s">
        <v>30</v>
      </c>
      <c r="Q12" s="10">
        <v>987.1</v>
      </c>
    </row>
    <row r="13" spans="1:17">
      <c r="A13" s="5"/>
      <c r="B13" s="5"/>
      <c r="C13" s="13"/>
      <c r="D13" s="14"/>
      <c r="F13" s="5"/>
      <c r="G13" s="5"/>
      <c r="H13" s="13"/>
      <c r="I13" s="14"/>
      <c r="K13" s="5"/>
      <c r="L13" s="5"/>
      <c r="M13" s="13"/>
      <c r="N13" s="14"/>
    </row>
    <row r="14" spans="1:17">
      <c r="A14" s="16"/>
      <c r="B14" s="16"/>
      <c r="C14" s="17"/>
      <c r="D14" s="18"/>
      <c r="F14" s="16"/>
      <c r="G14" s="16"/>
      <c r="H14" s="17"/>
      <c r="I14" s="18"/>
      <c r="K14" s="16"/>
      <c r="L14" s="16"/>
      <c r="M14" s="17"/>
      <c r="N14" s="18"/>
    </row>
    <row r="16" spans="1:17">
      <c r="A16" s="1" t="s">
        <v>31</v>
      </c>
      <c r="B16" s="2"/>
      <c r="C16" s="2"/>
      <c r="D16" s="3"/>
      <c r="F16" s="1" t="s">
        <v>32</v>
      </c>
      <c r="G16" s="2"/>
      <c r="H16" s="2"/>
      <c r="I16" s="3"/>
    </row>
    <row r="17" spans="1:14">
      <c r="A17" s="4"/>
      <c r="B17" s="5"/>
      <c r="C17" s="6" t="s">
        <v>4</v>
      </c>
      <c r="D17" s="7"/>
      <c r="F17" s="4"/>
      <c r="G17" s="5"/>
      <c r="H17" s="6" t="s">
        <v>4</v>
      </c>
      <c r="I17" s="7"/>
    </row>
    <row r="18" spans="1:14">
      <c r="A18" s="4" t="s">
        <v>6</v>
      </c>
      <c r="B18" s="5"/>
      <c r="C18" s="8"/>
      <c r="D18" s="9"/>
      <c r="F18" s="4" t="s">
        <v>6</v>
      </c>
      <c r="G18" s="5"/>
      <c r="H18" s="8"/>
      <c r="I18" s="9"/>
    </row>
    <row r="19" spans="1:14">
      <c r="A19" s="11" t="s">
        <v>33</v>
      </c>
      <c r="B19" s="5"/>
      <c r="C19" s="8"/>
      <c r="D19" s="9"/>
      <c r="F19" s="11" t="s">
        <v>34</v>
      </c>
      <c r="G19" s="5"/>
      <c r="I19" s="9"/>
    </row>
    <row r="20" spans="1:14">
      <c r="A20" s="4" t="s">
        <v>16</v>
      </c>
      <c r="B20" s="5"/>
      <c r="C20" s="8"/>
      <c r="D20" s="9"/>
      <c r="F20" s="11" t="s">
        <v>35</v>
      </c>
      <c r="H20" s="8"/>
      <c r="I20" s="9"/>
    </row>
    <row r="21" spans="1:14">
      <c r="A21" s="4"/>
      <c r="B21" s="5"/>
      <c r="C21" s="13"/>
      <c r="D21" s="14"/>
      <c r="F21" s="19" t="s">
        <v>36</v>
      </c>
      <c r="I21" s="9"/>
    </row>
    <row r="22" spans="1:14">
      <c r="A22" s="4"/>
      <c r="B22" s="5"/>
      <c r="C22" s="13"/>
      <c r="D22" s="14"/>
      <c r="F22" s="4" t="s">
        <v>16</v>
      </c>
      <c r="G22" s="5"/>
      <c r="I22" s="9"/>
    </row>
    <row r="23" spans="1:14">
      <c r="A23" s="2" t="s">
        <v>37</v>
      </c>
      <c r="B23" s="2"/>
      <c r="C23" s="2"/>
      <c r="D23" s="3"/>
      <c r="F23" s="4"/>
      <c r="G23" s="5"/>
      <c r="H23" s="13"/>
      <c r="I23" s="14"/>
    </row>
    <row r="24" spans="1:14">
      <c r="A24" s="5"/>
      <c r="B24" s="5"/>
      <c r="C24" s="6" t="s">
        <v>4</v>
      </c>
      <c r="D24" s="7"/>
      <c r="F24" s="2" t="s">
        <v>38</v>
      </c>
      <c r="G24" s="2"/>
      <c r="H24" s="2"/>
      <c r="I24" s="3"/>
    </row>
    <row r="25" spans="1:14">
      <c r="A25" s="5" t="s">
        <v>6</v>
      </c>
      <c r="B25" s="5"/>
      <c r="C25" s="8"/>
      <c r="D25" s="9"/>
      <c r="F25" s="5"/>
      <c r="G25" s="5"/>
      <c r="H25" s="6" t="s">
        <v>4</v>
      </c>
      <c r="I25" s="7"/>
    </row>
    <row r="26" spans="1:14">
      <c r="A26" s="15" t="s">
        <v>39</v>
      </c>
      <c r="B26" s="5"/>
      <c r="C26" s="8"/>
      <c r="D26" s="9"/>
      <c r="F26" s="5" t="s">
        <v>6</v>
      </c>
      <c r="G26" s="5"/>
      <c r="H26" s="8"/>
      <c r="I26" s="9"/>
    </row>
    <row r="27" spans="1:14">
      <c r="A27" s="5" t="s">
        <v>29</v>
      </c>
      <c r="B27" s="5"/>
      <c r="C27" s="8"/>
      <c r="D27" s="9"/>
      <c r="F27" s="15" t="s">
        <v>40</v>
      </c>
      <c r="G27" s="5"/>
      <c r="H27" s="8"/>
      <c r="I27" s="9"/>
    </row>
    <row r="28" spans="1:14">
      <c r="A28" s="5"/>
      <c r="B28" s="5"/>
      <c r="C28" s="13"/>
      <c r="D28" s="14"/>
      <c r="F28" s="5" t="s">
        <v>29</v>
      </c>
      <c r="G28" s="5"/>
      <c r="H28" s="8"/>
      <c r="I28" s="9"/>
    </row>
    <row r="29" spans="1:14">
      <c r="A29" s="16"/>
      <c r="B29" s="16"/>
      <c r="C29" s="17"/>
      <c r="D29" s="18"/>
      <c r="F29" s="5"/>
      <c r="G29" s="5"/>
      <c r="H29" s="13"/>
      <c r="I29" s="14"/>
    </row>
    <row r="30" spans="1:14">
      <c r="F30" s="16"/>
      <c r="G30" s="16"/>
      <c r="H30" s="17"/>
      <c r="I30" s="18"/>
    </row>
    <row r="31" spans="1:1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4" spans="1:14">
      <c r="A34" s="1" t="s">
        <v>41</v>
      </c>
      <c r="B34" s="2"/>
      <c r="C34" s="2"/>
      <c r="D34" s="3"/>
      <c r="F34" s="1" t="s">
        <v>42</v>
      </c>
      <c r="G34" s="2"/>
      <c r="H34" s="2"/>
      <c r="I34" s="3"/>
      <c r="K34" s="1" t="s">
        <v>43</v>
      </c>
      <c r="L34" s="2"/>
      <c r="M34" s="2"/>
      <c r="N34" s="3"/>
    </row>
    <row r="35" spans="1:14">
      <c r="A35" s="4"/>
      <c r="B35" s="5"/>
      <c r="C35" s="6" t="s">
        <v>4</v>
      </c>
      <c r="D35" s="7"/>
      <c r="F35" s="4"/>
      <c r="G35" s="5"/>
      <c r="H35" s="6" t="s">
        <v>4</v>
      </c>
      <c r="I35" s="7"/>
      <c r="K35" s="4"/>
      <c r="L35" s="5"/>
      <c r="M35" s="6" t="s">
        <v>4</v>
      </c>
      <c r="N35" s="7"/>
    </row>
    <row r="36" spans="1:14">
      <c r="A36" s="4" t="s">
        <v>6</v>
      </c>
      <c r="B36" s="5"/>
      <c r="C36" s="8"/>
      <c r="D36" s="9"/>
      <c r="F36" s="4" t="s">
        <v>6</v>
      </c>
      <c r="G36" s="5"/>
      <c r="H36" s="8"/>
      <c r="I36" s="9"/>
      <c r="K36" s="4" t="s">
        <v>6</v>
      </c>
      <c r="L36" s="5"/>
      <c r="M36" s="8"/>
      <c r="N36" s="9"/>
    </row>
    <row r="37" spans="1:14">
      <c r="A37" s="11" t="s">
        <v>44</v>
      </c>
      <c r="B37" s="5"/>
      <c r="C37" s="12"/>
      <c r="D37" s="9"/>
      <c r="F37" s="11" t="s">
        <v>45</v>
      </c>
      <c r="G37" s="5"/>
      <c r="H37" s="12"/>
      <c r="I37" s="9"/>
      <c r="K37" s="11" t="s">
        <v>46</v>
      </c>
      <c r="L37" s="5"/>
      <c r="M37" s="12"/>
      <c r="N37" s="9"/>
    </row>
    <row r="38" spans="1:14">
      <c r="A38" s="11" t="s">
        <v>47</v>
      </c>
      <c r="C38" s="8"/>
      <c r="D38" s="9"/>
      <c r="F38" s="11" t="s">
        <v>48</v>
      </c>
      <c r="H38" s="8"/>
      <c r="I38" s="9"/>
      <c r="K38" s="11" t="s">
        <v>49</v>
      </c>
      <c r="M38" s="8"/>
      <c r="N38" s="9"/>
    </row>
    <row r="39" spans="1:14">
      <c r="A39" s="19" t="s">
        <v>50</v>
      </c>
      <c r="C39" s="12"/>
      <c r="D39" s="9"/>
      <c r="F39" s="19" t="s">
        <v>51</v>
      </c>
      <c r="H39" s="12"/>
      <c r="I39" s="9"/>
      <c r="K39" s="19" t="s">
        <v>52</v>
      </c>
      <c r="M39" s="12"/>
      <c r="N39" s="9"/>
    </row>
    <row r="40" spans="1:14">
      <c r="A40" s="11" t="s">
        <v>53</v>
      </c>
      <c r="B40" s="5"/>
      <c r="C40" s="12"/>
      <c r="D40" s="9"/>
      <c r="F40" s="11" t="s">
        <v>54</v>
      </c>
      <c r="G40" s="5"/>
      <c r="H40" s="12"/>
      <c r="I40" s="9"/>
      <c r="K40" s="11" t="s">
        <v>55</v>
      </c>
      <c r="L40" s="5"/>
      <c r="M40" s="12"/>
      <c r="N40" s="9"/>
    </row>
    <row r="41" spans="1:14">
      <c r="A41" s="11" t="s">
        <v>56</v>
      </c>
      <c r="B41" s="5"/>
      <c r="C41" s="8"/>
      <c r="D41" s="9"/>
      <c r="E41" s="21"/>
      <c r="F41" s="22" t="s">
        <v>57</v>
      </c>
      <c r="G41" s="8"/>
      <c r="H41" s="8"/>
      <c r="I41" s="9"/>
      <c r="J41" s="21"/>
      <c r="K41" s="22" t="s">
        <v>58</v>
      </c>
      <c r="L41" s="8"/>
      <c r="M41" s="8"/>
      <c r="N41" s="9"/>
    </row>
    <row r="42" spans="1:14">
      <c r="A42" s="23" t="s">
        <v>16</v>
      </c>
      <c r="C42" s="24"/>
      <c r="D42" s="21"/>
      <c r="E42" s="21"/>
      <c r="F42" s="25" t="s">
        <v>16</v>
      </c>
      <c r="G42" s="21"/>
      <c r="H42" s="24"/>
      <c r="I42" s="21"/>
      <c r="J42" s="21"/>
      <c r="K42" s="25" t="s">
        <v>16</v>
      </c>
      <c r="L42" s="21"/>
      <c r="M42" s="24"/>
      <c r="N42" s="21"/>
    </row>
    <row r="46" spans="1:14">
      <c r="A46" s="1" t="s">
        <v>59</v>
      </c>
      <c r="B46" s="2"/>
      <c r="C46" s="2"/>
      <c r="D46" s="3"/>
      <c r="F46" s="1" t="s">
        <v>60</v>
      </c>
      <c r="G46" s="2"/>
      <c r="H46" s="2"/>
      <c r="I46" s="3"/>
    </row>
    <row r="47" spans="1:14">
      <c r="A47" s="4"/>
      <c r="B47" s="5"/>
      <c r="C47" s="6" t="s">
        <v>4</v>
      </c>
      <c r="D47" s="7"/>
      <c r="F47" s="4"/>
      <c r="G47" s="5"/>
      <c r="H47" s="6" t="s">
        <v>4</v>
      </c>
      <c r="I47" s="7"/>
    </row>
    <row r="48" spans="1:14">
      <c r="A48" s="4" t="s">
        <v>6</v>
      </c>
      <c r="B48" s="5"/>
      <c r="C48" s="8"/>
      <c r="D48" s="9"/>
      <c r="F48" s="4" t="s">
        <v>6</v>
      </c>
      <c r="G48" s="5"/>
      <c r="H48" s="8"/>
      <c r="I48" s="9"/>
    </row>
    <row r="49" spans="1:14">
      <c r="A49" s="11" t="s">
        <v>61</v>
      </c>
      <c r="B49" s="5"/>
      <c r="C49" s="12"/>
      <c r="D49" s="9"/>
      <c r="F49" s="11" t="s">
        <v>62</v>
      </c>
      <c r="G49" s="5"/>
      <c r="H49" s="12"/>
      <c r="I49" s="9"/>
      <c r="K49" s="26"/>
    </row>
    <row r="50" spans="1:14">
      <c r="A50" s="11" t="s">
        <v>63</v>
      </c>
      <c r="C50" s="8"/>
      <c r="D50" s="9"/>
      <c r="F50" s="11" t="s">
        <v>64</v>
      </c>
      <c r="H50" s="8"/>
      <c r="I50" s="9"/>
    </row>
    <row r="51" spans="1:14">
      <c r="A51" s="19" t="s">
        <v>65</v>
      </c>
      <c r="C51" s="12"/>
      <c r="D51" s="9"/>
      <c r="F51" s="19" t="s">
        <v>66</v>
      </c>
      <c r="H51" s="12"/>
      <c r="I51" s="9"/>
    </row>
    <row r="52" spans="1:14">
      <c r="A52" s="11" t="s">
        <v>67</v>
      </c>
      <c r="B52" s="5"/>
      <c r="C52" s="12"/>
      <c r="D52" s="9"/>
      <c r="F52" s="11" t="s">
        <v>68</v>
      </c>
      <c r="G52" s="5"/>
      <c r="H52" s="12"/>
      <c r="I52" s="9"/>
    </row>
    <row r="53" spans="1:14">
      <c r="A53" s="27" t="s">
        <v>69</v>
      </c>
      <c r="B53" s="5"/>
      <c r="C53" s="8"/>
      <c r="D53" s="9"/>
      <c r="F53" s="27" t="s">
        <v>70</v>
      </c>
      <c r="G53" s="5"/>
      <c r="H53" s="8"/>
      <c r="I53" s="9"/>
    </row>
    <row r="54" spans="1:14">
      <c r="A54" s="23" t="s">
        <v>16</v>
      </c>
      <c r="C54" s="12"/>
      <c r="D54" s="21"/>
      <c r="F54" s="23" t="s">
        <v>16</v>
      </c>
      <c r="H54" s="12"/>
      <c r="I54" s="21"/>
    </row>
    <row r="55" spans="1:14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7" spans="1:14">
      <c r="A57" t="s">
        <v>71</v>
      </c>
      <c r="B57" t="s">
        <v>72</v>
      </c>
      <c r="C57" t="s">
        <v>73</v>
      </c>
      <c r="D57" t="s">
        <v>74</v>
      </c>
      <c r="E57" t="s">
        <v>75</v>
      </c>
      <c r="F57" t="s">
        <v>76</v>
      </c>
      <c r="H57" t="s">
        <v>77</v>
      </c>
      <c r="I57" t="s">
        <v>72</v>
      </c>
      <c r="J57" t="s">
        <v>73</v>
      </c>
      <c r="K57" t="s">
        <v>74</v>
      </c>
      <c r="L57" t="s">
        <v>75</v>
      </c>
      <c r="M57" t="s">
        <v>76</v>
      </c>
    </row>
    <row r="58" spans="1:14">
      <c r="B58" t="s">
        <v>78</v>
      </c>
      <c r="C58" t="s">
        <v>78</v>
      </c>
      <c r="D58" t="s">
        <v>78</v>
      </c>
      <c r="E58" t="s">
        <v>78</v>
      </c>
      <c r="F58" t="s">
        <v>78</v>
      </c>
      <c r="I58" t="s">
        <v>78</v>
      </c>
      <c r="J58" t="s">
        <v>78</v>
      </c>
      <c r="K58" t="s">
        <v>78</v>
      </c>
      <c r="L58" t="s">
        <v>78</v>
      </c>
      <c r="M58" t="s">
        <v>78</v>
      </c>
    </row>
    <row r="60" spans="1:14">
      <c r="A60" s="33" t="s">
        <v>79</v>
      </c>
      <c r="B60" s="33">
        <v>2</v>
      </c>
      <c r="C60" s="33">
        <v>25</v>
      </c>
      <c r="D60" s="33">
        <v>40</v>
      </c>
      <c r="E60" s="33">
        <v>70</v>
      </c>
      <c r="F60" s="33">
        <v>100</v>
      </c>
      <c r="H60" t="s">
        <v>79</v>
      </c>
      <c r="I60" s="28"/>
      <c r="J60" s="28"/>
      <c r="K60" s="28"/>
      <c r="L60" s="28"/>
      <c r="M60" s="28"/>
      <c r="N60" s="28"/>
    </row>
    <row r="61" spans="1:14">
      <c r="A61" s="33" t="s">
        <v>86</v>
      </c>
      <c r="B61" s="33">
        <v>2</v>
      </c>
      <c r="C61" s="33">
        <v>25</v>
      </c>
      <c r="D61" s="33">
        <v>40</v>
      </c>
      <c r="E61" s="33">
        <v>70</v>
      </c>
      <c r="F61" s="33">
        <v>100</v>
      </c>
      <c r="H61" t="s">
        <v>80</v>
      </c>
      <c r="I61" s="28"/>
      <c r="J61" s="28"/>
      <c r="K61" s="28"/>
      <c r="L61" s="28"/>
      <c r="M61" s="28"/>
      <c r="N61" s="28"/>
    </row>
    <row r="62" spans="1:14">
      <c r="A62" s="33" t="s">
        <v>81</v>
      </c>
      <c r="B62" s="33">
        <v>2</v>
      </c>
      <c r="C62" s="33">
        <v>25</v>
      </c>
      <c r="D62" s="33">
        <v>40</v>
      </c>
      <c r="E62" s="33">
        <v>70</v>
      </c>
      <c r="F62" s="33">
        <v>100</v>
      </c>
      <c r="H62" t="s">
        <v>81</v>
      </c>
      <c r="I62" s="28"/>
      <c r="J62" s="28"/>
      <c r="K62" s="28"/>
      <c r="L62" s="28"/>
      <c r="M62" s="28"/>
      <c r="N62" s="28"/>
    </row>
    <row r="63" spans="1:14">
      <c r="A63" s="30" t="s">
        <v>80</v>
      </c>
      <c r="B63" s="30">
        <v>10</v>
      </c>
      <c r="C63" s="30">
        <v>50</v>
      </c>
      <c r="D63" s="30">
        <v>100</v>
      </c>
      <c r="E63" s="30">
        <v>175</v>
      </c>
      <c r="F63" s="30">
        <v>250</v>
      </c>
      <c r="H63" t="s">
        <v>82</v>
      </c>
      <c r="I63" s="28"/>
      <c r="J63" s="28"/>
      <c r="K63" s="28"/>
      <c r="L63" s="28"/>
      <c r="M63" s="28"/>
      <c r="N63" s="28"/>
    </row>
    <row r="64" spans="1:14">
      <c r="A64" s="34" t="s">
        <v>83</v>
      </c>
      <c r="B64" s="34">
        <v>1000</v>
      </c>
      <c r="C64" s="34">
        <v>5000</v>
      </c>
      <c r="D64" s="34">
        <v>10000</v>
      </c>
      <c r="E64" s="34">
        <v>20000</v>
      </c>
      <c r="F64" s="34">
        <v>30000</v>
      </c>
      <c r="H64" t="s">
        <v>83</v>
      </c>
    </row>
    <row r="65" spans="1:15">
      <c r="A65" s="32" t="s">
        <v>84</v>
      </c>
      <c r="B65" s="32">
        <v>1</v>
      </c>
      <c r="C65" s="32">
        <v>5</v>
      </c>
      <c r="D65" s="32">
        <v>10</v>
      </c>
      <c r="E65" s="32">
        <v>20</v>
      </c>
      <c r="F65" s="32">
        <v>30</v>
      </c>
      <c r="H65" t="s">
        <v>84</v>
      </c>
      <c r="I65" s="28"/>
      <c r="J65" s="28"/>
      <c r="K65" s="28"/>
      <c r="L65" s="28"/>
      <c r="M65" s="28"/>
      <c r="N65" s="28"/>
    </row>
    <row r="66" spans="1:15">
      <c r="A66" s="32" t="s">
        <v>85</v>
      </c>
      <c r="B66" s="32">
        <v>1</v>
      </c>
      <c r="C66" s="32">
        <v>5</v>
      </c>
      <c r="D66" s="32">
        <v>10</v>
      </c>
      <c r="E66" s="32">
        <v>20</v>
      </c>
      <c r="F66" s="32">
        <v>30</v>
      </c>
      <c r="H66" t="s">
        <v>85</v>
      </c>
      <c r="I66" s="28"/>
      <c r="J66" s="28"/>
      <c r="K66" s="28"/>
      <c r="L66" s="28"/>
      <c r="M66" s="28"/>
      <c r="N66" s="28"/>
    </row>
    <row r="67" spans="1:15">
      <c r="A67" s="31" t="s">
        <v>82</v>
      </c>
      <c r="B67" s="31">
        <v>0.25</v>
      </c>
      <c r="C67" s="31">
        <v>1</v>
      </c>
      <c r="D67" s="31">
        <v>3</v>
      </c>
      <c r="E67" s="31">
        <v>4</v>
      </c>
      <c r="F67" s="31">
        <v>5</v>
      </c>
      <c r="H67" t="s">
        <v>86</v>
      </c>
      <c r="I67" s="28"/>
      <c r="J67" s="28"/>
      <c r="K67" s="28"/>
      <c r="L67" s="28"/>
      <c r="M67" s="28"/>
      <c r="N67" s="28"/>
    </row>
    <row r="68" spans="1:15">
      <c r="A68" s="31" t="s">
        <v>87</v>
      </c>
      <c r="B68" s="31">
        <v>0.25</v>
      </c>
      <c r="C68" s="31">
        <v>1</v>
      </c>
      <c r="D68" s="31">
        <v>3</v>
      </c>
      <c r="E68" s="31">
        <v>4</v>
      </c>
      <c r="F68" s="31">
        <v>5</v>
      </c>
      <c r="H68" t="s">
        <v>87</v>
      </c>
      <c r="I68" s="28"/>
      <c r="J68" s="28"/>
      <c r="K68" s="28"/>
      <c r="L68" s="28"/>
      <c r="M68" s="28"/>
      <c r="N68" s="28"/>
    </row>
    <row r="69" spans="1:15">
      <c r="A69" s="31" t="s">
        <v>88</v>
      </c>
      <c r="B69" s="31">
        <v>0.25</v>
      </c>
      <c r="C69" s="31">
        <v>1</v>
      </c>
      <c r="D69" s="31">
        <v>3</v>
      </c>
      <c r="E69" s="31">
        <v>4</v>
      </c>
      <c r="F69" s="31">
        <v>5</v>
      </c>
      <c r="H69" t="s">
        <v>88</v>
      </c>
      <c r="I69" s="28"/>
      <c r="J69" s="28"/>
      <c r="K69" s="28"/>
      <c r="L69" s="28"/>
      <c r="M69" s="28"/>
      <c r="N69" s="28"/>
    </row>
    <row r="73" spans="1:15">
      <c r="E73" s="29"/>
      <c r="F73" s="29" t="s">
        <v>79</v>
      </c>
      <c r="G73" s="29" t="s">
        <v>80</v>
      </c>
      <c r="H73" s="29" t="s">
        <v>81</v>
      </c>
      <c r="I73" s="29" t="s">
        <v>82</v>
      </c>
      <c r="J73" s="29" t="s">
        <v>83</v>
      </c>
      <c r="K73" s="29" t="s">
        <v>84</v>
      </c>
      <c r="L73" s="29" t="s">
        <v>85</v>
      </c>
      <c r="M73" s="29" t="s">
        <v>86</v>
      </c>
      <c r="N73" s="29" t="s">
        <v>87</v>
      </c>
      <c r="O73" s="29" t="s">
        <v>88</v>
      </c>
    </row>
    <row r="74" spans="1:15">
      <c r="C74" t="s">
        <v>72</v>
      </c>
      <c r="D74" t="s">
        <v>78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>
      <c r="C75" t="s">
        <v>73</v>
      </c>
      <c r="D75" t="s">
        <v>78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>
      <c r="C76" t="s">
        <v>74</v>
      </c>
      <c r="D76" t="s">
        <v>78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>
      <c r="C77" t="s">
        <v>75</v>
      </c>
      <c r="D77" t="s">
        <v>78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>
      <c r="C78" t="s">
        <v>76</v>
      </c>
      <c r="D78" t="s">
        <v>78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>
      <c r="D80" t="s">
        <v>89</v>
      </c>
      <c r="E80" s="29" t="s">
        <v>90</v>
      </c>
      <c r="F80" s="29" t="s">
        <v>91</v>
      </c>
      <c r="G80" s="29" t="s">
        <v>92</v>
      </c>
      <c r="H80" s="29" t="s">
        <v>93</v>
      </c>
      <c r="I80" s="29" t="s">
        <v>94</v>
      </c>
      <c r="J80" s="29" t="s">
        <v>95</v>
      </c>
      <c r="K80" s="29" t="s">
        <v>96</v>
      </c>
      <c r="L80" s="29" t="s">
        <v>97</v>
      </c>
      <c r="M80" s="29" t="s">
        <v>98</v>
      </c>
      <c r="N80" s="29" t="s">
        <v>99</v>
      </c>
      <c r="O80" s="29" t="s">
        <v>100</v>
      </c>
    </row>
    <row r="81" spans="4:15">
      <c r="E81" s="29"/>
      <c r="F81" s="29" t="s">
        <v>91</v>
      </c>
      <c r="G81" s="29" t="s">
        <v>92</v>
      </c>
      <c r="H81" s="29" t="s">
        <v>93</v>
      </c>
      <c r="I81" s="29" t="s">
        <v>94</v>
      </c>
      <c r="J81" s="29" t="s">
        <v>95</v>
      </c>
      <c r="K81" s="29" t="s">
        <v>96</v>
      </c>
      <c r="L81" s="29" t="s">
        <v>97</v>
      </c>
      <c r="M81" s="29" t="s">
        <v>98</v>
      </c>
      <c r="N81" s="29" t="s">
        <v>99</v>
      </c>
      <c r="O81" s="29" t="s">
        <v>100</v>
      </c>
    </row>
    <row r="82" spans="4:15">
      <c r="E82" s="29"/>
      <c r="F82" s="29" t="s">
        <v>78</v>
      </c>
      <c r="G82" s="29" t="s">
        <v>78</v>
      </c>
      <c r="H82" s="29" t="s">
        <v>78</v>
      </c>
      <c r="I82" s="29" t="s">
        <v>78</v>
      </c>
      <c r="J82" s="29" t="s">
        <v>78</v>
      </c>
      <c r="K82" s="29" t="s">
        <v>78</v>
      </c>
      <c r="L82" s="29" t="s">
        <v>78</v>
      </c>
      <c r="M82" s="29" t="s">
        <v>78</v>
      </c>
      <c r="N82" s="29" t="s">
        <v>78</v>
      </c>
      <c r="O82" s="29" t="s">
        <v>78</v>
      </c>
    </row>
    <row r="83" spans="4:15">
      <c r="D83">
        <v>2</v>
      </c>
      <c r="E83" s="29" t="s">
        <v>101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4:15">
      <c r="D84">
        <v>3</v>
      </c>
      <c r="E84" s="29" t="s">
        <v>102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4:15">
      <c r="D85">
        <v>4</v>
      </c>
      <c r="E85" s="29" t="s">
        <v>103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4:15">
      <c r="D86">
        <v>5</v>
      </c>
      <c r="E86" s="29" t="s">
        <v>104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4:15">
      <c r="D87">
        <v>6</v>
      </c>
      <c r="E87" s="29" t="s">
        <v>105</v>
      </c>
      <c r="F87" s="29"/>
      <c r="G87" s="29"/>
      <c r="H87" s="29"/>
      <c r="I87" s="29"/>
      <c r="J87" s="29"/>
      <c r="K87" s="29"/>
      <c r="L87" s="29"/>
      <c r="M87" s="29"/>
      <c r="N87" s="29"/>
      <c r="O87" s="2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E45" sqref="E45"/>
    </sheetView>
  </sheetViews>
  <sheetFormatPr baseColWidth="10" defaultRowHeight="15" x14ac:dyDescent="0"/>
  <sheetData>
    <row r="1" spans="1:14">
      <c r="A1" t="s">
        <v>106</v>
      </c>
      <c r="B1" t="s">
        <v>107</v>
      </c>
      <c r="C1" t="s">
        <v>108</v>
      </c>
      <c r="D1" t="s">
        <v>109</v>
      </c>
      <c r="E1" t="s">
        <v>110</v>
      </c>
      <c r="G1" t="s">
        <v>108</v>
      </c>
      <c r="H1" t="s">
        <v>111</v>
      </c>
      <c r="I1" t="s">
        <v>112</v>
      </c>
      <c r="J1" t="s">
        <v>109</v>
      </c>
      <c r="K1" t="s">
        <v>110</v>
      </c>
      <c r="M1" t="s">
        <v>113</v>
      </c>
    </row>
    <row r="2" spans="1:14">
      <c r="A2" t="s">
        <v>114</v>
      </c>
      <c r="B2">
        <v>1</v>
      </c>
      <c r="C2">
        <v>6.4480000000000004</v>
      </c>
      <c r="D2">
        <v>26.540500000000002</v>
      </c>
      <c r="E2">
        <f>SUM(D2-C2)</f>
        <v>20.092500000000001</v>
      </c>
      <c r="F2">
        <f>SUM(E2/B2)</f>
        <v>20.092500000000001</v>
      </c>
      <c r="G2">
        <v>3.3433000000000002</v>
      </c>
      <c r="H2">
        <v>3.8473000000000002</v>
      </c>
      <c r="I2">
        <f>SUM(H2-G2)</f>
        <v>0.504</v>
      </c>
      <c r="J2">
        <v>8.3950999999999993</v>
      </c>
      <c r="K2">
        <f>SUM(J2-G2)</f>
        <v>5.0517999999999992</v>
      </c>
      <c r="L2">
        <f>SUM(K2/I2)</f>
        <v>10.023412698412697</v>
      </c>
      <c r="M2">
        <f>SUM(L2*F2)</f>
        <v>201.39541964285712</v>
      </c>
      <c r="N2" t="s">
        <v>115</v>
      </c>
    </row>
    <row r="3" spans="1:14">
      <c r="A3" t="s">
        <v>116</v>
      </c>
      <c r="B3">
        <v>1</v>
      </c>
      <c r="C3">
        <v>6.2351999999999999</v>
      </c>
      <c r="D3">
        <v>27.446000000000002</v>
      </c>
      <c r="E3">
        <f t="shared" ref="E3:E17" si="0">SUM(D3-C3)</f>
        <v>21.210800000000003</v>
      </c>
      <c r="F3">
        <f t="shared" ref="F3:F17" si="1">SUM(E3/B3)</f>
        <v>21.210800000000003</v>
      </c>
      <c r="G3">
        <v>3.4095</v>
      </c>
      <c r="H3">
        <v>3.9140999999999999</v>
      </c>
      <c r="I3">
        <f t="shared" ref="I3:I34" si="2">SUM(H3-G3)</f>
        <v>0.50459999999999994</v>
      </c>
      <c r="J3">
        <v>8.4618000000000002</v>
      </c>
      <c r="K3">
        <f t="shared" ref="K3:K34" si="3">SUM(J3-G3)</f>
        <v>5.0523000000000007</v>
      </c>
      <c r="L3">
        <f t="shared" ref="L3:L34" si="4">SUM(K3/I3)</f>
        <v>10.012485136741976</v>
      </c>
      <c r="M3">
        <f t="shared" ref="M3:M17" si="5">SUM(L3*F3)</f>
        <v>212.37281973840672</v>
      </c>
    </row>
    <row r="4" spans="1:14">
      <c r="A4" t="s">
        <v>117</v>
      </c>
      <c r="B4">
        <v>5.042E-2</v>
      </c>
      <c r="C4">
        <v>6.2507000000000001</v>
      </c>
      <c r="D4">
        <v>26.495899999999999</v>
      </c>
      <c r="E4">
        <f t="shared" si="0"/>
        <v>20.245199999999997</v>
      </c>
      <c r="F4">
        <f t="shared" si="1"/>
        <v>401.53113843712805</v>
      </c>
      <c r="G4">
        <v>3.4102000000000001</v>
      </c>
      <c r="H4">
        <v>3.9157000000000002</v>
      </c>
      <c r="I4">
        <f t="shared" si="2"/>
        <v>0.50550000000000006</v>
      </c>
      <c r="J4">
        <v>8.4772999999999996</v>
      </c>
      <c r="K4">
        <f t="shared" si="3"/>
        <v>5.0670999999999999</v>
      </c>
      <c r="L4">
        <f t="shared" si="4"/>
        <v>10.023936696340256</v>
      </c>
      <c r="M4">
        <f t="shared" si="5"/>
        <v>4024.9227133032073</v>
      </c>
    </row>
    <row r="5" spans="1:14">
      <c r="A5" t="s">
        <v>118</v>
      </c>
      <c r="B5">
        <v>5.1040000000000002E-2</v>
      </c>
      <c r="C5">
        <v>6.2351999999999999</v>
      </c>
      <c r="D5">
        <v>26.919</v>
      </c>
      <c r="E5">
        <f t="shared" si="0"/>
        <v>20.683800000000002</v>
      </c>
      <c r="F5">
        <f t="shared" si="1"/>
        <v>405.24686520376179</v>
      </c>
      <c r="G5">
        <v>3.3464</v>
      </c>
      <c r="H5">
        <v>3.85</v>
      </c>
      <c r="I5">
        <f t="shared" si="2"/>
        <v>0.50360000000000005</v>
      </c>
      <c r="J5">
        <v>8.4339999999999993</v>
      </c>
      <c r="K5">
        <f t="shared" si="3"/>
        <v>5.0875999999999992</v>
      </c>
      <c r="L5">
        <f t="shared" si="4"/>
        <v>10.102462271644159</v>
      </c>
      <c r="M5">
        <f t="shared" si="5"/>
        <v>4093.9911664230694</v>
      </c>
    </row>
    <row r="6" spans="1:14">
      <c r="A6" t="s">
        <v>119</v>
      </c>
      <c r="B6">
        <v>5.1360000000000003E-2</v>
      </c>
      <c r="C6">
        <v>6.2464000000000004</v>
      </c>
      <c r="D6">
        <v>26.712399999999999</v>
      </c>
      <c r="E6">
        <f t="shared" si="0"/>
        <v>20.465999999999998</v>
      </c>
      <c r="F6">
        <f t="shared" si="1"/>
        <v>398.48130841121485</v>
      </c>
      <c r="G6">
        <v>3.3443000000000001</v>
      </c>
      <c r="H6">
        <v>3.8504999999999998</v>
      </c>
      <c r="I6">
        <f t="shared" si="2"/>
        <v>0.50619999999999976</v>
      </c>
      <c r="J6">
        <v>8.4179999999999993</v>
      </c>
      <c r="K6">
        <f t="shared" si="3"/>
        <v>5.0736999999999988</v>
      </c>
      <c r="L6">
        <f t="shared" si="4"/>
        <v>10.02311339391545</v>
      </c>
      <c r="M6">
        <f t="shared" si="5"/>
        <v>3994.0233395614009</v>
      </c>
    </row>
    <row r="7" spans="1:14">
      <c r="A7" t="s">
        <v>120</v>
      </c>
      <c r="B7">
        <v>5.0360000000000002E-2</v>
      </c>
      <c r="C7">
        <v>6.2706</v>
      </c>
      <c r="D7">
        <v>26.6325</v>
      </c>
      <c r="E7">
        <f t="shared" si="0"/>
        <v>20.361899999999999</v>
      </c>
      <c r="F7">
        <f t="shared" si="1"/>
        <v>404.32684670373305</v>
      </c>
      <c r="G7">
        <v>3.3445999999999998</v>
      </c>
      <c r="H7">
        <v>3.8502000000000001</v>
      </c>
      <c r="I7">
        <f t="shared" si="2"/>
        <v>0.50560000000000027</v>
      </c>
      <c r="J7">
        <v>8.4238</v>
      </c>
      <c r="K7">
        <f t="shared" si="3"/>
        <v>5.0792000000000002</v>
      </c>
      <c r="L7">
        <f t="shared" si="4"/>
        <v>10.045886075949362</v>
      </c>
      <c r="M7">
        <f t="shared" si="5"/>
        <v>4061.8214394335441</v>
      </c>
    </row>
    <row r="8" spans="1:14">
      <c r="A8" t="s">
        <v>121</v>
      </c>
      <c r="B8">
        <v>5.0540000000000002E-2</v>
      </c>
      <c r="C8">
        <v>6.4623999999999997</v>
      </c>
      <c r="D8">
        <v>27.109400000000001</v>
      </c>
      <c r="E8">
        <f t="shared" si="0"/>
        <v>20.647000000000002</v>
      </c>
      <c r="F8">
        <f t="shared" si="1"/>
        <v>408.52789869410373</v>
      </c>
      <c r="G8">
        <v>3.3959999999999999</v>
      </c>
      <c r="H8">
        <v>3.9028</v>
      </c>
      <c r="I8">
        <f t="shared" si="2"/>
        <v>0.50680000000000014</v>
      </c>
      <c r="J8">
        <v>8.4609000000000005</v>
      </c>
      <c r="K8">
        <f t="shared" si="3"/>
        <v>5.0649000000000006</v>
      </c>
      <c r="L8">
        <f t="shared" si="4"/>
        <v>9.9938831886345678</v>
      </c>
      <c r="M8">
        <f t="shared" si="5"/>
        <v>4082.780098847209</v>
      </c>
    </row>
    <row r="9" spans="1:14">
      <c r="A9" t="s">
        <v>122</v>
      </c>
      <c r="B9">
        <v>5.0700000000000002E-2</v>
      </c>
      <c r="C9">
        <v>6.2464000000000004</v>
      </c>
      <c r="D9">
        <v>26.9939</v>
      </c>
      <c r="E9">
        <f t="shared" si="0"/>
        <v>20.747499999999999</v>
      </c>
      <c r="F9">
        <f t="shared" si="1"/>
        <v>409.22090729783031</v>
      </c>
      <c r="G9">
        <v>3.3418000000000001</v>
      </c>
      <c r="H9">
        <v>3.8477999999999999</v>
      </c>
      <c r="I9">
        <f t="shared" si="2"/>
        <v>0.50599999999999978</v>
      </c>
      <c r="J9">
        <v>8.4235000000000007</v>
      </c>
      <c r="K9">
        <f t="shared" si="3"/>
        <v>5.0817000000000005</v>
      </c>
      <c r="L9">
        <f t="shared" si="4"/>
        <v>10.042885375494077</v>
      </c>
      <c r="M9">
        <f t="shared" si="5"/>
        <v>4109.7586652477976</v>
      </c>
    </row>
    <row r="10" spans="1:14">
      <c r="A10" t="s">
        <v>123</v>
      </c>
      <c r="B10">
        <v>5.0119999999999998E-2</v>
      </c>
      <c r="C10">
        <v>6.2962999999999996</v>
      </c>
      <c r="D10">
        <v>26.963200000000001</v>
      </c>
      <c r="E10">
        <f t="shared" si="0"/>
        <v>20.666900000000002</v>
      </c>
      <c r="F10">
        <f t="shared" si="1"/>
        <v>412.34836392657627</v>
      </c>
      <c r="G10">
        <v>3.2509000000000001</v>
      </c>
      <c r="H10">
        <v>3.7566000000000002</v>
      </c>
      <c r="I10">
        <f t="shared" si="2"/>
        <v>0.50570000000000004</v>
      </c>
      <c r="J10">
        <v>8.3355999999999995</v>
      </c>
      <c r="K10">
        <f t="shared" si="3"/>
        <v>5.0846999999999998</v>
      </c>
      <c r="L10">
        <f t="shared" si="4"/>
        <v>10.054775558631599</v>
      </c>
      <c r="M10">
        <f t="shared" si="5"/>
        <v>4146.0702512506668</v>
      </c>
    </row>
    <row r="11" spans="1:14">
      <c r="A11" t="s">
        <v>124</v>
      </c>
      <c r="B11">
        <v>5.1189999999999999E-2</v>
      </c>
      <c r="C11">
        <v>6.2431000000000001</v>
      </c>
      <c r="D11">
        <v>27.0212</v>
      </c>
      <c r="E11">
        <f t="shared" si="0"/>
        <v>20.778100000000002</v>
      </c>
      <c r="F11">
        <f t="shared" si="1"/>
        <v>405.90154327017001</v>
      </c>
      <c r="G11">
        <v>3.3919999999999999</v>
      </c>
      <c r="H11">
        <v>3.8986000000000001</v>
      </c>
      <c r="I11">
        <f t="shared" si="2"/>
        <v>0.50660000000000016</v>
      </c>
      <c r="J11">
        <v>8.4479000000000006</v>
      </c>
      <c r="K11">
        <f t="shared" si="3"/>
        <v>5.0559000000000012</v>
      </c>
      <c r="L11">
        <f t="shared" si="4"/>
        <v>9.9800631662060795</v>
      </c>
      <c r="M11">
        <f t="shared" si="5"/>
        <v>4050.9230410968271</v>
      </c>
    </row>
    <row r="12" spans="1:14">
      <c r="A12" t="s">
        <v>125</v>
      </c>
      <c r="B12">
        <v>5.0020000000000002E-2</v>
      </c>
      <c r="C12">
        <v>6.2451999999999996</v>
      </c>
      <c r="D12">
        <v>27.290600000000001</v>
      </c>
      <c r="E12">
        <f t="shared" si="0"/>
        <v>21.045400000000001</v>
      </c>
      <c r="F12">
        <f t="shared" si="1"/>
        <v>420.73970411835268</v>
      </c>
      <c r="G12">
        <v>3.3437999999999999</v>
      </c>
      <c r="H12">
        <v>3.8492999999999999</v>
      </c>
      <c r="I12">
        <f t="shared" si="2"/>
        <v>0.50550000000000006</v>
      </c>
      <c r="J12">
        <v>8.42</v>
      </c>
      <c r="K12">
        <f t="shared" si="3"/>
        <v>5.0762</v>
      </c>
      <c r="L12">
        <f t="shared" si="4"/>
        <v>10.041938674579622</v>
      </c>
      <c r="M12">
        <f t="shared" si="5"/>
        <v>4225.0423067172733</v>
      </c>
    </row>
    <row r="13" spans="1:14">
      <c r="A13" t="s">
        <v>126</v>
      </c>
      <c r="B13">
        <v>5.0259999999999999E-2</v>
      </c>
      <c r="C13">
        <v>6.2586000000000004</v>
      </c>
      <c r="D13">
        <v>26.4697</v>
      </c>
      <c r="E13">
        <f t="shared" si="0"/>
        <v>20.211099999999998</v>
      </c>
      <c r="F13">
        <f t="shared" si="1"/>
        <v>402.13091922005566</v>
      </c>
      <c r="G13">
        <v>3.3443000000000001</v>
      </c>
      <c r="H13">
        <v>3.8475999999999999</v>
      </c>
      <c r="I13">
        <f t="shared" si="2"/>
        <v>0.50329999999999986</v>
      </c>
      <c r="J13">
        <v>8.4206000000000003</v>
      </c>
      <c r="K13">
        <f t="shared" si="3"/>
        <v>5.0762999999999998</v>
      </c>
      <c r="L13">
        <f t="shared" si="4"/>
        <v>10.086032187562093</v>
      </c>
      <c r="M13">
        <f t="shared" si="5"/>
        <v>4055.9053948674136</v>
      </c>
    </row>
    <row r="14" spans="1:14">
      <c r="A14" t="s">
        <v>127</v>
      </c>
      <c r="B14">
        <v>5.006E-2</v>
      </c>
      <c r="C14">
        <v>6.2492999999999999</v>
      </c>
      <c r="D14">
        <v>26.9392</v>
      </c>
      <c r="E14">
        <f t="shared" si="0"/>
        <v>20.689900000000002</v>
      </c>
      <c r="F14">
        <f t="shared" si="1"/>
        <v>413.30203755493409</v>
      </c>
      <c r="G14">
        <v>3.3892000000000002</v>
      </c>
      <c r="H14">
        <v>3.8954</v>
      </c>
      <c r="I14">
        <f t="shared" si="2"/>
        <v>0.50619999999999976</v>
      </c>
      <c r="J14">
        <v>8.4656000000000002</v>
      </c>
      <c r="K14">
        <f t="shared" si="3"/>
        <v>5.0763999999999996</v>
      </c>
      <c r="L14">
        <f t="shared" si="4"/>
        <v>10.028447254049787</v>
      </c>
      <c r="M14">
        <f t="shared" si="5"/>
        <v>4144.7776836109606</v>
      </c>
    </row>
    <row r="15" spans="1:14">
      <c r="A15" t="s">
        <v>128</v>
      </c>
      <c r="B15">
        <v>5.1200000000000002E-2</v>
      </c>
      <c r="C15">
        <v>6.2480000000000002</v>
      </c>
      <c r="D15">
        <v>26.657900000000001</v>
      </c>
      <c r="E15">
        <f t="shared" si="0"/>
        <v>20.4099</v>
      </c>
      <c r="F15">
        <f t="shared" si="1"/>
        <v>398.630859375</v>
      </c>
      <c r="G15">
        <v>3.34</v>
      </c>
      <c r="H15">
        <v>3.8441999999999998</v>
      </c>
      <c r="I15">
        <f t="shared" si="2"/>
        <v>0.50419999999999998</v>
      </c>
      <c r="J15">
        <v>8.4032999999999998</v>
      </c>
      <c r="K15">
        <f t="shared" si="3"/>
        <v>5.0632999999999999</v>
      </c>
      <c r="L15">
        <f t="shared" si="4"/>
        <v>10.042245140817137</v>
      </c>
      <c r="M15">
        <f t="shared" si="5"/>
        <v>4003.1488105383532</v>
      </c>
    </row>
    <row r="16" spans="1:14">
      <c r="A16" t="s">
        <v>129</v>
      </c>
      <c r="B16">
        <v>5.1619999999999999E-2</v>
      </c>
      <c r="C16">
        <v>6.2427000000000001</v>
      </c>
      <c r="D16">
        <v>26.528500000000001</v>
      </c>
      <c r="E16">
        <f t="shared" si="0"/>
        <v>20.285800000000002</v>
      </c>
      <c r="F16">
        <f t="shared" si="1"/>
        <v>392.98333979077881</v>
      </c>
      <c r="G16">
        <v>3.3942000000000001</v>
      </c>
      <c r="H16">
        <v>3.8978000000000002</v>
      </c>
      <c r="I16">
        <f t="shared" si="2"/>
        <v>0.50360000000000005</v>
      </c>
      <c r="J16">
        <v>8.4589999999999996</v>
      </c>
      <c r="K16">
        <f t="shared" si="3"/>
        <v>5.0648</v>
      </c>
      <c r="L16">
        <f t="shared" si="4"/>
        <v>10.057188244638601</v>
      </c>
      <c r="M16">
        <f t="shared" si="5"/>
        <v>3952.3074252826377</v>
      </c>
    </row>
    <row r="17" spans="1:14">
      <c r="A17" t="s">
        <v>130</v>
      </c>
      <c r="B17">
        <v>5.0889999999999998E-2</v>
      </c>
      <c r="C17">
        <v>6.4476000000000004</v>
      </c>
      <c r="D17">
        <v>26.7563</v>
      </c>
      <c r="E17">
        <f t="shared" si="0"/>
        <v>20.308699999999998</v>
      </c>
      <c r="F17">
        <f t="shared" si="1"/>
        <v>399.07054431125954</v>
      </c>
      <c r="G17">
        <v>3.3862999999999999</v>
      </c>
      <c r="H17">
        <v>3.8963000000000001</v>
      </c>
      <c r="I17">
        <f t="shared" si="2"/>
        <v>0.51000000000000023</v>
      </c>
      <c r="J17">
        <v>8.452</v>
      </c>
      <c r="K17">
        <f t="shared" si="3"/>
        <v>5.0656999999999996</v>
      </c>
      <c r="L17">
        <f t="shared" si="4"/>
        <v>9.9327450980392111</v>
      </c>
      <c r="M17">
        <f t="shared" si="5"/>
        <v>3963.8659927795029</v>
      </c>
    </row>
    <row r="19" spans="1:14">
      <c r="A19" t="s">
        <v>114</v>
      </c>
      <c r="G19">
        <v>3.3839000000000001</v>
      </c>
      <c r="H19">
        <v>3.8885000000000001</v>
      </c>
      <c r="I19">
        <f t="shared" si="2"/>
        <v>0.50459999999999994</v>
      </c>
      <c r="J19">
        <v>8.4489000000000001</v>
      </c>
      <c r="K19">
        <f t="shared" si="3"/>
        <v>5.0649999999999995</v>
      </c>
      <c r="L19">
        <f t="shared" si="4"/>
        <v>10.037653586999603</v>
      </c>
      <c r="M19">
        <f>SUM(L19*M2)</f>
        <v>2021.5374563834152</v>
      </c>
      <c r="N19" t="s">
        <v>131</v>
      </c>
    </row>
    <row r="20" spans="1:14">
      <c r="A20" t="s">
        <v>116</v>
      </c>
      <c r="G20">
        <v>3.3496999999999999</v>
      </c>
      <c r="H20">
        <v>3.8542000000000001</v>
      </c>
      <c r="I20">
        <f t="shared" si="2"/>
        <v>0.50450000000000017</v>
      </c>
      <c r="J20">
        <v>8.4238999999999997</v>
      </c>
      <c r="K20">
        <f t="shared" si="3"/>
        <v>5.0741999999999994</v>
      </c>
      <c r="L20">
        <f t="shared" si="4"/>
        <v>10.057879088206141</v>
      </c>
      <c r="M20">
        <f t="shared" ref="M20:M34" si="6">SUM(L20*M3)</f>
        <v>2136.0201425502933</v>
      </c>
    </row>
    <row r="21" spans="1:14">
      <c r="A21" t="s">
        <v>117</v>
      </c>
      <c r="G21">
        <v>3.4119999999999999</v>
      </c>
      <c r="H21">
        <v>3.9154</v>
      </c>
      <c r="I21">
        <f t="shared" si="2"/>
        <v>0.50340000000000007</v>
      </c>
      <c r="J21">
        <v>8.4763999999999999</v>
      </c>
      <c r="K21">
        <f t="shared" si="3"/>
        <v>5.0644</v>
      </c>
      <c r="L21">
        <f t="shared" si="4"/>
        <v>10.060389352403654</v>
      </c>
      <c r="M21">
        <f t="shared" si="6"/>
        <v>40492.289609163206</v>
      </c>
    </row>
    <row r="22" spans="1:14">
      <c r="A22" t="s">
        <v>118</v>
      </c>
      <c r="G22">
        <v>3.4146999999999998</v>
      </c>
      <c r="H22">
        <v>3.919</v>
      </c>
      <c r="I22">
        <f t="shared" si="2"/>
        <v>0.50430000000000019</v>
      </c>
      <c r="J22">
        <v>8.4994999999999994</v>
      </c>
      <c r="K22">
        <f t="shared" si="3"/>
        <v>5.0847999999999995</v>
      </c>
      <c r="L22">
        <f t="shared" si="4"/>
        <v>10.082887170335113</v>
      </c>
      <c r="M22">
        <f t="shared" si="6"/>
        <v>41279.25100739245</v>
      </c>
    </row>
    <row r="23" spans="1:14">
      <c r="A23" t="s">
        <v>119</v>
      </c>
      <c r="G23">
        <v>3.2461000000000002</v>
      </c>
      <c r="H23">
        <v>3.7505000000000002</v>
      </c>
      <c r="I23">
        <f t="shared" si="2"/>
        <v>0.50439999999999996</v>
      </c>
      <c r="J23">
        <v>8.3568999999999996</v>
      </c>
      <c r="K23">
        <f t="shared" si="3"/>
        <v>5.1107999999999993</v>
      </c>
      <c r="L23">
        <f t="shared" si="4"/>
        <v>10.132434575733544</v>
      </c>
      <c r="M23">
        <f t="shared" si="6"/>
        <v>40469.180182058699</v>
      </c>
    </row>
    <row r="24" spans="1:14">
      <c r="A24" t="s">
        <v>120</v>
      </c>
      <c r="G24">
        <v>3.3862000000000001</v>
      </c>
      <c r="H24">
        <v>3.8894000000000002</v>
      </c>
      <c r="I24">
        <f t="shared" si="2"/>
        <v>0.50320000000000009</v>
      </c>
      <c r="J24">
        <v>8.4626999999999999</v>
      </c>
      <c r="K24">
        <f t="shared" si="3"/>
        <v>5.0764999999999993</v>
      </c>
      <c r="L24">
        <f t="shared" si="4"/>
        <v>10.088434022257548</v>
      </c>
      <c r="M24">
        <f t="shared" si="6"/>
        <v>40977.417601916495</v>
      </c>
    </row>
    <row r="25" spans="1:14">
      <c r="A25" t="s">
        <v>121</v>
      </c>
      <c r="G25">
        <v>3.351</v>
      </c>
      <c r="H25">
        <v>3.851</v>
      </c>
      <c r="I25">
        <f t="shared" si="2"/>
        <v>0.5</v>
      </c>
      <c r="J25">
        <v>8.4443000000000001</v>
      </c>
      <c r="K25">
        <f t="shared" si="3"/>
        <v>5.0933000000000002</v>
      </c>
      <c r="L25">
        <f t="shared" si="4"/>
        <v>10.1866</v>
      </c>
      <c r="M25">
        <f t="shared" si="6"/>
        <v>41589.647754916979</v>
      </c>
    </row>
    <row r="26" spans="1:14">
      <c r="A26" t="s">
        <v>122</v>
      </c>
      <c r="G26">
        <v>3.2538999999999998</v>
      </c>
      <c r="H26">
        <v>3.7566999999999999</v>
      </c>
      <c r="I26">
        <f t="shared" si="2"/>
        <v>0.50280000000000014</v>
      </c>
      <c r="J26">
        <v>8.3218999999999994</v>
      </c>
      <c r="K26">
        <f t="shared" si="3"/>
        <v>5.0679999999999996</v>
      </c>
      <c r="L26">
        <f t="shared" si="4"/>
        <v>10.079554494828955</v>
      </c>
      <c r="M26">
        <f t="shared" si="6"/>
        <v>41424.53642696068</v>
      </c>
    </row>
    <row r="27" spans="1:14">
      <c r="A27" t="s">
        <v>123</v>
      </c>
      <c r="G27">
        <v>3.4123999999999999</v>
      </c>
      <c r="H27">
        <v>3.9154</v>
      </c>
      <c r="I27">
        <f t="shared" si="2"/>
        <v>0.50300000000000011</v>
      </c>
      <c r="J27">
        <v>8.4848999999999997</v>
      </c>
      <c r="K27">
        <f t="shared" si="3"/>
        <v>5.0724999999999998</v>
      </c>
      <c r="L27">
        <f t="shared" si="4"/>
        <v>10.0844930417495</v>
      </c>
      <c r="M27">
        <f t="shared" si="6"/>
        <v>41811.01659934195</v>
      </c>
    </row>
    <row r="28" spans="1:14">
      <c r="A28" t="s">
        <v>124</v>
      </c>
      <c r="G28">
        <v>3.3875999999999999</v>
      </c>
      <c r="H28">
        <v>3.8919999999999999</v>
      </c>
      <c r="I28">
        <f t="shared" si="2"/>
        <v>0.50439999999999996</v>
      </c>
      <c r="J28">
        <v>8.4586000000000006</v>
      </c>
      <c r="K28">
        <f t="shared" si="3"/>
        <v>5.0710000000000006</v>
      </c>
      <c r="L28">
        <f t="shared" si="4"/>
        <v>10.053528945281524</v>
      </c>
      <c r="M28">
        <f t="shared" si="6"/>
        <v>40726.072048774811</v>
      </c>
    </row>
    <row r="29" spans="1:14">
      <c r="A29" t="s">
        <v>125</v>
      </c>
      <c r="G29">
        <v>3.2521</v>
      </c>
      <c r="H29">
        <v>8.7566000000000006</v>
      </c>
      <c r="I29">
        <f t="shared" si="2"/>
        <v>5.5045000000000002</v>
      </c>
      <c r="J29">
        <v>8.3216999999999999</v>
      </c>
      <c r="K29">
        <f t="shared" si="3"/>
        <v>5.0695999999999994</v>
      </c>
      <c r="L29">
        <f t="shared" si="4"/>
        <v>0.9209919157053319</v>
      </c>
      <c r="M29">
        <f t="shared" si="6"/>
        <v>3891.2298079996158</v>
      </c>
    </row>
    <row r="30" spans="1:14">
      <c r="A30" t="s">
        <v>126</v>
      </c>
      <c r="G30">
        <v>3.4199000000000002</v>
      </c>
      <c r="H30">
        <v>3.9232999999999998</v>
      </c>
      <c r="I30">
        <f t="shared" si="2"/>
        <v>0.50339999999999963</v>
      </c>
      <c r="J30">
        <v>8.4796999999999993</v>
      </c>
      <c r="K30">
        <f t="shared" si="3"/>
        <v>5.0597999999999992</v>
      </c>
      <c r="L30">
        <f t="shared" si="4"/>
        <v>10.051251489868898</v>
      </c>
      <c r="M30">
        <f t="shared" si="6"/>
        <v>40766.92514292839</v>
      </c>
    </row>
    <row r="31" spans="1:14">
      <c r="A31" t="s">
        <v>127</v>
      </c>
      <c r="G31">
        <v>3.39</v>
      </c>
      <c r="H31">
        <v>3.8946000000000001</v>
      </c>
      <c r="I31">
        <f t="shared" si="2"/>
        <v>0.50459999999999994</v>
      </c>
      <c r="J31">
        <v>8.4606999999999992</v>
      </c>
      <c r="K31">
        <f t="shared" si="3"/>
        <v>5.0706999999999987</v>
      </c>
      <c r="L31">
        <f t="shared" si="4"/>
        <v>10.048949663099483</v>
      </c>
      <c r="M31">
        <f t="shared" si="6"/>
        <v>41650.662307344617</v>
      </c>
    </row>
    <row r="32" spans="1:14">
      <c r="A32" t="s">
        <v>128</v>
      </c>
      <c r="G32">
        <v>3.3447</v>
      </c>
      <c r="H32">
        <v>3.8485</v>
      </c>
      <c r="I32">
        <f t="shared" si="2"/>
        <v>0.50380000000000003</v>
      </c>
      <c r="J32">
        <v>8.4138000000000002</v>
      </c>
      <c r="K32">
        <f t="shared" si="3"/>
        <v>5.0691000000000006</v>
      </c>
      <c r="L32">
        <f t="shared" si="4"/>
        <v>10.06173084557364</v>
      </c>
      <c r="M32">
        <f t="shared" si="6"/>
        <v>40278.605866415179</v>
      </c>
    </row>
    <row r="33" spans="1:13">
      <c r="A33" t="s">
        <v>129</v>
      </c>
      <c r="G33">
        <v>3.4123999999999999</v>
      </c>
      <c r="H33">
        <v>3.9154</v>
      </c>
      <c r="I33">
        <f t="shared" si="2"/>
        <v>0.50300000000000011</v>
      </c>
      <c r="J33">
        <v>8.4909999999999997</v>
      </c>
      <c r="K33">
        <f t="shared" si="3"/>
        <v>5.0785999999999998</v>
      </c>
      <c r="L33">
        <f t="shared" si="4"/>
        <v>10.096620278330017</v>
      </c>
      <c r="M33">
        <f t="shared" si="6"/>
        <v>39904.947296302977</v>
      </c>
    </row>
    <row r="34" spans="1:13">
      <c r="A34" t="s">
        <v>130</v>
      </c>
      <c r="G34">
        <v>3.4095</v>
      </c>
      <c r="H34">
        <v>3.9117999999999999</v>
      </c>
      <c r="I34">
        <f t="shared" si="2"/>
        <v>0.50229999999999997</v>
      </c>
      <c r="J34">
        <v>8.4845000000000006</v>
      </c>
      <c r="K34">
        <f t="shared" si="3"/>
        <v>5.0750000000000011</v>
      </c>
      <c r="L34">
        <f t="shared" si="4"/>
        <v>10.103523790563411</v>
      </c>
      <c r="M34">
        <f t="shared" si="6"/>
        <v>40049.01436065296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N19" sqref="N19"/>
    </sheetView>
  </sheetViews>
  <sheetFormatPr baseColWidth="10" defaultRowHeight="15" x14ac:dyDescent="0"/>
  <cols>
    <col min="1" max="1" width="23" customWidth="1"/>
    <col min="8" max="9" width="10.83203125" style="37"/>
  </cols>
  <sheetData>
    <row r="1" spans="1:13">
      <c r="A1" t="s">
        <v>132</v>
      </c>
      <c r="B1" t="s">
        <v>91</v>
      </c>
      <c r="C1" t="s">
        <v>92</v>
      </c>
      <c r="D1" t="s">
        <v>93</v>
      </c>
      <c r="E1" t="s">
        <v>94</v>
      </c>
      <c r="F1" t="s">
        <v>95</v>
      </c>
      <c r="G1" t="s">
        <v>96</v>
      </c>
      <c r="H1" s="37" t="s">
        <v>97</v>
      </c>
      <c r="I1" s="37" t="s">
        <v>98</v>
      </c>
      <c r="J1" t="s">
        <v>99</v>
      </c>
      <c r="K1" t="s">
        <v>100</v>
      </c>
    </row>
    <row r="2" spans="1:13">
      <c r="B2" t="s">
        <v>133</v>
      </c>
      <c r="C2" t="s">
        <v>133</v>
      </c>
      <c r="D2" t="s">
        <v>133</v>
      </c>
      <c r="E2" t="s">
        <v>133</v>
      </c>
      <c r="F2" t="s">
        <v>133</v>
      </c>
      <c r="G2" t="s">
        <v>133</v>
      </c>
      <c r="H2" s="37" t="s">
        <v>133</v>
      </c>
      <c r="I2" s="37" t="s">
        <v>133</v>
      </c>
      <c r="J2" t="s">
        <v>133</v>
      </c>
      <c r="K2" t="s">
        <v>133</v>
      </c>
      <c r="M2" t="s">
        <v>170</v>
      </c>
    </row>
    <row r="4" spans="1:13">
      <c r="A4" t="s">
        <v>134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 s="37">
        <v>0</v>
      </c>
      <c r="I4" s="37">
        <v>0</v>
      </c>
      <c r="J4">
        <v>0</v>
      </c>
      <c r="K4">
        <v>0</v>
      </c>
    </row>
    <row r="5" spans="1:13">
      <c r="A5" t="s">
        <v>134</v>
      </c>
      <c r="B5">
        <v>9.7000000000000003E-2</v>
      </c>
      <c r="C5">
        <v>1.35</v>
      </c>
      <c r="D5">
        <v>3.2000000000000001E-2</v>
      </c>
      <c r="E5">
        <v>1.2999999999999999E-2</v>
      </c>
      <c r="F5">
        <v>0.02</v>
      </c>
      <c r="G5">
        <v>1E-3</v>
      </c>
      <c r="H5" s="37">
        <v>0</v>
      </c>
      <c r="I5" s="37">
        <v>0</v>
      </c>
      <c r="J5">
        <v>0</v>
      </c>
      <c r="K5">
        <v>2E-3</v>
      </c>
    </row>
    <row r="6" spans="1:13">
      <c r="A6" t="s">
        <v>135</v>
      </c>
      <c r="B6">
        <v>1.4E-2</v>
      </c>
      <c r="C6">
        <v>1.4370000000000001</v>
      </c>
      <c r="D6">
        <v>8.9999999999999993E-3</v>
      </c>
      <c r="E6">
        <v>4.7E-2</v>
      </c>
      <c r="F6">
        <v>2.5999999999999999E-2</v>
      </c>
      <c r="G6">
        <v>0</v>
      </c>
      <c r="H6" s="37">
        <v>0</v>
      </c>
      <c r="I6" s="37">
        <v>0</v>
      </c>
      <c r="J6">
        <v>0</v>
      </c>
      <c r="K6">
        <v>1E-3</v>
      </c>
    </row>
    <row r="7" spans="1:13">
      <c r="A7" t="s">
        <v>136</v>
      </c>
      <c r="B7">
        <v>1.4E-2</v>
      </c>
      <c r="C7">
        <v>2.6749999999999998</v>
      </c>
      <c r="D7">
        <v>6.0000000000000001E-3</v>
      </c>
      <c r="E7">
        <v>2.1999999999999999E-2</v>
      </c>
      <c r="F7">
        <v>2.8000000000000001E-2</v>
      </c>
      <c r="G7">
        <v>0</v>
      </c>
      <c r="H7" s="37">
        <v>0</v>
      </c>
      <c r="I7" s="37">
        <v>0</v>
      </c>
      <c r="J7">
        <v>0</v>
      </c>
      <c r="K7">
        <v>0</v>
      </c>
    </row>
    <row r="8" spans="1:13">
      <c r="A8" t="s">
        <v>137</v>
      </c>
      <c r="B8">
        <v>9.5000000000000001E-2</v>
      </c>
      <c r="C8">
        <v>1.9650000000000001</v>
      </c>
      <c r="D8">
        <v>4.2000000000000003E-2</v>
      </c>
      <c r="E8">
        <v>0.03</v>
      </c>
      <c r="F8">
        <v>1.7000000000000001E-2</v>
      </c>
      <c r="G8">
        <v>0</v>
      </c>
      <c r="H8" s="37">
        <v>0</v>
      </c>
      <c r="I8" s="37">
        <v>0</v>
      </c>
      <c r="J8">
        <v>0</v>
      </c>
      <c r="K8">
        <v>1E-3</v>
      </c>
    </row>
    <row r="9" spans="1:13">
      <c r="A9" t="s">
        <v>138</v>
      </c>
      <c r="B9">
        <v>6.8000000000000005E-2</v>
      </c>
      <c r="C9">
        <v>2.0510000000000002</v>
      </c>
      <c r="D9">
        <v>2.9000000000000001E-2</v>
      </c>
      <c r="E9">
        <v>3.2000000000000001E-2</v>
      </c>
      <c r="F9">
        <v>2.5999999999999999E-2</v>
      </c>
      <c r="G9">
        <v>0</v>
      </c>
      <c r="H9" s="37">
        <v>0</v>
      </c>
      <c r="I9" s="37">
        <v>0</v>
      </c>
      <c r="J9">
        <v>0</v>
      </c>
      <c r="K9">
        <v>0</v>
      </c>
    </row>
    <row r="10" spans="1:13">
      <c r="C10">
        <v>0.95199999999999996</v>
      </c>
    </row>
    <row r="11" spans="1:13">
      <c r="A11" t="s">
        <v>139</v>
      </c>
      <c r="B11">
        <v>381.9</v>
      </c>
      <c r="D11">
        <v>128.5</v>
      </c>
      <c r="E11">
        <v>30.76</v>
      </c>
      <c r="F11">
        <v>64.459999999999994</v>
      </c>
      <c r="G11">
        <v>0.94399999999999995</v>
      </c>
      <c r="H11" s="37">
        <v>6.0999999999999999E-2</v>
      </c>
      <c r="I11" s="37">
        <v>0.14000000000000001</v>
      </c>
      <c r="J11">
        <v>1.5149999999999999</v>
      </c>
      <c r="K11">
        <v>21.92</v>
      </c>
    </row>
    <row r="12" spans="1:13">
      <c r="A12" t="s">
        <v>140</v>
      </c>
      <c r="B12">
        <v>352.2</v>
      </c>
      <c r="C12">
        <v>83570</v>
      </c>
      <c r="D12">
        <v>130.69999999999999</v>
      </c>
      <c r="E12">
        <v>89.39</v>
      </c>
      <c r="F12">
        <v>84.54</v>
      </c>
      <c r="G12">
        <v>0.80800000000000005</v>
      </c>
      <c r="H12" s="37">
        <v>3.2000000000000001E-2</v>
      </c>
      <c r="I12" s="37">
        <v>0.17</v>
      </c>
      <c r="J12">
        <v>0.59499999999999997</v>
      </c>
      <c r="K12">
        <v>0.37</v>
      </c>
    </row>
    <row r="13" spans="1:13">
      <c r="A13" t="s">
        <v>141</v>
      </c>
      <c r="B13">
        <v>79.39</v>
      </c>
      <c r="C13">
        <v>100900</v>
      </c>
      <c r="D13">
        <v>50.61</v>
      </c>
      <c r="E13">
        <v>74</v>
      </c>
      <c r="F13">
        <v>134</v>
      </c>
      <c r="G13">
        <v>1.036</v>
      </c>
      <c r="H13" s="37">
        <v>0.06</v>
      </c>
      <c r="I13" s="37">
        <v>0.24099999999999999</v>
      </c>
      <c r="J13">
        <v>1.1080000000000001</v>
      </c>
      <c r="K13">
        <v>0.59</v>
      </c>
    </row>
    <row r="14" spans="1:13">
      <c r="A14" t="s">
        <v>142</v>
      </c>
      <c r="B14">
        <v>7.0000000000000001E-3</v>
      </c>
      <c r="C14">
        <v>1.698</v>
      </c>
      <c r="D14">
        <v>3.0000000000000001E-3</v>
      </c>
      <c r="E14">
        <v>4.0000000000000001E-3</v>
      </c>
      <c r="F14">
        <v>0.25600000000000001</v>
      </c>
      <c r="G14">
        <v>-2E-3</v>
      </c>
      <c r="H14" s="37">
        <v>0</v>
      </c>
      <c r="I14" s="37">
        <v>0</v>
      </c>
      <c r="J14">
        <v>2E-3</v>
      </c>
      <c r="K14">
        <v>8.0000000000000002E-3</v>
      </c>
    </row>
    <row r="15" spans="1:13">
      <c r="A15" t="s">
        <v>143</v>
      </c>
      <c r="B15">
        <v>4.0000000000000001E-3</v>
      </c>
      <c r="C15">
        <v>1.7629999999999999</v>
      </c>
      <c r="D15">
        <v>2E-3</v>
      </c>
      <c r="E15">
        <v>3.0000000000000001E-3</v>
      </c>
      <c r="F15">
        <v>0.18</v>
      </c>
      <c r="G15">
        <v>-1E-3</v>
      </c>
      <c r="H15" s="37">
        <v>0</v>
      </c>
      <c r="I15" s="37">
        <v>0</v>
      </c>
      <c r="J15">
        <v>1E-3</v>
      </c>
      <c r="K15">
        <v>2E-3</v>
      </c>
    </row>
    <row r="16" spans="1:13">
      <c r="A16" t="s">
        <v>144</v>
      </c>
      <c r="B16">
        <v>55.49</v>
      </c>
      <c r="C16">
        <v>25580</v>
      </c>
      <c r="D16">
        <v>20.49</v>
      </c>
      <c r="E16">
        <v>23.29</v>
      </c>
      <c r="F16">
        <v>122.6</v>
      </c>
      <c r="G16">
        <v>15.28</v>
      </c>
      <c r="H16" s="37">
        <v>0.128</v>
      </c>
      <c r="I16" s="37">
        <v>0.56599999999999995</v>
      </c>
      <c r="J16">
        <v>3.1819999999999999</v>
      </c>
      <c r="K16">
        <v>42.21</v>
      </c>
    </row>
    <row r="17" spans="1:11">
      <c r="A17" t="s">
        <v>145</v>
      </c>
      <c r="B17">
        <v>53.48</v>
      </c>
      <c r="C17">
        <v>24080</v>
      </c>
      <c r="D17">
        <v>18.760000000000002</v>
      </c>
      <c r="E17">
        <v>21.21</v>
      </c>
      <c r="F17">
        <v>113.7</v>
      </c>
      <c r="G17">
        <v>14.28</v>
      </c>
      <c r="H17" s="37">
        <v>0.13400000000000001</v>
      </c>
      <c r="I17" s="37">
        <v>0.51100000000000001</v>
      </c>
      <c r="J17">
        <v>3.0209999999999999</v>
      </c>
      <c r="K17">
        <v>36.57</v>
      </c>
    </row>
    <row r="18" spans="1:11">
      <c r="A18" t="s">
        <v>146</v>
      </c>
      <c r="B18">
        <v>51.79</v>
      </c>
      <c r="C18">
        <v>24860</v>
      </c>
      <c r="D18">
        <v>19.32</v>
      </c>
      <c r="E18">
        <v>21.68</v>
      </c>
      <c r="F18">
        <v>117.8</v>
      </c>
      <c r="G18">
        <v>15.29</v>
      </c>
      <c r="H18" s="37">
        <v>0.121</v>
      </c>
      <c r="I18" s="37">
        <v>0.48599999999999999</v>
      </c>
      <c r="J18">
        <v>3.0009999999999999</v>
      </c>
      <c r="K18">
        <v>38.869999999999997</v>
      </c>
    </row>
    <row r="19" spans="1:11">
      <c r="A19" t="s">
        <v>147</v>
      </c>
      <c r="B19">
        <v>69.33</v>
      </c>
      <c r="C19">
        <v>32930</v>
      </c>
      <c r="D19">
        <v>26.38</v>
      </c>
      <c r="E19">
        <v>30.05</v>
      </c>
      <c r="F19">
        <v>151.6</v>
      </c>
      <c r="G19">
        <v>19.07</v>
      </c>
      <c r="H19" s="37">
        <v>0.13500000000000001</v>
      </c>
      <c r="I19" s="37">
        <v>0.66300000000000003</v>
      </c>
      <c r="J19">
        <v>4.069</v>
      </c>
      <c r="K19">
        <v>52.86</v>
      </c>
    </row>
    <row r="20" spans="1:11">
      <c r="A20" t="s">
        <v>148</v>
      </c>
      <c r="B20">
        <v>69.38</v>
      </c>
      <c r="C20">
        <v>31670</v>
      </c>
      <c r="D20">
        <v>24.89</v>
      </c>
      <c r="E20">
        <v>29.4</v>
      </c>
      <c r="F20">
        <v>144.19999999999999</v>
      </c>
      <c r="G20">
        <v>19.559999999999999</v>
      </c>
      <c r="H20" s="37">
        <v>0.13300000000000001</v>
      </c>
      <c r="I20" s="37">
        <v>0.64600000000000002</v>
      </c>
      <c r="J20">
        <v>4.0030000000000001</v>
      </c>
      <c r="K20">
        <v>48.45</v>
      </c>
    </row>
    <row r="21" spans="1:11">
      <c r="A21" t="s">
        <v>149</v>
      </c>
      <c r="B21">
        <v>71.81</v>
      </c>
      <c r="C21">
        <v>34740</v>
      </c>
      <c r="D21">
        <v>26.65</v>
      </c>
      <c r="E21">
        <v>31.25</v>
      </c>
      <c r="F21">
        <v>150.1</v>
      </c>
      <c r="G21">
        <v>21.99</v>
      </c>
      <c r="H21" s="37">
        <v>0.13100000000000001</v>
      </c>
      <c r="I21" s="37">
        <v>0.65600000000000003</v>
      </c>
      <c r="J21">
        <v>4.1120000000000001</v>
      </c>
      <c r="K21">
        <v>51.75</v>
      </c>
    </row>
    <row r="22" spans="1:11">
      <c r="A22" t="s">
        <v>150</v>
      </c>
      <c r="B22">
        <v>79.849999999999994</v>
      </c>
      <c r="C22">
        <v>35030</v>
      </c>
      <c r="D22">
        <v>33.21</v>
      </c>
      <c r="E22">
        <v>33.369999999999997</v>
      </c>
      <c r="F22">
        <v>136.1</v>
      </c>
      <c r="G22">
        <v>20.64</v>
      </c>
      <c r="H22" s="37">
        <v>0.161</v>
      </c>
      <c r="I22" s="37">
        <v>0.76100000000000001</v>
      </c>
      <c r="J22">
        <v>4.5620000000000003</v>
      </c>
      <c r="K22">
        <v>47.01</v>
      </c>
    </row>
    <row r="23" spans="1:11">
      <c r="A23" t="s">
        <v>151</v>
      </c>
      <c r="B23">
        <v>84.13</v>
      </c>
      <c r="C23">
        <v>36020</v>
      </c>
      <c r="D23">
        <v>34.24</v>
      </c>
      <c r="E23">
        <v>37.08</v>
      </c>
      <c r="F23">
        <v>150.1</v>
      </c>
      <c r="G23">
        <v>19.989999999999998</v>
      </c>
      <c r="H23" s="37">
        <v>0.191</v>
      </c>
      <c r="I23" s="37">
        <v>0.89</v>
      </c>
      <c r="J23">
        <v>4.9820000000000002</v>
      </c>
      <c r="K23">
        <v>51.68</v>
      </c>
    </row>
    <row r="24" spans="1:11">
      <c r="A24" t="s">
        <v>152</v>
      </c>
      <c r="B24">
        <v>85.7</v>
      </c>
      <c r="C24" s="20" t="s">
        <v>171</v>
      </c>
      <c r="D24">
        <v>36.04</v>
      </c>
      <c r="E24">
        <v>45.93</v>
      </c>
      <c r="F24">
        <v>178.1</v>
      </c>
      <c r="G24">
        <v>19.45</v>
      </c>
      <c r="H24" s="37">
        <v>0.26500000000000001</v>
      </c>
      <c r="I24" s="37">
        <v>1.0469999999999999</v>
      </c>
      <c r="J24">
        <v>6.6470000000000002</v>
      </c>
      <c r="K24">
        <v>65.42</v>
      </c>
    </row>
    <row r="25" spans="1:11">
      <c r="A25" t="s">
        <v>153</v>
      </c>
      <c r="B25">
        <v>87.58</v>
      </c>
      <c r="C25">
        <v>31550</v>
      </c>
      <c r="D25">
        <v>32.299999999999997</v>
      </c>
      <c r="E25">
        <v>71.2</v>
      </c>
      <c r="F25">
        <v>273.2</v>
      </c>
      <c r="G25">
        <v>16.25</v>
      </c>
      <c r="H25" s="37">
        <v>0.45300000000000001</v>
      </c>
      <c r="I25" s="37">
        <v>1.911</v>
      </c>
      <c r="J25">
        <v>7.9790000000000001</v>
      </c>
      <c r="K25">
        <v>83.55</v>
      </c>
    </row>
    <row r="26" spans="1:11">
      <c r="A26" t="s">
        <v>154</v>
      </c>
      <c r="B26">
        <v>89.19</v>
      </c>
      <c r="C26">
        <v>31520</v>
      </c>
      <c r="D26">
        <v>32.119999999999997</v>
      </c>
      <c r="E26">
        <v>71.5</v>
      </c>
      <c r="F26">
        <v>268.39999999999998</v>
      </c>
      <c r="G26">
        <v>18.22</v>
      </c>
      <c r="H26" s="37">
        <v>0.45300000000000001</v>
      </c>
      <c r="I26" s="37">
        <v>1.645</v>
      </c>
      <c r="J26">
        <v>8.0050000000000008</v>
      </c>
      <c r="K26">
        <v>77.14</v>
      </c>
    </row>
    <row r="27" spans="1:11">
      <c r="A27" t="s">
        <v>155</v>
      </c>
      <c r="B27">
        <v>99.26</v>
      </c>
      <c r="C27">
        <v>31050</v>
      </c>
      <c r="D27">
        <v>34.54</v>
      </c>
      <c r="E27">
        <v>75.739999999999995</v>
      </c>
      <c r="F27">
        <v>279.3</v>
      </c>
      <c r="G27">
        <v>19.05</v>
      </c>
      <c r="H27" s="37">
        <v>0.54200000000000004</v>
      </c>
      <c r="I27" s="37">
        <v>1.494</v>
      </c>
      <c r="J27">
        <v>9.2829999999999995</v>
      </c>
      <c r="K27">
        <v>88.29</v>
      </c>
    </row>
    <row r="28" spans="1:11">
      <c r="A28" t="s">
        <v>156</v>
      </c>
      <c r="B28">
        <v>12.22</v>
      </c>
      <c r="C28">
        <v>2291</v>
      </c>
      <c r="D28">
        <v>2.4239999999999999</v>
      </c>
      <c r="E28">
        <v>2.5609999999999999</v>
      </c>
      <c r="F28">
        <v>7.4989999999999997</v>
      </c>
      <c r="G28">
        <v>0.92600000000000005</v>
      </c>
      <c r="H28" s="37">
        <v>1.7999999999999999E-2</v>
      </c>
      <c r="I28" s="37">
        <v>4.3999999999999997E-2</v>
      </c>
      <c r="J28">
        <v>0.11700000000000001</v>
      </c>
      <c r="K28">
        <v>3.1840000000000002</v>
      </c>
    </row>
    <row r="29" spans="1:11">
      <c r="A29" t="s">
        <v>157</v>
      </c>
      <c r="B29">
        <v>15.24</v>
      </c>
      <c r="C29">
        <v>2288</v>
      </c>
      <c r="D29">
        <v>2.246</v>
      </c>
      <c r="E29">
        <v>2.9009999999999998</v>
      </c>
      <c r="F29">
        <v>6.9820000000000002</v>
      </c>
      <c r="G29">
        <v>0.93899999999999995</v>
      </c>
      <c r="H29" s="37">
        <v>1.6E-2</v>
      </c>
      <c r="I29" s="37">
        <v>3.7999999999999999E-2</v>
      </c>
      <c r="J29">
        <v>0.15</v>
      </c>
      <c r="K29">
        <v>3.3319999999999999</v>
      </c>
    </row>
    <row r="32" spans="1:11">
      <c r="A32" s="3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C13" sqref="C13"/>
    </sheetView>
  </sheetViews>
  <sheetFormatPr baseColWidth="10" defaultRowHeight="15" x14ac:dyDescent="0"/>
  <sheetData>
    <row r="1" spans="1:2">
      <c r="A1" t="s">
        <v>158</v>
      </c>
      <c r="B1" t="s">
        <v>163</v>
      </c>
    </row>
    <row r="2" spans="1:2">
      <c r="A2" t="s">
        <v>159</v>
      </c>
      <c r="B2" t="s">
        <v>164</v>
      </c>
    </row>
    <row r="3" spans="1:2">
      <c r="A3" t="s">
        <v>160</v>
      </c>
      <c r="B3" t="s">
        <v>165</v>
      </c>
    </row>
    <row r="4" spans="1:2">
      <c r="A4" t="s">
        <v>161</v>
      </c>
      <c r="B4" t="s">
        <v>166</v>
      </c>
    </row>
    <row r="5" spans="1:2">
      <c r="A5" t="s">
        <v>162</v>
      </c>
      <c r="B5" t="s">
        <v>167</v>
      </c>
    </row>
    <row r="7" spans="1:2">
      <c r="A7" s="36" t="s">
        <v>169</v>
      </c>
      <c r="B7" t="s">
        <v>168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Standards</vt:lpstr>
      <vt:lpstr>Dilution</vt:lpstr>
      <vt:lpstr>Results</vt:lpstr>
      <vt:lpstr>Key</vt:lpstr>
    </vt:vector>
  </TitlesOfParts>
  <Company>soton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Oaten J.F.P.</dc:creator>
  <cp:lastModifiedBy>Oaten J.F.P.</cp:lastModifiedBy>
  <dcterms:created xsi:type="dcterms:W3CDTF">2016-01-25T17:12:03Z</dcterms:created>
  <dcterms:modified xsi:type="dcterms:W3CDTF">2017-06-06T18:58:28Z</dcterms:modified>
</cp:coreProperties>
</file>