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340" yWindow="380" windowWidth="22820" windowHeight="13000" tabRatio="500"/>
  </bookViews>
  <sheets>
    <sheet name="Key" sheetId="7" r:id="rId1"/>
    <sheet name="MT seaweed" sheetId="1" r:id="rId2"/>
    <sheet name="Dilution factors (metals)" sheetId="2" r:id="rId3"/>
    <sheet name="Metals" sheetId="6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3" i="2" l="1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2" i="2"/>
  <c r="D37" i="1"/>
  <c r="E37" i="1"/>
  <c r="D38" i="1"/>
  <c r="E38" i="1"/>
  <c r="D39" i="1"/>
  <c r="E39" i="1"/>
  <c r="D34" i="1"/>
  <c r="E34" i="1"/>
  <c r="D35" i="1"/>
  <c r="E35" i="1"/>
  <c r="D36" i="1"/>
  <c r="E36" i="1"/>
  <c r="D31" i="1"/>
  <c r="E31" i="1"/>
  <c r="D32" i="1"/>
  <c r="E32" i="1"/>
  <c r="D33" i="1"/>
  <c r="E33" i="1"/>
  <c r="D28" i="1"/>
  <c r="E28" i="1"/>
  <c r="D29" i="1"/>
  <c r="E29" i="1"/>
  <c r="D30" i="1"/>
  <c r="E30" i="1"/>
  <c r="D50" i="1"/>
  <c r="E50" i="1"/>
  <c r="D51" i="1"/>
  <c r="E51" i="1"/>
  <c r="D52" i="1"/>
  <c r="E52" i="1"/>
  <c r="D47" i="1"/>
  <c r="E47" i="1"/>
  <c r="D48" i="1"/>
  <c r="E48" i="1"/>
  <c r="D49" i="1"/>
  <c r="E49" i="1"/>
  <c r="D44" i="1"/>
  <c r="E44" i="1"/>
  <c r="D45" i="1"/>
  <c r="E45" i="1"/>
  <c r="D46" i="1"/>
  <c r="E46" i="1"/>
  <c r="D41" i="1"/>
  <c r="E41" i="1"/>
  <c r="D42" i="1"/>
  <c r="E42" i="1"/>
  <c r="D43" i="1"/>
  <c r="E43" i="1"/>
  <c r="E3" i="1"/>
  <c r="E4" i="1"/>
  <c r="E5" i="1"/>
  <c r="E6" i="1"/>
  <c r="E7" i="1"/>
  <c r="E8" i="1"/>
  <c r="E9" i="1"/>
  <c r="E10" i="1"/>
  <c r="E11" i="1"/>
  <c r="E12" i="1"/>
  <c r="E13" i="1"/>
  <c r="E15" i="1"/>
  <c r="E16" i="1"/>
  <c r="E17" i="1"/>
  <c r="E18" i="1"/>
  <c r="E19" i="1"/>
  <c r="E20" i="1"/>
  <c r="E21" i="1"/>
  <c r="E22" i="1"/>
  <c r="E23" i="1"/>
  <c r="E24" i="1"/>
  <c r="E25" i="1"/>
  <c r="E26" i="1"/>
  <c r="E2" i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</calcChain>
</file>

<file path=xl/sharedStrings.xml><?xml version="1.0" encoding="utf-8"?>
<sst xmlns="http://schemas.openxmlformats.org/spreadsheetml/2006/main" count="204" uniqueCount="103">
  <si>
    <t>SAMPLE</t>
  </si>
  <si>
    <t>WEIGHT</t>
  </si>
  <si>
    <t>ABS</t>
  </si>
  <si>
    <t>CONC (nmol/ml)</t>
  </si>
  <si>
    <t>1 Fv S a</t>
  </si>
  <si>
    <t>1 Fv S b</t>
  </si>
  <si>
    <t>1 Fv S c</t>
  </si>
  <si>
    <t>1 Fv PQ a</t>
  </si>
  <si>
    <t>1 Fv PQ b</t>
  </si>
  <si>
    <t>1 Fv PQ c</t>
  </si>
  <si>
    <t>1 Fv Hs a</t>
  </si>
  <si>
    <t>1 Fv Hs b</t>
  </si>
  <si>
    <t>1 Fv Hs c</t>
  </si>
  <si>
    <t>2 Fv S a</t>
  </si>
  <si>
    <t>2 Fv S b</t>
  </si>
  <si>
    <t>2 Fv S c</t>
  </si>
  <si>
    <t>2 Fv PQ a</t>
  </si>
  <si>
    <t>2 Fv PQ b</t>
  </si>
  <si>
    <t>2 Fv PQ c</t>
  </si>
  <si>
    <t>2 Fv Hs a</t>
  </si>
  <si>
    <t>2 Fv Hs b</t>
  </si>
  <si>
    <t>2 Fv Hs c</t>
  </si>
  <si>
    <t>3 Fv S a</t>
  </si>
  <si>
    <t>3 Fv S b</t>
  </si>
  <si>
    <t>3 Fv S c</t>
  </si>
  <si>
    <t>3 Fv PQ a</t>
  </si>
  <si>
    <t>3 Fv PQ b</t>
  </si>
  <si>
    <t>3 Fv PQ c</t>
  </si>
  <si>
    <t>3 Fv Hs a</t>
  </si>
  <si>
    <t>3 Fv Hs b</t>
  </si>
  <si>
    <t>3 Fv Hs c</t>
  </si>
  <si>
    <t>4 Fv S a</t>
  </si>
  <si>
    <t>4 Fv S b</t>
  </si>
  <si>
    <t>4 Fv S c</t>
  </si>
  <si>
    <t>4 Fv PQ a</t>
  </si>
  <si>
    <t>4 Fv PQ b</t>
  </si>
  <si>
    <t>4 Fv PQ c</t>
  </si>
  <si>
    <t>4 Fv Hs a</t>
  </si>
  <si>
    <t>4 Fv Hs b</t>
  </si>
  <si>
    <t>4 Fv Hs c</t>
  </si>
  <si>
    <t>1 Fv Hn a</t>
  </si>
  <si>
    <t>1 Fv Hn b</t>
  </si>
  <si>
    <t>1 Fv Hn c</t>
  </si>
  <si>
    <t>2 Fv Hn a</t>
  </si>
  <si>
    <t>2 Fv Hn b</t>
  </si>
  <si>
    <t>2 Fv Hn c</t>
  </si>
  <si>
    <t>3 Fv Hn a</t>
  </si>
  <si>
    <t>3 Fv Hn b</t>
  </si>
  <si>
    <t>3 Fv Hn c</t>
  </si>
  <si>
    <t>4 Fv Hn a</t>
  </si>
  <si>
    <t>4 Fv Hn b</t>
  </si>
  <si>
    <t>4 Fv Hn c</t>
  </si>
  <si>
    <t>WEIGHT (g)</t>
  </si>
  <si>
    <t>EMPTY</t>
  </si>
  <si>
    <t>FULL</t>
  </si>
  <si>
    <t>TOTAL ml</t>
  </si>
  <si>
    <t>0.6ml SS</t>
  </si>
  <si>
    <t>0.6ml SS ml</t>
  </si>
  <si>
    <t>DILUTION FACTOR</t>
  </si>
  <si>
    <t>MR 7</t>
  </si>
  <si>
    <t>MR 8</t>
  </si>
  <si>
    <t>MR 9</t>
  </si>
  <si>
    <t>B 7</t>
  </si>
  <si>
    <t>B 8</t>
  </si>
  <si>
    <t>B 9</t>
  </si>
  <si>
    <t>Cu</t>
  </si>
  <si>
    <t>Zn</t>
  </si>
  <si>
    <t>Pb</t>
  </si>
  <si>
    <t>Cd</t>
  </si>
  <si>
    <t>Fe</t>
  </si>
  <si>
    <t>Ni</t>
  </si>
  <si>
    <t>As</t>
  </si>
  <si>
    <t>Cr</t>
  </si>
  <si>
    <t>Sn</t>
  </si>
  <si>
    <t>Ag</t>
  </si>
  <si>
    <t>B10</t>
  </si>
  <si>
    <t>B11</t>
  </si>
  <si>
    <t>B12</t>
  </si>
  <si>
    <t>MR 10</t>
  </si>
  <si>
    <t>MR 11</t>
  </si>
  <si>
    <t>MR 12</t>
  </si>
  <si>
    <t>NB concentrations in µg/g dry weight (corrected for recovery)</t>
  </si>
  <si>
    <t>NB concentrations in wet weight</t>
  </si>
  <si>
    <t>CONC (µg/g)</t>
  </si>
  <si>
    <t>Code</t>
  </si>
  <si>
    <t>Meaning</t>
  </si>
  <si>
    <t>Winter</t>
  </si>
  <si>
    <t>Spring</t>
  </si>
  <si>
    <t>Summer</t>
  </si>
  <si>
    <t>Autumn</t>
  </si>
  <si>
    <t>Fv</t>
  </si>
  <si>
    <t>Fucus spiralis</t>
  </si>
  <si>
    <t>All samples have this code</t>
  </si>
  <si>
    <t>S</t>
  </si>
  <si>
    <t>PQ</t>
  </si>
  <si>
    <t>Hs</t>
  </si>
  <si>
    <t>Hn</t>
  </si>
  <si>
    <t>Sandbanks</t>
  </si>
  <si>
    <t>Poole Quay</t>
  </si>
  <si>
    <t>Holes Bay (south)</t>
  </si>
  <si>
    <t>Holes Bay (north)</t>
  </si>
  <si>
    <t>a,b,c</t>
  </si>
  <si>
    <t>Replicates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</si>
</sst>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2" fontId="0" fillId="0" borderId="0" xfId="0" applyNumberFormat="1"/>
    <xf numFmtId="0" fontId="4" fillId="0" borderId="0" xfId="0" applyFont="1"/>
  </cellXfs>
  <cellStyles count="1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'MT seaweed'!$I$4:$I$7</c:f>
              <c:numCache>
                <c:formatCode>General</c:formatCode>
                <c:ptCount val="4"/>
                <c:pt idx="0">
                  <c:v>0.0</c:v>
                </c:pt>
                <c:pt idx="1">
                  <c:v>14.4</c:v>
                </c:pt>
                <c:pt idx="2">
                  <c:v>28.8</c:v>
                </c:pt>
                <c:pt idx="3">
                  <c:v>58.8</c:v>
                </c:pt>
              </c:numCache>
            </c:numRef>
          </c:xVal>
          <c:yVal>
            <c:numRef>
              <c:f>'MT seaweed'!$J$4:$J$7</c:f>
              <c:numCache>
                <c:formatCode>General</c:formatCode>
                <c:ptCount val="4"/>
                <c:pt idx="0">
                  <c:v>0.0</c:v>
                </c:pt>
                <c:pt idx="1">
                  <c:v>0.193</c:v>
                </c:pt>
                <c:pt idx="2">
                  <c:v>0.42</c:v>
                </c:pt>
                <c:pt idx="3">
                  <c:v>0.782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4209000"/>
        <c:axId val="2068270520"/>
      </c:scatterChart>
      <c:valAx>
        <c:axId val="210420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8270520"/>
        <c:crosses val="autoZero"/>
        <c:crossBetween val="midCat"/>
      </c:valAx>
      <c:valAx>
        <c:axId val="2068270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090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'MT seaweed'!$I$29:$I$32</c:f>
              <c:numCache>
                <c:formatCode>General</c:formatCode>
                <c:ptCount val="4"/>
                <c:pt idx="0">
                  <c:v>0.0</c:v>
                </c:pt>
                <c:pt idx="1">
                  <c:v>14.4</c:v>
                </c:pt>
                <c:pt idx="2">
                  <c:v>28.8</c:v>
                </c:pt>
                <c:pt idx="3">
                  <c:v>58.8</c:v>
                </c:pt>
              </c:numCache>
            </c:numRef>
          </c:xVal>
          <c:yVal>
            <c:numRef>
              <c:f>'MT seaweed'!$J$29:$J$32</c:f>
              <c:numCache>
                <c:formatCode>General</c:formatCode>
                <c:ptCount val="4"/>
                <c:pt idx="0">
                  <c:v>0.0</c:v>
                </c:pt>
                <c:pt idx="1">
                  <c:v>0.196</c:v>
                </c:pt>
                <c:pt idx="2">
                  <c:v>0.406</c:v>
                </c:pt>
                <c:pt idx="3">
                  <c:v>0.814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283960"/>
        <c:axId val="2104249384"/>
      </c:scatterChart>
      <c:valAx>
        <c:axId val="206528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4249384"/>
        <c:crosses val="autoZero"/>
        <c:crossBetween val="midCat"/>
      </c:valAx>
      <c:valAx>
        <c:axId val="2104249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5283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8</xdr:row>
      <xdr:rowOff>177800</xdr:rowOff>
    </xdr:from>
    <xdr:to>
      <xdr:col>12</xdr:col>
      <xdr:colOff>457200</xdr:colOff>
      <xdr:row>23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33</xdr:row>
      <xdr:rowOff>57150</xdr:rowOff>
    </xdr:from>
    <xdr:to>
      <xdr:col>12</xdr:col>
      <xdr:colOff>673100</xdr:colOff>
      <xdr:row>47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5" sqref="B15"/>
    </sheetView>
  </sheetViews>
  <sheetFormatPr baseColWidth="10" defaultRowHeight="15" x14ac:dyDescent="0"/>
  <cols>
    <col min="2" max="2" width="15.5" bestFit="1" customWidth="1"/>
  </cols>
  <sheetData>
    <row r="1" spans="1:3">
      <c r="A1" s="3" t="s">
        <v>84</v>
      </c>
      <c r="B1" s="3" t="s">
        <v>85</v>
      </c>
    </row>
    <row r="2" spans="1:3">
      <c r="A2">
        <v>1</v>
      </c>
      <c r="B2" t="s">
        <v>86</v>
      </c>
    </row>
    <row r="3" spans="1:3">
      <c r="A3">
        <v>2</v>
      </c>
      <c r="B3" t="s">
        <v>87</v>
      </c>
    </row>
    <row r="4" spans="1:3">
      <c r="A4">
        <v>3</v>
      </c>
      <c r="B4" t="s">
        <v>88</v>
      </c>
    </row>
    <row r="5" spans="1:3">
      <c r="A5">
        <v>4</v>
      </c>
      <c r="B5" t="s">
        <v>89</v>
      </c>
    </row>
    <row r="7" spans="1:3">
      <c r="A7" t="s">
        <v>90</v>
      </c>
      <c r="B7" t="s">
        <v>91</v>
      </c>
      <c r="C7" t="s">
        <v>92</v>
      </c>
    </row>
    <row r="9" spans="1:3">
      <c r="A9" t="s">
        <v>93</v>
      </c>
      <c r="B9" t="s">
        <v>97</v>
      </c>
    </row>
    <row r="10" spans="1:3">
      <c r="A10" t="s">
        <v>94</v>
      </c>
      <c r="B10" t="s">
        <v>98</v>
      </c>
    </row>
    <row r="11" spans="1:3">
      <c r="A11" t="s">
        <v>95</v>
      </c>
      <c r="B11" t="s">
        <v>99</v>
      </c>
    </row>
    <row r="12" spans="1:3">
      <c r="A12" t="s">
        <v>96</v>
      </c>
      <c r="B12" t="s">
        <v>100</v>
      </c>
    </row>
    <row r="14" spans="1:3">
      <c r="A14" t="s">
        <v>101</v>
      </c>
      <c r="B14" t="s">
        <v>102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baseColWidth="10" defaultRowHeight="15" x14ac:dyDescent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83</v>
      </c>
      <c r="G1" t="s">
        <v>82</v>
      </c>
    </row>
    <row r="2" spans="1:10">
      <c r="A2" t="s">
        <v>4</v>
      </c>
      <c r="B2">
        <v>1.5049999999999999</v>
      </c>
      <c r="C2">
        <v>3.7999999999999999E-2</v>
      </c>
      <c r="D2">
        <f>SUM(C2/0.0135)</f>
        <v>2.8148148148148149</v>
      </c>
      <c r="E2">
        <f>SUM((D2*14000*4.5)/(16*B2*1000))</f>
        <v>7.3643410852713185</v>
      </c>
    </row>
    <row r="3" spans="1:10">
      <c r="A3" t="s">
        <v>5</v>
      </c>
      <c r="B3">
        <v>1.5149999999999999</v>
      </c>
      <c r="C3">
        <v>1.9E-2</v>
      </c>
      <c r="D3">
        <f t="shared" ref="D3:D26" si="0">SUM(C3/0.0135)</f>
        <v>1.4074074074074074</v>
      </c>
      <c r="E3">
        <f t="shared" ref="E3:E26" si="1">SUM((D3*14000*4.5)/(16*B3*1000))</f>
        <v>3.6578657865786579</v>
      </c>
    </row>
    <row r="4" spans="1:10">
      <c r="A4" t="s">
        <v>6</v>
      </c>
      <c r="B4">
        <v>1.5449999999999999</v>
      </c>
      <c r="C4">
        <v>2.8000000000000001E-2</v>
      </c>
      <c r="D4">
        <f t="shared" si="0"/>
        <v>2.074074074074074</v>
      </c>
      <c r="E4">
        <f t="shared" si="1"/>
        <v>5.2858683926645087</v>
      </c>
      <c r="I4" s="1">
        <v>0</v>
      </c>
      <c r="J4">
        <v>0</v>
      </c>
    </row>
    <row r="5" spans="1:10">
      <c r="A5" t="s">
        <v>7</v>
      </c>
      <c r="B5">
        <v>1.508</v>
      </c>
      <c r="C5">
        <v>1.2999999999999999E-2</v>
      </c>
      <c r="D5">
        <f t="shared" si="0"/>
        <v>0.96296296296296291</v>
      </c>
      <c r="E5">
        <f t="shared" si="1"/>
        <v>2.5143678160919536</v>
      </c>
      <c r="I5" s="1">
        <v>14.4</v>
      </c>
      <c r="J5">
        <v>0.193</v>
      </c>
    </row>
    <row r="6" spans="1:10">
      <c r="A6" t="s">
        <v>8</v>
      </c>
      <c r="B6">
        <v>1.514</v>
      </c>
      <c r="C6">
        <v>0.01</v>
      </c>
      <c r="D6">
        <f t="shared" si="0"/>
        <v>0.74074074074074081</v>
      </c>
      <c r="E6">
        <f t="shared" si="1"/>
        <v>1.9264641127256716</v>
      </c>
      <c r="I6" s="1">
        <v>28.8</v>
      </c>
      <c r="J6">
        <v>0.42</v>
      </c>
    </row>
    <row r="7" spans="1:10">
      <c r="A7" t="s">
        <v>9</v>
      </c>
      <c r="B7">
        <v>1.5029999999999999</v>
      </c>
      <c r="C7">
        <v>1.4E-2</v>
      </c>
      <c r="D7">
        <f t="shared" si="0"/>
        <v>1.037037037037037</v>
      </c>
      <c r="E7">
        <f t="shared" si="1"/>
        <v>2.7167886449323575</v>
      </c>
      <c r="I7" s="1">
        <v>58.8</v>
      </c>
      <c r="J7">
        <v>0.78200000000000003</v>
      </c>
    </row>
    <row r="8" spans="1:10">
      <c r="A8" t="s">
        <v>10</v>
      </c>
      <c r="B8">
        <v>1.5009999999999999</v>
      </c>
      <c r="C8">
        <v>7.3999999999999996E-2</v>
      </c>
      <c r="D8">
        <f t="shared" si="0"/>
        <v>5.481481481481481</v>
      </c>
      <c r="E8">
        <f t="shared" si="1"/>
        <v>14.379302687097487</v>
      </c>
    </row>
    <row r="9" spans="1:10">
      <c r="A9" t="s">
        <v>11</v>
      </c>
      <c r="B9">
        <v>1.506</v>
      </c>
      <c r="C9">
        <v>0.04</v>
      </c>
      <c r="D9">
        <f t="shared" si="0"/>
        <v>2.9629629629629632</v>
      </c>
      <c r="E9">
        <f t="shared" si="1"/>
        <v>7.7467906153165123</v>
      </c>
    </row>
    <row r="10" spans="1:10">
      <c r="A10" t="s">
        <v>12</v>
      </c>
      <c r="B10">
        <v>1.518</v>
      </c>
      <c r="C10">
        <v>5.6000000000000001E-2</v>
      </c>
      <c r="D10">
        <f t="shared" si="0"/>
        <v>4.1481481481481479</v>
      </c>
      <c r="E10">
        <f t="shared" si="1"/>
        <v>10.759771629336846</v>
      </c>
    </row>
    <row r="11" spans="1:10">
      <c r="A11" t="s">
        <v>40</v>
      </c>
      <c r="B11">
        <v>1.5009999999999999</v>
      </c>
      <c r="C11">
        <v>9.0999999999999998E-2</v>
      </c>
      <c r="D11">
        <f t="shared" si="0"/>
        <v>6.7407407407407405</v>
      </c>
      <c r="E11">
        <f t="shared" si="1"/>
        <v>17.68265600710637</v>
      </c>
    </row>
    <row r="12" spans="1:10">
      <c r="A12" t="s">
        <v>41</v>
      </c>
      <c r="B12">
        <v>1.5049999999999999</v>
      </c>
      <c r="C12">
        <v>9.4E-2</v>
      </c>
      <c r="D12">
        <f t="shared" si="0"/>
        <v>6.9629629629629628</v>
      </c>
      <c r="E12">
        <f t="shared" si="1"/>
        <v>18.217054263565888</v>
      </c>
    </row>
    <row r="13" spans="1:10">
      <c r="A13" t="s">
        <v>42</v>
      </c>
      <c r="B13">
        <v>1.577</v>
      </c>
      <c r="C13">
        <v>9.7000000000000003E-2</v>
      </c>
      <c r="D13">
        <f t="shared" si="0"/>
        <v>7.1851851851851851</v>
      </c>
      <c r="E13">
        <f t="shared" si="1"/>
        <v>17.940181779750581</v>
      </c>
    </row>
    <row r="15" spans="1:10">
      <c r="A15" t="s">
        <v>13</v>
      </c>
      <c r="B15">
        <v>1.51</v>
      </c>
      <c r="C15">
        <v>0.109</v>
      </c>
      <c r="D15">
        <f t="shared" si="0"/>
        <v>8.0740740740740744</v>
      </c>
      <c r="E15">
        <f t="shared" si="1"/>
        <v>21.054083885209714</v>
      </c>
    </row>
    <row r="16" spans="1:10">
      <c r="A16" t="s">
        <v>14</v>
      </c>
      <c r="B16">
        <v>1.504</v>
      </c>
      <c r="C16">
        <v>0.16200000000000001</v>
      </c>
      <c r="D16">
        <f t="shared" si="0"/>
        <v>12</v>
      </c>
      <c r="E16">
        <f t="shared" si="1"/>
        <v>31.416223404255319</v>
      </c>
    </row>
    <row r="17" spans="1:10">
      <c r="A17" t="s">
        <v>15</v>
      </c>
      <c r="B17">
        <v>1.5129999999999999</v>
      </c>
      <c r="C17">
        <v>7.2999999999999995E-2</v>
      </c>
      <c r="D17">
        <f t="shared" si="0"/>
        <v>5.4074074074074074</v>
      </c>
      <c r="E17">
        <f t="shared" si="1"/>
        <v>14.072482925754572</v>
      </c>
    </row>
    <row r="18" spans="1:10">
      <c r="A18" t="s">
        <v>16</v>
      </c>
      <c r="B18">
        <v>1.5049999999999999</v>
      </c>
      <c r="C18">
        <v>3.5000000000000003E-2</v>
      </c>
      <c r="D18">
        <f t="shared" si="0"/>
        <v>2.592592592592593</v>
      </c>
      <c r="E18">
        <f t="shared" si="1"/>
        <v>6.782945736434109</v>
      </c>
    </row>
    <row r="19" spans="1:10">
      <c r="A19" t="s">
        <v>17</v>
      </c>
      <c r="B19">
        <v>1.506</v>
      </c>
      <c r="C19">
        <v>4.2000000000000003E-2</v>
      </c>
      <c r="D19">
        <f t="shared" si="0"/>
        <v>3.1111111111111112</v>
      </c>
      <c r="E19">
        <f t="shared" si="1"/>
        <v>8.1341301460823381</v>
      </c>
    </row>
    <row r="20" spans="1:10">
      <c r="A20" t="s">
        <v>18</v>
      </c>
      <c r="B20">
        <v>1.51</v>
      </c>
      <c r="C20">
        <v>3.3000000000000002E-2</v>
      </c>
      <c r="D20">
        <f t="shared" si="0"/>
        <v>2.4444444444444446</v>
      </c>
      <c r="E20">
        <f t="shared" si="1"/>
        <v>6.3741721854304645</v>
      </c>
    </row>
    <row r="21" spans="1:10">
      <c r="A21" t="s">
        <v>19</v>
      </c>
      <c r="B21">
        <v>1.5109999999999999</v>
      </c>
      <c r="C21">
        <v>9.8000000000000004E-2</v>
      </c>
      <c r="D21">
        <f t="shared" si="0"/>
        <v>7.2592592592592595</v>
      </c>
      <c r="E21">
        <f t="shared" si="1"/>
        <v>18.916832120008827</v>
      </c>
    </row>
    <row r="22" spans="1:10">
      <c r="A22" t="s">
        <v>20</v>
      </c>
      <c r="B22">
        <v>1.5369999999999999</v>
      </c>
      <c r="C22">
        <v>0.11899999999999999</v>
      </c>
      <c r="D22">
        <f t="shared" si="0"/>
        <v>8.8148148148148149</v>
      </c>
      <c r="E22">
        <f t="shared" si="1"/>
        <v>22.581869442637167</v>
      </c>
    </row>
    <row r="23" spans="1:10">
      <c r="A23" t="s">
        <v>21</v>
      </c>
      <c r="B23">
        <v>1.5309999999999999</v>
      </c>
      <c r="C23">
        <v>0.14199999999999999</v>
      </c>
      <c r="D23">
        <f t="shared" si="0"/>
        <v>10.518518518518517</v>
      </c>
      <c r="E23">
        <f t="shared" si="1"/>
        <v>27.052035706509905</v>
      </c>
    </row>
    <row r="24" spans="1:10">
      <c r="A24" t="s">
        <v>43</v>
      </c>
      <c r="B24">
        <v>1.5109999999999999</v>
      </c>
      <c r="C24">
        <v>0.17899999999999999</v>
      </c>
      <c r="D24">
        <f t="shared" si="0"/>
        <v>13.25925925925926</v>
      </c>
      <c r="E24">
        <f t="shared" si="1"/>
        <v>34.552172953893667</v>
      </c>
    </row>
    <row r="25" spans="1:10">
      <c r="A25" t="s">
        <v>44</v>
      </c>
      <c r="B25">
        <v>1.5289999999999999</v>
      </c>
      <c r="C25">
        <v>0.1</v>
      </c>
      <c r="D25">
        <f t="shared" si="0"/>
        <v>7.4074074074074083</v>
      </c>
      <c r="E25">
        <f t="shared" si="1"/>
        <v>19.075648572051453</v>
      </c>
    </row>
    <row r="26" spans="1:10">
      <c r="A26" t="s">
        <v>45</v>
      </c>
      <c r="B26">
        <v>1.5109999999999999</v>
      </c>
      <c r="C26">
        <v>0.107</v>
      </c>
      <c r="D26">
        <f t="shared" si="0"/>
        <v>7.9259259259259256</v>
      </c>
      <c r="E26">
        <f t="shared" si="1"/>
        <v>20.654092212662697</v>
      </c>
    </row>
    <row r="28" spans="1:10">
      <c r="A28" t="s">
        <v>22</v>
      </c>
      <c r="B28">
        <v>1.59</v>
      </c>
      <c r="C28">
        <v>0.16800000000000001</v>
      </c>
      <c r="D28">
        <f t="shared" ref="D28:D39" si="2">SUM(C28/0.0139)</f>
        <v>12.0863309352518</v>
      </c>
      <c r="E28">
        <f t="shared" ref="E28:E39" si="3">SUM((D28*14000*4.5)/(16*B28*1000))</f>
        <v>29.930772363241484</v>
      </c>
    </row>
    <row r="29" spans="1:10">
      <c r="A29" t="s">
        <v>23</v>
      </c>
      <c r="B29">
        <v>1.5009999999999999</v>
      </c>
      <c r="C29">
        <v>0.127</v>
      </c>
      <c r="D29">
        <f t="shared" si="2"/>
        <v>9.1366906474820144</v>
      </c>
      <c r="E29">
        <f t="shared" si="3"/>
        <v>23.967834393378038</v>
      </c>
      <c r="I29" s="1">
        <v>0</v>
      </c>
      <c r="J29">
        <v>0</v>
      </c>
    </row>
    <row r="30" spans="1:10">
      <c r="A30" t="s">
        <v>24</v>
      </c>
      <c r="B30">
        <v>1.5249999999999999</v>
      </c>
      <c r="C30">
        <v>0.19600000000000001</v>
      </c>
      <c r="D30">
        <f t="shared" si="2"/>
        <v>14.100719424460433</v>
      </c>
      <c r="E30">
        <f t="shared" si="3"/>
        <v>36.407595235287182</v>
      </c>
      <c r="I30" s="1">
        <v>14.4</v>
      </c>
      <c r="J30">
        <v>0.19600000000000001</v>
      </c>
    </row>
    <row r="31" spans="1:10">
      <c r="A31" t="s">
        <v>25</v>
      </c>
      <c r="B31">
        <v>1.514</v>
      </c>
      <c r="C31">
        <v>5.7000000000000002E-2</v>
      </c>
      <c r="D31">
        <f t="shared" si="2"/>
        <v>4.1007194244604319</v>
      </c>
      <c r="E31">
        <f t="shared" si="3"/>
        <v>10.664849890233125</v>
      </c>
      <c r="I31" s="1">
        <v>28.8</v>
      </c>
      <c r="J31">
        <v>0.40600000000000003</v>
      </c>
    </row>
    <row r="32" spans="1:10">
      <c r="A32" t="s">
        <v>26</v>
      </c>
      <c r="B32">
        <v>1.524</v>
      </c>
      <c r="C32">
        <v>5.0999999999999997E-2</v>
      </c>
      <c r="D32">
        <f t="shared" si="2"/>
        <v>3.6690647482014387</v>
      </c>
      <c r="E32">
        <f t="shared" si="3"/>
        <v>9.4796210275873793</v>
      </c>
      <c r="I32" s="1">
        <v>58.8</v>
      </c>
      <c r="J32">
        <v>0.81399999999999995</v>
      </c>
    </row>
    <row r="33" spans="1:5">
      <c r="A33" t="s">
        <v>27</v>
      </c>
      <c r="B33">
        <v>1.571</v>
      </c>
      <c r="C33">
        <v>6.3E-2</v>
      </c>
      <c r="D33">
        <f t="shared" si="2"/>
        <v>4.5323741007194247</v>
      </c>
      <c r="E33">
        <f t="shared" si="3"/>
        <v>11.359785500689203</v>
      </c>
    </row>
    <row r="34" spans="1:5">
      <c r="A34" t="s">
        <v>28</v>
      </c>
      <c r="B34">
        <v>1.5369999999999999</v>
      </c>
      <c r="C34">
        <v>7.6999999999999999E-2</v>
      </c>
      <c r="D34">
        <f t="shared" si="2"/>
        <v>5.5395683453237412</v>
      </c>
      <c r="E34">
        <f t="shared" si="3"/>
        <v>14.191314482571393</v>
      </c>
    </row>
    <row r="35" spans="1:5">
      <c r="A35" t="s">
        <v>29</v>
      </c>
      <c r="B35">
        <v>1.542</v>
      </c>
      <c r="C35">
        <v>6.4000000000000001E-2</v>
      </c>
      <c r="D35">
        <f t="shared" si="2"/>
        <v>4.6043165467625906</v>
      </c>
      <c r="E35">
        <f t="shared" si="3"/>
        <v>11.757131259972571</v>
      </c>
    </row>
    <row r="36" spans="1:5">
      <c r="A36" t="s">
        <v>30</v>
      </c>
      <c r="B36">
        <v>1.53</v>
      </c>
      <c r="C36">
        <v>0.109</v>
      </c>
      <c r="D36">
        <f t="shared" si="2"/>
        <v>7.8417266187050361</v>
      </c>
      <c r="E36">
        <f t="shared" si="3"/>
        <v>20.180914092255605</v>
      </c>
    </row>
    <row r="37" spans="1:5">
      <c r="A37" t="s">
        <v>46</v>
      </c>
      <c r="B37">
        <v>1.532</v>
      </c>
      <c r="C37">
        <v>0.09</v>
      </c>
      <c r="D37">
        <f t="shared" si="2"/>
        <v>6.4748201438848918</v>
      </c>
      <c r="E37">
        <f t="shared" si="3"/>
        <v>16.641386629599715</v>
      </c>
    </row>
    <row r="38" spans="1:5">
      <c r="A38" t="s">
        <v>47</v>
      </c>
      <c r="B38">
        <v>1.512</v>
      </c>
      <c r="C38">
        <v>0.16</v>
      </c>
      <c r="D38">
        <f t="shared" si="2"/>
        <v>11.510791366906476</v>
      </c>
      <c r="E38">
        <f t="shared" si="3"/>
        <v>29.976019184652284</v>
      </c>
    </row>
    <row r="39" spans="1:5">
      <c r="A39" t="s">
        <v>48</v>
      </c>
      <c r="B39">
        <v>1.552</v>
      </c>
      <c r="C39">
        <v>0.189</v>
      </c>
      <c r="D39">
        <f t="shared" si="2"/>
        <v>13.597122302158274</v>
      </c>
      <c r="E39">
        <f t="shared" si="3"/>
        <v>34.496565119038792</v>
      </c>
    </row>
    <row r="41" spans="1:5">
      <c r="A41" t="s">
        <v>31</v>
      </c>
      <c r="B41">
        <v>1.532</v>
      </c>
      <c r="C41">
        <v>0.13400000000000001</v>
      </c>
      <c r="D41">
        <f t="shared" ref="D41:D52" si="4">SUM(C41/0.0139)</f>
        <v>9.6402877697841731</v>
      </c>
      <c r="E41">
        <f t="shared" ref="E41:E52" si="5">SUM((D41*14000*4.5)/(16*B41*1000))</f>
        <v>24.777175648515133</v>
      </c>
    </row>
    <row r="42" spans="1:5">
      <c r="A42" t="s">
        <v>32</v>
      </c>
      <c r="B42">
        <v>1.5409999999999999</v>
      </c>
      <c r="C42">
        <v>0.17399999999999999</v>
      </c>
      <c r="D42">
        <f t="shared" si="4"/>
        <v>12.517985611510792</v>
      </c>
      <c r="E42">
        <f t="shared" si="5"/>
        <v>31.985443442779847</v>
      </c>
    </row>
    <row r="43" spans="1:5">
      <c r="A43" t="s">
        <v>33</v>
      </c>
      <c r="B43">
        <v>1.5229999999999999</v>
      </c>
      <c r="C43">
        <v>0.15</v>
      </c>
      <c r="D43">
        <f t="shared" si="4"/>
        <v>10.791366906474821</v>
      </c>
      <c r="E43">
        <f t="shared" si="5"/>
        <v>27.89954510455982</v>
      </c>
    </row>
    <row r="44" spans="1:5">
      <c r="A44" t="s">
        <v>34</v>
      </c>
      <c r="B44">
        <v>1.508</v>
      </c>
      <c r="C44">
        <v>5.5E-2</v>
      </c>
      <c r="D44">
        <f t="shared" si="4"/>
        <v>3.956834532374101</v>
      </c>
      <c r="E44">
        <f t="shared" si="5"/>
        <v>10.33158884033357</v>
      </c>
    </row>
    <row r="45" spans="1:5">
      <c r="A45" t="s">
        <v>35</v>
      </c>
      <c r="B45">
        <v>1.5409999999999999</v>
      </c>
      <c r="C45">
        <v>0.157</v>
      </c>
      <c r="D45">
        <f t="shared" si="4"/>
        <v>11.294964028776979</v>
      </c>
      <c r="E45">
        <f t="shared" si="5"/>
        <v>28.860428853542732</v>
      </c>
    </row>
    <row r="46" spans="1:5">
      <c r="A46" t="s">
        <v>36</v>
      </c>
      <c r="B46">
        <v>1.5249999999999999</v>
      </c>
      <c r="C46">
        <v>0.105</v>
      </c>
      <c r="D46">
        <f t="shared" si="4"/>
        <v>7.5539568345323742</v>
      </c>
      <c r="E46">
        <f t="shared" si="5"/>
        <v>19.504068876046702</v>
      </c>
    </row>
    <row r="47" spans="1:5">
      <c r="A47" t="s">
        <v>37</v>
      </c>
      <c r="B47">
        <v>1.5840000000000001</v>
      </c>
      <c r="C47">
        <v>6.2E-2</v>
      </c>
      <c r="D47">
        <f t="shared" si="4"/>
        <v>4.4604316546762588</v>
      </c>
      <c r="E47">
        <f t="shared" si="5"/>
        <v>11.087720732504906</v>
      </c>
    </row>
    <row r="48" spans="1:5">
      <c r="A48" t="s">
        <v>38</v>
      </c>
      <c r="B48">
        <v>1.522</v>
      </c>
      <c r="C48">
        <v>5.8999999999999997E-2</v>
      </c>
      <c r="D48">
        <f t="shared" si="4"/>
        <v>4.2446043165467628</v>
      </c>
      <c r="E48">
        <f t="shared" si="5"/>
        <v>10.981031206572194</v>
      </c>
    </row>
    <row r="49" spans="1:5">
      <c r="A49" t="s">
        <v>39</v>
      </c>
      <c r="B49">
        <v>1.5029999999999999</v>
      </c>
      <c r="C49">
        <v>0.10100000000000001</v>
      </c>
      <c r="D49">
        <f t="shared" si="4"/>
        <v>7.2661870503597132</v>
      </c>
      <c r="E49">
        <f t="shared" si="5"/>
        <v>19.035669667858532</v>
      </c>
    </row>
    <row r="50" spans="1:5">
      <c r="A50" t="s">
        <v>49</v>
      </c>
      <c r="B50">
        <v>1.5469999999999999</v>
      </c>
      <c r="C50">
        <v>0.157</v>
      </c>
      <c r="D50">
        <f t="shared" si="4"/>
        <v>11.294964028776979</v>
      </c>
      <c r="E50">
        <f t="shared" si="5"/>
        <v>28.748494417135973</v>
      </c>
    </row>
    <row r="51" spans="1:5">
      <c r="A51" t="s">
        <v>50</v>
      </c>
      <c r="B51">
        <v>1.518</v>
      </c>
      <c r="C51">
        <v>0.10100000000000001</v>
      </c>
      <c r="D51">
        <f t="shared" si="4"/>
        <v>7.2661870503597132</v>
      </c>
      <c r="E51">
        <f t="shared" si="5"/>
        <v>18.847570165211707</v>
      </c>
    </row>
    <row r="52" spans="1:5">
      <c r="A52" t="s">
        <v>51</v>
      </c>
      <c r="B52">
        <v>1.573</v>
      </c>
      <c r="C52">
        <v>0.104</v>
      </c>
      <c r="D52">
        <f t="shared" si="4"/>
        <v>7.4820143884892083</v>
      </c>
      <c r="E52">
        <f t="shared" si="5"/>
        <v>18.728818598014151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E27" sqref="E27"/>
    </sheetView>
  </sheetViews>
  <sheetFormatPr baseColWidth="10" defaultRowHeight="15" x14ac:dyDescent="0"/>
  <cols>
    <col min="13" max="13" width="16.1640625" bestFit="1" customWidth="1"/>
  </cols>
  <sheetData>
    <row r="1" spans="1:13">
      <c r="A1" t="s">
        <v>0</v>
      </c>
      <c r="B1" t="s">
        <v>52</v>
      </c>
      <c r="C1" t="s">
        <v>53</v>
      </c>
      <c r="D1" t="s">
        <v>54</v>
      </c>
      <c r="E1" t="s">
        <v>55</v>
      </c>
      <c r="G1" t="s">
        <v>53</v>
      </c>
      <c r="H1" t="s">
        <v>56</v>
      </c>
      <c r="I1" t="s">
        <v>57</v>
      </c>
      <c r="J1" t="s">
        <v>54</v>
      </c>
      <c r="K1" t="s">
        <v>55</v>
      </c>
      <c r="M1" t="s">
        <v>58</v>
      </c>
    </row>
    <row r="2" spans="1:13">
      <c r="A2" t="s">
        <v>62</v>
      </c>
      <c r="B2">
        <v>1</v>
      </c>
      <c r="C2">
        <v>3.4318</v>
      </c>
      <c r="D2">
        <v>8.3962000000000003</v>
      </c>
      <c r="E2">
        <f>SUM(D2-C2)</f>
        <v>4.9644000000000004</v>
      </c>
      <c r="F2">
        <f>SUM(E2/B2)</f>
        <v>4.9644000000000004</v>
      </c>
      <c r="G2">
        <v>3.2978000000000001</v>
      </c>
      <c r="H2">
        <v>3.9089</v>
      </c>
      <c r="I2">
        <f>SUM(H2-G2)</f>
        <v>0.61109999999999998</v>
      </c>
      <c r="J2">
        <v>8.3842999999999996</v>
      </c>
      <c r="K2">
        <f>SUM(J2-G2)</f>
        <v>5.0864999999999991</v>
      </c>
      <c r="L2">
        <f>SUM(K2/I2)</f>
        <v>8.3235149729995079</v>
      </c>
      <c r="M2">
        <f>SUM(L2*F2)</f>
        <v>41.32125773195876</v>
      </c>
    </row>
    <row r="3" spans="1:13">
      <c r="A3" t="s">
        <v>63</v>
      </c>
      <c r="B3">
        <v>1</v>
      </c>
      <c r="C3">
        <v>3.3660999999999999</v>
      </c>
      <c r="D3">
        <v>8.3625000000000007</v>
      </c>
      <c r="E3">
        <f t="shared" ref="E3:E62" si="0">SUM(D3-C3)</f>
        <v>4.9964000000000013</v>
      </c>
      <c r="F3">
        <f t="shared" ref="F3:F62" si="1">SUM(E3/B3)</f>
        <v>4.9964000000000013</v>
      </c>
      <c r="G3">
        <v>3.4106999999999998</v>
      </c>
      <c r="H3">
        <v>4.0198999999999998</v>
      </c>
      <c r="I3">
        <f t="shared" ref="I3:I62" si="2">SUM(H3-G3)</f>
        <v>0.60919999999999996</v>
      </c>
      <c r="J3">
        <v>8.4936000000000007</v>
      </c>
      <c r="K3">
        <f t="shared" ref="K3:K62" si="3">SUM(J3-G3)</f>
        <v>5.0829000000000004</v>
      </c>
      <c r="L3">
        <f t="shared" ref="L3:L62" si="4">SUM(K3/I3)</f>
        <v>8.3435653315824041</v>
      </c>
      <c r="M3">
        <f t="shared" ref="M3:M62" si="5">SUM(L3*F3)</f>
        <v>41.687789822718337</v>
      </c>
    </row>
    <row r="4" spans="1:13">
      <c r="A4" t="s">
        <v>64</v>
      </c>
      <c r="B4">
        <v>1</v>
      </c>
      <c r="C4">
        <v>3.3677999999999999</v>
      </c>
      <c r="D4">
        <v>8.5980000000000008</v>
      </c>
      <c r="E4">
        <f t="shared" si="0"/>
        <v>5.2302000000000008</v>
      </c>
      <c r="F4">
        <f t="shared" si="1"/>
        <v>5.2302000000000008</v>
      </c>
      <c r="G4">
        <v>3.3714</v>
      </c>
      <c r="H4">
        <v>3.9773000000000001</v>
      </c>
      <c r="I4">
        <f t="shared" si="2"/>
        <v>0.60590000000000011</v>
      </c>
      <c r="J4">
        <v>8.4261999999999997</v>
      </c>
      <c r="K4">
        <f t="shared" si="3"/>
        <v>5.0548000000000002</v>
      </c>
      <c r="L4">
        <f t="shared" si="4"/>
        <v>8.342630797161247</v>
      </c>
      <c r="M4">
        <f t="shared" si="5"/>
        <v>43.63362759531276</v>
      </c>
    </row>
    <row r="5" spans="1:13">
      <c r="A5" t="s">
        <v>4</v>
      </c>
      <c r="B5">
        <v>1.2540000000000001E-2</v>
      </c>
      <c r="C5">
        <v>3.2964000000000002</v>
      </c>
      <c r="D5">
        <v>8.2187000000000001</v>
      </c>
      <c r="E5">
        <f t="shared" si="0"/>
        <v>4.9222999999999999</v>
      </c>
      <c r="F5">
        <f t="shared" si="1"/>
        <v>392.52791068580541</v>
      </c>
      <c r="G5">
        <v>3.4148999999999998</v>
      </c>
      <c r="H5">
        <v>4.0228000000000002</v>
      </c>
      <c r="I5">
        <f t="shared" si="2"/>
        <v>0.60790000000000033</v>
      </c>
      <c r="J5">
        <v>8.4951000000000008</v>
      </c>
      <c r="K5">
        <f t="shared" si="3"/>
        <v>5.0802000000000014</v>
      </c>
      <c r="L5">
        <f t="shared" si="4"/>
        <v>8.3569666063497259</v>
      </c>
      <c r="M5">
        <f t="shared" si="5"/>
        <v>3280.3426416615034</v>
      </c>
    </row>
    <row r="6" spans="1:13">
      <c r="A6" t="s">
        <v>5</v>
      </c>
      <c r="B6">
        <v>1.06E-2</v>
      </c>
      <c r="C6">
        <v>3.3704000000000001</v>
      </c>
      <c r="D6">
        <v>8.4222000000000001</v>
      </c>
      <c r="E6">
        <f t="shared" si="0"/>
        <v>5.0518000000000001</v>
      </c>
      <c r="F6">
        <f t="shared" si="1"/>
        <v>476.58490566037739</v>
      </c>
      <c r="G6">
        <v>3.3652000000000002</v>
      </c>
      <c r="H6">
        <v>3.9702000000000002</v>
      </c>
      <c r="I6">
        <f t="shared" si="2"/>
        <v>0.60499999999999998</v>
      </c>
      <c r="J6">
        <v>8.4350000000000005</v>
      </c>
      <c r="K6">
        <f t="shared" si="3"/>
        <v>5.0698000000000008</v>
      </c>
      <c r="L6">
        <f t="shared" si="4"/>
        <v>8.3798347107438023</v>
      </c>
      <c r="M6">
        <f t="shared" si="5"/>
        <v>3993.7027350693907</v>
      </c>
    </row>
    <row r="7" spans="1:13">
      <c r="A7" t="s">
        <v>6</v>
      </c>
      <c r="B7">
        <v>1.072E-2</v>
      </c>
      <c r="C7">
        <v>3.4104000000000001</v>
      </c>
      <c r="D7">
        <v>8.5190000000000001</v>
      </c>
      <c r="E7">
        <f t="shared" si="0"/>
        <v>5.1086</v>
      </c>
      <c r="F7">
        <f t="shared" si="1"/>
        <v>476.54850746268653</v>
      </c>
      <c r="G7">
        <v>3.306</v>
      </c>
      <c r="H7">
        <v>3.9117999999999999</v>
      </c>
      <c r="I7">
        <f t="shared" si="2"/>
        <v>0.60579999999999989</v>
      </c>
      <c r="J7">
        <v>8.3941999999999997</v>
      </c>
      <c r="K7">
        <f t="shared" si="3"/>
        <v>5.0881999999999996</v>
      </c>
      <c r="L7">
        <f t="shared" si="4"/>
        <v>8.3991416309012887</v>
      </c>
      <c r="M7">
        <f t="shared" si="5"/>
        <v>4002.5984081737238</v>
      </c>
    </row>
    <row r="8" spans="1:13">
      <c r="A8" t="s">
        <v>7</v>
      </c>
      <c r="B8">
        <v>1.242E-2</v>
      </c>
      <c r="C8">
        <v>3.4083999999999999</v>
      </c>
      <c r="D8">
        <v>8.4957999999999991</v>
      </c>
      <c r="E8">
        <f t="shared" si="0"/>
        <v>5.0873999999999988</v>
      </c>
      <c r="F8">
        <f t="shared" si="1"/>
        <v>409.61352657004818</v>
      </c>
      <c r="G8">
        <v>3.4333999999999998</v>
      </c>
      <c r="H8">
        <v>4.0369999999999999</v>
      </c>
      <c r="I8">
        <f t="shared" si="2"/>
        <v>0.60360000000000014</v>
      </c>
      <c r="J8">
        <v>8.5151000000000003</v>
      </c>
      <c r="K8">
        <f t="shared" si="3"/>
        <v>5.0817000000000005</v>
      </c>
      <c r="L8">
        <f t="shared" si="4"/>
        <v>8.4189860834990053</v>
      </c>
      <c r="M8">
        <f t="shared" si="5"/>
        <v>3448.5305798061859</v>
      </c>
    </row>
    <row r="9" spans="1:13">
      <c r="A9" t="s">
        <v>8</v>
      </c>
      <c r="B9">
        <v>1.005E-2</v>
      </c>
      <c r="C9">
        <v>3.4274</v>
      </c>
      <c r="D9">
        <v>8.4681999999999995</v>
      </c>
      <c r="E9">
        <f t="shared" si="0"/>
        <v>5.0407999999999991</v>
      </c>
      <c r="F9">
        <f t="shared" si="1"/>
        <v>501.57213930348252</v>
      </c>
      <c r="G9">
        <v>3.2980999999999998</v>
      </c>
      <c r="H9">
        <v>3.9020000000000001</v>
      </c>
      <c r="I9">
        <f t="shared" si="2"/>
        <v>0.60390000000000033</v>
      </c>
      <c r="J9">
        <v>8.3853000000000009</v>
      </c>
      <c r="K9">
        <f t="shared" si="3"/>
        <v>5.0872000000000011</v>
      </c>
      <c r="L9">
        <f t="shared" si="4"/>
        <v>8.4239112435833725</v>
      </c>
      <c r="M9">
        <f t="shared" si="5"/>
        <v>4225.1991837467722</v>
      </c>
    </row>
    <row r="10" spans="1:13">
      <c r="A10" t="s">
        <v>9</v>
      </c>
      <c r="B10">
        <v>1.059E-2</v>
      </c>
      <c r="C10">
        <v>3.4315000000000002</v>
      </c>
      <c r="D10">
        <v>8.3962000000000003</v>
      </c>
      <c r="E10">
        <f t="shared" si="0"/>
        <v>4.9647000000000006</v>
      </c>
      <c r="F10">
        <f t="shared" si="1"/>
        <v>468.81019830028333</v>
      </c>
      <c r="G10">
        <v>3.3687999999999998</v>
      </c>
      <c r="H10">
        <v>3.976</v>
      </c>
      <c r="I10">
        <f t="shared" si="2"/>
        <v>0.60720000000000018</v>
      </c>
      <c r="J10">
        <v>8.4452999999999996</v>
      </c>
      <c r="K10">
        <f t="shared" si="3"/>
        <v>5.0764999999999993</v>
      </c>
      <c r="L10">
        <f t="shared" si="4"/>
        <v>8.3605072463768089</v>
      </c>
      <c r="M10">
        <f t="shared" si="5"/>
        <v>3919.4910600648677</v>
      </c>
    </row>
    <row r="11" spans="1:13">
      <c r="A11" t="s">
        <v>10</v>
      </c>
      <c r="B11">
        <v>1.085E-2</v>
      </c>
      <c r="C11">
        <v>3.4060999999999999</v>
      </c>
      <c r="D11">
        <v>8.4704999999999995</v>
      </c>
      <c r="E11">
        <f t="shared" si="0"/>
        <v>5.0643999999999991</v>
      </c>
      <c r="F11">
        <f t="shared" si="1"/>
        <v>466.76497695852527</v>
      </c>
      <c r="G11">
        <v>3.3016999999999999</v>
      </c>
      <c r="H11">
        <v>3.9064000000000001</v>
      </c>
      <c r="I11">
        <f t="shared" si="2"/>
        <v>0.60470000000000024</v>
      </c>
      <c r="J11">
        <v>8.3887</v>
      </c>
      <c r="K11">
        <f t="shared" si="3"/>
        <v>5.0869999999999997</v>
      </c>
      <c r="L11">
        <f t="shared" si="4"/>
        <v>8.4124359186373372</v>
      </c>
      <c r="M11">
        <f t="shared" si="5"/>
        <v>3926.630457727827</v>
      </c>
    </row>
    <row r="12" spans="1:13">
      <c r="A12" t="s">
        <v>11</v>
      </c>
      <c r="B12">
        <v>1.039E-2</v>
      </c>
      <c r="C12">
        <v>3.4058999999999999</v>
      </c>
      <c r="D12">
        <v>8.4594000000000005</v>
      </c>
      <c r="E12">
        <f t="shared" si="0"/>
        <v>5.0535000000000005</v>
      </c>
      <c r="F12">
        <f t="shared" si="1"/>
        <v>486.38113570741103</v>
      </c>
      <c r="G12">
        <v>3.4304000000000001</v>
      </c>
      <c r="H12">
        <v>4.0372000000000003</v>
      </c>
      <c r="I12">
        <f t="shared" si="2"/>
        <v>0.60680000000000023</v>
      </c>
      <c r="J12">
        <v>8.5215999999999994</v>
      </c>
      <c r="K12">
        <f t="shared" si="3"/>
        <v>5.0911999999999988</v>
      </c>
      <c r="L12">
        <f t="shared" si="4"/>
        <v>8.3902439024390194</v>
      </c>
      <c r="M12">
        <f t="shared" si="5"/>
        <v>4080.8563581304707</v>
      </c>
    </row>
    <row r="13" spans="1:13">
      <c r="A13" t="s">
        <v>12</v>
      </c>
      <c r="B13">
        <v>1.2019999999999999E-2</v>
      </c>
      <c r="C13">
        <v>3.4336000000000002</v>
      </c>
      <c r="D13">
        <v>8.4849999999999994</v>
      </c>
      <c r="E13">
        <f t="shared" si="0"/>
        <v>5.0513999999999992</v>
      </c>
      <c r="F13">
        <f t="shared" si="1"/>
        <v>420.24958402662224</v>
      </c>
      <c r="G13">
        <v>3.3681000000000001</v>
      </c>
      <c r="H13">
        <v>3.9771000000000001</v>
      </c>
      <c r="I13">
        <f t="shared" si="2"/>
        <v>0.60899999999999999</v>
      </c>
      <c r="J13">
        <v>8.4689999999999994</v>
      </c>
      <c r="K13">
        <f t="shared" si="3"/>
        <v>5.1008999999999993</v>
      </c>
      <c r="L13">
        <f t="shared" si="4"/>
        <v>8.3758620689655157</v>
      </c>
      <c r="M13">
        <f t="shared" si="5"/>
        <v>3519.9525503471214</v>
      </c>
    </row>
    <row r="14" spans="1:13">
      <c r="A14" t="s">
        <v>40</v>
      </c>
      <c r="B14">
        <v>1.0659999999999999E-2</v>
      </c>
      <c r="C14">
        <v>3.3115000000000001</v>
      </c>
      <c r="D14">
        <v>8.1963000000000008</v>
      </c>
      <c r="E14">
        <f t="shared" si="0"/>
        <v>4.8848000000000003</v>
      </c>
      <c r="F14">
        <f t="shared" si="1"/>
        <v>458.23639774859294</v>
      </c>
      <c r="G14">
        <v>3.3660000000000001</v>
      </c>
      <c r="H14">
        <v>3.9741</v>
      </c>
      <c r="I14">
        <f t="shared" si="2"/>
        <v>0.60809999999999986</v>
      </c>
      <c r="J14">
        <v>8.4563000000000006</v>
      </c>
      <c r="K14">
        <f t="shared" si="3"/>
        <v>5.0903000000000009</v>
      </c>
      <c r="L14">
        <f t="shared" si="4"/>
        <v>8.370827166584446</v>
      </c>
      <c r="M14">
        <f t="shared" si="5"/>
        <v>3835.8176869917174</v>
      </c>
    </row>
    <row r="15" spans="1:13">
      <c r="A15" t="s">
        <v>41</v>
      </c>
      <c r="B15">
        <v>1.0789999999999999E-2</v>
      </c>
      <c r="C15">
        <v>3.4144000000000001</v>
      </c>
      <c r="D15">
        <v>8.4654000000000007</v>
      </c>
      <c r="E15">
        <f t="shared" si="0"/>
        <v>5.0510000000000002</v>
      </c>
      <c r="F15">
        <f t="shared" si="1"/>
        <v>468.11862835959226</v>
      </c>
      <c r="G15">
        <v>3.4278</v>
      </c>
      <c r="H15">
        <v>4.0364000000000004</v>
      </c>
      <c r="I15">
        <f t="shared" si="2"/>
        <v>0.60860000000000047</v>
      </c>
      <c r="J15">
        <v>8.5029000000000003</v>
      </c>
      <c r="K15">
        <f t="shared" si="3"/>
        <v>5.0751000000000008</v>
      </c>
      <c r="L15">
        <f t="shared" si="4"/>
        <v>8.338974696023655</v>
      </c>
      <c r="M15">
        <f t="shared" si="5"/>
        <v>3903.6293966279413</v>
      </c>
    </row>
    <row r="16" spans="1:13">
      <c r="A16" t="s">
        <v>42</v>
      </c>
      <c r="B16">
        <v>1.1310000000000001E-2</v>
      </c>
      <c r="C16">
        <v>3.4089</v>
      </c>
      <c r="D16">
        <v>8.3272999999999993</v>
      </c>
      <c r="E16">
        <f t="shared" si="0"/>
        <v>4.9183999999999992</v>
      </c>
      <c r="F16">
        <f t="shared" si="1"/>
        <v>434.8717948717948</v>
      </c>
      <c r="G16">
        <v>3.4337</v>
      </c>
      <c r="H16">
        <v>4.0392999999999999</v>
      </c>
      <c r="I16">
        <f t="shared" si="2"/>
        <v>0.60559999999999992</v>
      </c>
      <c r="J16">
        <v>8.5126000000000008</v>
      </c>
      <c r="K16">
        <f t="shared" si="3"/>
        <v>5.0789000000000009</v>
      </c>
      <c r="L16">
        <f t="shared" si="4"/>
        <v>8.3865587846763567</v>
      </c>
      <c r="M16">
        <f t="shared" si="5"/>
        <v>3647.0778714900252</v>
      </c>
    </row>
    <row r="17" spans="1:13">
      <c r="A17" t="s">
        <v>13</v>
      </c>
      <c r="B17">
        <v>1.0670000000000001E-2</v>
      </c>
      <c r="C17">
        <v>3.4298999999999999</v>
      </c>
      <c r="D17">
        <v>8.4489000000000001</v>
      </c>
      <c r="E17">
        <f t="shared" si="0"/>
        <v>5.0190000000000001</v>
      </c>
      <c r="F17">
        <f t="shared" si="1"/>
        <v>470.38425492033736</v>
      </c>
      <c r="G17">
        <v>3.4089999999999998</v>
      </c>
      <c r="H17">
        <v>4.0164</v>
      </c>
      <c r="I17">
        <f t="shared" si="2"/>
        <v>0.60740000000000016</v>
      </c>
      <c r="J17">
        <v>8.4908000000000001</v>
      </c>
      <c r="K17">
        <f t="shared" si="3"/>
        <v>5.0818000000000003</v>
      </c>
      <c r="L17">
        <f t="shared" si="4"/>
        <v>8.3664800790253526</v>
      </c>
      <c r="M17">
        <f t="shared" si="5"/>
        <v>3935.4604982781857</v>
      </c>
    </row>
    <row r="18" spans="1:13">
      <c r="A18" t="s">
        <v>14</v>
      </c>
      <c r="B18">
        <v>1.0460000000000001E-2</v>
      </c>
      <c r="C18">
        <v>3.4308999999999998</v>
      </c>
      <c r="D18">
        <v>8.4678000000000004</v>
      </c>
      <c r="E18">
        <f t="shared" si="0"/>
        <v>5.036900000000001</v>
      </c>
      <c r="F18">
        <f t="shared" si="1"/>
        <v>481.53919694072664</v>
      </c>
      <c r="G18">
        <v>3.427</v>
      </c>
      <c r="H18">
        <v>4.0277000000000003</v>
      </c>
      <c r="I18">
        <f t="shared" si="2"/>
        <v>0.60070000000000023</v>
      </c>
      <c r="J18">
        <v>8.4981000000000009</v>
      </c>
      <c r="K18">
        <f t="shared" si="3"/>
        <v>5.0711000000000013</v>
      </c>
      <c r="L18">
        <f t="shared" si="4"/>
        <v>8.4419843515898112</v>
      </c>
      <c r="M18">
        <f t="shared" si="5"/>
        <v>4065.1463652507387</v>
      </c>
    </row>
    <row r="19" spans="1:13">
      <c r="A19" t="s">
        <v>15</v>
      </c>
      <c r="B19">
        <v>1.0999999999999999E-2</v>
      </c>
      <c r="C19">
        <v>3.3658000000000001</v>
      </c>
      <c r="D19">
        <v>8.5566999999999993</v>
      </c>
      <c r="E19">
        <f t="shared" si="0"/>
        <v>5.1908999999999992</v>
      </c>
      <c r="F19">
        <f t="shared" si="1"/>
        <v>471.9</v>
      </c>
      <c r="G19">
        <v>3.4369999999999998</v>
      </c>
      <c r="H19">
        <v>4.0411000000000001</v>
      </c>
      <c r="I19">
        <f t="shared" si="2"/>
        <v>0.6041000000000003</v>
      </c>
      <c r="J19">
        <v>8.5221</v>
      </c>
      <c r="K19">
        <f t="shared" si="3"/>
        <v>5.0851000000000006</v>
      </c>
      <c r="L19">
        <f t="shared" si="4"/>
        <v>8.4176460850852468</v>
      </c>
      <c r="M19">
        <f t="shared" si="5"/>
        <v>3972.2871875517276</v>
      </c>
    </row>
    <row r="20" spans="1:13">
      <c r="A20" t="s">
        <v>16</v>
      </c>
      <c r="B20">
        <v>1.099E-2</v>
      </c>
      <c r="C20">
        <v>3.2986</v>
      </c>
      <c r="D20">
        <v>8.1914999999999996</v>
      </c>
      <c r="E20">
        <f t="shared" si="0"/>
        <v>4.8928999999999991</v>
      </c>
      <c r="F20">
        <f t="shared" si="1"/>
        <v>445.21383075523198</v>
      </c>
      <c r="G20">
        <v>3.3673999999999999</v>
      </c>
      <c r="H20">
        <v>3.9729000000000001</v>
      </c>
      <c r="I20">
        <f t="shared" si="2"/>
        <v>0.60550000000000015</v>
      </c>
      <c r="J20">
        <v>8.4553999999999991</v>
      </c>
      <c r="K20">
        <f t="shared" si="3"/>
        <v>5.0879999999999992</v>
      </c>
      <c r="L20">
        <f t="shared" si="4"/>
        <v>8.4029727497935554</v>
      </c>
      <c r="M20">
        <f t="shared" si="5"/>
        <v>3741.1196876674144</v>
      </c>
    </row>
    <row r="21" spans="1:13">
      <c r="A21" t="s">
        <v>17</v>
      </c>
      <c r="B21">
        <v>1.0659999999999999E-2</v>
      </c>
      <c r="C21">
        <v>3.4175</v>
      </c>
      <c r="D21">
        <v>8.4818999999999996</v>
      </c>
      <c r="E21">
        <f t="shared" si="0"/>
        <v>5.0643999999999991</v>
      </c>
      <c r="F21">
        <f t="shared" si="1"/>
        <v>475.08442776735455</v>
      </c>
      <c r="G21">
        <v>3.4075000000000002</v>
      </c>
      <c r="H21">
        <v>4.0174000000000003</v>
      </c>
      <c r="I21">
        <f t="shared" si="2"/>
        <v>0.60990000000000011</v>
      </c>
      <c r="J21">
        <v>8.5060000000000002</v>
      </c>
      <c r="K21">
        <f t="shared" si="3"/>
        <v>5.0984999999999996</v>
      </c>
      <c r="L21">
        <f t="shared" si="4"/>
        <v>8.3595671421544502</v>
      </c>
      <c r="M21">
        <f t="shared" si="5"/>
        <v>3971.5001721132267</v>
      </c>
    </row>
    <row r="22" spans="1:13">
      <c r="A22" t="s">
        <v>18</v>
      </c>
      <c r="B22">
        <v>1.09E-2</v>
      </c>
      <c r="C22">
        <v>3.3025000000000002</v>
      </c>
      <c r="D22">
        <v>8.2261000000000006</v>
      </c>
      <c r="E22">
        <f t="shared" si="0"/>
        <v>4.9236000000000004</v>
      </c>
      <c r="F22">
        <f t="shared" si="1"/>
        <v>451.70642201834869</v>
      </c>
      <c r="G22">
        <v>3.4054000000000002</v>
      </c>
      <c r="H22">
        <v>4.0019999999999998</v>
      </c>
      <c r="I22">
        <f t="shared" si="2"/>
        <v>0.59659999999999958</v>
      </c>
      <c r="J22">
        <v>8.4794999999999998</v>
      </c>
      <c r="K22">
        <f t="shared" si="3"/>
        <v>5.0740999999999996</v>
      </c>
      <c r="L22">
        <f t="shared" si="4"/>
        <v>8.5050284948038932</v>
      </c>
      <c r="M22">
        <f t="shared" si="5"/>
        <v>3841.7759905519683</v>
      </c>
    </row>
    <row r="23" spans="1:13">
      <c r="A23" t="s">
        <v>19</v>
      </c>
      <c r="B23">
        <v>1.1480000000000001E-2</v>
      </c>
      <c r="C23">
        <v>3.4135</v>
      </c>
      <c r="D23">
        <v>8.4215999999999998</v>
      </c>
      <c r="E23">
        <f t="shared" si="0"/>
        <v>5.0080999999999998</v>
      </c>
      <c r="F23">
        <f t="shared" si="1"/>
        <v>436.24564459930309</v>
      </c>
      <c r="G23">
        <v>3.3035999999999999</v>
      </c>
      <c r="H23">
        <v>3.9114</v>
      </c>
      <c r="I23">
        <f t="shared" si="2"/>
        <v>0.60780000000000012</v>
      </c>
      <c r="J23">
        <v>8.3858999999999995</v>
      </c>
      <c r="K23">
        <f t="shared" si="3"/>
        <v>5.0823</v>
      </c>
      <c r="L23">
        <f t="shared" si="4"/>
        <v>8.361796643632772</v>
      </c>
      <c r="M23">
        <f t="shared" si="5"/>
        <v>3647.7973668098675</v>
      </c>
    </row>
    <row r="24" spans="1:13">
      <c r="A24" t="s">
        <v>20</v>
      </c>
      <c r="B24">
        <v>1.0559000000000001E-2</v>
      </c>
      <c r="C24">
        <v>3.3641000000000001</v>
      </c>
      <c r="D24">
        <v>8.4565999999999999</v>
      </c>
      <c r="E24">
        <f t="shared" si="0"/>
        <v>5.0924999999999994</v>
      </c>
      <c r="F24">
        <f t="shared" si="1"/>
        <v>482.28998958234672</v>
      </c>
      <c r="G24">
        <v>3.3708</v>
      </c>
      <c r="H24">
        <v>3.9765999999999999</v>
      </c>
      <c r="I24">
        <f t="shared" si="2"/>
        <v>0.60579999999999989</v>
      </c>
      <c r="J24">
        <v>8.4513999999999996</v>
      </c>
      <c r="K24">
        <f t="shared" si="3"/>
        <v>5.0805999999999996</v>
      </c>
      <c r="L24">
        <f t="shared" si="4"/>
        <v>8.386596236381644</v>
      </c>
      <c r="M24">
        <f t="shared" si="5"/>
        <v>4044.7714114758514</v>
      </c>
    </row>
    <row r="25" spans="1:13">
      <c r="A25" t="s">
        <v>21</v>
      </c>
      <c r="B25">
        <v>1.0529999999999999E-2</v>
      </c>
      <c r="C25">
        <v>3.4279999999999999</v>
      </c>
      <c r="D25">
        <v>8.4969999999999999</v>
      </c>
      <c r="E25">
        <f t="shared" si="0"/>
        <v>5.069</v>
      </c>
      <c r="F25">
        <f t="shared" si="1"/>
        <v>481.38651471984809</v>
      </c>
      <c r="G25">
        <v>3.3711000000000002</v>
      </c>
      <c r="H25">
        <v>3.9756</v>
      </c>
      <c r="I25">
        <f t="shared" si="2"/>
        <v>0.60449999999999982</v>
      </c>
      <c r="J25">
        <v>8.4579000000000004</v>
      </c>
      <c r="K25">
        <f t="shared" si="3"/>
        <v>5.0868000000000002</v>
      </c>
      <c r="L25">
        <f t="shared" si="4"/>
        <v>8.4148883374689856</v>
      </c>
      <c r="M25">
        <f t="shared" si="5"/>
        <v>4050.813768530892</v>
      </c>
    </row>
    <row r="26" spans="1:13">
      <c r="A26" t="s">
        <v>43</v>
      </c>
      <c r="B26">
        <v>1.0030000000000001E-2</v>
      </c>
      <c r="C26">
        <v>3.3132000000000001</v>
      </c>
      <c r="D26">
        <v>8.2725000000000009</v>
      </c>
      <c r="E26">
        <f t="shared" si="0"/>
        <v>4.9593000000000007</v>
      </c>
      <c r="F26">
        <f t="shared" si="1"/>
        <v>494.44666001994023</v>
      </c>
      <c r="G26">
        <v>3.2976000000000001</v>
      </c>
      <c r="H26">
        <v>3.8997000000000002</v>
      </c>
      <c r="I26">
        <f t="shared" si="2"/>
        <v>0.60210000000000008</v>
      </c>
      <c r="J26">
        <v>8.3824000000000005</v>
      </c>
      <c r="K26">
        <f t="shared" si="3"/>
        <v>5.0848000000000004</v>
      </c>
      <c r="L26">
        <f t="shared" si="4"/>
        <v>8.445108785915961</v>
      </c>
      <c r="M26">
        <f t="shared" si="5"/>
        <v>4175.655832701199</v>
      </c>
    </row>
    <row r="27" spans="1:13">
      <c r="A27" t="s">
        <v>44</v>
      </c>
      <c r="B27">
        <v>1.188E-2</v>
      </c>
      <c r="C27">
        <v>3.4344999999999999</v>
      </c>
      <c r="D27">
        <v>8.4898000000000007</v>
      </c>
      <c r="E27">
        <f t="shared" si="0"/>
        <v>5.0553000000000008</v>
      </c>
      <c r="F27">
        <f t="shared" si="1"/>
        <v>425.53030303030312</v>
      </c>
      <c r="G27">
        <v>3.4148000000000001</v>
      </c>
      <c r="H27">
        <v>4.0210999999999997</v>
      </c>
      <c r="I27">
        <f t="shared" si="2"/>
        <v>0.60629999999999962</v>
      </c>
      <c r="J27">
        <v>8.4969000000000001</v>
      </c>
      <c r="K27">
        <f t="shared" si="3"/>
        <v>5.0821000000000005</v>
      </c>
      <c r="L27">
        <f t="shared" si="4"/>
        <v>8.382154049150591</v>
      </c>
      <c r="M27">
        <f t="shared" si="5"/>
        <v>3566.8605525817334</v>
      </c>
    </row>
    <row r="28" spans="1:13">
      <c r="A28" t="s">
        <v>45</v>
      </c>
      <c r="B28">
        <v>1.188E-2</v>
      </c>
      <c r="C28">
        <v>3.3647</v>
      </c>
      <c r="D28">
        <v>8.4057999999999993</v>
      </c>
      <c r="E28">
        <f t="shared" si="0"/>
        <v>5.0410999999999992</v>
      </c>
      <c r="F28">
        <f t="shared" si="1"/>
        <v>424.3350168350168</v>
      </c>
      <c r="G28">
        <v>3.4138999999999999</v>
      </c>
      <c r="H28">
        <v>4.0195999999999996</v>
      </c>
      <c r="I28">
        <f t="shared" si="2"/>
        <v>0.60569999999999968</v>
      </c>
      <c r="J28">
        <v>8.4961000000000002</v>
      </c>
      <c r="K28">
        <f t="shared" si="3"/>
        <v>5.0822000000000003</v>
      </c>
      <c r="L28">
        <f t="shared" si="4"/>
        <v>8.3906224203401081</v>
      </c>
      <c r="M28">
        <f t="shared" si="5"/>
        <v>3560.4349059912893</v>
      </c>
    </row>
    <row r="29" spans="1:13">
      <c r="A29" t="s">
        <v>59</v>
      </c>
      <c r="B29">
        <v>1.0120000000000001E-2</v>
      </c>
      <c r="C29">
        <v>3.4319000000000002</v>
      </c>
      <c r="D29">
        <v>8.3454999999999995</v>
      </c>
      <c r="E29">
        <f t="shared" si="0"/>
        <v>4.9135999999999989</v>
      </c>
      <c r="F29">
        <f t="shared" si="1"/>
        <v>485.53359683794451</v>
      </c>
      <c r="G29">
        <v>3.3677000000000001</v>
      </c>
      <c r="H29">
        <v>3.9582999999999999</v>
      </c>
      <c r="I29">
        <f t="shared" si="2"/>
        <v>0.59059999999999979</v>
      </c>
      <c r="J29">
        <v>8.4285999999999994</v>
      </c>
      <c r="K29">
        <f t="shared" si="3"/>
        <v>5.0608999999999993</v>
      </c>
      <c r="L29">
        <f t="shared" si="4"/>
        <v>8.5690822891974285</v>
      </c>
      <c r="M29">
        <f t="shared" si="5"/>
        <v>4160.5773454743548</v>
      </c>
    </row>
    <row r="30" spans="1:13">
      <c r="A30" t="s">
        <v>60</v>
      </c>
      <c r="B30">
        <v>1.043E-2</v>
      </c>
      <c r="C30">
        <v>3.2995000000000001</v>
      </c>
      <c r="D30">
        <v>8.2970000000000006</v>
      </c>
      <c r="E30">
        <f t="shared" si="0"/>
        <v>4.9975000000000005</v>
      </c>
      <c r="F30">
        <f t="shared" si="1"/>
        <v>479.1466922339406</v>
      </c>
      <c r="G30">
        <v>3.3027000000000002</v>
      </c>
      <c r="H30">
        <v>3.8986000000000001</v>
      </c>
      <c r="I30">
        <f t="shared" si="2"/>
        <v>0.59589999999999987</v>
      </c>
      <c r="J30">
        <v>8.3633000000000006</v>
      </c>
      <c r="K30">
        <f t="shared" si="3"/>
        <v>5.0606000000000009</v>
      </c>
      <c r="L30">
        <f t="shared" si="4"/>
        <v>8.4923644906863593</v>
      </c>
      <c r="M30">
        <f t="shared" si="5"/>
        <v>4069.0883549573427</v>
      </c>
    </row>
    <row r="31" spans="1:13">
      <c r="A31" t="s">
        <v>61</v>
      </c>
      <c r="B31">
        <v>1.043E-2</v>
      </c>
      <c r="C31">
        <v>3.4318</v>
      </c>
      <c r="D31">
        <v>8.4268999999999998</v>
      </c>
      <c r="E31">
        <f t="shared" si="0"/>
        <v>4.9950999999999999</v>
      </c>
      <c r="F31">
        <f t="shared" si="1"/>
        <v>478.91658676893576</v>
      </c>
      <c r="G31">
        <v>3.3058000000000001</v>
      </c>
      <c r="H31">
        <v>3.9024000000000001</v>
      </c>
      <c r="I31">
        <f t="shared" si="2"/>
        <v>0.59660000000000002</v>
      </c>
      <c r="J31">
        <v>8.3774999999999995</v>
      </c>
      <c r="K31">
        <f t="shared" si="3"/>
        <v>5.0716999999999999</v>
      </c>
      <c r="L31">
        <f t="shared" si="4"/>
        <v>8.5010056989607765</v>
      </c>
      <c r="M31">
        <f t="shared" si="5"/>
        <v>4071.272633449566</v>
      </c>
    </row>
    <row r="33" spans="1:13">
      <c r="A33" t="s">
        <v>75</v>
      </c>
      <c r="B33">
        <v>1</v>
      </c>
      <c r="C33">
        <v>3.4319000000000002</v>
      </c>
      <c r="D33">
        <v>8.5091000000000001</v>
      </c>
      <c r="E33">
        <f t="shared" si="0"/>
        <v>5.0771999999999995</v>
      </c>
      <c r="F33">
        <f t="shared" si="1"/>
        <v>5.0771999999999995</v>
      </c>
      <c r="G33">
        <v>3.3658999999999999</v>
      </c>
      <c r="H33">
        <v>3.9691000000000001</v>
      </c>
      <c r="I33">
        <f t="shared" si="2"/>
        <v>0.60320000000000018</v>
      </c>
      <c r="J33">
        <v>8.4303000000000008</v>
      </c>
      <c r="K33">
        <f t="shared" si="3"/>
        <v>5.0644000000000009</v>
      </c>
      <c r="L33">
        <f t="shared" si="4"/>
        <v>8.3958885941644557</v>
      </c>
      <c r="M33">
        <f t="shared" si="5"/>
        <v>42.62760557029177</v>
      </c>
    </row>
    <row r="34" spans="1:13">
      <c r="A34" t="s">
        <v>76</v>
      </c>
      <c r="B34">
        <v>1</v>
      </c>
      <c r="C34">
        <v>3.2995999999999999</v>
      </c>
      <c r="D34">
        <v>8.4314999999999998</v>
      </c>
      <c r="E34">
        <f t="shared" si="0"/>
        <v>5.1318999999999999</v>
      </c>
      <c r="F34">
        <f t="shared" si="1"/>
        <v>5.1318999999999999</v>
      </c>
      <c r="G34">
        <v>3.3660999999999999</v>
      </c>
      <c r="H34">
        <v>3.9719000000000002</v>
      </c>
      <c r="I34">
        <f t="shared" si="2"/>
        <v>0.60580000000000034</v>
      </c>
      <c r="J34">
        <v>8.4252000000000002</v>
      </c>
      <c r="K34">
        <f t="shared" si="3"/>
        <v>5.0591000000000008</v>
      </c>
      <c r="L34">
        <f t="shared" si="4"/>
        <v>8.3511059755694923</v>
      </c>
      <c r="M34">
        <f t="shared" si="5"/>
        <v>42.857040756025079</v>
      </c>
    </row>
    <row r="35" spans="1:13">
      <c r="A35" t="s">
        <v>77</v>
      </c>
      <c r="B35">
        <v>1</v>
      </c>
      <c r="C35">
        <v>3.4306999999999999</v>
      </c>
      <c r="D35">
        <v>8.5968</v>
      </c>
      <c r="E35">
        <f t="shared" si="0"/>
        <v>5.1661000000000001</v>
      </c>
      <c r="F35">
        <f t="shared" si="1"/>
        <v>5.1661000000000001</v>
      </c>
      <c r="G35">
        <v>3.3008000000000002</v>
      </c>
      <c r="H35">
        <v>3.9087999999999998</v>
      </c>
      <c r="I35">
        <f t="shared" si="2"/>
        <v>0.60799999999999965</v>
      </c>
      <c r="J35">
        <v>8.3650000000000002</v>
      </c>
      <c r="K35">
        <f t="shared" si="3"/>
        <v>5.0641999999999996</v>
      </c>
      <c r="L35">
        <f t="shared" si="4"/>
        <v>8.3292763157894782</v>
      </c>
      <c r="M35">
        <f t="shared" si="5"/>
        <v>43.029874375000027</v>
      </c>
    </row>
    <row r="36" spans="1:13">
      <c r="A36" t="s">
        <v>22</v>
      </c>
      <c r="B36">
        <v>1.038E-2</v>
      </c>
      <c r="C36">
        <v>3.3662999999999998</v>
      </c>
      <c r="D36">
        <v>8.4359999999999999</v>
      </c>
      <c r="E36">
        <f t="shared" si="0"/>
        <v>5.0697000000000001</v>
      </c>
      <c r="F36">
        <f t="shared" si="1"/>
        <v>488.41040462427748</v>
      </c>
      <c r="G36">
        <v>3.4331999999999998</v>
      </c>
      <c r="H36">
        <v>4.0392999999999999</v>
      </c>
      <c r="I36">
        <f t="shared" si="2"/>
        <v>0.60610000000000008</v>
      </c>
      <c r="J36">
        <v>8.5130999999999997</v>
      </c>
      <c r="K36">
        <f t="shared" si="3"/>
        <v>5.0799000000000003</v>
      </c>
      <c r="L36">
        <f t="shared" si="4"/>
        <v>8.3812902161359499</v>
      </c>
      <c r="M36">
        <f t="shared" si="5"/>
        <v>4093.5093457364574</v>
      </c>
    </row>
    <row r="37" spans="1:13">
      <c r="A37" t="s">
        <v>23</v>
      </c>
      <c r="B37">
        <v>1.069E-2</v>
      </c>
      <c r="C37">
        <v>3.2985000000000002</v>
      </c>
      <c r="D37">
        <v>8.3148999999999997</v>
      </c>
      <c r="E37">
        <f t="shared" si="0"/>
        <v>5.0163999999999991</v>
      </c>
      <c r="F37">
        <f t="shared" si="1"/>
        <v>469.26099158091665</v>
      </c>
      <c r="G37">
        <v>3.4089</v>
      </c>
      <c r="H37">
        <v>4.0183</v>
      </c>
      <c r="I37">
        <f t="shared" si="2"/>
        <v>0.60939999999999994</v>
      </c>
      <c r="J37">
        <v>8.5007999999999999</v>
      </c>
      <c r="K37">
        <f t="shared" si="3"/>
        <v>5.0918999999999999</v>
      </c>
      <c r="L37">
        <f t="shared" si="4"/>
        <v>8.3555956678700358</v>
      </c>
      <c r="M37">
        <f t="shared" si="5"/>
        <v>3920.9551083539045</v>
      </c>
    </row>
    <row r="38" spans="1:13">
      <c r="A38" t="s">
        <v>24</v>
      </c>
      <c r="B38">
        <v>1.039E-2</v>
      </c>
      <c r="C38">
        <v>3.4102000000000001</v>
      </c>
      <c r="D38">
        <v>8.4764999999999997</v>
      </c>
      <c r="E38">
        <f t="shared" si="0"/>
        <v>5.0663</v>
      </c>
      <c r="F38">
        <f t="shared" si="1"/>
        <v>487.61308950914344</v>
      </c>
      <c r="G38">
        <v>3.3589000000000002</v>
      </c>
      <c r="H38">
        <v>3.9636</v>
      </c>
      <c r="I38">
        <f t="shared" si="2"/>
        <v>0.60469999999999979</v>
      </c>
      <c r="J38">
        <v>8.4459999999999997</v>
      </c>
      <c r="K38">
        <f t="shared" si="3"/>
        <v>5.0870999999999995</v>
      </c>
      <c r="L38">
        <f t="shared" si="4"/>
        <v>8.412601289895818</v>
      </c>
      <c r="M38">
        <f t="shared" si="5"/>
        <v>4102.0945057747049</v>
      </c>
    </row>
    <row r="39" spans="1:13">
      <c r="A39" t="s">
        <v>25</v>
      </c>
      <c r="B39">
        <v>1.166E-2</v>
      </c>
      <c r="C39">
        <v>3.371</v>
      </c>
      <c r="D39">
        <v>8.5001999999999995</v>
      </c>
      <c r="E39">
        <f t="shared" si="0"/>
        <v>5.1291999999999991</v>
      </c>
      <c r="F39">
        <f t="shared" si="1"/>
        <v>439.89708404802735</v>
      </c>
      <c r="G39">
        <v>3.4134000000000002</v>
      </c>
      <c r="H39">
        <v>4.0221</v>
      </c>
      <c r="I39">
        <f t="shared" si="2"/>
        <v>0.6086999999999998</v>
      </c>
      <c r="J39">
        <v>8.5005000000000006</v>
      </c>
      <c r="K39">
        <f t="shared" si="3"/>
        <v>5.0871000000000004</v>
      </c>
      <c r="L39">
        <f t="shared" si="4"/>
        <v>8.3573188762937445</v>
      </c>
      <c r="M39">
        <f t="shared" si="5"/>
        <v>3676.360204141155</v>
      </c>
    </row>
    <row r="40" spans="1:13">
      <c r="A40" t="s">
        <v>26</v>
      </c>
      <c r="B40">
        <v>1.072E-2</v>
      </c>
      <c r="C40">
        <v>3.3089</v>
      </c>
      <c r="D40">
        <v>8.2102000000000004</v>
      </c>
      <c r="E40">
        <f t="shared" si="0"/>
        <v>4.9013000000000009</v>
      </c>
      <c r="F40">
        <f t="shared" si="1"/>
        <v>457.21082089552243</v>
      </c>
      <c r="G40">
        <v>3.2982999999999998</v>
      </c>
      <c r="H40">
        <v>3.9054000000000002</v>
      </c>
      <c r="I40">
        <f t="shared" si="2"/>
        <v>0.60710000000000042</v>
      </c>
      <c r="J40">
        <v>8.3809000000000005</v>
      </c>
      <c r="K40">
        <f t="shared" si="3"/>
        <v>5.0826000000000011</v>
      </c>
      <c r="L40">
        <f t="shared" si="4"/>
        <v>8.3719321363860946</v>
      </c>
      <c r="M40">
        <f t="shared" si="5"/>
        <v>3827.7379645586911</v>
      </c>
    </row>
    <row r="41" spans="1:13">
      <c r="A41" t="s">
        <v>27</v>
      </c>
      <c r="B41">
        <v>1.034E-2</v>
      </c>
      <c r="C41">
        <v>3.3706999999999998</v>
      </c>
      <c r="D41">
        <v>8.5724</v>
      </c>
      <c r="E41">
        <f t="shared" si="0"/>
        <v>5.2017000000000007</v>
      </c>
      <c r="F41">
        <f t="shared" si="1"/>
        <v>503.06576402321087</v>
      </c>
      <c r="G41">
        <v>3.3620000000000001</v>
      </c>
      <c r="H41">
        <v>3.9689999999999999</v>
      </c>
      <c r="I41">
        <f t="shared" si="2"/>
        <v>0.60699999999999976</v>
      </c>
      <c r="J41">
        <v>8.4606999999999992</v>
      </c>
      <c r="K41">
        <f t="shared" si="3"/>
        <v>5.0986999999999991</v>
      </c>
      <c r="L41">
        <f t="shared" si="4"/>
        <v>8.3998352553542031</v>
      </c>
      <c r="M41">
        <f t="shared" si="5"/>
        <v>4225.6695404038646</v>
      </c>
    </row>
    <row r="42" spans="1:13">
      <c r="A42" t="s">
        <v>28</v>
      </c>
      <c r="B42">
        <v>1.056E-2</v>
      </c>
      <c r="C42">
        <v>3.3008999999999999</v>
      </c>
      <c r="D42">
        <v>8.3457000000000008</v>
      </c>
      <c r="E42">
        <f t="shared" si="0"/>
        <v>5.0448000000000004</v>
      </c>
      <c r="F42">
        <f t="shared" si="1"/>
        <v>477.72727272727275</v>
      </c>
      <c r="G42">
        <v>3.4060000000000001</v>
      </c>
      <c r="H42">
        <v>4.0129999999999999</v>
      </c>
      <c r="I42">
        <f t="shared" si="2"/>
        <v>0.60699999999999976</v>
      </c>
      <c r="J42">
        <v>8.4915000000000003</v>
      </c>
      <c r="K42">
        <f t="shared" si="3"/>
        <v>5.0854999999999997</v>
      </c>
      <c r="L42">
        <f t="shared" si="4"/>
        <v>8.378088962108734</v>
      </c>
      <c r="M42">
        <f t="shared" si="5"/>
        <v>4002.4415905346727</v>
      </c>
    </row>
    <row r="43" spans="1:13">
      <c r="A43" t="s">
        <v>29</v>
      </c>
      <c r="B43">
        <v>1.0919999999999999E-2</v>
      </c>
      <c r="C43">
        <v>3.3681000000000001</v>
      </c>
      <c r="D43">
        <v>8.4606999999999992</v>
      </c>
      <c r="E43">
        <f t="shared" si="0"/>
        <v>5.0925999999999991</v>
      </c>
      <c r="F43">
        <f t="shared" si="1"/>
        <v>466.3553113553113</v>
      </c>
      <c r="G43">
        <v>3.4140999999999999</v>
      </c>
      <c r="H43">
        <v>4.0205000000000002</v>
      </c>
      <c r="I43">
        <f t="shared" si="2"/>
        <v>0.60640000000000027</v>
      </c>
      <c r="J43">
        <v>8.5007999999999999</v>
      </c>
      <c r="K43">
        <f t="shared" si="3"/>
        <v>5.0867000000000004</v>
      </c>
      <c r="L43">
        <f t="shared" si="4"/>
        <v>8.3883575197889151</v>
      </c>
      <c r="M43">
        <f t="shared" si="5"/>
        <v>3911.9550829008263</v>
      </c>
    </row>
    <row r="44" spans="1:13">
      <c r="A44" t="s">
        <v>30</v>
      </c>
      <c r="B44">
        <v>1.0959999999999999E-2</v>
      </c>
      <c r="C44">
        <v>3.3658999999999999</v>
      </c>
      <c r="D44">
        <v>8.4059000000000008</v>
      </c>
      <c r="E44">
        <f t="shared" si="0"/>
        <v>5.0400000000000009</v>
      </c>
      <c r="F44">
        <f t="shared" si="1"/>
        <v>459.85401459854029</v>
      </c>
      <c r="G44">
        <v>3.2953000000000001</v>
      </c>
      <c r="H44">
        <v>3.9030999999999998</v>
      </c>
      <c r="I44">
        <f t="shared" si="2"/>
        <v>0.60779999999999967</v>
      </c>
      <c r="J44">
        <v>8.3595000000000006</v>
      </c>
      <c r="K44">
        <f t="shared" si="3"/>
        <v>5.0642000000000005</v>
      </c>
      <c r="L44">
        <f t="shared" si="4"/>
        <v>8.332017110891746</v>
      </c>
      <c r="M44">
        <f t="shared" si="5"/>
        <v>3831.5115181473006</v>
      </c>
    </row>
    <row r="45" spans="1:13">
      <c r="A45" t="s">
        <v>46</v>
      </c>
      <c r="B45">
        <v>0.10100000000000001</v>
      </c>
      <c r="C45">
        <v>3.3083999999999998</v>
      </c>
      <c r="D45">
        <v>8.3718000000000004</v>
      </c>
      <c r="E45">
        <f t="shared" si="0"/>
        <v>5.0634000000000006</v>
      </c>
      <c r="F45">
        <f t="shared" si="1"/>
        <v>50.132673267326737</v>
      </c>
      <c r="G45">
        <v>3.3685999999999998</v>
      </c>
      <c r="H45">
        <v>3.9780000000000002</v>
      </c>
      <c r="I45">
        <f t="shared" si="2"/>
        <v>0.60940000000000039</v>
      </c>
      <c r="J45">
        <v>8.4513999999999996</v>
      </c>
      <c r="K45">
        <f t="shared" si="3"/>
        <v>5.0827999999999998</v>
      </c>
      <c r="L45">
        <f t="shared" si="4"/>
        <v>8.3406629471611371</v>
      </c>
      <c r="M45">
        <f t="shared" si="5"/>
        <v>418.13973036292776</v>
      </c>
    </row>
    <row r="46" spans="1:13">
      <c r="A46" t="s">
        <v>47</v>
      </c>
      <c r="B46">
        <v>1.146E-2</v>
      </c>
      <c r="C46">
        <v>3.4318</v>
      </c>
      <c r="D46">
        <v>8.4305000000000003</v>
      </c>
      <c r="E46">
        <f t="shared" si="0"/>
        <v>4.9987000000000004</v>
      </c>
      <c r="F46">
        <f t="shared" si="1"/>
        <v>436.18673647469461</v>
      </c>
      <c r="G46">
        <v>3.3702999999999999</v>
      </c>
      <c r="H46">
        <v>3.9767000000000001</v>
      </c>
      <c r="I46">
        <f t="shared" si="2"/>
        <v>0.60640000000000027</v>
      </c>
      <c r="J46">
        <v>8.4390999999999998</v>
      </c>
      <c r="K46">
        <f t="shared" si="3"/>
        <v>5.0687999999999995</v>
      </c>
      <c r="L46">
        <f t="shared" si="4"/>
        <v>8.3588390501319214</v>
      </c>
      <c r="M46">
        <f t="shared" si="5"/>
        <v>3646.0147259942792</v>
      </c>
    </row>
    <row r="47" spans="1:13">
      <c r="A47" t="s">
        <v>48</v>
      </c>
      <c r="B47">
        <v>1.008E-2</v>
      </c>
      <c r="C47">
        <v>3.4365999999999999</v>
      </c>
      <c r="D47">
        <v>8.3558000000000003</v>
      </c>
      <c r="E47">
        <f t="shared" si="0"/>
        <v>4.9192</v>
      </c>
      <c r="F47">
        <f t="shared" si="1"/>
        <v>488.01587301587301</v>
      </c>
      <c r="G47">
        <v>3.3052999999999999</v>
      </c>
      <c r="H47">
        <v>3.9140000000000001</v>
      </c>
      <c r="I47">
        <f t="shared" si="2"/>
        <v>0.60870000000000024</v>
      </c>
      <c r="J47">
        <v>8.3981999999999992</v>
      </c>
      <c r="K47">
        <f t="shared" si="3"/>
        <v>5.0928999999999993</v>
      </c>
      <c r="L47">
        <f t="shared" si="4"/>
        <v>8.3668473796615697</v>
      </c>
      <c r="M47">
        <f t="shared" si="5"/>
        <v>4083.1543283761102</v>
      </c>
    </row>
    <row r="48" spans="1:13">
      <c r="A48" t="s">
        <v>31</v>
      </c>
      <c r="B48">
        <v>1.0359999999999999E-2</v>
      </c>
      <c r="C48">
        <v>3.4152</v>
      </c>
      <c r="D48">
        <v>8.4802999999999997</v>
      </c>
      <c r="E48">
        <f t="shared" si="0"/>
        <v>5.0650999999999993</v>
      </c>
      <c r="F48">
        <f t="shared" si="1"/>
        <v>488.90926640926637</v>
      </c>
      <c r="G48">
        <v>3.3675000000000002</v>
      </c>
      <c r="H48">
        <v>3.9729000000000001</v>
      </c>
      <c r="I48">
        <f t="shared" si="2"/>
        <v>0.60539999999999994</v>
      </c>
      <c r="J48">
        <v>8.4398</v>
      </c>
      <c r="K48">
        <f t="shared" si="3"/>
        <v>5.0723000000000003</v>
      </c>
      <c r="L48">
        <f t="shared" si="4"/>
        <v>8.3784274859596977</v>
      </c>
      <c r="M48">
        <f t="shared" si="5"/>
        <v>4096.2908358237901</v>
      </c>
    </row>
    <row r="49" spans="1:13">
      <c r="A49" t="s">
        <v>32</v>
      </c>
      <c r="B49">
        <v>1.0869999999999999E-2</v>
      </c>
      <c r="C49">
        <v>3.2953999999999999</v>
      </c>
      <c r="D49">
        <v>8.2909000000000006</v>
      </c>
      <c r="E49">
        <f t="shared" si="0"/>
        <v>4.9955000000000007</v>
      </c>
      <c r="F49">
        <f t="shared" si="1"/>
        <v>459.56761729530825</v>
      </c>
      <c r="G49">
        <v>3.2974999999999999</v>
      </c>
      <c r="H49">
        <v>3.9039000000000001</v>
      </c>
      <c r="I49">
        <f t="shared" si="2"/>
        <v>0.60640000000000027</v>
      </c>
      <c r="J49">
        <v>8.3690999999999995</v>
      </c>
      <c r="K49">
        <f t="shared" si="3"/>
        <v>5.0716000000000001</v>
      </c>
      <c r="L49">
        <f t="shared" si="4"/>
        <v>8.3634564643799436</v>
      </c>
      <c r="M49">
        <f t="shared" si="5"/>
        <v>3843.5737596881336</v>
      </c>
    </row>
    <row r="50" spans="1:13">
      <c r="A50" t="s">
        <v>33</v>
      </c>
      <c r="B50">
        <v>1.0529999999999999E-2</v>
      </c>
      <c r="C50">
        <v>3.4262999999999999</v>
      </c>
      <c r="D50">
        <v>8.5207999999999995</v>
      </c>
      <c r="E50">
        <f t="shared" si="0"/>
        <v>5.0945</v>
      </c>
      <c r="F50">
        <f t="shared" si="1"/>
        <v>483.80816714150052</v>
      </c>
      <c r="G50">
        <v>3.4297</v>
      </c>
      <c r="H50">
        <v>4.0362999999999998</v>
      </c>
      <c r="I50">
        <f t="shared" si="2"/>
        <v>0.60659999999999981</v>
      </c>
      <c r="J50">
        <v>8.4939</v>
      </c>
      <c r="K50">
        <f t="shared" si="3"/>
        <v>5.0641999999999996</v>
      </c>
      <c r="L50">
        <f t="shared" si="4"/>
        <v>8.3484998351467219</v>
      </c>
      <c r="M50">
        <f t="shared" si="5"/>
        <v>4039.0724036234546</v>
      </c>
    </row>
    <row r="51" spans="1:13">
      <c r="A51" t="s">
        <v>34</v>
      </c>
      <c r="B51">
        <v>1.0789999999999999E-2</v>
      </c>
      <c r="C51">
        <v>3.3041999999999998</v>
      </c>
      <c r="D51">
        <v>8.4054000000000002</v>
      </c>
      <c r="E51">
        <f t="shared" si="0"/>
        <v>5.1012000000000004</v>
      </c>
      <c r="F51">
        <f t="shared" si="1"/>
        <v>472.77108433734946</v>
      </c>
      <c r="G51">
        <v>3.3033000000000001</v>
      </c>
      <c r="H51">
        <v>3.9081000000000001</v>
      </c>
      <c r="I51">
        <f t="shared" si="2"/>
        <v>0.6048</v>
      </c>
      <c r="J51">
        <v>8.3711000000000002</v>
      </c>
      <c r="K51">
        <f t="shared" si="3"/>
        <v>5.0678000000000001</v>
      </c>
      <c r="L51">
        <f t="shared" si="4"/>
        <v>8.3792989417989414</v>
      </c>
      <c r="M51">
        <f t="shared" si="5"/>
        <v>3961.4902467010907</v>
      </c>
    </row>
    <row r="52" spans="1:13">
      <c r="A52" t="s">
        <v>35</v>
      </c>
      <c r="B52">
        <v>1.0370000000000001E-2</v>
      </c>
      <c r="C52">
        <v>3.4068000000000001</v>
      </c>
      <c r="D52">
        <v>8.5626999999999995</v>
      </c>
      <c r="E52">
        <f t="shared" si="0"/>
        <v>5.155899999999999</v>
      </c>
      <c r="F52">
        <f t="shared" si="1"/>
        <v>497.19382835101243</v>
      </c>
      <c r="G52">
        <v>3.3006000000000002</v>
      </c>
      <c r="H52">
        <v>3.9077999999999999</v>
      </c>
      <c r="I52">
        <f t="shared" si="2"/>
        <v>0.60719999999999974</v>
      </c>
      <c r="J52">
        <v>8.3706999999999994</v>
      </c>
      <c r="K52">
        <f t="shared" si="3"/>
        <v>5.0700999999999992</v>
      </c>
      <c r="L52">
        <f t="shared" si="4"/>
        <v>8.3499670619235857</v>
      </c>
      <c r="M52">
        <f t="shared" si="5"/>
        <v>4151.5520901226428</v>
      </c>
    </row>
    <row r="53" spans="1:13">
      <c r="A53" t="s">
        <v>36</v>
      </c>
      <c r="B53">
        <v>1.06E-2</v>
      </c>
      <c r="C53">
        <v>3.3698000000000001</v>
      </c>
      <c r="D53">
        <v>8.5620999999999992</v>
      </c>
      <c r="E53">
        <f t="shared" si="0"/>
        <v>5.1922999999999995</v>
      </c>
      <c r="F53">
        <f t="shared" si="1"/>
        <v>489.83962264150938</v>
      </c>
      <c r="G53">
        <v>3.4388999999999998</v>
      </c>
      <c r="H53">
        <v>4.0468000000000002</v>
      </c>
      <c r="I53">
        <f t="shared" si="2"/>
        <v>0.60790000000000033</v>
      </c>
      <c r="J53">
        <v>8.5446000000000009</v>
      </c>
      <c r="K53">
        <f t="shared" si="3"/>
        <v>5.1057000000000006</v>
      </c>
      <c r="L53">
        <f t="shared" si="4"/>
        <v>8.3989142951143236</v>
      </c>
      <c r="M53">
        <f t="shared" si="5"/>
        <v>4114.1210089171791</v>
      </c>
    </row>
    <row r="54" spans="1:13">
      <c r="A54" t="s">
        <v>37</v>
      </c>
      <c r="B54">
        <v>1.026E-2</v>
      </c>
      <c r="C54">
        <v>3.3075999999999999</v>
      </c>
      <c r="D54">
        <v>8.1907999999999994</v>
      </c>
      <c r="E54">
        <f t="shared" si="0"/>
        <v>4.8831999999999995</v>
      </c>
      <c r="F54">
        <f t="shared" si="1"/>
        <v>475.94541910331378</v>
      </c>
      <c r="G54">
        <v>3.3592</v>
      </c>
      <c r="H54">
        <v>3.9641999999999999</v>
      </c>
      <c r="I54">
        <f t="shared" si="2"/>
        <v>0.60499999999999998</v>
      </c>
      <c r="J54">
        <v>8.4184000000000001</v>
      </c>
      <c r="K54">
        <f t="shared" si="3"/>
        <v>5.0592000000000006</v>
      </c>
      <c r="L54">
        <f t="shared" si="4"/>
        <v>8.3623140495867787</v>
      </c>
      <c r="M54">
        <f t="shared" si="5"/>
        <v>3980.0050650041085</v>
      </c>
    </row>
    <row r="55" spans="1:13">
      <c r="A55" t="s">
        <v>38</v>
      </c>
      <c r="B55">
        <v>1.0659999999999999E-2</v>
      </c>
      <c r="C55">
        <v>3.3092000000000001</v>
      </c>
      <c r="D55">
        <v>8.2975999999999992</v>
      </c>
      <c r="E55">
        <f t="shared" si="0"/>
        <v>4.9883999999999986</v>
      </c>
      <c r="F55">
        <f t="shared" si="1"/>
        <v>467.95497185741078</v>
      </c>
      <c r="G55">
        <v>3.4106999999999998</v>
      </c>
      <c r="H55">
        <v>4.0204000000000004</v>
      </c>
      <c r="I55">
        <f t="shared" si="2"/>
        <v>0.60970000000000057</v>
      </c>
      <c r="J55">
        <v>8.4966000000000008</v>
      </c>
      <c r="K55">
        <f t="shared" si="3"/>
        <v>5.0859000000000005</v>
      </c>
      <c r="L55">
        <f t="shared" si="4"/>
        <v>8.3416434311956635</v>
      </c>
      <c r="M55">
        <f t="shared" si="5"/>
        <v>3903.5135170897224</v>
      </c>
    </row>
    <row r="56" spans="1:13">
      <c r="A56" t="s">
        <v>39</v>
      </c>
      <c r="B56">
        <v>1.03E-2</v>
      </c>
      <c r="C56">
        <v>3.3109000000000002</v>
      </c>
      <c r="D56">
        <v>8.5044000000000004</v>
      </c>
      <c r="E56">
        <f t="shared" si="0"/>
        <v>5.1935000000000002</v>
      </c>
      <c r="F56">
        <f t="shared" si="1"/>
        <v>504.22330097087382</v>
      </c>
      <c r="G56">
        <v>3.3549000000000002</v>
      </c>
      <c r="H56">
        <v>3.9609999999999999</v>
      </c>
      <c r="I56">
        <f t="shared" si="2"/>
        <v>0.60609999999999964</v>
      </c>
      <c r="J56">
        <v>8.4376999999999995</v>
      </c>
      <c r="K56">
        <f t="shared" si="3"/>
        <v>5.0827999999999989</v>
      </c>
      <c r="L56">
        <f t="shared" si="4"/>
        <v>8.3860749051311689</v>
      </c>
      <c r="M56">
        <f t="shared" si="5"/>
        <v>4228.4543708542451</v>
      </c>
    </row>
    <row r="57" spans="1:13">
      <c r="A57" t="s">
        <v>49</v>
      </c>
      <c r="B57">
        <v>1.142E-2</v>
      </c>
      <c r="C57">
        <v>3.3043999999999998</v>
      </c>
      <c r="D57">
        <v>8.3445999999999998</v>
      </c>
      <c r="E57">
        <f t="shared" si="0"/>
        <v>5.0402000000000005</v>
      </c>
      <c r="F57">
        <f t="shared" si="1"/>
        <v>441.3485113835377</v>
      </c>
      <c r="G57">
        <v>3.3698000000000001</v>
      </c>
      <c r="H57">
        <v>3.9756999999999998</v>
      </c>
      <c r="I57">
        <f t="shared" si="2"/>
        <v>0.60589999999999966</v>
      </c>
      <c r="J57">
        <v>8.4524000000000008</v>
      </c>
      <c r="K57">
        <f t="shared" si="3"/>
        <v>5.0826000000000011</v>
      </c>
      <c r="L57">
        <f t="shared" si="4"/>
        <v>8.3885129559333294</v>
      </c>
      <c r="M57">
        <f t="shared" si="5"/>
        <v>3702.2577058226943</v>
      </c>
    </row>
    <row r="58" spans="1:13">
      <c r="A58" t="s">
        <v>50</v>
      </c>
      <c r="B58">
        <v>1.094E-2</v>
      </c>
      <c r="C58">
        <v>3.3649</v>
      </c>
      <c r="D58">
        <v>8.4414999999999996</v>
      </c>
      <c r="E58">
        <f t="shared" si="0"/>
        <v>5.0765999999999991</v>
      </c>
      <c r="F58">
        <f t="shared" si="1"/>
        <v>464.04021937842771</v>
      </c>
      <c r="G58">
        <v>3.4037999999999999</v>
      </c>
      <c r="H58">
        <v>4.0141</v>
      </c>
      <c r="I58">
        <f t="shared" si="2"/>
        <v>0.61030000000000006</v>
      </c>
      <c r="J58">
        <v>8.4943000000000008</v>
      </c>
      <c r="K58">
        <f t="shared" si="3"/>
        <v>5.0905000000000005</v>
      </c>
      <c r="L58">
        <f t="shared" si="4"/>
        <v>8.3409798459773885</v>
      </c>
      <c r="M58">
        <f t="shared" si="5"/>
        <v>3870.5501175583913</v>
      </c>
    </row>
    <row r="59" spans="1:13">
      <c r="A59" t="s">
        <v>51</v>
      </c>
      <c r="B59">
        <v>1.04E-2</v>
      </c>
      <c r="C59">
        <v>3.3662999999999998</v>
      </c>
      <c r="D59">
        <v>8.4239999999999995</v>
      </c>
      <c r="E59">
        <f t="shared" si="0"/>
        <v>5.0576999999999996</v>
      </c>
      <c r="F59">
        <f t="shared" si="1"/>
        <v>486.31730769230768</v>
      </c>
      <c r="G59">
        <v>3.4342999999999999</v>
      </c>
      <c r="H59">
        <v>4.0420999999999996</v>
      </c>
      <c r="I59">
        <f t="shared" si="2"/>
        <v>0.60779999999999967</v>
      </c>
      <c r="J59">
        <v>8.5154999999999994</v>
      </c>
      <c r="K59">
        <f t="shared" si="3"/>
        <v>5.0811999999999991</v>
      </c>
      <c r="L59">
        <f t="shared" si="4"/>
        <v>8.3599868377755868</v>
      </c>
      <c r="M59">
        <f t="shared" si="5"/>
        <v>4065.6062912901525</v>
      </c>
    </row>
    <row r="60" spans="1:13">
      <c r="A60" t="s">
        <v>78</v>
      </c>
      <c r="B60">
        <v>1.023E-2</v>
      </c>
      <c r="C60">
        <v>3.3130999999999999</v>
      </c>
      <c r="D60">
        <v>8.5540000000000003</v>
      </c>
      <c r="E60">
        <f t="shared" si="0"/>
        <v>5.2408999999999999</v>
      </c>
      <c r="F60">
        <f t="shared" si="1"/>
        <v>512.30694037145656</v>
      </c>
      <c r="G60">
        <v>3.4325000000000001</v>
      </c>
      <c r="H60">
        <v>4.0270999999999999</v>
      </c>
      <c r="I60">
        <f t="shared" si="2"/>
        <v>0.5945999999999998</v>
      </c>
      <c r="J60">
        <v>8.5014000000000003</v>
      </c>
      <c r="K60">
        <f t="shared" si="3"/>
        <v>5.0689000000000002</v>
      </c>
      <c r="L60">
        <f t="shared" si="4"/>
        <v>8.5248906828119768</v>
      </c>
      <c r="M60">
        <f t="shared" si="5"/>
        <v>4367.3606627125409</v>
      </c>
    </row>
    <row r="61" spans="1:13">
      <c r="A61" t="s">
        <v>79</v>
      </c>
      <c r="B61">
        <v>1.0120000000000001E-2</v>
      </c>
      <c r="C61">
        <v>3.4371</v>
      </c>
      <c r="D61">
        <v>8.5443999999999996</v>
      </c>
      <c r="E61">
        <f t="shared" si="0"/>
        <v>5.1072999999999995</v>
      </c>
      <c r="F61">
        <f t="shared" si="1"/>
        <v>504.67391304347819</v>
      </c>
      <c r="G61">
        <v>3.3654000000000002</v>
      </c>
      <c r="H61">
        <v>3.9704000000000002</v>
      </c>
      <c r="I61">
        <f t="shared" si="2"/>
        <v>0.60499999999999998</v>
      </c>
      <c r="J61">
        <v>8.4291999999999998</v>
      </c>
      <c r="K61">
        <f t="shared" si="3"/>
        <v>5.0637999999999996</v>
      </c>
      <c r="L61">
        <f t="shared" si="4"/>
        <v>8.3699173553719</v>
      </c>
      <c r="M61">
        <f t="shared" si="5"/>
        <v>4224.078943586057</v>
      </c>
    </row>
    <row r="62" spans="1:13">
      <c r="A62" t="s">
        <v>80</v>
      </c>
      <c r="B62">
        <v>1.072E-2</v>
      </c>
      <c r="C62">
        <v>3.3029000000000002</v>
      </c>
      <c r="D62">
        <v>8.3381000000000007</v>
      </c>
      <c r="E62">
        <f t="shared" si="0"/>
        <v>5.0352000000000006</v>
      </c>
      <c r="F62">
        <f t="shared" si="1"/>
        <v>469.70149253731347</v>
      </c>
      <c r="G62">
        <v>3.3582000000000001</v>
      </c>
      <c r="H62">
        <v>3.9567999999999999</v>
      </c>
      <c r="I62">
        <f t="shared" si="2"/>
        <v>0.5985999999999998</v>
      </c>
      <c r="J62">
        <v>8.4045000000000005</v>
      </c>
      <c r="K62">
        <f t="shared" si="3"/>
        <v>5.0463000000000005</v>
      </c>
      <c r="L62">
        <f t="shared" si="4"/>
        <v>8.4301703975943898</v>
      </c>
      <c r="M62">
        <f t="shared" si="5"/>
        <v>3959.6636180939622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" sqref="M2"/>
    </sheetView>
  </sheetViews>
  <sheetFormatPr baseColWidth="10" defaultRowHeight="15" x14ac:dyDescent="0"/>
  <sheetData>
    <row r="1" spans="1:13">
      <c r="A1" t="s">
        <v>0</v>
      </c>
      <c r="B1" t="s">
        <v>72</v>
      </c>
      <c r="C1" t="s">
        <v>69</v>
      </c>
      <c r="D1" t="s">
        <v>70</v>
      </c>
      <c r="E1" t="s">
        <v>65</v>
      </c>
      <c r="F1" t="s">
        <v>66</v>
      </c>
      <c r="G1" t="s">
        <v>71</v>
      </c>
      <c r="H1" t="s">
        <v>74</v>
      </c>
      <c r="I1" t="s">
        <v>68</v>
      </c>
      <c r="J1" t="s">
        <v>73</v>
      </c>
      <c r="K1" t="s">
        <v>67</v>
      </c>
      <c r="M1" t="s">
        <v>81</v>
      </c>
    </row>
    <row r="2" spans="1:13">
      <c r="A2" t="s">
        <v>4</v>
      </c>
      <c r="B2" s="2">
        <v>2.1500101071356372</v>
      </c>
      <c r="C2" s="2">
        <v>195.54900977688644</v>
      </c>
      <c r="D2" s="2">
        <v>4.985181303709914</v>
      </c>
      <c r="E2" s="2">
        <v>8.9111906943954899</v>
      </c>
      <c r="F2" s="2">
        <v>121.59289513677814</v>
      </c>
      <c r="G2" s="2">
        <v>44.470127191474731</v>
      </c>
      <c r="H2" s="2">
        <v>0.30769999999999997</v>
      </c>
      <c r="I2" s="2">
        <v>0.45214111261872453</v>
      </c>
      <c r="J2" s="2">
        <v>0.49059999999999998</v>
      </c>
      <c r="K2" s="2">
        <v>1.0183178738926526</v>
      </c>
      <c r="M2" s="2"/>
    </row>
    <row r="3" spans="1:13">
      <c r="A3" t="s">
        <v>5</v>
      </c>
      <c r="B3" s="2">
        <v>1.7146957752173027</v>
      </c>
      <c r="C3" s="2">
        <v>262.02356480320879</v>
      </c>
      <c r="D3" s="2">
        <v>6.4983074827080269</v>
      </c>
      <c r="E3" s="2">
        <v>11.040972858653511</v>
      </c>
      <c r="F3" s="2">
        <v>154.36835106382981</v>
      </c>
      <c r="G3" s="2">
        <v>47.44125128910278</v>
      </c>
      <c r="H3" s="2">
        <v>0.36420000000000002</v>
      </c>
      <c r="I3" s="2">
        <v>0.56007598371777478</v>
      </c>
      <c r="J3" s="2">
        <v>0.40679999999999999</v>
      </c>
      <c r="K3" s="2">
        <v>1.4256904637832206</v>
      </c>
      <c r="M3" s="2"/>
    </row>
    <row r="4" spans="1:13">
      <c r="A4" t="s">
        <v>6</v>
      </c>
      <c r="B4" s="2">
        <v>1.2513442490398217</v>
      </c>
      <c r="C4" s="2">
        <v>174.35948859363248</v>
      </c>
      <c r="D4" s="2">
        <v>4.2324145881366588</v>
      </c>
      <c r="E4" s="2">
        <v>6.6195248501938684</v>
      </c>
      <c r="F4" s="2">
        <v>117.64770136778115</v>
      </c>
      <c r="G4" s="2">
        <v>41.471364730147819</v>
      </c>
      <c r="H4" s="2">
        <v>0.2742</v>
      </c>
      <c r="I4" s="2">
        <v>0.49009497964721843</v>
      </c>
      <c r="J4" s="2">
        <v>0.40810000000000002</v>
      </c>
      <c r="K4" s="2">
        <v>0.80611151641479961</v>
      </c>
      <c r="M4" s="2"/>
    </row>
    <row r="5" spans="1:13">
      <c r="A5" t="s">
        <v>7</v>
      </c>
      <c r="B5" s="2">
        <v>0.15191732363048308</v>
      </c>
      <c r="C5" s="2">
        <v>125.44196540486337</v>
      </c>
      <c r="D5" s="2">
        <v>2.8711433661706134</v>
      </c>
      <c r="E5" s="2">
        <v>9.1198688755727915</v>
      </c>
      <c r="F5" s="2">
        <v>122.60448328267479</v>
      </c>
      <c r="G5" s="2">
        <v>36.53791680990031</v>
      </c>
      <c r="H5" s="2">
        <v>9.6769999999999995E-2</v>
      </c>
      <c r="I5" s="2">
        <v>0.40051017639077335</v>
      </c>
      <c r="J5" s="2">
        <v>8.1259999999999999E-2</v>
      </c>
      <c r="K5" s="2">
        <v>0.69807712350182405</v>
      </c>
      <c r="M5" s="2"/>
    </row>
    <row r="6" spans="1:13">
      <c r="A6" t="s">
        <v>8</v>
      </c>
      <c r="B6" s="2">
        <v>0.56472811805134404</v>
      </c>
      <c r="C6" s="2">
        <v>217.5861118074705</v>
      </c>
      <c r="D6" s="2">
        <v>3.275728358834626</v>
      </c>
      <c r="E6" s="2">
        <v>14.44305956996828</v>
      </c>
      <c r="F6" s="2">
        <v>149.9173632218845</v>
      </c>
      <c r="G6" s="2">
        <v>44.843245101409423</v>
      </c>
      <c r="H6" s="2">
        <v>0.1426</v>
      </c>
      <c r="I6" s="2">
        <v>0.42820624151967429</v>
      </c>
      <c r="J6" s="2">
        <v>0.14699999999999999</v>
      </c>
      <c r="K6" s="2">
        <v>1.4836268890046902</v>
      </c>
      <c r="M6" s="2"/>
    </row>
    <row r="7" spans="1:13">
      <c r="A7" t="s">
        <v>9</v>
      </c>
      <c r="B7" s="2">
        <v>0.25447442894683636</v>
      </c>
      <c r="C7" s="2">
        <v>248.82552018049634</v>
      </c>
      <c r="D7" s="2">
        <v>7.9083892265772366</v>
      </c>
      <c r="E7" s="2">
        <v>14.569531194924219</v>
      </c>
      <c r="F7" s="2">
        <v>205.25123480243161</v>
      </c>
      <c r="G7" s="2">
        <v>39.647232726022693</v>
      </c>
      <c r="H7" s="2">
        <v>0.1767</v>
      </c>
      <c r="I7" s="2">
        <v>0.65615739484396196</v>
      </c>
      <c r="J7" s="2">
        <v>0.15690000000000001</v>
      </c>
      <c r="K7" s="2">
        <v>1.3688900468994272</v>
      </c>
      <c r="M7" s="2"/>
    </row>
    <row r="8" spans="1:13">
      <c r="A8" t="s">
        <v>10</v>
      </c>
      <c r="B8" s="2">
        <v>0.52370527592480276</v>
      </c>
      <c r="C8" s="2">
        <v>294.35271997994482</v>
      </c>
      <c r="D8" s="2">
        <v>3.7432246908404943</v>
      </c>
      <c r="E8" s="2">
        <v>14.784532957349317</v>
      </c>
      <c r="F8" s="2">
        <v>198.67591185410336</v>
      </c>
      <c r="G8" s="2">
        <v>57.211412856651769</v>
      </c>
      <c r="H8" s="2">
        <v>0.2324</v>
      </c>
      <c r="I8" s="2">
        <v>0.53773677069199455</v>
      </c>
      <c r="J8" s="2">
        <v>0.1376</v>
      </c>
      <c r="K8" s="2">
        <v>1.1339635226680564</v>
      </c>
      <c r="M8" s="2"/>
    </row>
    <row r="9" spans="1:13">
      <c r="A9" t="s">
        <v>11</v>
      </c>
      <c r="B9" s="2">
        <v>0.40159591671720224</v>
      </c>
      <c r="C9" s="2">
        <v>270.37829029832039</v>
      </c>
      <c r="D9" s="2">
        <v>4.5209390064975894</v>
      </c>
      <c r="E9" s="2">
        <v>14.430412407472687</v>
      </c>
      <c r="F9" s="2">
        <v>237.31857902735561</v>
      </c>
      <c r="G9" s="2">
        <v>52.554348573392915</v>
      </c>
      <c r="H9" s="2">
        <v>0.19939999999999999</v>
      </c>
      <c r="I9" s="2">
        <v>0.68476526458616016</v>
      </c>
      <c r="J9" s="2">
        <v>0.13070000000000001</v>
      </c>
      <c r="K9" s="2">
        <v>0.98287441375716544</v>
      </c>
      <c r="M9" s="2"/>
    </row>
    <row r="10" spans="1:13">
      <c r="A10" t="s">
        <v>12</v>
      </c>
      <c r="B10" s="2">
        <v>0.42601778855872235</v>
      </c>
      <c r="C10" s="2">
        <v>290.84131361243413</v>
      </c>
      <c r="D10" s="2">
        <v>3.5338817857891427</v>
      </c>
      <c r="E10" s="2">
        <v>22.031357067324649</v>
      </c>
      <c r="F10" s="2">
        <v>222.85286854103344</v>
      </c>
      <c r="G10" s="2">
        <v>59.892334135441736</v>
      </c>
      <c r="H10" s="2">
        <v>0.30430000000000001</v>
      </c>
      <c r="I10" s="2">
        <v>0.57249932157394834</v>
      </c>
      <c r="J10" s="2">
        <v>0.15010000000000001</v>
      </c>
      <c r="K10" s="2">
        <v>1.0807983324648256</v>
      </c>
      <c r="M10" s="2"/>
    </row>
    <row r="11" spans="1:13">
      <c r="A11" t="s">
        <v>40</v>
      </c>
      <c r="B11" s="2">
        <v>0.40882656155245589</v>
      </c>
      <c r="C11" s="2">
        <v>388.79744296816244</v>
      </c>
      <c r="D11" s="2">
        <v>3.8950796478725631</v>
      </c>
      <c r="E11" s="2">
        <v>9.1312513218188247</v>
      </c>
      <c r="F11" s="2">
        <v>140.20611702127661</v>
      </c>
      <c r="G11" s="2">
        <v>31.300446888965279</v>
      </c>
      <c r="H11" s="2">
        <v>0.2104</v>
      </c>
      <c r="I11" s="2">
        <v>0.3591370420624152</v>
      </c>
      <c r="J11" s="2">
        <v>0.1517</v>
      </c>
      <c r="K11" s="2">
        <v>1.807389265242314</v>
      </c>
      <c r="M11" s="2"/>
    </row>
    <row r="12" spans="1:13">
      <c r="A12" t="s">
        <v>41</v>
      </c>
      <c r="B12" s="2">
        <v>0.44224984839296538</v>
      </c>
      <c r="C12" s="2">
        <v>367.60792178490851</v>
      </c>
      <c r="D12" s="2">
        <v>2.982865227415636</v>
      </c>
      <c r="E12" s="2">
        <v>9.9836700740218571</v>
      </c>
      <c r="F12" s="2">
        <v>122.19984802431611</v>
      </c>
      <c r="G12" s="2">
        <v>31.065520797524922</v>
      </c>
      <c r="H12" s="2">
        <v>0.28420000000000001</v>
      </c>
      <c r="I12" s="2">
        <v>0.33132700135685211</v>
      </c>
      <c r="J12" s="2">
        <v>0.1613</v>
      </c>
      <c r="K12" s="2">
        <v>1.4768108389786352</v>
      </c>
      <c r="M12" s="2"/>
    </row>
    <row r="13" spans="1:13">
      <c r="A13" t="s">
        <v>42</v>
      </c>
      <c r="B13" s="2">
        <v>0.43524054982817856</v>
      </c>
      <c r="C13" s="2">
        <v>477.18801704687888</v>
      </c>
      <c r="D13" s="2">
        <v>3.9493135610983021</v>
      </c>
      <c r="E13" s="2">
        <v>10.946119139936556</v>
      </c>
      <c r="F13" s="2">
        <v>152.24401595744683</v>
      </c>
      <c r="G13" s="2">
        <v>33.704984530766588</v>
      </c>
      <c r="H13" s="2">
        <v>0.28720000000000001</v>
      </c>
      <c r="I13" s="2">
        <v>0.5378507462686567</v>
      </c>
      <c r="J13" s="2">
        <v>0.17960000000000001</v>
      </c>
      <c r="K13" s="2">
        <v>2.1640958832725383</v>
      </c>
      <c r="M13" s="2"/>
    </row>
    <row r="14" spans="1:13"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/>
      <c r="I14" s="2">
        <v>0</v>
      </c>
      <c r="J14" s="2"/>
      <c r="K14" s="2">
        <v>0</v>
      </c>
    </row>
    <row r="15" spans="1:13">
      <c r="A15" t="s">
        <v>13</v>
      </c>
      <c r="B15" s="2">
        <v>0.18356984030725687</v>
      </c>
      <c r="C15" s="2">
        <v>109.22895462521933</v>
      </c>
      <c r="D15" s="2">
        <v>2.1639331377069797</v>
      </c>
      <c r="E15" s="2">
        <v>5.0639238632358134</v>
      </c>
      <c r="F15" s="2">
        <v>86.915653495440736</v>
      </c>
      <c r="G15" s="2">
        <v>24.902165692677894</v>
      </c>
      <c r="H15" s="2">
        <v>5.0610000000000002E-2</v>
      </c>
      <c r="I15" s="2">
        <v>0.25268385345997285</v>
      </c>
      <c r="J15" s="2">
        <v>6.7140000000000005E-2</v>
      </c>
      <c r="K15" s="2">
        <v>0.40248775403856185</v>
      </c>
    </row>
    <row r="16" spans="1:13">
      <c r="A16" t="s">
        <v>14</v>
      </c>
      <c r="B16" s="2">
        <v>0.17892156862745093</v>
      </c>
      <c r="C16" s="2">
        <v>100.19616445224366</v>
      </c>
      <c r="D16" s="2">
        <v>1.4198438482498426</v>
      </c>
      <c r="E16" s="2">
        <v>4.5390666196686649</v>
      </c>
      <c r="F16" s="2">
        <v>55.859897416413375</v>
      </c>
      <c r="G16" s="2">
        <v>26.076796149879684</v>
      </c>
      <c r="H16" s="2">
        <v>4.6440000000000002E-2</v>
      </c>
      <c r="I16" s="2">
        <v>0.31217910447761188</v>
      </c>
      <c r="J16" s="2">
        <v>7.1760000000000004E-2</v>
      </c>
      <c r="K16" s="2">
        <v>0.35352579468473166</v>
      </c>
    </row>
    <row r="17" spans="1:11">
      <c r="A17" t="s">
        <v>15</v>
      </c>
      <c r="B17" s="2">
        <v>0.16512431776834441</v>
      </c>
      <c r="C17" s="2">
        <v>122.17272499373276</v>
      </c>
      <c r="D17" s="2">
        <v>2.0500419199329278</v>
      </c>
      <c r="E17" s="2">
        <v>5.641899189284457</v>
      </c>
      <c r="F17" s="2">
        <v>74.817059270516722</v>
      </c>
      <c r="G17" s="2">
        <v>27.541629425919556</v>
      </c>
      <c r="H17" s="2">
        <v>4.929E-2</v>
      </c>
      <c r="I17" s="2">
        <v>0.28653459972862955</v>
      </c>
      <c r="J17" s="2">
        <v>9.3390000000000001E-2</v>
      </c>
      <c r="K17" s="2">
        <v>0.42816154247003657</v>
      </c>
    </row>
    <row r="18" spans="1:11">
      <c r="A18" t="s">
        <v>16</v>
      </c>
      <c r="B18" s="2">
        <v>0.33024863553668882</v>
      </c>
      <c r="C18" s="2">
        <v>350.29305590373525</v>
      </c>
      <c r="D18" s="2">
        <v>3.9818539090337453</v>
      </c>
      <c r="E18" s="2">
        <v>18.224561156150866</v>
      </c>
      <c r="F18" s="2">
        <v>168.42942629179333</v>
      </c>
      <c r="G18" s="2">
        <v>38.859539360605019</v>
      </c>
      <c r="H18" s="2">
        <v>0.1351</v>
      </c>
      <c r="I18" s="2">
        <v>0.51653731343283582</v>
      </c>
      <c r="J18" s="2">
        <v>0.15509999999999999</v>
      </c>
      <c r="K18" s="2">
        <v>3.5897863470557589</v>
      </c>
    </row>
    <row r="19" spans="1:11">
      <c r="A19" t="s">
        <v>17</v>
      </c>
      <c r="B19" s="2">
        <v>0.19884273296947641</v>
      </c>
      <c r="C19" s="2">
        <v>230.784156430183</v>
      </c>
      <c r="D19" s="2">
        <v>2.3993083211066866</v>
      </c>
      <c r="E19" s="2">
        <v>10.60338103630596</v>
      </c>
      <c r="F19" s="2">
        <v>99.833634118541042</v>
      </c>
      <c r="G19" s="2">
        <v>28.384599518734959</v>
      </c>
      <c r="H19" s="2">
        <v>8.337E-2</v>
      </c>
      <c r="I19" s="2">
        <v>0.32141112618724554</v>
      </c>
      <c r="J19" s="2">
        <v>9.493E-2</v>
      </c>
      <c r="K19" s="2">
        <v>2.2424804585721736</v>
      </c>
    </row>
    <row r="20" spans="1:11">
      <c r="A20" t="s">
        <v>18</v>
      </c>
      <c r="B20" s="2">
        <v>0.27749444107539911</v>
      </c>
      <c r="C20" s="2">
        <v>326.92404111306092</v>
      </c>
      <c r="D20" s="2">
        <v>2.5956350869838603</v>
      </c>
      <c r="E20" s="2">
        <v>12.266482904476563</v>
      </c>
      <c r="F20" s="2">
        <v>102.57503799392099</v>
      </c>
      <c r="G20" s="2">
        <v>27.624544517016155</v>
      </c>
      <c r="H20" s="2">
        <v>9.8229999999999998E-2</v>
      </c>
      <c r="I20" s="2">
        <v>0.35378018995929444</v>
      </c>
      <c r="J20" s="2">
        <v>0.17219999999999999</v>
      </c>
      <c r="K20" s="2">
        <v>2.863877019280876</v>
      </c>
    </row>
    <row r="21" spans="1:11">
      <c r="A21" t="s">
        <v>19</v>
      </c>
      <c r="B21" s="2">
        <v>1.1082069941378609</v>
      </c>
      <c r="C21" s="2">
        <v>773.114815743294</v>
      </c>
      <c r="D21" s="2">
        <v>4.1206927268916367</v>
      </c>
      <c r="E21" s="2">
        <v>14.531589707437437</v>
      </c>
      <c r="F21" s="2">
        <v>158.11122720364745</v>
      </c>
      <c r="G21" s="2">
        <v>37.284152629769679</v>
      </c>
      <c r="H21" s="2">
        <v>0.1966</v>
      </c>
      <c r="I21" s="2">
        <v>0.42923202170963359</v>
      </c>
      <c r="J21" s="2">
        <v>0.1971</v>
      </c>
      <c r="K21" s="2">
        <v>2.2447524752475254</v>
      </c>
    </row>
    <row r="22" spans="1:11">
      <c r="A22" t="s">
        <v>20</v>
      </c>
      <c r="B22" s="2">
        <v>0.78873054376389706</v>
      </c>
      <c r="C22" s="2">
        <v>598.14991225871142</v>
      </c>
      <c r="D22" s="2">
        <v>3.4948333682666104</v>
      </c>
      <c r="E22" s="2">
        <v>19.653690518152985</v>
      </c>
      <c r="F22" s="2">
        <v>202.31762917933133</v>
      </c>
      <c r="G22" s="2">
        <v>37.975111722241316</v>
      </c>
      <c r="H22" s="2">
        <v>0.2185</v>
      </c>
      <c r="I22" s="2">
        <v>0.50263229308005419</v>
      </c>
      <c r="J22" s="2">
        <v>0.16339999999999999</v>
      </c>
      <c r="K22" s="2">
        <v>2.3004168837936425</v>
      </c>
    </row>
    <row r="23" spans="1:11">
      <c r="A23" t="s">
        <v>21</v>
      </c>
      <c r="B23" s="2">
        <v>0.39104507782494435</v>
      </c>
      <c r="C23" s="2">
        <v>290.72023063424416</v>
      </c>
      <c r="D23" s="2">
        <v>1.9491668413330536</v>
      </c>
      <c r="E23" s="2">
        <v>12.912752908001416</v>
      </c>
      <c r="F23" s="2">
        <v>108.34109042553193</v>
      </c>
      <c r="G23" s="2">
        <v>41.264077002406324</v>
      </c>
      <c r="H23" s="2">
        <v>0.17269999999999999</v>
      </c>
      <c r="I23" s="2">
        <v>0.35982089552238805</v>
      </c>
      <c r="J23" s="2">
        <v>0.1464</v>
      </c>
      <c r="K23" s="2">
        <v>1.0335403856175094</v>
      </c>
    </row>
    <row r="24" spans="1:11">
      <c r="A24" t="s">
        <v>43</v>
      </c>
      <c r="B24" s="2">
        <v>0.56177683444511806</v>
      </c>
      <c r="C24" s="2">
        <v>568.72674855853586</v>
      </c>
      <c r="D24" s="2">
        <v>3.6759746384405783</v>
      </c>
      <c r="E24" s="2">
        <v>9.2488699330278479</v>
      </c>
      <c r="F24" s="2">
        <v>113.29787234042554</v>
      </c>
      <c r="G24" s="2">
        <v>20.410931591612236</v>
      </c>
      <c r="H24" s="2">
        <v>0.20799999999999999</v>
      </c>
      <c r="I24" s="2">
        <v>0.46034735413839889</v>
      </c>
      <c r="J24" s="2">
        <v>0.19400000000000001</v>
      </c>
      <c r="K24" s="2">
        <v>2.4764981761334037</v>
      </c>
    </row>
    <row r="25" spans="1:11">
      <c r="A25" t="s">
        <v>44</v>
      </c>
      <c r="B25" s="2">
        <v>0.76807155852031506</v>
      </c>
      <c r="C25" s="2">
        <v>794.788668839308</v>
      </c>
      <c r="D25" s="2">
        <v>3.5794382728987628</v>
      </c>
      <c r="E25" s="2">
        <v>8.9984561156150882</v>
      </c>
      <c r="F25" s="2">
        <v>112.99439589665654</v>
      </c>
      <c r="G25" s="2">
        <v>20.258920591268474</v>
      </c>
      <c r="H25" s="2">
        <v>0.23810000000000001</v>
      </c>
      <c r="I25" s="2">
        <v>0.53215196743554949</v>
      </c>
      <c r="J25" s="2">
        <v>0.26090000000000002</v>
      </c>
      <c r="K25" s="2">
        <v>2.2811047420531532</v>
      </c>
    </row>
    <row r="26" spans="1:11">
      <c r="A26" t="s">
        <v>45</v>
      </c>
      <c r="B26" s="2">
        <v>0.88243379826157231</v>
      </c>
      <c r="C26" s="2">
        <v>806.04938581098008</v>
      </c>
      <c r="D26" s="2">
        <v>5.5079962272060365</v>
      </c>
      <c r="E26" s="2">
        <v>8.7556305956996852</v>
      </c>
      <c r="F26" s="2">
        <v>138.68873480243161</v>
      </c>
      <c r="G26" s="2">
        <v>18.241320041251289</v>
      </c>
      <c r="H26" s="2">
        <v>0.27229999999999999</v>
      </c>
      <c r="I26" s="2">
        <v>0.54799457259158746</v>
      </c>
      <c r="J26" s="2">
        <v>0.22509999999999999</v>
      </c>
      <c r="K26" s="2">
        <v>2.175455966649297</v>
      </c>
    </row>
    <row r="29" spans="1:11">
      <c r="A29" t="s">
        <v>22</v>
      </c>
      <c r="B29" s="2">
        <v>0.90723809097421182</v>
      </c>
      <c r="C29" s="2">
        <v>727.7587951807227</v>
      </c>
      <c r="D29" s="2">
        <v>6.1474854021472964</v>
      </c>
      <c r="E29" s="2">
        <v>12.663963778555257</v>
      </c>
      <c r="F29" s="2">
        <v>96.327688027722175</v>
      </c>
      <c r="G29" s="2">
        <v>19.408979898553451</v>
      </c>
      <c r="H29" s="2">
        <v>2.81E-2</v>
      </c>
      <c r="I29" s="2">
        <v>0.27768657386618772</v>
      </c>
      <c r="J29" s="2">
        <v>0.17480000000000001</v>
      </c>
      <c r="K29" s="2">
        <v>3.0505144804088591</v>
      </c>
    </row>
    <row r="30" spans="1:11">
      <c r="A30" t="s">
        <v>23</v>
      </c>
      <c r="B30" s="2">
        <v>0.62770325931232074</v>
      </c>
      <c r="C30" s="2">
        <v>446.6877108433734</v>
      </c>
      <c r="D30" s="2">
        <v>3.949726878884912</v>
      </c>
      <c r="E30" s="2">
        <v>8.0574315702819508</v>
      </c>
      <c r="F30" s="2">
        <v>61.688808629020443</v>
      </c>
      <c r="G30" s="2">
        <v>18.968438850272406</v>
      </c>
      <c r="H30" s="2">
        <v>1.83E-2</v>
      </c>
      <c r="I30" s="2">
        <v>0.19598742703188146</v>
      </c>
      <c r="J30" s="2">
        <v>0.12130000000000001</v>
      </c>
      <c r="K30" s="2">
        <v>1.7347155025553662</v>
      </c>
    </row>
    <row r="31" spans="1:11">
      <c r="A31" t="s">
        <v>24</v>
      </c>
      <c r="B31" s="2">
        <v>0.98636282234957007</v>
      </c>
      <c r="C31" s="2">
        <v>839.13975903614448</v>
      </c>
      <c r="D31" s="2">
        <v>8.720851384441513</v>
      </c>
      <c r="E31" s="2">
        <v>17.88215682239144</v>
      </c>
      <c r="F31" s="2">
        <v>134.83381326565473</v>
      </c>
      <c r="G31" s="2">
        <v>22.744504978395646</v>
      </c>
      <c r="H31" s="2">
        <v>4.1340000000000002E-2</v>
      </c>
      <c r="I31" s="2">
        <v>0.28696542433767397</v>
      </c>
      <c r="J31" s="2">
        <v>0.2954</v>
      </c>
      <c r="K31" s="2">
        <v>3.539621805792164</v>
      </c>
    </row>
    <row r="32" spans="1:11">
      <c r="A32" t="s">
        <v>25</v>
      </c>
      <c r="B32" s="2">
        <v>0.28943767908309453</v>
      </c>
      <c r="C32" s="2">
        <v>173.18168674698794</v>
      </c>
      <c r="D32" s="2">
        <v>4.4371067997739679</v>
      </c>
      <c r="E32" s="2">
        <v>15.186910887013791</v>
      </c>
      <c r="F32" s="2">
        <v>96.057396651861964</v>
      </c>
      <c r="G32" s="2">
        <v>23.751455945895177</v>
      </c>
      <c r="H32" s="2">
        <v>0.1008</v>
      </c>
      <c r="I32" s="2">
        <v>0.37681185451279747</v>
      </c>
      <c r="J32" s="2">
        <v>9.5850000000000005E-2</v>
      </c>
      <c r="K32" s="2">
        <v>1.1798739352640546</v>
      </c>
    </row>
    <row r="33" spans="1:11">
      <c r="A33" t="s">
        <v>26</v>
      </c>
      <c r="B33" s="2">
        <v>0.18129074140401144</v>
      </c>
      <c r="C33" s="2">
        <v>158.28433734939756</v>
      </c>
      <c r="D33" s="2">
        <v>5.3663778489357679</v>
      </c>
      <c r="E33" s="2">
        <v>10.547149619263225</v>
      </c>
      <c r="F33" s="2">
        <v>76.326126214066065</v>
      </c>
      <c r="G33" s="2">
        <v>18.213225624647759</v>
      </c>
      <c r="H33" s="2">
        <v>5.7610000000000001E-2</v>
      </c>
      <c r="I33" s="2">
        <v>0.20243735967669513</v>
      </c>
      <c r="J33" s="2">
        <v>9.8720000000000002E-2</v>
      </c>
      <c r="K33" s="2">
        <v>1.1531345826235095</v>
      </c>
    </row>
    <row r="34" spans="1:11">
      <c r="A34" t="s">
        <v>27</v>
      </c>
      <c r="B34" s="2">
        <v>0.8553707020057304</v>
      </c>
      <c r="C34" s="2">
        <v>187.38072289156622</v>
      </c>
      <c r="D34" s="2">
        <v>3.9380297607835741</v>
      </c>
      <c r="E34" s="2">
        <v>8.5423296974686149</v>
      </c>
      <c r="F34" s="2">
        <v>71.31533993850357</v>
      </c>
      <c r="G34" s="2">
        <v>18.07476986661657</v>
      </c>
      <c r="H34" s="2">
        <v>4.863E-2</v>
      </c>
      <c r="I34" s="2">
        <v>0.20074000898069153</v>
      </c>
      <c r="J34" s="2">
        <v>9.3609999999999999E-2</v>
      </c>
      <c r="K34" s="2">
        <v>1.1821022146507665</v>
      </c>
    </row>
    <row r="35" spans="1:11">
      <c r="A35" t="s">
        <v>28</v>
      </c>
      <c r="B35" s="2">
        <v>0.81164129656160433</v>
      </c>
      <c r="C35" s="2">
        <v>418.63879518072275</v>
      </c>
      <c r="D35" s="2">
        <v>3.5286306272367667</v>
      </c>
      <c r="E35" s="2">
        <v>12.368594360979628</v>
      </c>
      <c r="F35" s="2">
        <v>107.70071745814825</v>
      </c>
      <c r="G35" s="2">
        <v>35.004133007702428</v>
      </c>
      <c r="H35" s="2">
        <v>0.13320000000000001</v>
      </c>
      <c r="I35" s="2">
        <v>0.33969645262685227</v>
      </c>
      <c r="J35" s="2">
        <v>0.17910000000000001</v>
      </c>
      <c r="K35" s="2">
        <v>1.3759625212947191</v>
      </c>
    </row>
    <row r="36" spans="1:11">
      <c r="A36" t="s">
        <v>29</v>
      </c>
      <c r="B36" s="2">
        <v>0.49357360315186233</v>
      </c>
      <c r="C36" s="2">
        <v>325.29759036144571</v>
      </c>
      <c r="D36" s="2">
        <v>3.0607459031832729</v>
      </c>
      <c r="E36" s="2">
        <v>10.501613500720312</v>
      </c>
      <c r="F36" s="2">
        <v>90.973839621260183</v>
      </c>
      <c r="G36" s="2">
        <v>40.340973135449936</v>
      </c>
      <c r="H36" s="2">
        <v>0.1333</v>
      </c>
      <c r="I36" s="2">
        <v>0.40487471935339026</v>
      </c>
      <c r="J36" s="2">
        <v>0.15790000000000001</v>
      </c>
      <c r="K36" s="2">
        <v>1.1006586030664396</v>
      </c>
    </row>
    <row r="37" spans="1:11">
      <c r="A37" t="s">
        <v>30</v>
      </c>
      <c r="B37" s="2">
        <v>0.77957960243552993</v>
      </c>
      <c r="C37" s="2">
        <v>441.56674698795166</v>
      </c>
      <c r="D37" s="2">
        <v>5.7549821058579749</v>
      </c>
      <c r="E37" s="2">
        <v>12.491664951636141</v>
      </c>
      <c r="F37" s="2">
        <v>118.20049782810287</v>
      </c>
      <c r="G37" s="2">
        <v>33.581814766109339</v>
      </c>
      <c r="H37" s="2">
        <v>0.1176</v>
      </c>
      <c r="I37" s="2">
        <v>0.37669869779973053</v>
      </c>
      <c r="J37" s="2">
        <v>0.1588</v>
      </c>
      <c r="K37" s="2">
        <v>1.6155025553662692</v>
      </c>
    </row>
    <row r="38" spans="1:11">
      <c r="A38" t="s">
        <v>46</v>
      </c>
      <c r="B38" s="2">
        <v>0.75810709169054424</v>
      </c>
      <c r="C38" s="2">
        <v>37.033879518072283</v>
      </c>
      <c r="D38" s="2">
        <v>0.85181013373516645</v>
      </c>
      <c r="E38" s="2">
        <v>0.55738670508335053</v>
      </c>
      <c r="F38" s="2">
        <v>4.8808384987066225</v>
      </c>
      <c r="G38" s="2">
        <v>1.0925417997369906</v>
      </c>
      <c r="H38" s="2">
        <v>2.928E-2</v>
      </c>
      <c r="I38" s="2">
        <v>3.6900404131118093E-2</v>
      </c>
      <c r="J38" s="2">
        <v>6.0690000000000001E-2</v>
      </c>
      <c r="K38" s="2">
        <v>8.7961328790459981E-2</v>
      </c>
    </row>
    <row r="39" spans="1:11">
      <c r="A39" t="s">
        <v>47</v>
      </c>
      <c r="B39" s="2">
        <v>3.1375358166189109</v>
      </c>
      <c r="C39" s="2">
        <v>456.58048192771076</v>
      </c>
      <c r="D39" s="2">
        <v>7.232718025993595</v>
      </c>
      <c r="E39" s="2">
        <v>6.3455196542498458</v>
      </c>
      <c r="F39" s="2">
        <v>55.700815071501772</v>
      </c>
      <c r="G39" s="2">
        <v>11.519519068194628</v>
      </c>
      <c r="H39" s="2">
        <v>0.28939999999999999</v>
      </c>
      <c r="I39" s="2">
        <v>0.42501661427929949</v>
      </c>
      <c r="J39" s="2">
        <v>0.2432</v>
      </c>
      <c r="K39" s="2">
        <v>1.1397649063032369</v>
      </c>
    </row>
    <row r="40" spans="1:11">
      <c r="A40" t="s">
        <v>48</v>
      </c>
      <c r="B40" s="2">
        <v>0.64182217048710577</v>
      </c>
      <c r="C40" s="2">
        <v>440.98481927710827</v>
      </c>
      <c r="D40" s="2">
        <v>6.2345639480128066</v>
      </c>
      <c r="E40" s="2">
        <v>7.77929203539823</v>
      </c>
      <c r="F40" s="2">
        <v>61.293767387378587</v>
      </c>
      <c r="G40" s="2">
        <v>11.1570167198948</v>
      </c>
      <c r="H40" s="2">
        <v>0.1976</v>
      </c>
      <c r="I40" s="2">
        <v>0.38077233947013922</v>
      </c>
      <c r="J40" s="2">
        <v>0.1996</v>
      </c>
      <c r="K40" s="2">
        <v>1.508545144804089</v>
      </c>
    </row>
    <row r="41" spans="1:11"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/>
      <c r="I41" s="2">
        <v>0</v>
      </c>
      <c r="J41" s="2"/>
      <c r="K41" s="2">
        <v>0</v>
      </c>
    </row>
    <row r="42" spans="1:11">
      <c r="A42" t="s">
        <v>31</v>
      </c>
      <c r="B42" s="2">
        <v>0.35807127507163317</v>
      </c>
      <c r="C42" s="2">
        <v>307.49060240963848</v>
      </c>
      <c r="D42" s="2">
        <v>3.9419288001506869</v>
      </c>
      <c r="E42" s="2">
        <v>6.9288742539617214</v>
      </c>
      <c r="F42" s="2">
        <v>53.891942017668015</v>
      </c>
      <c r="G42" s="2">
        <v>26.961112154799931</v>
      </c>
      <c r="H42" s="2">
        <v>1.8759999999999999E-2</v>
      </c>
      <c r="I42" s="2">
        <v>0.19700583744948361</v>
      </c>
      <c r="J42" s="2">
        <v>9.2200000000000004E-2</v>
      </c>
      <c r="K42" s="2">
        <v>1.0645604770017036</v>
      </c>
    </row>
    <row r="43" spans="1:11">
      <c r="A43" t="s">
        <v>32</v>
      </c>
      <c r="B43" s="2">
        <v>0.48925949140401137</v>
      </c>
      <c r="C43" s="2">
        <v>381.62819277108423</v>
      </c>
      <c r="D43" s="2">
        <v>5.8862497645507617</v>
      </c>
      <c r="E43" s="2">
        <v>8.0475859230294287</v>
      </c>
      <c r="F43" s="2">
        <v>68.581238713455988</v>
      </c>
      <c r="G43" s="2">
        <v>32.524516250234839</v>
      </c>
      <c r="H43" s="2">
        <v>2.026E-2</v>
      </c>
      <c r="I43" s="2">
        <v>0.25448944768747195</v>
      </c>
      <c r="J43" s="2">
        <v>0.10979999999999999</v>
      </c>
      <c r="K43" s="2">
        <v>1.2366950596252131</v>
      </c>
    </row>
    <row r="44" spans="1:11">
      <c r="A44" t="s">
        <v>33</v>
      </c>
      <c r="B44" s="2">
        <v>0.28247627148997129</v>
      </c>
      <c r="C44" s="2">
        <v>221.0161445783132</v>
      </c>
      <c r="D44" s="2">
        <v>3.1088340553776597</v>
      </c>
      <c r="E44" s="2">
        <v>6.2655237703231128</v>
      </c>
      <c r="F44" s="2">
        <v>52.103860608131178</v>
      </c>
      <c r="G44" s="2">
        <v>27.477174525643438</v>
      </c>
      <c r="H44" s="2">
        <v>1.9959999999999999E-2</v>
      </c>
      <c r="I44" s="2">
        <v>0.24668163448585542</v>
      </c>
      <c r="J44" s="2">
        <v>8.09E-2</v>
      </c>
      <c r="K44" s="2">
        <v>0.80095502555366271</v>
      </c>
    </row>
    <row r="45" spans="1:11">
      <c r="A45" t="s">
        <v>34</v>
      </c>
      <c r="B45" s="2">
        <v>0.25972913681948423</v>
      </c>
      <c r="C45" s="2">
        <v>257.67759036144577</v>
      </c>
      <c r="D45" s="2">
        <v>1.190376718779431</v>
      </c>
      <c r="E45" s="2">
        <v>8.0414323934966045</v>
      </c>
      <c r="F45" s="2">
        <v>78.966665039777411</v>
      </c>
      <c r="G45" s="2">
        <v>23.034003381551763</v>
      </c>
      <c r="H45" s="2">
        <v>3.5779999999999999E-2</v>
      </c>
      <c r="I45" s="2">
        <v>0.19847687471935341</v>
      </c>
      <c r="J45" s="2">
        <v>0.1031</v>
      </c>
      <c r="K45" s="2">
        <v>2.1346916524701878</v>
      </c>
    </row>
    <row r="46" spans="1:11">
      <c r="A46" t="s">
        <v>35</v>
      </c>
      <c r="B46" s="2">
        <v>0.56063843123209156</v>
      </c>
      <c r="C46" s="2">
        <v>534.09325301204808</v>
      </c>
      <c r="D46" s="2">
        <v>1.933923526087775</v>
      </c>
      <c r="E46" s="2">
        <v>7.73375591685532</v>
      </c>
      <c r="F46" s="2">
        <v>70.857923763970902</v>
      </c>
      <c r="G46" s="2">
        <v>23.701108397520198</v>
      </c>
      <c r="H46" s="2">
        <v>4.5589999999999999E-2</v>
      </c>
      <c r="I46" s="2">
        <v>0.23570543331836552</v>
      </c>
      <c r="J46" s="2">
        <v>0.15390000000000001</v>
      </c>
      <c r="K46" s="2">
        <v>3.3112231686541738</v>
      </c>
    </row>
    <row r="47" spans="1:11">
      <c r="A47" t="s">
        <v>36</v>
      </c>
      <c r="B47" s="2">
        <v>0.4618060530085959</v>
      </c>
      <c r="C47" s="2">
        <v>432.95421686746982</v>
      </c>
      <c r="D47" s="2">
        <v>1.8247504238086263</v>
      </c>
      <c r="E47" s="2">
        <v>7.0740975509364077</v>
      </c>
      <c r="F47" s="2">
        <v>57.759187856898819</v>
      </c>
      <c r="G47" s="2">
        <v>27.754086041705811</v>
      </c>
      <c r="H47" s="2">
        <v>4.7820000000000001E-2</v>
      </c>
      <c r="I47" s="2">
        <v>0.33539649753030981</v>
      </c>
      <c r="J47" s="2">
        <v>0.37459999999999999</v>
      </c>
      <c r="K47" s="2">
        <v>2.0422180579216356</v>
      </c>
    </row>
    <row r="48" spans="1:11">
      <c r="A48" t="s">
        <v>37</v>
      </c>
      <c r="B48" s="2">
        <v>1.8707557306590252</v>
      </c>
      <c r="C48" s="2">
        <v>1397.7903614457828</v>
      </c>
      <c r="D48" s="2">
        <v>5.1077415709173088</v>
      </c>
      <c r="E48" s="2">
        <v>11.758164231323319</v>
      </c>
      <c r="F48" s="2">
        <v>140.75943189028257</v>
      </c>
      <c r="G48" s="2">
        <v>32.486755588953606</v>
      </c>
      <c r="H48" s="2">
        <v>0.11559999999999999</v>
      </c>
      <c r="I48" s="2">
        <v>0.38111180960933988</v>
      </c>
      <c r="J48" s="2">
        <v>0.22570000000000001</v>
      </c>
      <c r="K48" s="2">
        <v>2.630483816013629</v>
      </c>
    </row>
    <row r="49" spans="1:11">
      <c r="A49" t="s">
        <v>38</v>
      </c>
      <c r="B49" s="2">
        <v>0.49376969914040109</v>
      </c>
      <c r="C49" s="2">
        <v>329.13831325301197</v>
      </c>
      <c r="D49" s="2">
        <v>3.359672254661894</v>
      </c>
      <c r="E49" s="2">
        <v>10.053636550730605</v>
      </c>
      <c r="F49" s="2">
        <v>111.44321343159743</v>
      </c>
      <c r="G49" s="2">
        <v>39.522825474356573</v>
      </c>
      <c r="H49" s="2">
        <v>0.1037</v>
      </c>
      <c r="I49" s="2">
        <v>0.34286484059272559</v>
      </c>
      <c r="J49" s="2">
        <v>0.11559999999999999</v>
      </c>
      <c r="K49" s="2">
        <v>0.85253969335604785</v>
      </c>
    </row>
    <row r="50" spans="1:11">
      <c r="A50" t="s">
        <v>39</v>
      </c>
      <c r="B50" s="2">
        <v>0.39052516117478503</v>
      </c>
      <c r="C50" s="2">
        <v>261.63469879518067</v>
      </c>
      <c r="D50" s="2">
        <v>2.7865134676963641</v>
      </c>
      <c r="E50" s="2">
        <v>7.6586828565548464</v>
      </c>
      <c r="F50" s="2">
        <v>77.272146029576831</v>
      </c>
      <c r="G50" s="2">
        <v>29.893856847642315</v>
      </c>
      <c r="H50" s="2">
        <v>7.7130000000000004E-2</v>
      </c>
      <c r="I50" s="2">
        <v>0.29330220026942072</v>
      </c>
      <c r="J50" s="2">
        <v>8.9840000000000003E-2</v>
      </c>
      <c r="K50" s="2">
        <v>0.57523032367972748</v>
      </c>
    </row>
    <row r="51" spans="1:11">
      <c r="A51" t="s">
        <v>49</v>
      </c>
      <c r="B51" s="2">
        <v>1.0883327363896846</v>
      </c>
      <c r="C51" s="2">
        <v>815.74626506024083</v>
      </c>
      <c r="D51" s="2">
        <v>12.475626294970802</v>
      </c>
      <c r="E51" s="2">
        <v>11.14034986622762</v>
      </c>
      <c r="F51" s="2">
        <v>131.09131729220556</v>
      </c>
      <c r="G51" s="2">
        <v>14.109900432087171</v>
      </c>
      <c r="H51" s="2">
        <v>0.25459999999999999</v>
      </c>
      <c r="I51" s="2">
        <v>0.54100224517287832</v>
      </c>
      <c r="J51" s="2">
        <v>0.30509999999999998</v>
      </c>
      <c r="K51" s="2">
        <v>2.6015161839863716</v>
      </c>
    </row>
    <row r="52" spans="1:11">
      <c r="A52" t="s">
        <v>50</v>
      </c>
      <c r="B52" s="2">
        <v>1.0324453796561601</v>
      </c>
      <c r="C52" s="2">
        <v>795.61156626506011</v>
      </c>
      <c r="D52" s="2">
        <v>9.1341495573554319</v>
      </c>
      <c r="E52" s="2">
        <v>10.016715373533648</v>
      </c>
      <c r="F52" s="2">
        <v>140.23964078285908</v>
      </c>
      <c r="G52" s="2">
        <v>14.424572609430776</v>
      </c>
      <c r="H52" s="2">
        <v>0.251</v>
      </c>
      <c r="I52" s="2">
        <v>0.62383295913785364</v>
      </c>
      <c r="J52" s="2">
        <v>0.26400000000000001</v>
      </c>
      <c r="K52" s="2">
        <v>2.7452402044293018</v>
      </c>
    </row>
    <row r="53" spans="1:11">
      <c r="A53" t="s">
        <v>51</v>
      </c>
      <c r="B53" s="2">
        <v>0.7868351540114612</v>
      </c>
      <c r="C53" s="2">
        <v>628.71469879518065</v>
      </c>
      <c r="D53" s="2">
        <v>10.605387078545863</v>
      </c>
      <c r="E53" s="2">
        <v>10.979127392467586</v>
      </c>
      <c r="F53" s="2">
        <v>160.5114939723754</v>
      </c>
      <c r="G53" s="2">
        <v>12.901559271087734</v>
      </c>
      <c r="H53" s="2">
        <v>0.25790000000000002</v>
      </c>
      <c r="I53" s="2">
        <v>0.63775123484508311</v>
      </c>
      <c r="J53" s="2">
        <v>0.21390000000000001</v>
      </c>
      <c r="K53" s="2">
        <v>1.7358296422487225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</vt:lpstr>
      <vt:lpstr>MT seaweed</vt:lpstr>
      <vt:lpstr>Dilution factors (metals)</vt:lpstr>
      <vt:lpstr>Metals</vt:lpstr>
    </vt:vector>
  </TitlesOfParts>
  <Company>soton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Oaten J.F.P.</dc:creator>
  <cp:lastModifiedBy>Oaten J.F.P.</cp:lastModifiedBy>
  <dcterms:created xsi:type="dcterms:W3CDTF">2015-10-23T11:08:10Z</dcterms:created>
  <dcterms:modified xsi:type="dcterms:W3CDTF">2016-07-25T11:43:36Z</dcterms:modified>
</cp:coreProperties>
</file>