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960" activeTab="1"/>
  </bookViews>
  <sheets>
    <sheet name="Chip A2 Laser" sheetId="12" r:id="rId1"/>
    <sheet name="Chip B2 Laser" sheetId="10" r:id="rId2"/>
  </sheets>
  <calcPr calcId="152511"/>
</workbook>
</file>

<file path=xl/calcChain.xml><?xml version="1.0" encoding="utf-8"?>
<calcChain xmlns="http://schemas.openxmlformats.org/spreadsheetml/2006/main">
  <c r="M9" i="12" l="1"/>
  <c r="Q9" i="12"/>
  <c r="U9" i="12"/>
  <c r="Y9" i="12"/>
  <c r="M10" i="12"/>
  <c r="Q10" i="12"/>
  <c r="U10" i="12"/>
  <c r="Y10" i="12"/>
  <c r="L8" i="12"/>
  <c r="L9" i="12" s="1"/>
  <c r="M8" i="12"/>
  <c r="N8" i="12"/>
  <c r="N9" i="12" s="1"/>
  <c r="O8" i="12"/>
  <c r="O9" i="12" s="1"/>
  <c r="P8" i="12"/>
  <c r="P9" i="12" s="1"/>
  <c r="Q8" i="12"/>
  <c r="R8" i="12"/>
  <c r="R9" i="12" s="1"/>
  <c r="S8" i="12"/>
  <c r="S9" i="12" s="1"/>
  <c r="T8" i="12"/>
  <c r="T10" i="12" s="1"/>
  <c r="U8" i="12"/>
  <c r="V8" i="12"/>
  <c r="V9" i="12" s="1"/>
  <c r="W8" i="12"/>
  <c r="W9" i="12" s="1"/>
  <c r="X8" i="12"/>
  <c r="X9" i="12" s="1"/>
  <c r="Y8" i="12"/>
  <c r="Z8" i="12"/>
  <c r="Z9" i="12" s="1"/>
  <c r="AA8" i="12"/>
  <c r="AA9" i="12" s="1"/>
  <c r="AB8" i="12"/>
  <c r="AB9" i="12" s="1"/>
  <c r="AB10" i="12" l="1"/>
  <c r="X10" i="12"/>
  <c r="P10" i="12"/>
  <c r="T9" i="12"/>
  <c r="L10" i="12"/>
  <c r="AA10" i="12"/>
  <c r="W10" i="12"/>
  <c r="S10" i="12"/>
  <c r="O10" i="12"/>
  <c r="Z10" i="12"/>
  <c r="V10" i="12"/>
  <c r="R10" i="12"/>
  <c r="N10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L19" i="12"/>
  <c r="Q18" i="10"/>
  <c r="Q19" i="10" s="1"/>
  <c r="Q21" i="10" s="1"/>
  <c r="R18" i="10"/>
  <c r="R20" i="10" s="1"/>
  <c r="R22" i="10" s="1"/>
  <c r="S18" i="10"/>
  <c r="S19" i="10" s="1"/>
  <c r="S21" i="10" s="1"/>
  <c r="T18" i="10"/>
  <c r="T20" i="10" s="1"/>
  <c r="T22" i="10" s="1"/>
  <c r="U18" i="10"/>
  <c r="U20" i="10" s="1"/>
  <c r="U22" i="10" s="1"/>
  <c r="V18" i="10"/>
  <c r="V20" i="10" s="1"/>
  <c r="V22" i="10" s="1"/>
  <c r="W18" i="10"/>
  <c r="X18" i="10"/>
  <c r="X20" i="10" s="1"/>
  <c r="X22" i="10" s="1"/>
  <c r="Y18" i="10"/>
  <c r="Y19" i="10" s="1"/>
  <c r="Y21" i="10" s="1"/>
  <c r="Z18" i="10"/>
  <c r="Z20" i="10" s="1"/>
  <c r="Z22" i="10" s="1"/>
  <c r="AA18" i="10"/>
  <c r="AB18" i="10"/>
  <c r="AB20" i="10" s="1"/>
  <c r="AB22" i="10" s="1"/>
  <c r="AC18" i="10"/>
  <c r="AC20" i="10" s="1"/>
  <c r="AC22" i="10" s="1"/>
  <c r="AD18" i="10"/>
  <c r="AD19" i="10" s="1"/>
  <c r="AD21" i="10" s="1"/>
  <c r="AE18" i="10"/>
  <c r="AE20" i="10" s="1"/>
  <c r="AE22" i="10" s="1"/>
  <c r="AF18" i="10"/>
  <c r="AG18" i="10"/>
  <c r="AG19" i="10" s="1"/>
  <c r="AG21" i="10" s="1"/>
  <c r="AH18" i="10"/>
  <c r="AH19" i="10" s="1"/>
  <c r="AH21" i="10" s="1"/>
  <c r="AI18" i="10"/>
  <c r="AI19" i="10" s="1"/>
  <c r="AI21" i="10" s="1"/>
  <c r="AJ18" i="10"/>
  <c r="AJ20" i="10" s="1"/>
  <c r="AJ22" i="10" s="1"/>
  <c r="P18" i="10"/>
  <c r="P19" i="10" s="1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AE8" i="10"/>
  <c r="AF8" i="10"/>
  <c r="AG8" i="10"/>
  <c r="AH8" i="10"/>
  <c r="AI8" i="10"/>
  <c r="AJ8" i="10"/>
  <c r="P8" i="10"/>
  <c r="AF20" i="10"/>
  <c r="AF22" i="10" s="1"/>
  <c r="W20" i="10"/>
  <c r="W22" i="10" s="1"/>
  <c r="F19" i="10"/>
  <c r="G19" i="10"/>
  <c r="F20" i="10"/>
  <c r="G20" i="10"/>
  <c r="M19" i="10"/>
  <c r="M20" i="10"/>
  <c r="AH20" i="10"/>
  <c r="AH22" i="10" s="1"/>
  <c r="AA19" i="10"/>
  <c r="AA21" i="10" s="1"/>
  <c r="C20" i="10"/>
  <c r="D20" i="10"/>
  <c r="E20" i="10"/>
  <c r="H20" i="10"/>
  <c r="I20" i="10"/>
  <c r="J20" i="10"/>
  <c r="K20" i="10"/>
  <c r="L20" i="10"/>
  <c r="D19" i="10"/>
  <c r="E19" i="10"/>
  <c r="H19" i="10"/>
  <c r="I19" i="10"/>
  <c r="J19" i="10"/>
  <c r="K19" i="10"/>
  <c r="L19" i="10"/>
  <c r="C19" i="10"/>
  <c r="M12" i="10"/>
  <c r="M11" i="10"/>
  <c r="R19" i="10" l="1"/>
  <c r="R21" i="10" s="1"/>
  <c r="V19" i="10"/>
  <c r="V21" i="10" s="1"/>
  <c r="Z19" i="10"/>
  <c r="Z21" i="10" s="1"/>
  <c r="AD20" i="10"/>
  <c r="AD22" i="10" s="1"/>
  <c r="P20" i="10"/>
  <c r="P22" i="10" s="1"/>
  <c r="U19" i="10"/>
  <c r="U21" i="10" s="1"/>
  <c r="AC19" i="10"/>
  <c r="AC21" i="10" s="1"/>
  <c r="Q20" i="10"/>
  <c r="Q22" i="10" s="1"/>
  <c r="Y20" i="10"/>
  <c r="Y22" i="10" s="1"/>
  <c r="AG20" i="10"/>
  <c r="AG22" i="10" s="1"/>
  <c r="W19" i="10"/>
  <c r="W21" i="10" s="1"/>
  <c r="AE19" i="10"/>
  <c r="AE21" i="10" s="1"/>
  <c r="P21" i="10"/>
  <c r="T19" i="10"/>
  <c r="T21" i="10" s="1"/>
  <c r="X19" i="10"/>
  <c r="X21" i="10" s="1"/>
  <c r="AB19" i="10"/>
  <c r="AB21" i="10" s="1"/>
  <c r="AF19" i="10"/>
  <c r="AF21" i="10" s="1"/>
  <c r="AJ19" i="10"/>
  <c r="AJ21" i="10" s="1"/>
  <c r="S20" i="10"/>
  <c r="S22" i="10" s="1"/>
  <c r="AA20" i="10"/>
  <c r="AA22" i="10" s="1"/>
  <c r="AI20" i="10"/>
  <c r="AI22" i="10" s="1"/>
  <c r="AG10" i="10"/>
  <c r="AG12" i="10" s="1"/>
  <c r="AI10" i="10"/>
  <c r="AI12" i="10" s="1"/>
  <c r="AH9" i="10"/>
  <c r="AH11" i="10" s="1"/>
  <c r="AJ9" i="10"/>
  <c r="AJ11" i="10" s="1"/>
  <c r="AH10" i="10"/>
  <c r="AH12" i="10" s="1"/>
  <c r="I11" i="10"/>
  <c r="J11" i="10"/>
  <c r="K11" i="10"/>
  <c r="L11" i="10"/>
  <c r="I12" i="10"/>
  <c r="J12" i="10"/>
  <c r="K12" i="10"/>
  <c r="L12" i="10"/>
  <c r="AG9" i="10" l="1"/>
  <c r="AG11" i="10" s="1"/>
  <c r="AI9" i="10"/>
  <c r="AI11" i="10" s="1"/>
  <c r="AJ10" i="10"/>
  <c r="AJ12" i="10" s="1"/>
  <c r="H12" i="10"/>
  <c r="G12" i="10"/>
  <c r="F12" i="10"/>
  <c r="E12" i="10"/>
  <c r="D12" i="10"/>
  <c r="C12" i="10"/>
  <c r="H11" i="10"/>
  <c r="G11" i="10"/>
  <c r="F11" i="10"/>
  <c r="E11" i="10"/>
  <c r="D11" i="10"/>
  <c r="C11" i="10"/>
  <c r="AF9" i="10"/>
  <c r="AF11" i="10" s="1"/>
  <c r="AD9" i="10"/>
  <c r="AD11" i="10" s="1"/>
  <c r="AB9" i="10"/>
  <c r="AB11" i="10" s="1"/>
  <c r="Z9" i="10"/>
  <c r="Z11" i="10" s="1"/>
  <c r="X9" i="10"/>
  <c r="X11" i="10" s="1"/>
  <c r="V9" i="10"/>
  <c r="V11" i="10" s="1"/>
  <c r="T9" i="10"/>
  <c r="T11" i="10" s="1"/>
  <c r="R9" i="10"/>
  <c r="R11" i="10" s="1"/>
  <c r="P9" i="10"/>
  <c r="P11" i="10" s="1"/>
  <c r="AF10" i="10"/>
  <c r="AF12" i="10" s="1"/>
  <c r="AE9" i="10"/>
  <c r="AE11" i="10" s="1"/>
  <c r="AD10" i="10"/>
  <c r="AD12" i="10" s="1"/>
  <c r="AC10" i="10"/>
  <c r="AC12" i="10" s="1"/>
  <c r="AB10" i="10"/>
  <c r="AB12" i="10" s="1"/>
  <c r="AA9" i="10"/>
  <c r="AA11" i="10" s="1"/>
  <c r="Z10" i="10"/>
  <c r="Z12" i="10" s="1"/>
  <c r="Y10" i="10"/>
  <c r="Y12" i="10" s="1"/>
  <c r="X10" i="10"/>
  <c r="X12" i="10" s="1"/>
  <c r="W9" i="10"/>
  <c r="W11" i="10" s="1"/>
  <c r="V10" i="10"/>
  <c r="V12" i="10" s="1"/>
  <c r="U10" i="10"/>
  <c r="U12" i="10" s="1"/>
  <c r="T10" i="10"/>
  <c r="T12" i="10" s="1"/>
  <c r="S9" i="10"/>
  <c r="S11" i="10" s="1"/>
  <c r="R10" i="10"/>
  <c r="R12" i="10" s="1"/>
  <c r="Q10" i="10"/>
  <c r="Q12" i="10" s="1"/>
  <c r="P10" i="10"/>
  <c r="P12" i="10" s="1"/>
  <c r="S10" i="10" l="1"/>
  <c r="S12" i="10" s="1"/>
  <c r="W10" i="10"/>
  <c r="W12" i="10" s="1"/>
  <c r="AA10" i="10"/>
  <c r="AA12" i="10" s="1"/>
  <c r="AE10" i="10"/>
  <c r="AE12" i="10" s="1"/>
  <c r="Q9" i="10"/>
  <c r="Q11" i="10" s="1"/>
  <c r="U9" i="10"/>
  <c r="U11" i="10" s="1"/>
  <c r="Y9" i="10"/>
  <c r="Y11" i="10" s="1"/>
  <c r="AC9" i="10"/>
  <c r="AC11" i="10" s="1"/>
  <c r="M21" i="12"/>
  <c r="O21" i="12"/>
  <c r="Q21" i="12"/>
  <c r="R21" i="12"/>
  <c r="S20" i="12"/>
  <c r="U21" i="12"/>
  <c r="W20" i="12"/>
  <c r="Z21" i="12"/>
  <c r="AA21" i="12"/>
  <c r="N21" i="12"/>
  <c r="V21" i="12"/>
  <c r="Y21" i="12"/>
  <c r="L20" i="12"/>
  <c r="S21" i="12"/>
  <c r="AB20" i="12"/>
  <c r="X20" i="12"/>
  <c r="T20" i="12"/>
  <c r="P20" i="12"/>
  <c r="AB21" i="12"/>
  <c r="X21" i="12"/>
  <c r="T21" i="12"/>
  <c r="P21" i="12"/>
  <c r="L21" i="12" l="1"/>
  <c r="AA20" i="12"/>
  <c r="W21" i="12"/>
  <c r="O20" i="12"/>
  <c r="M20" i="12"/>
  <c r="Q20" i="12"/>
  <c r="U20" i="12"/>
  <c r="Y20" i="12"/>
  <c r="N20" i="12"/>
  <c r="R20" i="12"/>
  <c r="V20" i="12"/>
  <c r="Z20" i="12"/>
  <c r="I21" i="12"/>
  <c r="H21" i="12"/>
  <c r="G21" i="12"/>
  <c r="F21" i="12"/>
  <c r="E21" i="12"/>
  <c r="D21" i="12"/>
  <c r="C21" i="12"/>
  <c r="I20" i="12"/>
  <c r="H20" i="12"/>
  <c r="G20" i="12"/>
  <c r="F20" i="12"/>
  <c r="E20" i="12"/>
  <c r="D20" i="12"/>
  <c r="C20" i="12"/>
  <c r="C13" i="12"/>
  <c r="D13" i="12"/>
  <c r="E13" i="12"/>
  <c r="F13" i="12"/>
  <c r="G13" i="12"/>
  <c r="H13" i="12"/>
  <c r="I13" i="12"/>
  <c r="D12" i="12"/>
  <c r="E12" i="12"/>
  <c r="F12" i="12"/>
  <c r="G12" i="12"/>
  <c r="H12" i="12"/>
  <c r="I12" i="12"/>
  <c r="C12" i="12"/>
</calcChain>
</file>

<file path=xl/sharedStrings.xml><?xml version="1.0" encoding="utf-8"?>
<sst xmlns="http://schemas.openxmlformats.org/spreadsheetml/2006/main" count="57" uniqueCount="17">
  <si>
    <t>MZI laser scanning</t>
  </si>
  <si>
    <t>MZI 1</t>
  </si>
  <si>
    <t>Port 1</t>
  </si>
  <si>
    <t>Post 2</t>
  </si>
  <si>
    <t>MZI 2</t>
  </si>
  <si>
    <t>NA</t>
  </si>
  <si>
    <t>Phase</t>
  </si>
  <si>
    <t>z</t>
  </si>
  <si>
    <t>Port 1 (dB)</t>
  </si>
  <si>
    <t>Post 2 (dB)</t>
  </si>
  <si>
    <t>Wavelengh</t>
  </si>
  <si>
    <t>1570nm</t>
  </si>
  <si>
    <t>Measeured results</t>
  </si>
  <si>
    <t>Calculated for fitting</t>
  </si>
  <si>
    <t>Annealing Length (um)</t>
  </si>
  <si>
    <t>20X objective lens</t>
  </si>
  <si>
    <t>10X objective lens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</si>
</sst>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(a)</a:t>
            </a:r>
          </a:p>
        </c:rich>
      </c:tx>
      <c:layout>
        <c:manualLayout>
          <c:xMode val="edge"/>
          <c:yMode val="edge"/>
          <c:x val="9.9984477746732983E-3"/>
          <c:y val="1.2547051442910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979935202733756"/>
          <c:y val="5.9167446742581439E-2"/>
          <c:w val="0.77311592771333693"/>
          <c:h val="0.76601265005808705"/>
        </c:manualLayout>
      </c:layout>
      <c:scatterChart>
        <c:scatterStyle val="lineMarker"/>
        <c:varyColors val="0"/>
        <c:ser>
          <c:idx val="0"/>
          <c:order val="0"/>
          <c:tx>
            <c:v>Port 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'Chip A2 Laser'!$D$8:$I$8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</c:numCache>
            </c:numRef>
          </c:xVal>
          <c:yVal>
            <c:numRef>
              <c:f>'Chip A2 Laser'!$D$12:$I$12</c:f>
              <c:numCache>
                <c:formatCode>General</c:formatCode>
                <c:ptCount val="6"/>
                <c:pt idx="0">
                  <c:v>3.4673685045253158E-2</c:v>
                </c:pt>
                <c:pt idx="1">
                  <c:v>0.13182567385564065</c:v>
                </c:pt>
                <c:pt idx="2">
                  <c:v>0.18663796908346697</c:v>
                </c:pt>
                <c:pt idx="3">
                  <c:v>0.39355007545577742</c:v>
                </c:pt>
                <c:pt idx="4">
                  <c:v>0.84722741414059644</c:v>
                </c:pt>
                <c:pt idx="5">
                  <c:v>0.96605087898981334</c:v>
                </c:pt>
              </c:numCache>
            </c:numRef>
          </c:yVal>
          <c:smooth val="0"/>
        </c:ser>
        <c:ser>
          <c:idx val="1"/>
          <c:order val="1"/>
          <c:tx>
            <c:v>Port 2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'Chip A2 Laser'!$D$8:$I$8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</c:numCache>
            </c:numRef>
          </c:xVal>
          <c:yVal>
            <c:numRef>
              <c:f>'Chip A2 Laser'!$D$13:$I$13</c:f>
              <c:numCache>
                <c:formatCode>General</c:formatCode>
                <c:ptCount val="6"/>
                <c:pt idx="0">
                  <c:v>0.86896042928630179</c:v>
                </c:pt>
                <c:pt idx="1">
                  <c:v>0.86297854776697036</c:v>
                </c:pt>
                <c:pt idx="2">
                  <c:v>0.78523563461007184</c:v>
                </c:pt>
                <c:pt idx="3">
                  <c:v>0.58210321777087137</c:v>
                </c:pt>
                <c:pt idx="4">
                  <c:v>7.0794578438413788E-2</c:v>
                </c:pt>
                <c:pt idx="5">
                  <c:v>1.2882495516931332E-2</c:v>
                </c:pt>
              </c:numCache>
            </c:numRef>
          </c:yVal>
          <c:smooth val="0"/>
        </c:ser>
        <c:ser>
          <c:idx val="3"/>
          <c:order val="2"/>
          <c:tx>
            <c:v>Calculated P2</c:v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'Chip A2 Laser'!$L$7:$AB$7</c:f>
              <c:numCache>
                <c:formatCode>General</c:formatCode>
                <c:ptCount val="1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</c:numCache>
            </c:numRef>
          </c:xVal>
          <c:yVal>
            <c:numRef>
              <c:f>'Chip A2 Laser'!$L$10:$AB$10</c:f>
              <c:numCache>
                <c:formatCode>General</c:formatCode>
                <c:ptCount val="17"/>
                <c:pt idx="0">
                  <c:v>0.99684550181673215</c:v>
                </c:pt>
                <c:pt idx="1">
                  <c:v>0.99829482494923805</c:v>
                </c:pt>
                <c:pt idx="2">
                  <c:v>0.98085645171339686</c:v>
                </c:pt>
                <c:pt idx="3">
                  <c:v>0.94519137773337547</c:v>
                </c:pt>
                <c:pt idx="4">
                  <c:v>0.89265147554439028</c:v>
                </c:pt>
                <c:pt idx="5">
                  <c:v>0.8252282523226786</c:v>
                </c:pt>
                <c:pt idx="6">
                  <c:v>0.74547736248130092</c:v>
                </c:pt>
                <c:pt idx="7">
                  <c:v>0.65642173645623547</c:v>
                </c:pt>
                <c:pt idx="8">
                  <c:v>0.56143699755327503</c:v>
                </c:pt>
                <c:pt idx="9">
                  <c:v>0.46412351009129205</c:v>
                </c:pt>
                <c:pt idx="10">
                  <c:v>0.36816990881361078</c:v>
                </c:pt>
                <c:pt idx="11">
                  <c:v>0.27721328243887766</c:v>
                </c:pt>
                <c:pt idx="12">
                  <c:v>0.19470131104651078</c:v>
                </c:pt>
                <c:pt idx="13">
                  <c:v>0.12376158293239875</c:v>
                </c:pt>
                <c:pt idx="14">
                  <c:v>6.7083044435105044E-2</c:v>
                </c:pt>
                <c:pt idx="15">
                  <c:v>2.6814076336725112E-2</c:v>
                </c:pt>
                <c:pt idx="16">
                  <c:v>4.481060217855104E-3</c:v>
                </c:pt>
              </c:numCache>
            </c:numRef>
          </c:yVal>
          <c:smooth val="0"/>
        </c:ser>
        <c:ser>
          <c:idx val="2"/>
          <c:order val="3"/>
          <c:tx>
            <c:v>Calculated P1</c:v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'Chip A2 Laser'!$L$7:$AB$7</c:f>
              <c:numCache>
                <c:formatCode>General</c:formatCode>
                <c:ptCount val="1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</c:numCache>
            </c:numRef>
          </c:xVal>
          <c:yVal>
            <c:numRef>
              <c:f>'Chip A2 Laser'!$L$9:$AB$9</c:f>
              <c:numCache>
                <c:formatCode>General</c:formatCode>
                <c:ptCount val="17"/>
                <c:pt idx="0">
                  <c:v>3.1544981832677954E-3</c:v>
                </c:pt>
                <c:pt idx="1">
                  <c:v>1.7051750507620089E-3</c:v>
                </c:pt>
                <c:pt idx="2">
                  <c:v>1.914354828660314E-2</c:v>
                </c:pt>
                <c:pt idx="3">
                  <c:v>5.4808622266624529E-2</c:v>
                </c:pt>
                <c:pt idx="4">
                  <c:v>0.10734852445560972</c:v>
                </c:pt>
                <c:pt idx="5">
                  <c:v>0.1747717476773214</c:v>
                </c:pt>
                <c:pt idx="6">
                  <c:v>0.25452263751869914</c:v>
                </c:pt>
                <c:pt idx="7">
                  <c:v>0.34357826354376453</c:v>
                </c:pt>
                <c:pt idx="8">
                  <c:v>0.43856300244672497</c:v>
                </c:pt>
                <c:pt idx="9">
                  <c:v>0.53587648990870795</c:v>
                </c:pt>
                <c:pt idx="10">
                  <c:v>0.63183009118638922</c:v>
                </c:pt>
                <c:pt idx="11">
                  <c:v>0.72278671756112234</c:v>
                </c:pt>
                <c:pt idx="12">
                  <c:v>0.80529868895348922</c:v>
                </c:pt>
                <c:pt idx="13">
                  <c:v>0.87623841706760119</c:v>
                </c:pt>
                <c:pt idx="14">
                  <c:v>0.93291695556489496</c:v>
                </c:pt>
                <c:pt idx="15">
                  <c:v>0.97318592366327494</c:v>
                </c:pt>
                <c:pt idx="16">
                  <c:v>0.9955189397821449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349184"/>
        <c:axId val="626349744"/>
      </c:scatterChart>
      <c:valAx>
        <c:axId val="626349184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300"/>
                  <a:t>Annealed</a:t>
                </a:r>
                <a:r>
                  <a:rPr lang="en-GB" sz="1300" baseline="0"/>
                  <a:t> Length (</a:t>
                </a:r>
                <a:r>
                  <a:rPr lang="en-GB" sz="1300" baseline="0">
                    <a:latin typeface="Symbol" panose="05050102010706020507" pitchFamily="18" charset="2"/>
                  </a:rPr>
                  <a:t>m</a:t>
                </a:r>
                <a:r>
                  <a:rPr lang="en-GB" sz="1300" baseline="0"/>
                  <a:t>m)</a:t>
                </a:r>
                <a:endParaRPr lang="en-GB" sz="1300"/>
              </a:p>
            </c:rich>
          </c:tx>
          <c:layout>
            <c:manualLayout>
              <c:xMode val="edge"/>
              <c:yMode val="edge"/>
              <c:x val="0.37187683567297258"/>
              <c:y val="0.900027093104561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349744"/>
        <c:crosses val="autoZero"/>
        <c:crossBetween val="midCat"/>
      </c:valAx>
      <c:valAx>
        <c:axId val="6263497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300"/>
                  <a:t>Normalized</a:t>
                </a:r>
                <a:r>
                  <a:rPr lang="en-GB" sz="1300" baseline="0"/>
                  <a:t> Transmision</a:t>
                </a:r>
                <a:endParaRPr lang="en-GB" sz="1300"/>
              </a:p>
            </c:rich>
          </c:tx>
          <c:layout>
            <c:manualLayout>
              <c:xMode val="edge"/>
              <c:yMode val="edge"/>
              <c:x val="1.8566899911357113E-2"/>
              <c:y val="0.165305900618598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349184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7441873352684317"/>
          <c:y val="0.30053131687089241"/>
          <c:w val="0.30605438433099086"/>
          <c:h val="0.2459036252246526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(b)</a:t>
            </a:r>
          </a:p>
        </c:rich>
      </c:tx>
      <c:layout>
        <c:manualLayout>
          <c:xMode val="edge"/>
          <c:yMode val="edge"/>
          <c:x val="9.9984477746732983E-3"/>
          <c:y val="1.2547051442910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979931198610013"/>
          <c:y val="6.3288194382480012E-2"/>
          <c:w val="0.77311592771333693"/>
          <c:h val="0.76601265005808705"/>
        </c:manualLayout>
      </c:layout>
      <c:scatterChart>
        <c:scatterStyle val="lineMarker"/>
        <c:varyColors val="0"/>
        <c:ser>
          <c:idx val="0"/>
          <c:order val="0"/>
          <c:tx>
            <c:v>Port 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'Chip A2 Laser'!$D$8:$I$8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</c:numCache>
            </c:numRef>
          </c:xVal>
          <c:yVal>
            <c:numRef>
              <c:f>'Chip A2 Laser'!$D$20:$I$20</c:f>
              <c:numCache>
                <c:formatCode>General</c:formatCode>
                <c:ptCount val="6"/>
                <c:pt idx="0">
                  <c:v>4.8977881936844603E-2</c:v>
                </c:pt>
                <c:pt idx="1">
                  <c:v>8.9125093813374554E-3</c:v>
                </c:pt>
                <c:pt idx="2">
                  <c:v>6.606934480075955E-4</c:v>
                </c:pt>
                <c:pt idx="3">
                  <c:v>6.3095734448019244E-4</c:v>
                </c:pt>
                <c:pt idx="4">
                  <c:v>0.4549880601500485</c:v>
                </c:pt>
                <c:pt idx="5">
                  <c:v>0.86099375218460061</c:v>
                </c:pt>
              </c:numCache>
            </c:numRef>
          </c:yVal>
          <c:smooth val="0"/>
        </c:ser>
        <c:ser>
          <c:idx val="1"/>
          <c:order val="1"/>
          <c:tx>
            <c:v>Port 2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'Chip A2 Laser'!$D$8:$I$8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</c:numCache>
            </c:numRef>
          </c:xVal>
          <c:yVal>
            <c:numRef>
              <c:f>'Chip A2 Laser'!$D$21:$I$21</c:f>
              <c:numCache>
                <c:formatCode>General</c:formatCode>
                <c:ptCount val="6"/>
                <c:pt idx="0">
                  <c:v>0.88104887300801404</c:v>
                </c:pt>
                <c:pt idx="1">
                  <c:v>0.91411324147025019</c:v>
                </c:pt>
                <c:pt idx="2">
                  <c:v>0.96827785626124918</c:v>
                </c:pt>
                <c:pt idx="3">
                  <c:v>0.95060479365628159</c:v>
                </c:pt>
                <c:pt idx="4">
                  <c:v>0.51641636927207091</c:v>
                </c:pt>
                <c:pt idx="5">
                  <c:v>0.14723125024327183</c:v>
                </c:pt>
              </c:numCache>
            </c:numRef>
          </c:yVal>
          <c:smooth val="0"/>
        </c:ser>
        <c:ser>
          <c:idx val="2"/>
          <c:order val="2"/>
          <c:tx>
            <c:v>Calculated P1</c:v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'Chip A2 Laser'!$L$7:$AB$7</c:f>
              <c:numCache>
                <c:formatCode>General</c:formatCode>
                <c:ptCount val="1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</c:numCache>
            </c:numRef>
          </c:xVal>
          <c:yVal>
            <c:numRef>
              <c:f>'Chip A2 Laser'!$L$20:$AB$20</c:f>
              <c:numCache>
                <c:formatCode>General</c:formatCode>
                <c:ptCount val="17"/>
                <c:pt idx="0">
                  <c:v>0.17468743146741633</c:v>
                </c:pt>
                <c:pt idx="1">
                  <c:v>0.10727980059452258</c:v>
                </c:pt>
                <c:pt idx="2">
                  <c:v>5.475809570900575E-2</c:v>
                </c:pt>
                <c:pt idx="3">
                  <c:v>1.9113134224485795E-2</c:v>
                </c:pt>
                <c:pt idx="4">
                  <c:v>1.6960263188572355E-3</c:v>
                </c:pt>
                <c:pt idx="5">
                  <c:v>3.1669615611562008E-3</c:v>
                </c:pt>
                <c:pt idx="6">
                  <c:v>2.347018464981615E-2</c:v>
                </c:pt>
                <c:pt idx="7">
                  <c:v>6.1836108798467404E-2</c:v>
                </c:pt>
                <c:pt idx="8">
                  <c:v>0.1168104866621078</c:v>
                </c:pt>
                <c:pt idx="9">
                  <c:v>0.18630953308958109</c:v>
                </c:pt>
                <c:pt idx="10">
                  <c:v>0.26769891029312171</c:v>
                </c:pt>
                <c:pt idx="11">
                  <c:v>0.35789358152889805</c:v>
                </c:pt>
                <c:pt idx="12">
                  <c:v>0.45347474836865509</c:v>
                </c:pt>
                <c:pt idx="13">
                  <c:v>0.55081943909482523</c:v>
                </c:pt>
                <c:pt idx="14">
                  <c:v>0.6462378362149348</c:v>
                </c:pt>
                <c:pt idx="15">
                  <c:v>0.73611313774244391</c:v>
                </c:pt>
                <c:pt idx="16">
                  <c:v>0.81703865084959104</c:v>
                </c:pt>
              </c:numCache>
            </c:numRef>
          </c:yVal>
          <c:smooth val="0"/>
        </c:ser>
        <c:ser>
          <c:idx val="3"/>
          <c:order val="3"/>
          <c:tx>
            <c:v>Calculated P2</c:v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'Chip A2 Laser'!$L$7:$AB$7</c:f>
              <c:numCache>
                <c:formatCode>General</c:formatCode>
                <c:ptCount val="1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</c:numCache>
            </c:numRef>
          </c:xVal>
          <c:yVal>
            <c:numRef>
              <c:f>'Chip A2 Laser'!$L$21:$AB$21</c:f>
              <c:numCache>
                <c:formatCode>General</c:formatCode>
                <c:ptCount val="17"/>
                <c:pt idx="0">
                  <c:v>0.82531256853258372</c:v>
                </c:pt>
                <c:pt idx="1">
                  <c:v>0.89272019940547742</c:v>
                </c:pt>
                <c:pt idx="2">
                  <c:v>0.94524190429099431</c:v>
                </c:pt>
                <c:pt idx="3">
                  <c:v>0.98088686577551421</c:v>
                </c:pt>
                <c:pt idx="4">
                  <c:v>0.99830397368114276</c:v>
                </c:pt>
                <c:pt idx="5">
                  <c:v>0.99683303843884374</c:v>
                </c:pt>
                <c:pt idx="6">
                  <c:v>0.97652981535018379</c:v>
                </c:pt>
                <c:pt idx="7">
                  <c:v>0.93816389120153265</c:v>
                </c:pt>
                <c:pt idx="8">
                  <c:v>0.8831895133378922</c:v>
                </c:pt>
                <c:pt idx="9">
                  <c:v>0.81369046691041891</c:v>
                </c:pt>
                <c:pt idx="10">
                  <c:v>0.73230108970687824</c:v>
                </c:pt>
                <c:pt idx="11">
                  <c:v>0.64210641847110195</c:v>
                </c:pt>
                <c:pt idx="12">
                  <c:v>0.54652525163134491</c:v>
                </c:pt>
                <c:pt idx="13">
                  <c:v>0.44918056090517477</c:v>
                </c:pt>
                <c:pt idx="14">
                  <c:v>0.35376216378506514</c:v>
                </c:pt>
                <c:pt idx="15">
                  <c:v>0.26388686225755609</c:v>
                </c:pt>
                <c:pt idx="16">
                  <c:v>0.18296134915040896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354224"/>
        <c:axId val="626354784"/>
      </c:scatterChart>
      <c:valAx>
        <c:axId val="626354224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300"/>
                  <a:t>Annealed</a:t>
                </a:r>
                <a:r>
                  <a:rPr lang="en-GB" sz="1300" baseline="0"/>
                  <a:t> Length (</a:t>
                </a:r>
                <a:r>
                  <a:rPr lang="en-GB" sz="1300" baseline="0">
                    <a:latin typeface="Symbol" panose="05050102010706020507" pitchFamily="18" charset="2"/>
                  </a:rPr>
                  <a:t>m</a:t>
                </a:r>
                <a:r>
                  <a:rPr lang="en-GB" sz="1300" baseline="0"/>
                  <a:t>m)</a:t>
                </a:r>
                <a:endParaRPr lang="en-GB" sz="1300"/>
              </a:p>
            </c:rich>
          </c:tx>
          <c:layout>
            <c:manualLayout>
              <c:xMode val="edge"/>
              <c:yMode val="edge"/>
              <c:x val="0.36888189723558762"/>
              <c:y val="0.900027093104561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354784"/>
        <c:crosses val="autoZero"/>
        <c:crossBetween val="midCat"/>
      </c:valAx>
      <c:valAx>
        <c:axId val="6263547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300"/>
                  <a:t>Normalized</a:t>
                </a:r>
                <a:r>
                  <a:rPr lang="en-GB" sz="1300" baseline="0"/>
                  <a:t> Transmision</a:t>
                </a:r>
                <a:endParaRPr lang="en-GB" sz="1300"/>
              </a:p>
            </c:rich>
          </c:tx>
          <c:layout>
            <c:manualLayout>
              <c:xMode val="edge"/>
              <c:yMode val="edge"/>
              <c:x val="1.8566895533003256E-2"/>
              <c:y val="0.17766814353829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354224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4653917877891213"/>
          <c:y val="0.29641089369931201"/>
          <c:w val="0.30605438433099086"/>
          <c:h val="0.2459036252246526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(a)</a:t>
            </a:r>
          </a:p>
        </c:rich>
      </c:tx>
      <c:layout>
        <c:manualLayout>
          <c:xMode val="edge"/>
          <c:yMode val="edge"/>
          <c:x val="9.9984477746732983E-3"/>
          <c:y val="1.2547051442910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81475109728932"/>
          <c:y val="6.2690751891307711E-2"/>
          <c:w val="0.8034692165962698"/>
          <c:h val="0.76993422880963425"/>
        </c:manualLayout>
      </c:layout>
      <c:scatterChart>
        <c:scatterStyle val="lineMarker"/>
        <c:varyColors val="0"/>
        <c:ser>
          <c:idx val="0"/>
          <c:order val="0"/>
          <c:tx>
            <c:v>Port 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'Chip B2 Laser'!$C$7:$L$7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</c:numCache>
            </c:numRef>
          </c:xVal>
          <c:yVal>
            <c:numRef>
              <c:f>'Chip B2 Laser'!$C$11:$L$11</c:f>
              <c:numCache>
                <c:formatCode>General</c:formatCode>
                <c:ptCount val="10"/>
                <c:pt idx="0">
                  <c:v>8.5113803820237643E-2</c:v>
                </c:pt>
                <c:pt idx="1">
                  <c:v>2.3988329190194901E-2</c:v>
                </c:pt>
                <c:pt idx="2">
                  <c:v>0.10964781961431849</c:v>
                </c:pt>
                <c:pt idx="3">
                  <c:v>0.13803842646028844</c:v>
                </c:pt>
                <c:pt idx="4">
                  <c:v>0.43651583224016594</c:v>
                </c:pt>
                <c:pt idx="5">
                  <c:v>0.60953689724016913</c:v>
                </c:pt>
                <c:pt idx="6">
                  <c:v>0.72443596007499012</c:v>
                </c:pt>
                <c:pt idx="7">
                  <c:v>0.85113803820237643</c:v>
                </c:pt>
                <c:pt idx="8">
                  <c:v>0.97723722095581067</c:v>
                </c:pt>
                <c:pt idx="9">
                  <c:v>0.98855309465693875</c:v>
                </c:pt>
              </c:numCache>
            </c:numRef>
          </c:yVal>
          <c:smooth val="0"/>
        </c:ser>
        <c:ser>
          <c:idx val="1"/>
          <c:order val="1"/>
          <c:tx>
            <c:v>Port 2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'Chip B2 Laser'!$C$7:$L$7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</c:numCache>
            </c:numRef>
          </c:xVal>
          <c:yVal>
            <c:numRef>
              <c:f>'Chip B2 Laser'!$C$12:$L$12</c:f>
              <c:numCache>
                <c:formatCode>General</c:formatCode>
                <c:ptCount val="10"/>
                <c:pt idx="0">
                  <c:v>0.75857757502918366</c:v>
                </c:pt>
                <c:pt idx="1">
                  <c:v>0.95499258602143589</c:v>
                </c:pt>
                <c:pt idx="2">
                  <c:v>0.84139514164519502</c:v>
                </c:pt>
                <c:pt idx="3">
                  <c:v>0.82224264994707108</c:v>
                </c:pt>
                <c:pt idx="4">
                  <c:v>0.51880003892896109</c:v>
                </c:pt>
                <c:pt idx="5">
                  <c:v>0.31622776601683794</c:v>
                </c:pt>
                <c:pt idx="6">
                  <c:v>0.29174270140011666</c:v>
                </c:pt>
                <c:pt idx="7">
                  <c:v>0.13335214321633237</c:v>
                </c:pt>
                <c:pt idx="8">
                  <c:v>3.801893963205611E-2</c:v>
                </c:pt>
                <c:pt idx="9">
                  <c:v>6.9183097091893579E-4</c:v>
                </c:pt>
              </c:numCache>
            </c:numRef>
          </c:yVal>
          <c:smooth val="0"/>
        </c:ser>
        <c:ser>
          <c:idx val="2"/>
          <c:order val="2"/>
          <c:tx>
            <c:v>Calculated P1</c:v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'Chip B2 Laser'!$P$7:$AJ$7</c:f>
              <c:numCache>
                <c:formatCode>General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'Chip B2 Laser'!$P$9:$AJ$9</c:f>
              <c:numCache>
                <c:formatCode>General</c:formatCode>
                <c:ptCount val="21"/>
                <c:pt idx="0">
                  <c:v>0.19407105452864054</c:v>
                </c:pt>
                <c:pt idx="1">
                  <c:v>0.12323758459515727</c:v>
                </c:pt>
                <c:pt idx="2">
                  <c:v>6.6685166257778095E-2</c:v>
                </c:pt>
                <c:pt idx="3">
                  <c:v>2.6557399756703959E-2</c:v>
                </c:pt>
                <c:pt idx="4">
                  <c:v>4.3753144738665206E-3</c:v>
                </c:pt>
                <c:pt idx="5">
                  <c:v>9.7971482998548964E-4</c:v>
                </c:pt>
                <c:pt idx="6">
                  <c:v>1.6499309878116986E-2</c:v>
                </c:pt>
                <c:pt idx="7">
                  <c:v>5.0345834630643294E-2</c:v>
                </c:pt>
                <c:pt idx="8">
                  <c:v>0.10123634804414761</c:v>
                </c:pt>
                <c:pt idx="9">
                  <c:v>0.16724186246462147</c:v>
                </c:pt>
                <c:pt idx="10">
                  <c:v>0.24586046125037081</c:v>
                </c:pt>
                <c:pt idx="11">
                  <c:v>0.33411213307392218</c:v>
                </c:pt>
                <c:pt idx="12">
                  <c:v>0.42865172824087072</c:v>
                </c:pt>
                <c:pt idx="13">
                  <c:v>0.52589575545471079</c:v>
                </c:pt>
                <c:pt idx="14">
                  <c:v>0.62215821283926842</c:v>
                </c:pt>
                <c:pt idx="15">
                  <c:v>0.71379030458990078</c:v>
                </c:pt>
                <c:pt idx="16">
                  <c:v>0.79731874734116426</c:v>
                </c:pt>
                <c:pt idx="17">
                  <c:v>0.86957742379499692</c:v>
                </c:pt>
                <c:pt idx="18">
                  <c:v>0.92782739332327191</c:v>
                </c:pt>
                <c:pt idx="19">
                  <c:v>0.96986071058353562</c:v>
                </c:pt>
                <c:pt idx="20">
                  <c:v>0.99408411693850018</c:v>
                </c:pt>
              </c:numCache>
            </c:numRef>
          </c:yVal>
          <c:smooth val="0"/>
        </c:ser>
        <c:ser>
          <c:idx val="3"/>
          <c:order val="3"/>
          <c:tx>
            <c:v>Calculated P2</c:v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'Chip B2 Laser'!$P$7:$AJ$7</c:f>
              <c:numCache>
                <c:formatCode>General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'Chip B2 Laser'!$P$10:$AJ$10</c:f>
              <c:numCache>
                <c:formatCode>General</c:formatCode>
                <c:ptCount val="21"/>
                <c:pt idx="0">
                  <c:v>0.8059289454713594</c:v>
                </c:pt>
                <c:pt idx="1">
                  <c:v>0.87676241540484279</c:v>
                </c:pt>
                <c:pt idx="2">
                  <c:v>0.93331483374222191</c:v>
                </c:pt>
                <c:pt idx="3">
                  <c:v>0.9734426002432961</c:v>
                </c:pt>
                <c:pt idx="4">
                  <c:v>0.99562468552613348</c:v>
                </c:pt>
                <c:pt idx="5">
                  <c:v>0.99902028517001451</c:v>
                </c:pt>
                <c:pt idx="6">
                  <c:v>0.98350069012188301</c:v>
                </c:pt>
                <c:pt idx="7">
                  <c:v>0.94965416536935665</c:v>
                </c:pt>
                <c:pt idx="8">
                  <c:v>0.89876365195585239</c:v>
                </c:pt>
                <c:pt idx="9">
                  <c:v>0.83275813753537853</c:v>
                </c:pt>
                <c:pt idx="10">
                  <c:v>0.75413953874962925</c:v>
                </c:pt>
                <c:pt idx="11">
                  <c:v>0.66588786692607782</c:v>
                </c:pt>
                <c:pt idx="12">
                  <c:v>0.57134827175912928</c:v>
                </c:pt>
                <c:pt idx="13">
                  <c:v>0.47410424454528921</c:v>
                </c:pt>
                <c:pt idx="14">
                  <c:v>0.37784178716073158</c:v>
                </c:pt>
                <c:pt idx="15">
                  <c:v>0.28620969541009927</c:v>
                </c:pt>
                <c:pt idx="16">
                  <c:v>0.20268125265883569</c:v>
                </c:pt>
                <c:pt idx="17">
                  <c:v>0.13042257620500314</c:v>
                </c:pt>
                <c:pt idx="18">
                  <c:v>7.2172606676728035E-2</c:v>
                </c:pt>
                <c:pt idx="19">
                  <c:v>3.0139289416464377E-2</c:v>
                </c:pt>
                <c:pt idx="20">
                  <c:v>5.9158830614998159E-3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362624"/>
        <c:axId val="626363184"/>
      </c:scatterChart>
      <c:valAx>
        <c:axId val="626362624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300"/>
                  <a:t>Annealed</a:t>
                </a:r>
                <a:r>
                  <a:rPr lang="en-GB" sz="1300" baseline="0"/>
                  <a:t> Length (</a:t>
                </a:r>
                <a:r>
                  <a:rPr lang="en-GB" sz="1300" baseline="0">
                    <a:latin typeface="Symbol" panose="05050102010706020507" pitchFamily="18" charset="2"/>
                  </a:rPr>
                  <a:t>m</a:t>
                </a:r>
                <a:r>
                  <a:rPr lang="en-GB" sz="1300" baseline="0"/>
                  <a:t>m)</a:t>
                </a:r>
                <a:endParaRPr lang="en-GB" sz="1300"/>
              </a:p>
            </c:rich>
          </c:tx>
          <c:layout>
            <c:manualLayout>
              <c:xMode val="edge"/>
              <c:yMode val="edge"/>
              <c:x val="0.38778336531462981"/>
              <c:y val="0.90787031032885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363184"/>
        <c:crosses val="autoZero"/>
        <c:crossBetween val="midCat"/>
      </c:valAx>
      <c:valAx>
        <c:axId val="6263631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300"/>
                  <a:t>Normalized</a:t>
                </a:r>
                <a:r>
                  <a:rPr lang="en-GB" sz="1300" baseline="0"/>
                  <a:t> Transmision</a:t>
                </a:r>
                <a:endParaRPr lang="en-GB" sz="1300"/>
              </a:p>
            </c:rich>
          </c:tx>
          <c:layout>
            <c:manualLayout>
              <c:xMode val="edge"/>
              <c:yMode val="edge"/>
              <c:x val="1.8567017358124351E-2"/>
              <c:y val="0.172352323606607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362624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0406559474183372"/>
          <c:y val="0.33615624517523546"/>
          <c:w val="0.28924766757096537"/>
          <c:h val="0.2459036252246526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(b)</a:t>
            </a:r>
          </a:p>
        </c:rich>
      </c:tx>
      <c:layout>
        <c:manualLayout>
          <c:xMode val="edge"/>
          <c:yMode val="edge"/>
          <c:x val="9.9984477746732983E-3"/>
          <c:y val="1.2547051442910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81475109728932"/>
          <c:y val="6.2690751891307711E-2"/>
          <c:w val="0.8034692165962698"/>
          <c:h val="0.76993422880963425"/>
        </c:manualLayout>
      </c:layout>
      <c:scatterChart>
        <c:scatterStyle val="lineMarker"/>
        <c:varyColors val="0"/>
        <c:ser>
          <c:idx val="0"/>
          <c:order val="0"/>
          <c:tx>
            <c:v>Port 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'Chip B2 Laser'!$C$7:$L$7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</c:numCache>
            </c:numRef>
          </c:xVal>
          <c:yVal>
            <c:numRef>
              <c:f>'Chip B2 Laser'!$C$19:$L$19</c:f>
              <c:numCache>
                <c:formatCode>General</c:formatCode>
                <c:ptCount val="10"/>
                <c:pt idx="0">
                  <c:v>3.801893963205611E-2</c:v>
                </c:pt>
                <c:pt idx="1">
                  <c:v>3.7153522909717233E-2</c:v>
                </c:pt>
                <c:pt idx="2">
                  <c:v>0.30902954325135895</c:v>
                </c:pt>
                <c:pt idx="3">
                  <c:v>0.27227013080779122</c:v>
                </c:pt>
                <c:pt idx="4">
                  <c:v>0.50699070827470427</c:v>
                </c:pt>
                <c:pt idx="5">
                  <c:v>0.74131024130091738</c:v>
                </c:pt>
                <c:pt idx="6">
                  <c:v>0.83176377110267097</c:v>
                </c:pt>
                <c:pt idx="7">
                  <c:v>0.97723722095581067</c:v>
                </c:pt>
                <c:pt idx="8">
                  <c:v>0.98855309465693875</c:v>
                </c:pt>
                <c:pt idx="9">
                  <c:v>0.96605087898981334</c:v>
                </c:pt>
              </c:numCache>
            </c:numRef>
          </c:yVal>
          <c:smooth val="0"/>
        </c:ser>
        <c:ser>
          <c:idx val="1"/>
          <c:order val="1"/>
          <c:tx>
            <c:v>Port 2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'Chip B2 Laser'!$C$7:$L$7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</c:numCache>
            </c:numRef>
          </c:xVal>
          <c:yVal>
            <c:numRef>
              <c:f>'Chip B2 Laser'!$C$20:$L$20</c:f>
              <c:numCache>
                <c:formatCode>General</c:formatCode>
                <c:ptCount val="10"/>
                <c:pt idx="0">
                  <c:v>0.89125093813374545</c:v>
                </c:pt>
                <c:pt idx="1">
                  <c:v>0.89125093813374545</c:v>
                </c:pt>
                <c:pt idx="2">
                  <c:v>0.64565422903465541</c:v>
                </c:pt>
                <c:pt idx="3">
                  <c:v>0.660693448007596</c:v>
                </c:pt>
                <c:pt idx="4">
                  <c:v>0.44668359215096315</c:v>
                </c:pt>
                <c:pt idx="5">
                  <c:v>0.21627185237270194</c:v>
                </c:pt>
                <c:pt idx="6">
                  <c:v>0.167880401812256</c:v>
                </c:pt>
                <c:pt idx="7">
                  <c:v>3.7153522909717233E-2</c:v>
                </c:pt>
                <c:pt idx="8">
                  <c:v>7.5857757502918299E-3</c:v>
                </c:pt>
                <c:pt idx="9">
                  <c:v>1.0964781961431842E-2</c:v>
                </c:pt>
              </c:numCache>
            </c:numRef>
          </c:yVal>
          <c:smooth val="0"/>
        </c:ser>
        <c:ser>
          <c:idx val="2"/>
          <c:order val="2"/>
          <c:tx>
            <c:v>Calculated P1</c:v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'Chip B2 Laser'!$P$7:$AJ$7</c:f>
              <c:numCache>
                <c:formatCode>General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'Chip B2 Laser'!$P$19:$AJ$19</c:f>
              <c:numCache>
                <c:formatCode>General</c:formatCode>
                <c:ptCount val="21"/>
                <c:pt idx="0">
                  <c:v>0.1215987523460359</c:v>
                </c:pt>
                <c:pt idx="1">
                  <c:v>6.5443208076909454E-2</c:v>
                </c:pt>
                <c:pt idx="2">
                  <c:v>2.5759391647787178E-2</c:v>
                </c:pt>
                <c:pt idx="3">
                  <c:v>4.0515046636661056E-3</c:v>
                </c:pt>
                <c:pt idx="4">
                  <c:v>1.1423772195533477E-3</c:v>
                </c:pt>
                <c:pt idx="5">
                  <c:v>1.7142278804735289E-2</c:v>
                </c:pt>
                <c:pt idx="6">
                  <c:v>5.1444738575178783E-2</c:v>
                </c:pt>
                <c:pt idx="7">
                  <c:v>0.10274953342522031</c:v>
                </c:pt>
                <c:pt idx="8">
                  <c:v>0.16911197250348153</c:v>
                </c:pt>
                <c:pt idx="9">
                  <c:v>0.24801661006014764</c:v>
                </c:pt>
                <c:pt idx="10">
                  <c:v>0.33647259256512968</c:v>
                </c:pt>
                <c:pt idx="11">
                  <c:v>0.43112702599692448</c:v>
                </c:pt>
                <c:pt idx="12">
                  <c:v>0.52839206615353906</c:v>
                </c:pt>
                <c:pt idx="13">
                  <c:v>0.62458091467032928</c:v>
                </c:pt>
                <c:pt idx="14">
                  <c:v>0.71604756586182361</c:v>
                </c:pt>
                <c:pt idx="15">
                  <c:v>0.79932500733087231</c:v>
                </c:pt>
                <c:pt idx="16">
                  <c:v>0.87125663589790092</c:v>
                </c:pt>
                <c:pt idx="17">
                  <c:v>0.92911590757403095</c:v>
                </c:pt>
                <c:pt idx="18">
                  <c:v>0.97070968628640908</c:v>
                </c:pt>
                <c:pt idx="19">
                  <c:v>0.99446137395735756</c:v>
                </c:pt>
                <c:pt idx="20">
                  <c:v>0.99947067091988595</c:v>
                </c:pt>
              </c:numCache>
            </c:numRef>
          </c:yVal>
          <c:smooth val="0"/>
        </c:ser>
        <c:ser>
          <c:idx val="3"/>
          <c:order val="3"/>
          <c:tx>
            <c:v>Calculated P2</c:v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'Chip B2 Laser'!$P$7:$AJ$7</c:f>
              <c:numCache>
                <c:formatCode>General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'Chip B2 Laser'!$P$20:$AJ$20</c:f>
              <c:numCache>
                <c:formatCode>General</c:formatCode>
                <c:ptCount val="21"/>
                <c:pt idx="0">
                  <c:v>0.8784012476539641</c:v>
                </c:pt>
                <c:pt idx="1">
                  <c:v>0.9345567919230906</c:v>
                </c:pt>
                <c:pt idx="2">
                  <c:v>0.97424060835221282</c:v>
                </c:pt>
                <c:pt idx="3">
                  <c:v>0.99594849533633389</c:v>
                </c:pt>
                <c:pt idx="4">
                  <c:v>0.99885762278044665</c:v>
                </c:pt>
                <c:pt idx="5">
                  <c:v>0.98285772119526471</c:v>
                </c:pt>
                <c:pt idx="6">
                  <c:v>0.94855526142482116</c:v>
                </c:pt>
                <c:pt idx="7">
                  <c:v>0.89725046657477969</c:v>
                </c:pt>
                <c:pt idx="8">
                  <c:v>0.83088802749651847</c:v>
                </c:pt>
                <c:pt idx="9">
                  <c:v>0.75198338993985236</c:v>
                </c:pt>
                <c:pt idx="10">
                  <c:v>0.66352740743487026</c:v>
                </c:pt>
                <c:pt idx="11">
                  <c:v>0.56887297400307557</c:v>
                </c:pt>
                <c:pt idx="12">
                  <c:v>0.47160793384646099</c:v>
                </c:pt>
                <c:pt idx="13">
                  <c:v>0.37541908532967072</c:v>
                </c:pt>
                <c:pt idx="14">
                  <c:v>0.28395243413817639</c:v>
                </c:pt>
                <c:pt idx="15">
                  <c:v>0.20067499266912769</c:v>
                </c:pt>
                <c:pt idx="16">
                  <c:v>0.12874336410209908</c:v>
                </c:pt>
                <c:pt idx="17">
                  <c:v>7.0884092425969047E-2</c:v>
                </c:pt>
                <c:pt idx="18">
                  <c:v>2.9290313713590865E-2</c:v>
                </c:pt>
                <c:pt idx="19">
                  <c:v>5.5386260426424916E-3</c:v>
                </c:pt>
                <c:pt idx="20">
                  <c:v>5.2932908011399382E-4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7827712"/>
        <c:axId val="627824912"/>
      </c:scatterChart>
      <c:valAx>
        <c:axId val="627827712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300"/>
                  <a:t>Annealed</a:t>
                </a:r>
                <a:r>
                  <a:rPr lang="en-GB" sz="1300" baseline="0"/>
                  <a:t> Length (</a:t>
                </a:r>
                <a:r>
                  <a:rPr lang="en-GB" sz="1300" baseline="0">
                    <a:latin typeface="Symbol" panose="05050102010706020507" pitchFamily="18" charset="2"/>
                  </a:rPr>
                  <a:t>m</a:t>
                </a:r>
                <a:r>
                  <a:rPr lang="en-GB" sz="1300" baseline="0"/>
                  <a:t>m)</a:t>
                </a:r>
                <a:endParaRPr lang="en-GB" sz="1300"/>
              </a:p>
            </c:rich>
          </c:tx>
          <c:layout>
            <c:manualLayout>
              <c:xMode val="edge"/>
              <c:yMode val="edge"/>
              <c:x val="0.3849822448664505"/>
              <c:y val="0.90787031032885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824912"/>
        <c:crosses val="autoZero"/>
        <c:crossBetween val="midCat"/>
      </c:valAx>
      <c:valAx>
        <c:axId val="6278249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300"/>
                  <a:t>Normalized</a:t>
                </a:r>
                <a:r>
                  <a:rPr lang="en-GB" sz="1300" baseline="0"/>
                  <a:t> Transmision</a:t>
                </a:r>
                <a:endParaRPr lang="en-GB" sz="1300"/>
              </a:p>
            </c:rich>
          </c:tx>
          <c:layout>
            <c:manualLayout>
              <c:xMode val="edge"/>
              <c:yMode val="edge"/>
              <c:x val="1.8567017358124351E-2"/>
              <c:y val="0.172352323606607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827712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6765102891550321"/>
          <c:y val="0.33615624517523546"/>
          <c:w val="0.29204878801914469"/>
          <c:h val="0.2576683649837887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199417</xdr:colOff>
      <xdr:row>24</xdr:row>
      <xdr:rowOff>160101</xdr:rowOff>
    </xdr:from>
    <xdr:to>
      <xdr:col>8</xdr:col>
      <xdr:colOff>184177</xdr:colOff>
      <xdr:row>41</xdr:row>
      <xdr:rowOff>72471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289094</xdr:colOff>
      <xdr:row>25</xdr:row>
      <xdr:rowOff>71785</xdr:rowOff>
    </xdr:from>
    <xdr:to>
      <xdr:col>17</xdr:col>
      <xdr:colOff>273855</xdr:colOff>
      <xdr:row>41</xdr:row>
      <xdr:rowOff>170602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441960</xdr:colOff>
      <xdr:row>24</xdr:row>
      <xdr:rowOff>91440</xdr:rowOff>
    </xdr:from>
    <xdr:to>
      <xdr:col>10</xdr:col>
      <xdr:colOff>99060</xdr:colOff>
      <xdr:row>42</xdr:row>
      <xdr:rowOff>38100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76200</xdr:colOff>
      <xdr:row>25</xdr:row>
      <xdr:rowOff>22860</xdr:rowOff>
    </xdr:from>
    <xdr:to>
      <xdr:col>21</xdr:col>
      <xdr:colOff>342900</xdr:colOff>
      <xdr:row>42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0"/>
  <sheetViews>
    <sheetView zoomScale="94" zoomScaleNormal="94" workbookViewId="0">
      <selection activeCell="K9" sqref="K9:K10"/>
    </sheetView>
  </sheetViews>
  <sheetFormatPr defaultRowHeight="14.4" x14ac:dyDescent="0.3"/>
  <sheetData>
    <row r="2" spans="2:28" x14ac:dyDescent="0.3">
      <c r="B2" t="s">
        <v>0</v>
      </c>
    </row>
    <row r="3" spans="2:28" x14ac:dyDescent="0.3">
      <c r="B3" t="s">
        <v>10</v>
      </c>
      <c r="C3" t="s">
        <v>11</v>
      </c>
      <c r="D3" t="s">
        <v>16</v>
      </c>
    </row>
    <row r="5" spans="2:28" x14ac:dyDescent="0.3">
      <c r="B5" t="s">
        <v>12</v>
      </c>
      <c r="K5" t="s">
        <v>13</v>
      </c>
    </row>
    <row r="7" spans="2:28" x14ac:dyDescent="0.3">
      <c r="B7" t="s">
        <v>14</v>
      </c>
      <c r="C7">
        <v>0</v>
      </c>
      <c r="D7">
        <v>1</v>
      </c>
      <c r="E7">
        <v>3</v>
      </c>
      <c r="F7">
        <v>4</v>
      </c>
      <c r="G7">
        <v>5</v>
      </c>
      <c r="H7">
        <v>6</v>
      </c>
      <c r="I7">
        <v>7</v>
      </c>
      <c r="K7" t="s">
        <v>14</v>
      </c>
      <c r="L7">
        <v>0</v>
      </c>
      <c r="M7">
        <v>0.25</v>
      </c>
      <c r="N7">
        <v>0.5</v>
      </c>
      <c r="O7">
        <v>0.75</v>
      </c>
      <c r="P7">
        <v>1</v>
      </c>
      <c r="Q7">
        <v>1.25</v>
      </c>
      <c r="R7">
        <v>1.5</v>
      </c>
      <c r="S7">
        <v>1.75</v>
      </c>
      <c r="T7">
        <v>2</v>
      </c>
      <c r="U7">
        <v>2.25</v>
      </c>
      <c r="V7">
        <v>2.5</v>
      </c>
      <c r="W7">
        <v>2.75</v>
      </c>
      <c r="X7">
        <v>3</v>
      </c>
      <c r="Y7">
        <v>3.25</v>
      </c>
      <c r="Z7">
        <v>3.5</v>
      </c>
      <c r="AA7">
        <v>3.75</v>
      </c>
      <c r="AB7">
        <v>4</v>
      </c>
    </row>
    <row r="8" spans="2:28" x14ac:dyDescent="0.3">
      <c r="C8" t="s">
        <v>5</v>
      </c>
      <c r="D8">
        <v>0</v>
      </c>
      <c r="E8">
        <v>0.5</v>
      </c>
      <c r="F8">
        <v>1</v>
      </c>
      <c r="G8">
        <v>2</v>
      </c>
      <c r="H8">
        <v>3</v>
      </c>
      <c r="I8">
        <v>4</v>
      </c>
      <c r="K8" t="s">
        <v>6</v>
      </c>
      <c r="L8">
        <f>4.6+0.78*L7</f>
        <v>4.5999999999999996</v>
      </c>
      <c r="M8">
        <f t="shared" ref="M8:AB8" si="0">4.6+0.78*M7</f>
        <v>4.7949999999999999</v>
      </c>
      <c r="N8">
        <f t="shared" si="0"/>
        <v>4.9899999999999993</v>
      </c>
      <c r="O8">
        <f t="shared" si="0"/>
        <v>5.1849999999999996</v>
      </c>
      <c r="P8">
        <f t="shared" si="0"/>
        <v>5.38</v>
      </c>
      <c r="Q8">
        <f t="shared" si="0"/>
        <v>5.5749999999999993</v>
      </c>
      <c r="R8">
        <f t="shared" si="0"/>
        <v>5.77</v>
      </c>
      <c r="S8">
        <f t="shared" si="0"/>
        <v>5.9649999999999999</v>
      </c>
      <c r="T8">
        <f t="shared" si="0"/>
        <v>6.16</v>
      </c>
      <c r="U8">
        <f t="shared" si="0"/>
        <v>6.3549999999999995</v>
      </c>
      <c r="V8">
        <f t="shared" si="0"/>
        <v>6.55</v>
      </c>
      <c r="W8">
        <f t="shared" si="0"/>
        <v>6.7449999999999992</v>
      </c>
      <c r="X8">
        <f t="shared" si="0"/>
        <v>6.9399999999999995</v>
      </c>
      <c r="Y8">
        <f t="shared" si="0"/>
        <v>7.1349999999999998</v>
      </c>
      <c r="Z8">
        <f t="shared" si="0"/>
        <v>7.33</v>
      </c>
      <c r="AA8">
        <f t="shared" si="0"/>
        <v>7.5250000000000004</v>
      </c>
      <c r="AB8">
        <f t="shared" si="0"/>
        <v>7.72</v>
      </c>
    </row>
    <row r="9" spans="2:28" x14ac:dyDescent="0.3">
      <c r="B9" t="s">
        <v>1</v>
      </c>
      <c r="K9" t="s">
        <v>2</v>
      </c>
      <c r="L9">
        <f>0.5+0.5*SIN(L8)</f>
        <v>3.1544981832677954E-3</v>
      </c>
      <c r="M9">
        <f t="shared" ref="M9:O9" si="1">0.5+0.5*SIN(M8)</f>
        <v>1.7051750507620089E-3</v>
      </c>
      <c r="N9">
        <f t="shared" si="1"/>
        <v>1.914354828660314E-2</v>
      </c>
      <c r="O9">
        <f t="shared" si="1"/>
        <v>5.4808622266624529E-2</v>
      </c>
      <c r="P9">
        <f t="shared" ref="P9" si="2">0.5+0.5*SIN(P8)</f>
        <v>0.10734852445560972</v>
      </c>
      <c r="Q9">
        <f t="shared" ref="Q9:R9" si="3">0.5+0.5*SIN(Q8)</f>
        <v>0.1747717476773214</v>
      </c>
      <c r="R9">
        <f t="shared" si="3"/>
        <v>0.25452263751869914</v>
      </c>
      <c r="S9">
        <f t="shared" ref="S9" si="4">0.5+0.5*SIN(S8)</f>
        <v>0.34357826354376453</v>
      </c>
      <c r="T9">
        <f t="shared" ref="T9:U9" si="5">0.5+0.5*SIN(T8)</f>
        <v>0.43856300244672497</v>
      </c>
      <c r="U9">
        <f t="shared" si="5"/>
        <v>0.53587648990870795</v>
      </c>
      <c r="V9">
        <f t="shared" ref="V9" si="6">0.5+0.5*SIN(V8)</f>
        <v>0.63183009118638922</v>
      </c>
      <c r="W9">
        <f t="shared" ref="W9:X9" si="7">0.5+0.5*SIN(W8)</f>
        <v>0.72278671756112234</v>
      </c>
      <c r="X9">
        <f t="shared" si="7"/>
        <v>0.80529868895348922</v>
      </c>
      <c r="Y9">
        <f t="shared" ref="Y9" si="8">0.5+0.5*SIN(Y8)</f>
        <v>0.87623841706760119</v>
      </c>
      <c r="Z9">
        <f t="shared" ref="Z9:AA9" si="9">0.5+0.5*SIN(Z8)</f>
        <v>0.93291695556489496</v>
      </c>
      <c r="AA9">
        <f t="shared" si="9"/>
        <v>0.97318592366327494</v>
      </c>
      <c r="AB9">
        <f>0.5+0.5*SIN(AB8)</f>
        <v>0.9955189397821449</v>
      </c>
    </row>
    <row r="10" spans="2:28" x14ac:dyDescent="0.3">
      <c r="B10" t="s">
        <v>8</v>
      </c>
      <c r="C10">
        <v>-6.43</v>
      </c>
      <c r="D10">
        <v>-14.6</v>
      </c>
      <c r="E10">
        <v>-8.8000000000000007</v>
      </c>
      <c r="F10">
        <v>-7.29</v>
      </c>
      <c r="G10">
        <v>-4.05</v>
      </c>
      <c r="H10">
        <v>-0.72</v>
      </c>
      <c r="I10">
        <v>-0.15</v>
      </c>
      <c r="K10" t="s">
        <v>3</v>
      </c>
      <c r="L10">
        <f>0.5-0.5*SIN(L8)</f>
        <v>0.99684550181673215</v>
      </c>
      <c r="M10">
        <f t="shared" ref="M10:O10" si="10">0.5-0.5*SIN(M8)</f>
        <v>0.99829482494923805</v>
      </c>
      <c r="N10">
        <f t="shared" si="10"/>
        <v>0.98085645171339686</v>
      </c>
      <c r="O10">
        <f t="shared" si="10"/>
        <v>0.94519137773337547</v>
      </c>
      <c r="P10">
        <f t="shared" ref="P10:AA10" si="11">0.5-0.5*SIN(P8)</f>
        <v>0.89265147554439028</v>
      </c>
      <c r="Q10">
        <f t="shared" si="11"/>
        <v>0.8252282523226786</v>
      </c>
      <c r="R10">
        <f t="shared" si="11"/>
        <v>0.74547736248130092</v>
      </c>
      <c r="S10">
        <f t="shared" si="11"/>
        <v>0.65642173645623547</v>
      </c>
      <c r="T10">
        <f t="shared" si="11"/>
        <v>0.56143699755327503</v>
      </c>
      <c r="U10">
        <f t="shared" si="11"/>
        <v>0.46412351009129205</v>
      </c>
      <c r="V10">
        <f t="shared" si="11"/>
        <v>0.36816990881361078</v>
      </c>
      <c r="W10">
        <f t="shared" si="11"/>
        <v>0.27721328243887766</v>
      </c>
      <c r="X10">
        <f t="shared" si="11"/>
        <v>0.19470131104651078</v>
      </c>
      <c r="Y10">
        <f t="shared" si="11"/>
        <v>0.12376158293239875</v>
      </c>
      <c r="Z10">
        <f t="shared" si="11"/>
        <v>6.7083044435105044E-2</v>
      </c>
      <c r="AA10">
        <f t="shared" si="11"/>
        <v>2.6814076336725112E-2</v>
      </c>
      <c r="AB10">
        <f>0.5-0.5*SIN(AB8)</f>
        <v>4.481060217855104E-3</v>
      </c>
    </row>
    <row r="11" spans="2:28" x14ac:dyDescent="0.3">
      <c r="B11" t="s">
        <v>9</v>
      </c>
      <c r="C11">
        <v>-1.54</v>
      </c>
      <c r="D11">
        <v>-0.61</v>
      </c>
      <c r="E11">
        <v>-0.64</v>
      </c>
      <c r="F11">
        <v>-1.05</v>
      </c>
      <c r="G11">
        <v>-2.35</v>
      </c>
      <c r="H11">
        <v>-11.5</v>
      </c>
      <c r="I11">
        <v>-18.899999999999999</v>
      </c>
    </row>
    <row r="12" spans="2:28" x14ac:dyDescent="0.3">
      <c r="B12" t="s">
        <v>2</v>
      </c>
      <c r="C12">
        <f>10^(C10/10)</f>
        <v>0.22750974307720701</v>
      </c>
      <c r="D12">
        <f t="shared" ref="D12:I13" si="12">10^(D10/10)</f>
        <v>3.4673685045253158E-2</v>
      </c>
      <c r="E12">
        <f t="shared" si="12"/>
        <v>0.13182567385564065</v>
      </c>
      <c r="F12">
        <f t="shared" si="12"/>
        <v>0.18663796908346697</v>
      </c>
      <c r="G12">
        <f t="shared" si="12"/>
        <v>0.39355007545577742</v>
      </c>
      <c r="H12">
        <f t="shared" si="12"/>
        <v>0.84722741414059644</v>
      </c>
      <c r="I12">
        <f t="shared" si="12"/>
        <v>0.96605087898981334</v>
      </c>
    </row>
    <row r="13" spans="2:28" x14ac:dyDescent="0.3">
      <c r="B13" t="s">
        <v>3</v>
      </c>
      <c r="C13">
        <f>10^(C11/10)</f>
        <v>0.70145529841997123</v>
      </c>
      <c r="D13">
        <f t="shared" si="12"/>
        <v>0.86896042928630179</v>
      </c>
      <c r="E13">
        <f t="shared" si="12"/>
        <v>0.86297854776697036</v>
      </c>
      <c r="F13">
        <f t="shared" si="12"/>
        <v>0.78523563461007184</v>
      </c>
      <c r="G13">
        <f t="shared" si="12"/>
        <v>0.58210321777087137</v>
      </c>
      <c r="H13">
        <f t="shared" si="12"/>
        <v>7.0794578438413788E-2</v>
      </c>
      <c r="I13">
        <f t="shared" si="12"/>
        <v>1.2882495516931332E-2</v>
      </c>
    </row>
    <row r="15" spans="2:28" s="3" customFormat="1" x14ac:dyDescent="0.3"/>
    <row r="16" spans="2:28" x14ac:dyDescent="0.3">
      <c r="B16" t="s">
        <v>12</v>
      </c>
      <c r="K16" t="s">
        <v>13</v>
      </c>
    </row>
    <row r="17" spans="2:28" x14ac:dyDescent="0.3">
      <c r="B17" t="s">
        <v>4</v>
      </c>
    </row>
    <row r="18" spans="2:28" x14ac:dyDescent="0.3">
      <c r="B18" t="s">
        <v>8</v>
      </c>
      <c r="C18">
        <v>-5.71</v>
      </c>
      <c r="D18">
        <v>-13.1</v>
      </c>
      <c r="E18">
        <v>-20.5</v>
      </c>
      <c r="F18">
        <v>-31.8</v>
      </c>
      <c r="G18">
        <v>-32</v>
      </c>
      <c r="H18">
        <v>-3.42</v>
      </c>
      <c r="I18">
        <v>-0.65</v>
      </c>
      <c r="L18">
        <v>0</v>
      </c>
      <c r="M18">
        <v>0.25</v>
      </c>
      <c r="N18">
        <v>0.5</v>
      </c>
      <c r="O18">
        <v>0.75</v>
      </c>
      <c r="P18">
        <v>1</v>
      </c>
      <c r="Q18">
        <v>1.25</v>
      </c>
      <c r="R18">
        <v>1.5</v>
      </c>
      <c r="S18">
        <v>1.75</v>
      </c>
      <c r="T18">
        <v>2</v>
      </c>
      <c r="U18">
        <v>2.25</v>
      </c>
      <c r="V18">
        <v>2.5</v>
      </c>
      <c r="W18">
        <v>2.75</v>
      </c>
      <c r="X18">
        <v>3</v>
      </c>
      <c r="Y18">
        <v>3.25</v>
      </c>
      <c r="Z18">
        <v>3.5</v>
      </c>
      <c r="AA18">
        <v>3.75</v>
      </c>
      <c r="AB18">
        <v>4</v>
      </c>
    </row>
    <row r="19" spans="2:28" x14ac:dyDescent="0.3">
      <c r="B19" t="s">
        <v>9</v>
      </c>
      <c r="C19">
        <v>-1.71</v>
      </c>
      <c r="D19">
        <v>-0.55000000000000004</v>
      </c>
      <c r="E19">
        <v>-0.39</v>
      </c>
      <c r="F19">
        <v>-0.14000000000000001</v>
      </c>
      <c r="G19">
        <v>-0.22</v>
      </c>
      <c r="H19">
        <v>-2.87</v>
      </c>
      <c r="I19">
        <v>-8.32</v>
      </c>
      <c r="K19" t="s">
        <v>6</v>
      </c>
      <c r="L19">
        <f>3.85+0.78*L18</f>
        <v>3.85</v>
      </c>
      <c r="M19">
        <f t="shared" ref="M19:AB19" si="13">3.85+0.78*M18</f>
        <v>4.0449999999999999</v>
      </c>
      <c r="N19">
        <f t="shared" si="13"/>
        <v>4.24</v>
      </c>
      <c r="O19">
        <f t="shared" si="13"/>
        <v>4.4350000000000005</v>
      </c>
      <c r="P19">
        <f t="shared" si="13"/>
        <v>4.63</v>
      </c>
      <c r="Q19">
        <f t="shared" si="13"/>
        <v>4.8250000000000002</v>
      </c>
      <c r="R19">
        <f t="shared" si="13"/>
        <v>5.0199999999999996</v>
      </c>
      <c r="S19">
        <f t="shared" si="13"/>
        <v>5.2149999999999999</v>
      </c>
      <c r="T19">
        <f t="shared" si="13"/>
        <v>5.41</v>
      </c>
      <c r="U19">
        <f t="shared" si="13"/>
        <v>5.6050000000000004</v>
      </c>
      <c r="V19">
        <f t="shared" si="13"/>
        <v>5.8000000000000007</v>
      </c>
      <c r="W19">
        <f t="shared" si="13"/>
        <v>5.9950000000000001</v>
      </c>
      <c r="X19">
        <f t="shared" si="13"/>
        <v>6.1899999999999995</v>
      </c>
      <c r="Y19">
        <f t="shared" si="13"/>
        <v>6.3849999999999998</v>
      </c>
      <c r="Z19">
        <f t="shared" si="13"/>
        <v>6.58</v>
      </c>
      <c r="AA19">
        <f t="shared" si="13"/>
        <v>6.7750000000000004</v>
      </c>
      <c r="AB19">
        <f t="shared" si="13"/>
        <v>6.9700000000000006</v>
      </c>
    </row>
    <row r="20" spans="2:28" x14ac:dyDescent="0.3">
      <c r="B20" t="s">
        <v>2</v>
      </c>
      <c r="C20">
        <f>10^(C18/10)</f>
        <v>0.26853444456585074</v>
      </c>
      <c r="D20">
        <f t="shared" ref="D20:I20" si="14">10^(D18/10)</f>
        <v>4.8977881936844603E-2</v>
      </c>
      <c r="E20">
        <f t="shared" si="14"/>
        <v>8.9125093813374554E-3</v>
      </c>
      <c r="F20">
        <f t="shared" si="14"/>
        <v>6.606934480075955E-4</v>
      </c>
      <c r="G20">
        <f t="shared" si="14"/>
        <v>6.3095734448019244E-4</v>
      </c>
      <c r="H20">
        <f t="shared" si="14"/>
        <v>0.4549880601500485</v>
      </c>
      <c r="I20">
        <f t="shared" si="14"/>
        <v>0.86099375218460061</v>
      </c>
      <c r="K20" t="s">
        <v>2</v>
      </c>
      <c r="L20">
        <f>0.5+0.5*SIN(L19)</f>
        <v>0.17468743146741633</v>
      </c>
      <c r="M20">
        <f t="shared" ref="M20:AA20" si="15">0.5+0.5*SIN(M19)</f>
        <v>0.10727980059452258</v>
      </c>
      <c r="N20">
        <f t="shared" si="15"/>
        <v>5.475809570900575E-2</v>
      </c>
      <c r="O20">
        <f t="shared" si="15"/>
        <v>1.9113134224485795E-2</v>
      </c>
      <c r="P20">
        <f t="shared" si="15"/>
        <v>1.6960263188572355E-3</v>
      </c>
      <c r="Q20">
        <f t="shared" si="15"/>
        <v>3.1669615611562008E-3</v>
      </c>
      <c r="R20">
        <f t="shared" si="15"/>
        <v>2.347018464981615E-2</v>
      </c>
      <c r="S20">
        <f t="shared" si="15"/>
        <v>6.1836108798467404E-2</v>
      </c>
      <c r="T20">
        <f t="shared" si="15"/>
        <v>0.1168104866621078</v>
      </c>
      <c r="U20">
        <f t="shared" si="15"/>
        <v>0.18630953308958109</v>
      </c>
      <c r="V20">
        <f t="shared" si="15"/>
        <v>0.26769891029312171</v>
      </c>
      <c r="W20">
        <f t="shared" si="15"/>
        <v>0.35789358152889805</v>
      </c>
      <c r="X20">
        <f t="shared" si="15"/>
        <v>0.45347474836865509</v>
      </c>
      <c r="Y20">
        <f t="shared" si="15"/>
        <v>0.55081943909482523</v>
      </c>
      <c r="Z20">
        <f t="shared" si="15"/>
        <v>0.6462378362149348</v>
      </c>
      <c r="AA20">
        <f t="shared" si="15"/>
        <v>0.73611313774244391</v>
      </c>
      <c r="AB20">
        <f>0.5+0.5*SIN(AB19)</f>
        <v>0.81703865084959104</v>
      </c>
    </row>
    <row r="21" spans="2:28" x14ac:dyDescent="0.3">
      <c r="B21" t="s">
        <v>3</v>
      </c>
      <c r="C21">
        <f>10^(C19/10)</f>
        <v>0.67452802769792197</v>
      </c>
      <c r="D21">
        <f t="shared" ref="D21:I21" si="16">10^(D19/10)</f>
        <v>0.88104887300801404</v>
      </c>
      <c r="E21">
        <f t="shared" si="16"/>
        <v>0.91411324147025019</v>
      </c>
      <c r="F21">
        <f t="shared" si="16"/>
        <v>0.96827785626124918</v>
      </c>
      <c r="G21">
        <f t="shared" si="16"/>
        <v>0.95060479365628159</v>
      </c>
      <c r="H21">
        <f t="shared" si="16"/>
        <v>0.51641636927207091</v>
      </c>
      <c r="I21">
        <f t="shared" si="16"/>
        <v>0.14723125024327183</v>
      </c>
      <c r="K21" t="s">
        <v>3</v>
      </c>
      <c r="L21">
        <f>0.5-0.5*SIN(L19)</f>
        <v>0.82531256853258372</v>
      </c>
      <c r="M21">
        <f t="shared" ref="M21:AA21" si="17">0.5-0.5*SIN(M19)</f>
        <v>0.89272019940547742</v>
      </c>
      <c r="N21">
        <f t="shared" si="17"/>
        <v>0.94524190429099431</v>
      </c>
      <c r="O21">
        <f t="shared" si="17"/>
        <v>0.98088686577551421</v>
      </c>
      <c r="P21">
        <f t="shared" si="17"/>
        <v>0.99830397368114276</v>
      </c>
      <c r="Q21">
        <f t="shared" si="17"/>
        <v>0.99683303843884374</v>
      </c>
      <c r="R21">
        <f t="shared" si="17"/>
        <v>0.97652981535018379</v>
      </c>
      <c r="S21">
        <f t="shared" si="17"/>
        <v>0.93816389120153265</v>
      </c>
      <c r="T21">
        <f t="shared" si="17"/>
        <v>0.8831895133378922</v>
      </c>
      <c r="U21">
        <f t="shared" si="17"/>
        <v>0.81369046691041891</v>
      </c>
      <c r="V21">
        <f t="shared" si="17"/>
        <v>0.73230108970687824</v>
      </c>
      <c r="W21">
        <f t="shared" si="17"/>
        <v>0.64210641847110195</v>
      </c>
      <c r="X21">
        <f t="shared" si="17"/>
        <v>0.54652525163134491</v>
      </c>
      <c r="Y21">
        <f t="shared" si="17"/>
        <v>0.44918056090517477</v>
      </c>
      <c r="Z21">
        <f t="shared" si="17"/>
        <v>0.35376216378506514</v>
      </c>
      <c r="AA21">
        <f t="shared" si="17"/>
        <v>0.26388686225755609</v>
      </c>
      <c r="AB21">
        <f>0.5-0.5*SIN(AB19)</f>
        <v>0.18296134915040896</v>
      </c>
    </row>
    <row r="23" spans="2:28" s="3" customFormat="1" x14ac:dyDescent="0.3"/>
    <row r="30" spans="2:28" x14ac:dyDescent="0.3">
      <c r="I30" t="s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23"/>
  <sheetViews>
    <sheetView tabSelected="1" workbookViewId="0">
      <selection activeCell="O19" sqref="O19:O20"/>
    </sheetView>
  </sheetViews>
  <sheetFormatPr defaultRowHeight="14.4" x14ac:dyDescent="0.3"/>
  <sheetData>
    <row r="2" spans="2:36" x14ac:dyDescent="0.3">
      <c r="C2" t="s">
        <v>0</v>
      </c>
    </row>
    <row r="3" spans="2:36" x14ac:dyDescent="0.3">
      <c r="C3" t="s">
        <v>10</v>
      </c>
      <c r="D3" t="s">
        <v>11</v>
      </c>
      <c r="E3" t="s">
        <v>15</v>
      </c>
    </row>
    <row r="5" spans="2:36" x14ac:dyDescent="0.3">
      <c r="C5" t="s">
        <v>12</v>
      </c>
      <c r="O5" t="s">
        <v>13</v>
      </c>
    </row>
    <row r="7" spans="2:36" x14ac:dyDescent="0.3">
      <c r="B7" t="s">
        <v>14</v>
      </c>
      <c r="C7" s="1">
        <v>0</v>
      </c>
      <c r="D7" s="1">
        <v>1</v>
      </c>
      <c r="E7" s="1">
        <v>2</v>
      </c>
      <c r="F7" s="1">
        <v>2.5</v>
      </c>
      <c r="G7" s="1">
        <v>3</v>
      </c>
      <c r="H7" s="1">
        <v>3.5</v>
      </c>
      <c r="I7" s="1">
        <v>4</v>
      </c>
      <c r="J7" s="1">
        <v>4.5</v>
      </c>
      <c r="K7" s="1">
        <v>5</v>
      </c>
      <c r="L7">
        <v>5.5</v>
      </c>
      <c r="M7">
        <v>2.5</v>
      </c>
      <c r="O7" t="s">
        <v>14</v>
      </c>
      <c r="P7">
        <v>0</v>
      </c>
      <c r="Q7">
        <v>0.25</v>
      </c>
      <c r="R7">
        <v>0.5</v>
      </c>
      <c r="S7">
        <v>0.75</v>
      </c>
      <c r="T7">
        <v>1</v>
      </c>
      <c r="U7">
        <v>1.25</v>
      </c>
      <c r="V7">
        <v>1.5</v>
      </c>
      <c r="W7">
        <v>1.75</v>
      </c>
      <c r="X7">
        <v>2</v>
      </c>
      <c r="Y7">
        <v>2.25</v>
      </c>
      <c r="Z7">
        <v>2.5</v>
      </c>
      <c r="AA7">
        <v>2.75</v>
      </c>
      <c r="AB7">
        <v>3</v>
      </c>
      <c r="AC7">
        <v>3.25</v>
      </c>
      <c r="AD7">
        <v>3.5</v>
      </c>
      <c r="AE7">
        <v>3.75</v>
      </c>
      <c r="AF7">
        <v>4</v>
      </c>
      <c r="AG7">
        <v>4.25</v>
      </c>
      <c r="AH7">
        <v>4.5</v>
      </c>
      <c r="AI7">
        <v>4.75</v>
      </c>
      <c r="AJ7">
        <v>5</v>
      </c>
    </row>
    <row r="8" spans="2:36" x14ac:dyDescent="0.3">
      <c r="B8" t="s">
        <v>1</v>
      </c>
      <c r="O8" t="s">
        <v>6</v>
      </c>
      <c r="P8">
        <f>3.8+0.78*P7</f>
        <v>3.8</v>
      </c>
      <c r="Q8">
        <f t="shared" ref="Q8:AJ8" si="0">3.8+0.78*Q7</f>
        <v>3.9949999999999997</v>
      </c>
      <c r="R8">
        <f t="shared" si="0"/>
        <v>4.1899999999999995</v>
      </c>
      <c r="S8">
        <f t="shared" si="0"/>
        <v>4.3849999999999998</v>
      </c>
      <c r="T8">
        <f t="shared" si="0"/>
        <v>4.58</v>
      </c>
      <c r="U8">
        <f t="shared" si="0"/>
        <v>4.7750000000000004</v>
      </c>
      <c r="V8">
        <f t="shared" si="0"/>
        <v>4.97</v>
      </c>
      <c r="W8">
        <f t="shared" si="0"/>
        <v>5.165</v>
      </c>
      <c r="X8">
        <f t="shared" si="0"/>
        <v>5.3599999999999994</v>
      </c>
      <c r="Y8">
        <f t="shared" si="0"/>
        <v>5.5549999999999997</v>
      </c>
      <c r="Z8">
        <f t="shared" si="0"/>
        <v>5.75</v>
      </c>
      <c r="AA8">
        <f t="shared" si="0"/>
        <v>5.9450000000000003</v>
      </c>
      <c r="AB8">
        <f t="shared" si="0"/>
        <v>6.14</v>
      </c>
      <c r="AC8">
        <f t="shared" si="0"/>
        <v>6.335</v>
      </c>
      <c r="AD8">
        <f t="shared" si="0"/>
        <v>6.5299999999999994</v>
      </c>
      <c r="AE8">
        <f t="shared" si="0"/>
        <v>6.7249999999999996</v>
      </c>
      <c r="AF8">
        <f t="shared" si="0"/>
        <v>6.92</v>
      </c>
      <c r="AG8">
        <f t="shared" si="0"/>
        <v>7.1150000000000002</v>
      </c>
      <c r="AH8">
        <f t="shared" si="0"/>
        <v>7.3100000000000005</v>
      </c>
      <c r="AI8">
        <f t="shared" si="0"/>
        <v>7.5049999999999999</v>
      </c>
      <c r="AJ8">
        <f t="shared" si="0"/>
        <v>7.7</v>
      </c>
    </row>
    <row r="9" spans="2:36" x14ac:dyDescent="0.3">
      <c r="B9" t="s">
        <v>8</v>
      </c>
      <c r="C9">
        <v>-10.7</v>
      </c>
      <c r="D9">
        <v>-16.2</v>
      </c>
      <c r="E9">
        <v>-9.6</v>
      </c>
      <c r="F9">
        <v>-8.6</v>
      </c>
      <c r="G9">
        <v>-3.6</v>
      </c>
      <c r="H9">
        <v>-2.15</v>
      </c>
      <c r="I9">
        <v>-1.4</v>
      </c>
      <c r="J9">
        <v>-0.7</v>
      </c>
      <c r="K9">
        <v>-0.1</v>
      </c>
      <c r="L9">
        <v>-0.05</v>
      </c>
      <c r="M9">
        <v>-9.75</v>
      </c>
      <c r="O9" t="s">
        <v>2</v>
      </c>
      <c r="P9">
        <f>0.5+0.5*SIN(P8)</f>
        <v>0.19407105452864054</v>
      </c>
      <c r="Q9">
        <f t="shared" ref="Q9:AE9" si="1">0.5+0.5*SIN(Q8)</f>
        <v>0.12323758459515727</v>
      </c>
      <c r="R9">
        <f t="shared" si="1"/>
        <v>6.6685166257778095E-2</v>
      </c>
      <c r="S9">
        <f t="shared" si="1"/>
        <v>2.6557399756703959E-2</v>
      </c>
      <c r="T9">
        <f t="shared" si="1"/>
        <v>4.3753144738665206E-3</v>
      </c>
      <c r="U9">
        <f t="shared" si="1"/>
        <v>9.7971482998548964E-4</v>
      </c>
      <c r="V9">
        <f t="shared" si="1"/>
        <v>1.6499309878116986E-2</v>
      </c>
      <c r="W9">
        <f t="shared" si="1"/>
        <v>5.0345834630643294E-2</v>
      </c>
      <c r="X9">
        <f t="shared" si="1"/>
        <v>0.10123634804414761</v>
      </c>
      <c r="Y9">
        <f t="shared" si="1"/>
        <v>0.16724186246462147</v>
      </c>
      <c r="Z9">
        <f t="shared" si="1"/>
        <v>0.24586046125037081</v>
      </c>
      <c r="AA9">
        <f t="shared" si="1"/>
        <v>0.33411213307392218</v>
      </c>
      <c r="AB9">
        <f t="shared" si="1"/>
        <v>0.42865172824087072</v>
      </c>
      <c r="AC9">
        <f t="shared" si="1"/>
        <v>0.52589575545471079</v>
      </c>
      <c r="AD9">
        <f t="shared" si="1"/>
        <v>0.62215821283926842</v>
      </c>
      <c r="AE9">
        <f t="shared" si="1"/>
        <v>0.71379030458990078</v>
      </c>
      <c r="AF9">
        <f>0.5+0.5*SIN(AF8)</f>
        <v>0.79731874734116426</v>
      </c>
      <c r="AG9">
        <f t="shared" ref="AG9:AJ9" si="2">0.5+0.5*SIN(AG8)</f>
        <v>0.86957742379499692</v>
      </c>
      <c r="AH9">
        <f t="shared" si="2"/>
        <v>0.92782739332327191</v>
      </c>
      <c r="AI9">
        <f t="shared" si="2"/>
        <v>0.96986071058353562</v>
      </c>
      <c r="AJ9">
        <f t="shared" si="2"/>
        <v>0.99408411693850018</v>
      </c>
    </row>
    <row r="10" spans="2:36" x14ac:dyDescent="0.3">
      <c r="B10" t="s">
        <v>9</v>
      </c>
      <c r="C10">
        <v>-1.2</v>
      </c>
      <c r="D10">
        <v>-0.2</v>
      </c>
      <c r="E10">
        <v>-0.75</v>
      </c>
      <c r="F10">
        <v>-0.85</v>
      </c>
      <c r="G10">
        <v>-2.85</v>
      </c>
      <c r="H10">
        <v>-5</v>
      </c>
      <c r="I10">
        <v>-5.35</v>
      </c>
      <c r="J10">
        <v>-8.75</v>
      </c>
      <c r="K10">
        <v>-14.2</v>
      </c>
      <c r="L10">
        <v>-31.6</v>
      </c>
      <c r="M10">
        <v>-0.75</v>
      </c>
      <c r="O10" t="s">
        <v>3</v>
      </c>
      <c r="P10">
        <f>0.5-0.5*SIN(P8)</f>
        <v>0.8059289454713594</v>
      </c>
      <c r="Q10">
        <f t="shared" ref="Q10:AE10" si="3">0.5-0.5*SIN(Q8)</f>
        <v>0.87676241540484279</v>
      </c>
      <c r="R10">
        <f t="shared" si="3"/>
        <v>0.93331483374222191</v>
      </c>
      <c r="S10">
        <f t="shared" si="3"/>
        <v>0.9734426002432961</v>
      </c>
      <c r="T10">
        <f t="shared" si="3"/>
        <v>0.99562468552613348</v>
      </c>
      <c r="U10">
        <f t="shared" si="3"/>
        <v>0.99902028517001451</v>
      </c>
      <c r="V10">
        <f t="shared" si="3"/>
        <v>0.98350069012188301</v>
      </c>
      <c r="W10">
        <f t="shared" si="3"/>
        <v>0.94965416536935665</v>
      </c>
      <c r="X10">
        <f t="shared" si="3"/>
        <v>0.89876365195585239</v>
      </c>
      <c r="Y10">
        <f t="shared" si="3"/>
        <v>0.83275813753537853</v>
      </c>
      <c r="Z10">
        <f t="shared" si="3"/>
        <v>0.75413953874962925</v>
      </c>
      <c r="AA10">
        <f t="shared" si="3"/>
        <v>0.66588786692607782</v>
      </c>
      <c r="AB10">
        <f t="shared" si="3"/>
        <v>0.57134827175912928</v>
      </c>
      <c r="AC10">
        <f t="shared" si="3"/>
        <v>0.47410424454528921</v>
      </c>
      <c r="AD10">
        <f t="shared" si="3"/>
        <v>0.37784178716073158</v>
      </c>
      <c r="AE10">
        <f t="shared" si="3"/>
        <v>0.28620969541009927</v>
      </c>
      <c r="AF10">
        <f>0.5-0.5*SIN(AF8)</f>
        <v>0.20268125265883569</v>
      </c>
      <c r="AG10">
        <f t="shared" ref="AG10:AJ10" si="4">0.5-0.5*SIN(AG8)</f>
        <v>0.13042257620500314</v>
      </c>
      <c r="AH10">
        <f t="shared" si="4"/>
        <v>7.2172606676728035E-2</v>
      </c>
      <c r="AI10">
        <f t="shared" si="4"/>
        <v>3.0139289416464377E-2</v>
      </c>
      <c r="AJ10">
        <f t="shared" si="4"/>
        <v>5.9158830614998159E-3</v>
      </c>
    </row>
    <row r="11" spans="2:36" x14ac:dyDescent="0.3">
      <c r="B11" t="s">
        <v>2</v>
      </c>
      <c r="C11">
        <f>10^(C9/10)</f>
        <v>8.5113803820237643E-2</v>
      </c>
      <c r="D11">
        <f t="shared" ref="D11:F12" si="5">10^(D9/10)</f>
        <v>2.3988329190194901E-2</v>
      </c>
      <c r="E11">
        <f t="shared" si="5"/>
        <v>0.10964781961431849</v>
      </c>
      <c r="F11">
        <f t="shared" si="5"/>
        <v>0.13803842646028844</v>
      </c>
      <c r="G11">
        <f t="shared" ref="G11:M12" si="6">10^(G9/10)</f>
        <v>0.43651583224016594</v>
      </c>
      <c r="H11">
        <f t="shared" si="6"/>
        <v>0.60953689724016913</v>
      </c>
      <c r="I11">
        <f t="shared" si="6"/>
        <v>0.72443596007499012</v>
      </c>
      <c r="J11">
        <f t="shared" si="6"/>
        <v>0.85113803820237643</v>
      </c>
      <c r="K11">
        <f t="shared" si="6"/>
        <v>0.97723722095581067</v>
      </c>
      <c r="L11">
        <f t="shared" si="6"/>
        <v>0.98855309465693875</v>
      </c>
      <c r="M11">
        <f t="shared" si="6"/>
        <v>0.10592537251772888</v>
      </c>
      <c r="O11" t="s">
        <v>8</v>
      </c>
      <c r="P11">
        <f>10*LOG10(P9)</f>
        <v>-7.1203923429687848</v>
      </c>
      <c r="Q11">
        <f t="shared" ref="Q11:AJ12" si="7">10*LOG10(Q9)</f>
        <v>-9.0925682226092821</v>
      </c>
      <c r="R11">
        <f t="shared" si="7"/>
        <v>-11.759707617184867</v>
      </c>
      <c r="S11">
        <f t="shared" si="7"/>
        <v>-15.758144491307116</v>
      </c>
      <c r="T11">
        <f t="shared" si="7"/>
        <v>-23.589907267887064</v>
      </c>
      <c r="U11">
        <f t="shared" si="7"/>
        <v>-30.089003179671185</v>
      </c>
      <c r="V11">
        <f t="shared" si="7"/>
        <v>-17.825342207796517</v>
      </c>
      <c r="W11">
        <f t="shared" si="7"/>
        <v>-12.980364550360521</v>
      </c>
      <c r="X11">
        <f t="shared" si="7"/>
        <v>-9.9466352978088413</v>
      </c>
      <c r="Y11">
        <f t="shared" si="7"/>
        <v>-7.7665500463750448</v>
      </c>
      <c r="Z11">
        <f t="shared" si="7"/>
        <v>-6.0931130794875727</v>
      </c>
      <c r="AA11">
        <f t="shared" si="7"/>
        <v>-4.761077529420076</v>
      </c>
      <c r="AB11">
        <f t="shared" si="7"/>
        <v>-3.6789542094235483</v>
      </c>
      <c r="AC11">
        <f t="shared" si="7"/>
        <v>-2.7910033439672768</v>
      </c>
      <c r="AD11">
        <f t="shared" si="7"/>
        <v>-2.0609916156990309</v>
      </c>
      <c r="AE11">
        <f t="shared" si="7"/>
        <v>-1.46429355360048</v>
      </c>
      <c r="AF11">
        <f t="shared" si="7"/>
        <v>-0.98368024228356765</v>
      </c>
      <c r="AG11">
        <f t="shared" si="7"/>
        <v>-0.6069174404656692</v>
      </c>
      <c r="AH11">
        <f t="shared" si="7"/>
        <v>-0.32532809448736666</v>
      </c>
      <c r="AI11">
        <f t="shared" si="7"/>
        <v>-0.1329063374268685</v>
      </c>
      <c r="AJ11">
        <f t="shared" si="7"/>
        <v>-2.5768651232318446E-2</v>
      </c>
    </row>
    <row r="12" spans="2:36" x14ac:dyDescent="0.3">
      <c r="B12" t="s">
        <v>3</v>
      </c>
      <c r="C12">
        <f>10^(C10/10)</f>
        <v>0.75857757502918366</v>
      </c>
      <c r="D12">
        <f t="shared" si="5"/>
        <v>0.95499258602143589</v>
      </c>
      <c r="E12">
        <f t="shared" si="5"/>
        <v>0.84139514164519502</v>
      </c>
      <c r="F12">
        <f t="shared" si="5"/>
        <v>0.82224264994707108</v>
      </c>
      <c r="G12">
        <f t="shared" si="6"/>
        <v>0.51880003892896109</v>
      </c>
      <c r="H12">
        <f t="shared" si="6"/>
        <v>0.31622776601683794</v>
      </c>
      <c r="I12">
        <f t="shared" si="6"/>
        <v>0.29174270140011666</v>
      </c>
      <c r="J12">
        <f t="shared" si="6"/>
        <v>0.13335214321633237</v>
      </c>
      <c r="K12">
        <f t="shared" si="6"/>
        <v>3.801893963205611E-2</v>
      </c>
      <c r="L12">
        <f t="shared" si="6"/>
        <v>6.9183097091893579E-4</v>
      </c>
      <c r="M12">
        <f t="shared" si="6"/>
        <v>0.84139514164519502</v>
      </c>
      <c r="O12" t="s">
        <v>9</v>
      </c>
      <c r="P12">
        <f>10*LOG10(P10)</f>
        <v>-0.93703245974044447</v>
      </c>
      <c r="Q12">
        <f t="shared" si="7"/>
        <v>-0.57118075570626015</v>
      </c>
      <c r="R12">
        <f t="shared" si="7"/>
        <v>-0.29971831609545152</v>
      </c>
      <c r="S12">
        <f t="shared" si="7"/>
        <v>-0.11689651881540972</v>
      </c>
      <c r="T12">
        <f t="shared" si="7"/>
        <v>-1.904344029217888E-2</v>
      </c>
      <c r="U12">
        <f t="shared" si="7"/>
        <v>-4.2569330759123641E-3</v>
      </c>
      <c r="V12">
        <f t="shared" si="7"/>
        <v>-7.2253310003430188E-2</v>
      </c>
      <c r="W12">
        <f t="shared" si="7"/>
        <v>-0.22434522517925454</v>
      </c>
      <c r="X12">
        <f t="shared" si="7"/>
        <v>-0.46354499753356937</v>
      </c>
      <c r="Y12">
        <f t="shared" si="7"/>
        <v>-0.79481114782755014</v>
      </c>
      <c r="Z12">
        <f t="shared" si="7"/>
        <v>-1.2254828900804524</v>
      </c>
      <c r="AA12">
        <f t="shared" si="7"/>
        <v>-1.765988982701804</v>
      </c>
      <c r="AB12">
        <f t="shared" si="7"/>
        <v>-2.4309908195556771</v>
      </c>
      <c r="AC12">
        <f t="shared" si="7"/>
        <v>-3.2412615652591663</v>
      </c>
      <c r="AD12">
        <f t="shared" si="7"/>
        <v>-4.2269001324914068</v>
      </c>
      <c r="AE12">
        <f t="shared" si="7"/>
        <v>-5.4331565851549266</v>
      </c>
      <c r="AF12">
        <f t="shared" si="7"/>
        <v>-6.9318642024312451</v>
      </c>
      <c r="AG12">
        <f t="shared" si="7"/>
        <v>-8.8464722553197088</v>
      </c>
      <c r="AH12">
        <f t="shared" si="7"/>
        <v>-11.416276088926756</v>
      </c>
      <c r="AI12">
        <f t="shared" si="7"/>
        <v>-15.208669911105154</v>
      </c>
      <c r="AJ12">
        <f t="shared" si="7"/>
        <v>-22.279804192335103</v>
      </c>
    </row>
    <row r="14" spans="2:36" s="3" customFormat="1" x14ac:dyDescent="0.3"/>
    <row r="16" spans="2:36" x14ac:dyDescent="0.3">
      <c r="B16" t="s">
        <v>4</v>
      </c>
      <c r="D16" s="1"/>
      <c r="E16" s="1"/>
      <c r="F16" s="1"/>
      <c r="G16" s="1"/>
      <c r="H16" s="1"/>
      <c r="I16" s="1"/>
    </row>
    <row r="17" spans="2:36" x14ac:dyDescent="0.3">
      <c r="B17" t="s">
        <v>8</v>
      </c>
      <c r="C17">
        <v>-14.2</v>
      </c>
      <c r="D17">
        <v>-14.3</v>
      </c>
      <c r="E17">
        <v>-5.0999999999999996</v>
      </c>
      <c r="F17">
        <v>-5.65</v>
      </c>
      <c r="G17">
        <v>-2.95</v>
      </c>
      <c r="H17">
        <v>-1.3</v>
      </c>
      <c r="I17">
        <v>-0.8</v>
      </c>
      <c r="J17">
        <v>-0.1</v>
      </c>
      <c r="K17">
        <v>-0.05</v>
      </c>
      <c r="L17">
        <v>-0.15</v>
      </c>
      <c r="M17">
        <v>-6.05</v>
      </c>
      <c r="O17" t="s">
        <v>14</v>
      </c>
      <c r="P17">
        <v>0</v>
      </c>
      <c r="Q17">
        <v>0.25</v>
      </c>
      <c r="R17">
        <v>0.5</v>
      </c>
      <c r="S17">
        <v>0.75</v>
      </c>
      <c r="T17">
        <v>1</v>
      </c>
      <c r="U17">
        <v>1.25</v>
      </c>
      <c r="V17">
        <v>1.5</v>
      </c>
      <c r="W17">
        <v>1.75</v>
      </c>
      <c r="X17">
        <v>2</v>
      </c>
      <c r="Y17">
        <v>2.25</v>
      </c>
      <c r="Z17">
        <v>2.5</v>
      </c>
      <c r="AA17">
        <v>2.75</v>
      </c>
      <c r="AB17">
        <v>3</v>
      </c>
      <c r="AC17">
        <v>3.25</v>
      </c>
      <c r="AD17">
        <v>3.5</v>
      </c>
      <c r="AE17">
        <v>3.75</v>
      </c>
      <c r="AF17">
        <v>4</v>
      </c>
      <c r="AG17">
        <v>4.25</v>
      </c>
      <c r="AH17">
        <v>4.5</v>
      </c>
      <c r="AI17">
        <v>4.75</v>
      </c>
      <c r="AJ17">
        <v>5</v>
      </c>
    </row>
    <row r="18" spans="2:36" x14ac:dyDescent="0.3">
      <c r="B18" t="s">
        <v>9</v>
      </c>
      <c r="C18">
        <v>-0.5</v>
      </c>
      <c r="D18">
        <v>-0.5</v>
      </c>
      <c r="E18">
        <v>-1.9</v>
      </c>
      <c r="F18">
        <v>-1.8</v>
      </c>
      <c r="G18">
        <v>-3.5</v>
      </c>
      <c r="H18">
        <v>-6.65</v>
      </c>
      <c r="I18">
        <v>-7.75</v>
      </c>
      <c r="J18">
        <v>-14.3</v>
      </c>
      <c r="K18">
        <v>-21.2</v>
      </c>
      <c r="L18">
        <v>-19.600000000000001</v>
      </c>
      <c r="M18">
        <v>-1.6</v>
      </c>
      <c r="O18" t="s">
        <v>6</v>
      </c>
      <c r="P18">
        <f>4+0.78*P17</f>
        <v>4</v>
      </c>
      <c r="Q18">
        <f t="shared" ref="Q18:AJ18" si="8">4+0.78*Q17</f>
        <v>4.1950000000000003</v>
      </c>
      <c r="R18">
        <f t="shared" si="8"/>
        <v>4.3899999999999997</v>
      </c>
      <c r="S18">
        <f t="shared" si="8"/>
        <v>4.585</v>
      </c>
      <c r="T18">
        <f t="shared" si="8"/>
        <v>4.78</v>
      </c>
      <c r="U18">
        <f t="shared" si="8"/>
        <v>4.9749999999999996</v>
      </c>
      <c r="V18">
        <f t="shared" si="8"/>
        <v>5.17</v>
      </c>
      <c r="W18">
        <f t="shared" si="8"/>
        <v>5.3650000000000002</v>
      </c>
      <c r="X18">
        <f t="shared" si="8"/>
        <v>5.5600000000000005</v>
      </c>
      <c r="Y18">
        <f t="shared" si="8"/>
        <v>5.7549999999999999</v>
      </c>
      <c r="Z18">
        <f t="shared" si="8"/>
        <v>5.95</v>
      </c>
      <c r="AA18">
        <f t="shared" si="8"/>
        <v>6.1449999999999996</v>
      </c>
      <c r="AB18">
        <f t="shared" si="8"/>
        <v>6.34</v>
      </c>
      <c r="AC18">
        <f t="shared" si="8"/>
        <v>6.5350000000000001</v>
      </c>
      <c r="AD18">
        <f t="shared" si="8"/>
        <v>6.73</v>
      </c>
      <c r="AE18">
        <f t="shared" si="8"/>
        <v>6.9250000000000007</v>
      </c>
      <c r="AF18">
        <f t="shared" si="8"/>
        <v>7.12</v>
      </c>
      <c r="AG18">
        <f t="shared" si="8"/>
        <v>7.3149999999999995</v>
      </c>
      <c r="AH18">
        <f t="shared" si="8"/>
        <v>7.51</v>
      </c>
      <c r="AI18">
        <f t="shared" si="8"/>
        <v>7.7050000000000001</v>
      </c>
      <c r="AJ18">
        <f t="shared" si="8"/>
        <v>7.9</v>
      </c>
    </row>
    <row r="19" spans="2:36" x14ac:dyDescent="0.3">
      <c r="B19" t="s">
        <v>2</v>
      </c>
      <c r="C19">
        <f>10^(C17/10)</f>
        <v>3.801893963205611E-2</v>
      </c>
      <c r="D19">
        <f t="shared" ref="D19:L20" si="9">10^(D17/10)</f>
        <v>3.7153522909717233E-2</v>
      </c>
      <c r="E19">
        <f t="shared" si="9"/>
        <v>0.30902954325135895</v>
      </c>
      <c r="F19">
        <f>10^(F17/10)</f>
        <v>0.27227013080779122</v>
      </c>
      <c r="G19">
        <f t="shared" ref="G19" si="10">10^(G17/10)</f>
        <v>0.50699070827470427</v>
      </c>
      <c r="H19">
        <f t="shared" si="9"/>
        <v>0.74131024130091738</v>
      </c>
      <c r="I19">
        <f t="shared" si="9"/>
        <v>0.83176377110267097</v>
      </c>
      <c r="J19">
        <f t="shared" si="9"/>
        <v>0.97723722095581067</v>
      </c>
      <c r="K19">
        <f t="shared" si="9"/>
        <v>0.98855309465693875</v>
      </c>
      <c r="L19">
        <f t="shared" si="9"/>
        <v>0.96605087898981334</v>
      </c>
      <c r="M19">
        <f t="shared" ref="M19" si="11">10^(M17/10)</f>
        <v>0.24831331052955702</v>
      </c>
      <c r="O19" t="s">
        <v>2</v>
      </c>
      <c r="P19">
        <f t="shared" ref="P19:AE19" si="12">0.5+0.5*SIN(P18)</f>
        <v>0.1215987523460359</v>
      </c>
      <c r="Q19">
        <f t="shared" si="12"/>
        <v>6.5443208076909454E-2</v>
      </c>
      <c r="R19">
        <f t="shared" si="12"/>
        <v>2.5759391647787178E-2</v>
      </c>
      <c r="S19">
        <f t="shared" si="12"/>
        <v>4.0515046636661056E-3</v>
      </c>
      <c r="T19">
        <f t="shared" si="12"/>
        <v>1.1423772195533477E-3</v>
      </c>
      <c r="U19">
        <f t="shared" si="12"/>
        <v>1.7142278804735289E-2</v>
      </c>
      <c r="V19">
        <f t="shared" si="12"/>
        <v>5.1444738575178783E-2</v>
      </c>
      <c r="W19">
        <f t="shared" si="12"/>
        <v>0.10274953342522031</v>
      </c>
      <c r="X19">
        <f t="shared" si="12"/>
        <v>0.16911197250348153</v>
      </c>
      <c r="Y19">
        <f t="shared" si="12"/>
        <v>0.24801661006014764</v>
      </c>
      <c r="Z19">
        <f t="shared" si="12"/>
        <v>0.33647259256512968</v>
      </c>
      <c r="AA19">
        <f t="shared" si="12"/>
        <v>0.43112702599692448</v>
      </c>
      <c r="AB19">
        <f t="shared" si="12"/>
        <v>0.52839206615353906</v>
      </c>
      <c r="AC19">
        <f t="shared" si="12"/>
        <v>0.62458091467032928</v>
      </c>
      <c r="AD19">
        <f t="shared" si="12"/>
        <v>0.71604756586182361</v>
      </c>
      <c r="AE19">
        <f t="shared" si="12"/>
        <v>0.79932500733087231</v>
      </c>
      <c r="AF19">
        <f>0.5+0.5*SIN(AF18)</f>
        <v>0.87125663589790092</v>
      </c>
      <c r="AG19">
        <f t="shared" ref="AG19:AJ19" si="13">0.5+0.5*SIN(AG18)</f>
        <v>0.92911590757403095</v>
      </c>
      <c r="AH19">
        <f t="shared" si="13"/>
        <v>0.97070968628640908</v>
      </c>
      <c r="AI19">
        <f t="shared" si="13"/>
        <v>0.99446137395735756</v>
      </c>
      <c r="AJ19">
        <f t="shared" si="13"/>
        <v>0.99947067091988595</v>
      </c>
    </row>
    <row r="20" spans="2:36" x14ac:dyDescent="0.3">
      <c r="B20" t="s">
        <v>3</v>
      </c>
      <c r="C20">
        <f>10^(C18/10)</f>
        <v>0.89125093813374545</v>
      </c>
      <c r="D20">
        <f t="shared" si="9"/>
        <v>0.89125093813374545</v>
      </c>
      <c r="E20">
        <f t="shared" si="9"/>
        <v>0.64565422903465541</v>
      </c>
      <c r="F20">
        <f t="shared" ref="F20:G20" si="14">10^(F18/10)</f>
        <v>0.660693448007596</v>
      </c>
      <c r="G20">
        <f t="shared" si="14"/>
        <v>0.44668359215096315</v>
      </c>
      <c r="H20">
        <f t="shared" si="9"/>
        <v>0.21627185237270194</v>
      </c>
      <c r="I20">
        <f t="shared" si="9"/>
        <v>0.167880401812256</v>
      </c>
      <c r="J20">
        <f t="shared" si="9"/>
        <v>3.7153522909717233E-2</v>
      </c>
      <c r="K20">
        <f t="shared" si="9"/>
        <v>7.5857757502918299E-3</v>
      </c>
      <c r="L20">
        <f t="shared" si="9"/>
        <v>1.0964781961431842E-2</v>
      </c>
      <c r="M20">
        <f t="shared" ref="M20" si="15">10^(M18/10)</f>
        <v>0.69183097091893653</v>
      </c>
      <c r="O20" t="s">
        <v>3</v>
      </c>
      <c r="P20">
        <f>0.5-0.5*SIN(P18)</f>
        <v>0.8784012476539641</v>
      </c>
      <c r="Q20">
        <f t="shared" ref="Q20:AE20" si="16">0.5-0.5*SIN(Q18)</f>
        <v>0.9345567919230906</v>
      </c>
      <c r="R20">
        <f t="shared" si="16"/>
        <v>0.97424060835221282</v>
      </c>
      <c r="S20">
        <f t="shared" si="16"/>
        <v>0.99594849533633389</v>
      </c>
      <c r="T20">
        <f t="shared" si="16"/>
        <v>0.99885762278044665</v>
      </c>
      <c r="U20">
        <f t="shared" si="16"/>
        <v>0.98285772119526471</v>
      </c>
      <c r="V20">
        <f t="shared" si="16"/>
        <v>0.94855526142482116</v>
      </c>
      <c r="W20">
        <f t="shared" si="16"/>
        <v>0.89725046657477969</v>
      </c>
      <c r="X20">
        <f t="shared" si="16"/>
        <v>0.83088802749651847</v>
      </c>
      <c r="Y20">
        <f t="shared" si="16"/>
        <v>0.75198338993985236</v>
      </c>
      <c r="Z20">
        <f t="shared" si="16"/>
        <v>0.66352740743487026</v>
      </c>
      <c r="AA20">
        <f t="shared" si="16"/>
        <v>0.56887297400307557</v>
      </c>
      <c r="AB20">
        <f t="shared" si="16"/>
        <v>0.47160793384646099</v>
      </c>
      <c r="AC20">
        <f t="shared" si="16"/>
        <v>0.37541908532967072</v>
      </c>
      <c r="AD20">
        <f t="shared" si="16"/>
        <v>0.28395243413817639</v>
      </c>
      <c r="AE20">
        <f t="shared" si="16"/>
        <v>0.20067499266912769</v>
      </c>
      <c r="AF20">
        <f>0.5-0.5*SIN(AF18)</f>
        <v>0.12874336410209908</v>
      </c>
      <c r="AG20">
        <f t="shared" ref="AG20:AJ20" si="17">0.5-0.5*SIN(AG18)</f>
        <v>7.0884092425969047E-2</v>
      </c>
      <c r="AH20">
        <f t="shared" si="17"/>
        <v>2.9290313713590865E-2</v>
      </c>
      <c r="AI20">
        <f t="shared" si="17"/>
        <v>5.5386260426424916E-3</v>
      </c>
      <c r="AJ20">
        <f t="shared" si="17"/>
        <v>5.2932908011399382E-4</v>
      </c>
    </row>
    <row r="21" spans="2:36" x14ac:dyDescent="0.3">
      <c r="O21" t="s">
        <v>8</v>
      </c>
      <c r="P21">
        <f>10*LOG10(P19)</f>
        <v>-9.1507088108311709</v>
      </c>
      <c r="Q21">
        <f t="shared" ref="Q21:AJ21" si="18">10*LOG10(Q19)</f>
        <v>-11.841354193619528</v>
      </c>
      <c r="R21">
        <f t="shared" si="18"/>
        <v>-15.890643978001474</v>
      </c>
      <c r="S21">
        <f t="shared" si="18"/>
        <v>-23.923836568424438</v>
      </c>
      <c r="T21">
        <f t="shared" si="18"/>
        <v>-29.421904658628229</v>
      </c>
      <c r="U21">
        <f t="shared" si="18"/>
        <v>-17.659314457419907</v>
      </c>
      <c r="V21">
        <f t="shared" si="18"/>
        <v>-12.886590353740555</v>
      </c>
      <c r="W21">
        <f t="shared" si="18"/>
        <v>-9.8822014153279127</v>
      </c>
      <c r="X21">
        <f t="shared" si="18"/>
        <v>-7.718256448674488</v>
      </c>
      <c r="Y21">
        <f t="shared" si="18"/>
        <v>-6.0551923281932467</v>
      </c>
      <c r="Z21">
        <f t="shared" si="18"/>
        <v>-4.7305030553358671</v>
      </c>
      <c r="AA21">
        <f t="shared" si="18"/>
        <v>-3.65394751737995</v>
      </c>
      <c r="AB21">
        <f t="shared" si="18"/>
        <v>-2.7704371197273803</v>
      </c>
      <c r="AC21">
        <f t="shared" si="18"/>
        <v>-2.0441129064696377</v>
      </c>
      <c r="AD21">
        <f t="shared" si="18"/>
        <v>-1.4505812726591976</v>
      </c>
      <c r="AE21">
        <f t="shared" si="18"/>
        <v>-0.97276599671291364</v>
      </c>
      <c r="AF21">
        <f t="shared" si="18"/>
        <v>-0.59853901091505768</v>
      </c>
      <c r="AG21">
        <f t="shared" si="18"/>
        <v>-0.31930104219665018</v>
      </c>
      <c r="AH21">
        <f t="shared" si="18"/>
        <v>-0.12910636720012031</v>
      </c>
      <c r="AI21">
        <f t="shared" si="18"/>
        <v>-2.4120807174792161E-2</v>
      </c>
      <c r="AJ21">
        <f t="shared" si="18"/>
        <v>-2.2994556241141455E-3</v>
      </c>
    </row>
    <row r="22" spans="2:36" s="2" customFormat="1" x14ac:dyDescent="0.3">
      <c r="O22" s="2" t="s">
        <v>9</v>
      </c>
      <c r="P22" s="2">
        <f>10*LOG10(P20)</f>
        <v>-0.56307056035095426</v>
      </c>
      <c r="Q22" s="2">
        <f t="shared" ref="Q22:AJ22" si="19">10*LOG10(Q20)</f>
        <v>-0.29394301915554921</v>
      </c>
      <c r="R22" s="2">
        <f t="shared" si="19"/>
        <v>-0.11333772099777437</v>
      </c>
      <c r="S22" s="2">
        <f t="shared" si="19"/>
        <v>-1.7631201803061682E-2</v>
      </c>
      <c r="T22" s="2">
        <f t="shared" si="19"/>
        <v>-4.9641172144174236E-3</v>
      </c>
      <c r="U22" s="2">
        <f t="shared" si="19"/>
        <v>-7.5093462289101034E-2</v>
      </c>
      <c r="V22" s="2">
        <f t="shared" si="19"/>
        <v>-0.22937362684908569</v>
      </c>
      <c r="W22" s="2">
        <f t="shared" si="19"/>
        <v>-0.4708630715933716</v>
      </c>
      <c r="X22" s="2">
        <f t="shared" si="19"/>
        <v>-0.80457498859600174</v>
      </c>
      <c r="Y22" s="2">
        <f t="shared" si="19"/>
        <v>-1.237917521439089</v>
      </c>
      <c r="Z22" s="2">
        <f t="shared" si="19"/>
        <v>-1.781411336105549</v>
      </c>
      <c r="AA22" s="2">
        <f t="shared" si="19"/>
        <v>-2.4498469818887116</v>
      </c>
      <c r="AB22" s="2">
        <f t="shared" si="19"/>
        <v>-3.2641889739214087</v>
      </c>
      <c r="AC22" s="2">
        <f t="shared" si="19"/>
        <v>-4.2548365275177709</v>
      </c>
      <c r="AD22" s="2">
        <f t="shared" si="19"/>
        <v>-5.4675440404251487</v>
      </c>
      <c r="AE22" s="2">
        <f t="shared" si="19"/>
        <v>-6.9750674421643168</v>
      </c>
      <c r="AF22" s="2">
        <f t="shared" si="19"/>
        <v>-8.902751468157982</v>
      </c>
      <c r="AG22" s="2">
        <f t="shared" si="19"/>
        <v>-11.494512168164192</v>
      </c>
      <c r="AH22" s="2">
        <f t="shared" si="19"/>
        <v>-15.332759767871009</v>
      </c>
      <c r="AI22" s="2">
        <f t="shared" si="19"/>
        <v>-22.565979565899895</v>
      </c>
      <c r="AJ22" s="2">
        <f t="shared" si="19"/>
        <v>-32.762742462201032</v>
      </c>
    </row>
    <row r="23" spans="2:36" s="3" customFormat="1" x14ac:dyDescent="0.3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Chip A2 Laser</vt:lpstr>
      <vt:lpstr>Chip B2 Laser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2017-07-12T10:47:23Z</dcterms:modified>
</cp:coreProperties>
</file>