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drawings/drawing7.xml" ContentType="application/vnd.openxmlformats-officedocument.drawingml.chartshapes+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drawings/drawing11.xml" ContentType="application/vnd.openxmlformats-officedocument.drawing+xml"/>
  <Override PartName="/xl/charts/chart17.xml" ContentType="application/vnd.openxmlformats-officedocument.drawingml.chart+xml"/>
  <Override PartName="/xl/drawings/drawing12.xml" ContentType="application/vnd.openxmlformats-officedocument.drawingml.chartshapes+xml"/>
  <Override PartName="/xl/charts/chart18.xml" ContentType="application/vnd.openxmlformats-officedocument.drawingml.chart+xml"/>
  <Override PartName="/xl/drawings/drawing13.xml" ContentType="application/vnd.openxmlformats-officedocument.drawingml.chartshapes+xml"/>
  <Override PartName="/xl/charts/chart19.xml" ContentType="application/vnd.openxmlformats-officedocument.drawingml.chart+xml"/>
  <Override PartName="/xl/drawings/drawing14.xml" ContentType="application/vnd.openxmlformats-officedocument.drawingml.chartshapes+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18.xml" ContentType="application/vnd.openxmlformats-officedocument.drawingml.chartshapes+xml"/>
  <Override PartName="/xl/charts/chart25.xml" ContentType="application/vnd.openxmlformats-officedocument.drawingml.chart+xml"/>
  <Override PartName="/xl/drawings/drawing19.xml" ContentType="application/vnd.openxmlformats-officedocument.drawingml.chartshapes+xml"/>
  <Override PartName="/xl/charts/chart26.xml" ContentType="application/vnd.openxmlformats-officedocument.drawingml.chart+xml"/>
  <Override PartName="/xl/drawings/drawing20.xml" ContentType="application/vnd.openxmlformats-officedocument.drawingml.chartshapes+xml"/>
  <Override PartName="/xl/charts/chart27.xml" ContentType="application/vnd.openxmlformats-officedocument.drawingml.chart+xml"/>
  <Override PartName="/xl/drawings/drawing21.xml" ContentType="application/vnd.openxmlformats-officedocument.drawingml.chartshapes+xml"/>
  <Override PartName="/xl/charts/chart28.xml" ContentType="application/vnd.openxmlformats-officedocument.drawingml.chart+xml"/>
  <Override PartName="/xl/drawings/drawing22.xml" ContentType="application/vnd.openxmlformats-officedocument.drawingml.chartshapes+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drawings/drawing23.xml" ContentType="application/vnd.openxmlformats-officedocument.drawing+xml"/>
  <Override PartName="/xl/charts/chart29.xml" ContentType="application/vnd.openxmlformats-officedocument.drawingml.chart+xml"/>
  <Override PartName="/xl/drawings/drawing24.xml" ContentType="application/vnd.openxmlformats-officedocument.drawingml.chartshapes+xml"/>
  <Override PartName="/xl/charts/chart30.xml" ContentType="application/vnd.openxmlformats-officedocument.drawingml.chart+xml"/>
  <Override PartName="/xl/drawings/drawing25.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drawings/drawing26.xml" ContentType="application/vnd.openxmlformats-officedocument.drawingml.chartshapes+xml"/>
  <Override PartName="/xl/charts/chart33.xml" ContentType="application/vnd.openxmlformats-officedocument.drawingml.chart+xml"/>
  <Override PartName="/xl/drawings/drawing27.xml" ContentType="application/vnd.openxmlformats-officedocument.drawingml.chartshapes+xml"/>
  <Override PartName="/xl/charts/chart34.xml" ContentType="application/vnd.openxmlformats-officedocument.drawingml.chart+xml"/>
  <Override PartName="/xl/drawings/drawing28.xml" ContentType="application/vnd.openxmlformats-officedocument.drawingml.chartshapes+xml"/>
  <Override PartName="/xl/charts/chart35.xml" ContentType="application/vnd.openxmlformats-officedocument.drawingml.chart+xml"/>
  <Override PartName="/xl/drawings/drawing29.xml" ContentType="application/vnd.openxmlformats-officedocument.drawingml.chartshapes+xml"/>
  <Override PartName="/xl/charts/chart36.xml" ContentType="application/vnd.openxmlformats-officedocument.drawingml.chart+xml"/>
  <Override PartName="/xl/drawings/drawing30.xml" ContentType="application/vnd.openxmlformats-officedocument.drawingml.chartshapes+xml"/>
  <Override PartName="/xl/charts/chart37.xml" ContentType="application/vnd.openxmlformats-officedocument.drawingml.chart+xml"/>
  <Override PartName="/xl/drawings/drawing31.xml" ContentType="application/vnd.openxmlformats-officedocument.drawingml.chartshapes+xml"/>
  <Override PartName="/xl/charts/chart38.xml" ContentType="application/vnd.openxmlformats-officedocument.drawingml.chart+xml"/>
  <Override PartName="/xl/drawings/drawing32.xml" ContentType="application/vnd.openxmlformats-officedocument.drawingml.chartshapes+xml"/>
  <Override PartName="/xl/charts/chart39.xml" ContentType="application/vnd.openxmlformats-officedocument.drawingml.chart+xml"/>
  <Override PartName="/xl/drawings/drawing33.xml" ContentType="application/vnd.openxmlformats-officedocument.drawingml.chartshapes+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pivotTables/pivotTable38.xml" ContentType="application/vnd.openxmlformats-officedocument.spreadsheetml.pivotTable+xml"/>
  <Override PartName="/xl/drawings/drawing34.xml" ContentType="application/vnd.openxmlformats-officedocument.drawing+xml"/>
  <Override PartName="/xl/charts/chart40.xml" ContentType="application/vnd.openxmlformats-officedocument.drawingml.chart+xml"/>
  <Override PartName="/xl/drawings/drawing3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drawings/drawing36.xml" ContentType="application/vnd.openxmlformats-officedocument.drawingml.chartshapes+xml"/>
  <Override PartName="/xl/charts/chart43.xml" ContentType="application/vnd.openxmlformats-officedocument.drawingml.chart+xml"/>
  <Override PartName="/xl/drawings/drawing37.xml" ContentType="application/vnd.openxmlformats-officedocument.drawingml.chartshapes+xml"/>
  <Override PartName="/xl/charts/chart44.xml" ContentType="application/vnd.openxmlformats-officedocument.drawingml.chart+xml"/>
  <Override PartName="/xl/drawings/drawing38.xml" ContentType="application/vnd.openxmlformats-officedocument.drawingml.chartshapes+xml"/>
  <Override PartName="/xl/charts/chart45.xml" ContentType="application/vnd.openxmlformats-officedocument.drawingml.chart+xml"/>
  <Override PartName="/xl/drawings/drawing39.xml" ContentType="application/vnd.openxmlformats-officedocument.drawingml.chartshapes+xml"/>
  <Override PartName="/xl/charts/chart46.xml" ContentType="application/vnd.openxmlformats-officedocument.drawingml.chart+xml"/>
  <Override PartName="/xl/drawings/drawing40.xml" ContentType="application/vnd.openxmlformats-officedocument.drawingml.chartshapes+xml"/>
  <Override PartName="/xl/charts/chart47.xml" ContentType="application/vnd.openxmlformats-officedocument.drawingml.chart+xml"/>
  <Override PartName="/xl/drawings/drawing41.xml" ContentType="application/vnd.openxmlformats-officedocument.drawingml.chartshapes+xml"/>
  <Override PartName="/xl/charts/chart48.xml" ContentType="application/vnd.openxmlformats-officedocument.drawingml.chart+xml"/>
  <Override PartName="/xl/drawings/drawing42.xml" ContentType="application/vnd.openxmlformats-officedocument.drawingml.chartshapes+xml"/>
  <Override PartName="/xl/charts/chart49.xml" ContentType="application/vnd.openxmlformats-officedocument.drawingml.chart+xml"/>
  <Override PartName="/xl/drawings/drawing43.xml" ContentType="application/vnd.openxmlformats-officedocument.drawingml.chartshapes+xml"/>
  <Override PartName="/xl/pivotTables/pivotTable39.xml" ContentType="application/vnd.openxmlformats-officedocument.spreadsheetml.pivotTable+xml"/>
  <Override PartName="/xl/pivotTables/pivotTable40.xml" ContentType="application/vnd.openxmlformats-officedocument.spreadsheetml.pivotTable+xml"/>
  <Override PartName="/xl/pivotTables/pivotTable41.xml" ContentType="application/vnd.openxmlformats-officedocument.spreadsheetml.pivotTable+xml"/>
  <Override PartName="/xl/pivotTables/pivotTable42.xml" ContentType="application/vnd.openxmlformats-officedocument.spreadsheetml.pivotTable+xml"/>
  <Override PartName="/xl/pivotTables/pivotTable43.xml" ContentType="application/vnd.openxmlformats-officedocument.spreadsheetml.pivotTable+xml"/>
  <Override PartName="/xl/pivotTables/pivotTable44.xml" ContentType="application/vnd.openxmlformats-officedocument.spreadsheetml.pivotTable+xml"/>
  <Override PartName="/xl/pivotTables/pivotTable45.xml" ContentType="application/vnd.openxmlformats-officedocument.spreadsheetml.pivotTable+xml"/>
  <Override PartName="/xl/drawings/drawing44.xml" ContentType="application/vnd.openxmlformats-officedocument.drawing+xml"/>
  <Override PartName="/xl/charts/chart50.xml" ContentType="application/vnd.openxmlformats-officedocument.drawingml.chart+xml"/>
  <Override PartName="/xl/drawings/drawing45.xml" ContentType="application/vnd.openxmlformats-officedocument.drawingml.chartshapes+xml"/>
  <Override PartName="/xl/charts/chart51.xml" ContentType="application/vnd.openxmlformats-officedocument.drawingml.chart+xml"/>
  <Override PartName="/xl/charts/chart52.xml" ContentType="application/vnd.openxmlformats-officedocument.drawingml.chart+xml"/>
  <Override PartName="/xl/drawings/drawing46.xml" ContentType="application/vnd.openxmlformats-officedocument.drawingml.chartshapes+xml"/>
  <Override PartName="/xl/charts/chart53.xml" ContentType="application/vnd.openxmlformats-officedocument.drawingml.chart+xml"/>
  <Override PartName="/xl/drawings/drawing47.xml" ContentType="application/vnd.openxmlformats-officedocument.drawingml.chartshapes+xml"/>
  <Override PartName="/xl/charts/chart54.xml" ContentType="application/vnd.openxmlformats-officedocument.drawingml.chart+xml"/>
  <Override PartName="/xl/drawings/drawing48.xml" ContentType="application/vnd.openxmlformats-officedocument.drawingml.chartshapes+xml"/>
  <Override PartName="/xl/charts/chart55.xml" ContentType="application/vnd.openxmlformats-officedocument.drawingml.chart+xml"/>
  <Override PartName="/xl/drawings/drawing49.xml" ContentType="application/vnd.openxmlformats-officedocument.drawingml.chartshapes+xml"/>
  <Override PartName="/xl/charts/chart56.xml" ContentType="application/vnd.openxmlformats-officedocument.drawingml.chart+xml"/>
  <Override PartName="/xl/drawings/drawing50.xml" ContentType="application/vnd.openxmlformats-officedocument.drawingml.chartshapes+xml"/>
  <Override PartName="/xl/pivotTables/pivotTable46.xml" ContentType="application/vnd.openxmlformats-officedocument.spreadsheetml.pivotTable+xml"/>
  <Override PartName="/xl/pivotTables/pivotTable47.xml" ContentType="application/vnd.openxmlformats-officedocument.spreadsheetml.pivotTable+xml"/>
  <Override PartName="/xl/pivotTables/pivotTable48.xml" ContentType="application/vnd.openxmlformats-officedocument.spreadsheetml.pivotTable+xml"/>
  <Override PartName="/xl/pivotTables/pivotTable49.xml" ContentType="application/vnd.openxmlformats-officedocument.spreadsheetml.pivotTable+xml"/>
  <Override PartName="/xl/pivotTables/pivotTable50.xml" ContentType="application/vnd.openxmlformats-officedocument.spreadsheetml.pivotTable+xml"/>
  <Override PartName="/xl/pivotTables/pivotTable51.xml" ContentType="application/vnd.openxmlformats-officedocument.spreadsheetml.pivotTable+xml"/>
  <Override PartName="/xl/pivotTables/pivotTable52.xml" ContentType="application/vnd.openxmlformats-officedocument.spreadsheetml.pivotTable+xml"/>
  <Override PartName="/xl/pivotTables/pivotTable53.xml" ContentType="application/vnd.openxmlformats-officedocument.spreadsheetml.pivotTable+xml"/>
  <Override PartName="/xl/pivotTables/pivotTable54.xml" ContentType="application/vnd.openxmlformats-officedocument.spreadsheetml.pivotTable+xml"/>
  <Override PartName="/xl/pivotTables/pivotTable55.xml" ContentType="application/vnd.openxmlformats-officedocument.spreadsheetml.pivotTable+xml"/>
  <Override PartName="/xl/pivotTables/pivotTable56.xml" ContentType="application/vnd.openxmlformats-officedocument.spreadsheetml.pivotTable+xml"/>
  <Override PartName="/xl/pivotTables/pivotTable57.xml" ContentType="application/vnd.openxmlformats-officedocument.spreadsheetml.pivotTable+xml"/>
  <Override PartName="/xl/pivotTables/pivotTable58.xml" ContentType="application/vnd.openxmlformats-officedocument.spreadsheetml.pivotTable+xml"/>
  <Override PartName="/xl/pivotTables/pivotTable59.xml" ContentType="application/vnd.openxmlformats-officedocument.spreadsheetml.pivotTable+xml"/>
  <Override PartName="/xl/pivotTables/pivotTable60.xml" ContentType="application/vnd.openxmlformats-officedocument.spreadsheetml.pivotTable+xml"/>
  <Override PartName="/xl/pivotTables/pivotTable61.xml" ContentType="application/vnd.openxmlformats-officedocument.spreadsheetml.pivotTable+xml"/>
  <Override PartName="/xl/pivotTables/pivotTable62.xml" ContentType="application/vnd.openxmlformats-officedocument.spreadsheetml.pivotTable+xml"/>
  <Override PartName="/xl/pivotTables/pivotTable63.xml" ContentType="application/vnd.openxmlformats-officedocument.spreadsheetml.pivotTable+xml"/>
  <Override PartName="/xl/pivotTables/pivotTable64.xml" ContentType="application/vnd.openxmlformats-officedocument.spreadsheetml.pivotTable+xml"/>
  <Override PartName="/xl/pivotTables/pivotTable65.xml" ContentType="application/vnd.openxmlformats-officedocument.spreadsheetml.pivotTable+xml"/>
  <Override PartName="/xl/pivotTables/pivotTable66.xml" ContentType="application/vnd.openxmlformats-officedocument.spreadsheetml.pivotTable+xml"/>
  <Override PartName="/xl/pivotTables/pivotTable67.xml" ContentType="application/vnd.openxmlformats-officedocument.spreadsheetml.pivotTable+xml"/>
  <Override PartName="/xl/drawings/drawing51.xml" ContentType="application/vnd.openxmlformats-officedocument.drawing+xml"/>
  <Override PartName="/xl/charts/chart57.xml" ContentType="application/vnd.openxmlformats-officedocument.drawingml.chart+xml"/>
  <Override PartName="/xl/drawings/drawing52.xml" ContentType="application/vnd.openxmlformats-officedocument.drawingml.chartshapes+xml"/>
  <Override PartName="/xl/charts/chart58.xml" ContentType="application/vnd.openxmlformats-officedocument.drawingml.chart+xml"/>
  <Override PartName="/xl/drawings/drawing53.xml" ContentType="application/vnd.openxmlformats-officedocument.drawingml.chartshapes+xml"/>
  <Override PartName="/xl/charts/chart59.xml" ContentType="application/vnd.openxmlformats-officedocument.drawingml.chart+xml"/>
  <Override PartName="/xl/drawings/drawing54.xml" ContentType="application/vnd.openxmlformats-officedocument.drawingml.chartshapes+xml"/>
  <Override PartName="/xl/charts/chart60.xml" ContentType="application/vnd.openxmlformats-officedocument.drawingml.chart+xml"/>
  <Override PartName="/xl/drawings/drawing5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910"/>
  <workbookPr hidePivotFieldList="1" autoCompressPictures="0"/>
  <bookViews>
    <workbookView xWindow="0" yWindow="0" windowWidth="25600" windowHeight="15520" activeTab="2"/>
  </bookViews>
  <sheets>
    <sheet name="Overview" sheetId="8" r:id="rId1"/>
    <sheet name="Raw data" sheetId="1" r:id="rId2"/>
    <sheet name="Section 1" sheetId="2" r:id="rId3"/>
    <sheet name="Section 2 - Question 1" sheetId="3" r:id="rId4"/>
    <sheet name="Section 2 - Question 2" sheetId="4" r:id="rId5"/>
    <sheet name="Section 2 - Question 3" sheetId="5" r:id="rId6"/>
    <sheet name="Section 2 - Question 9" sheetId="6" r:id="rId7"/>
    <sheet name="Section 2 - Other Questions" sheetId="7" r:id="rId8"/>
  </sheets>
  <definedNames>
    <definedName name="SurveyID4882__2" localSheetId="1">'Raw data'!$A$1:$CE$90</definedName>
  </definedNames>
  <calcPr calcId="140001" concurrentCalc="0"/>
  <pivotCaches>
    <pivotCache cacheId="49" r:id="rId9"/>
  </pivotCaches>
  <extLst>
    <ext xmlns:mx="http://schemas.microsoft.com/office/mac/excel/2008/main" uri="{7523E5D3-25F3-A5E0-1632-64F254C22452}">
      <mx:ArchID Flags="2"/>
    </ext>
  </extLst>
</workbook>
</file>

<file path=xl/calcChain.xml><?xml version="1.0" encoding="utf-8"?>
<calcChain xmlns="http://schemas.openxmlformats.org/spreadsheetml/2006/main">
  <c r="W5" i="6" l="1"/>
  <c r="W10" i="6"/>
  <c r="W8" i="6"/>
  <c r="W6" i="6"/>
  <c r="W7" i="6"/>
  <c r="W9" i="6"/>
  <c r="D49" i="6"/>
  <c r="E49" i="6"/>
  <c r="D48" i="6"/>
  <c r="E48" i="6"/>
  <c r="D47" i="6"/>
  <c r="E47" i="6"/>
  <c r="D46" i="6"/>
  <c r="E46" i="6"/>
  <c r="D45" i="6"/>
  <c r="E45" i="6"/>
  <c r="D40" i="6"/>
  <c r="E40" i="6"/>
  <c r="D39" i="6"/>
  <c r="E39" i="6"/>
  <c r="D38" i="6"/>
  <c r="E38" i="6"/>
  <c r="D37" i="6"/>
  <c r="E37" i="6"/>
  <c r="D33" i="6"/>
  <c r="E33" i="6"/>
  <c r="D32" i="6"/>
  <c r="E32" i="6"/>
  <c r="D31" i="6"/>
  <c r="E31" i="6"/>
  <c r="D30" i="6"/>
  <c r="E30" i="6"/>
  <c r="D29" i="6"/>
  <c r="E29" i="6"/>
  <c r="D25" i="6"/>
  <c r="E25" i="6"/>
  <c r="D24" i="6"/>
  <c r="E24" i="6"/>
  <c r="D23" i="6"/>
  <c r="E23" i="6"/>
  <c r="D22" i="6"/>
  <c r="E22" i="6"/>
  <c r="D21" i="6"/>
  <c r="E21" i="6"/>
  <c r="D17" i="6"/>
  <c r="E17" i="6"/>
  <c r="D16" i="6"/>
  <c r="E16" i="6"/>
  <c r="D15" i="6"/>
  <c r="E15" i="6"/>
  <c r="D14" i="6"/>
  <c r="E14" i="6"/>
  <c r="D13" i="6"/>
  <c r="E13" i="6"/>
  <c r="D6" i="6"/>
  <c r="E6" i="6"/>
  <c r="D7" i="6"/>
  <c r="E7" i="6"/>
  <c r="D8" i="6"/>
  <c r="E8" i="6"/>
  <c r="D5" i="6"/>
  <c r="E5" i="6"/>
  <c r="W3" i="6"/>
  <c r="W4" i="5"/>
  <c r="W8" i="5"/>
  <c r="W6" i="5"/>
  <c r="W5" i="5"/>
  <c r="W7" i="5"/>
  <c r="W9" i="5"/>
  <c r="W12" i="5"/>
  <c r="W11" i="5"/>
  <c r="W10" i="5"/>
  <c r="D73" i="5"/>
  <c r="E73" i="5"/>
  <c r="D72" i="5"/>
  <c r="E72" i="5"/>
  <c r="D71" i="5"/>
  <c r="E71" i="5"/>
  <c r="D70" i="5"/>
  <c r="E70" i="5"/>
  <c r="D69" i="5"/>
  <c r="E69" i="5"/>
  <c r="D65" i="5"/>
  <c r="E65" i="5"/>
  <c r="D64" i="5"/>
  <c r="E64" i="5"/>
  <c r="D63" i="5"/>
  <c r="E63" i="5"/>
  <c r="D62" i="5"/>
  <c r="E62" i="5"/>
  <c r="D61" i="5"/>
  <c r="E61" i="5"/>
  <c r="D57" i="5"/>
  <c r="E57" i="5"/>
  <c r="D56" i="5"/>
  <c r="E56" i="5"/>
  <c r="D55" i="5"/>
  <c r="E55" i="5"/>
  <c r="D54" i="5"/>
  <c r="E54" i="5"/>
  <c r="D53" i="5"/>
  <c r="E53" i="5"/>
  <c r="D49" i="5"/>
  <c r="E49" i="5"/>
  <c r="D48" i="5"/>
  <c r="E48" i="5"/>
  <c r="D47" i="5"/>
  <c r="E47" i="5"/>
  <c r="D46" i="5"/>
  <c r="E46" i="5"/>
  <c r="D45" i="5"/>
  <c r="E45" i="5"/>
  <c r="D41" i="5"/>
  <c r="E41" i="5"/>
  <c r="D40" i="5"/>
  <c r="E40" i="5"/>
  <c r="D39" i="5"/>
  <c r="E39" i="5"/>
  <c r="D38" i="5"/>
  <c r="E38" i="5"/>
  <c r="D37" i="5"/>
  <c r="E37" i="5"/>
  <c r="E42" i="5"/>
  <c r="D42" i="5"/>
  <c r="X7" i="5"/>
  <c r="D33" i="5"/>
  <c r="E33" i="5"/>
  <c r="D32" i="5"/>
  <c r="E32" i="5"/>
  <c r="D31" i="5"/>
  <c r="E31" i="5"/>
  <c r="D30" i="5"/>
  <c r="E30" i="5"/>
  <c r="D29" i="5"/>
  <c r="E29" i="5"/>
  <c r="D25" i="5"/>
  <c r="E25" i="5"/>
  <c r="D24" i="5"/>
  <c r="E24" i="5"/>
  <c r="D23" i="5"/>
  <c r="E23" i="5"/>
  <c r="D22" i="5"/>
  <c r="E22" i="5"/>
  <c r="D21" i="5"/>
  <c r="E21" i="5"/>
  <c r="D17" i="5"/>
  <c r="E17" i="5"/>
  <c r="D16" i="5"/>
  <c r="E16" i="5"/>
  <c r="D15" i="5"/>
  <c r="E15" i="5"/>
  <c r="D14" i="5"/>
  <c r="E14" i="5"/>
  <c r="D13" i="5"/>
  <c r="E13" i="5"/>
  <c r="D6" i="5"/>
  <c r="E6" i="5"/>
  <c r="D7" i="5"/>
  <c r="E7" i="5"/>
  <c r="D8" i="5"/>
  <c r="D9" i="5"/>
  <c r="E9" i="5"/>
  <c r="D5" i="5"/>
  <c r="E5" i="5"/>
  <c r="W2" i="5"/>
  <c r="W5" i="4"/>
  <c r="W13" i="4"/>
  <c r="W10" i="4"/>
  <c r="W9" i="4"/>
  <c r="W12" i="4"/>
  <c r="W6" i="4"/>
  <c r="W8" i="4"/>
  <c r="W7" i="4"/>
  <c r="W11" i="4"/>
  <c r="D5" i="4"/>
  <c r="E5" i="4"/>
  <c r="D6" i="4"/>
  <c r="E6" i="4"/>
  <c r="D7" i="4"/>
  <c r="E7" i="4"/>
  <c r="W14" i="4"/>
  <c r="D77" i="4"/>
  <c r="E77" i="4"/>
  <c r="D78" i="4"/>
  <c r="E78" i="4"/>
  <c r="D79" i="4"/>
  <c r="E79" i="4"/>
  <c r="D80" i="4"/>
  <c r="E80" i="4"/>
  <c r="D81" i="4"/>
  <c r="E81" i="4"/>
  <c r="D69" i="4"/>
  <c r="E69" i="4"/>
  <c r="D70" i="4"/>
  <c r="E70" i="4"/>
  <c r="D71" i="4"/>
  <c r="E71" i="4"/>
  <c r="D72" i="4"/>
  <c r="E72" i="4"/>
  <c r="D61" i="4"/>
  <c r="E61" i="4"/>
  <c r="D62" i="4"/>
  <c r="E62" i="4"/>
  <c r="D63" i="4"/>
  <c r="E63" i="4"/>
  <c r="D53" i="4"/>
  <c r="E53" i="4"/>
  <c r="D54" i="4"/>
  <c r="E54" i="4"/>
  <c r="D55" i="4"/>
  <c r="E55" i="4"/>
  <c r="D56" i="4"/>
  <c r="E56" i="4"/>
  <c r="D45" i="4"/>
  <c r="E45" i="4"/>
  <c r="D46" i="4"/>
  <c r="E46" i="4"/>
  <c r="D47" i="4"/>
  <c r="E47" i="4"/>
  <c r="D48" i="4"/>
  <c r="E48" i="4"/>
  <c r="D41" i="4"/>
  <c r="E41" i="4"/>
  <c r="D37" i="4"/>
  <c r="E37" i="4"/>
  <c r="D38" i="4"/>
  <c r="E38" i="4"/>
  <c r="D39" i="4"/>
  <c r="E39" i="4"/>
  <c r="D40" i="4"/>
  <c r="E40" i="4"/>
  <c r="D29" i="4"/>
  <c r="E29" i="4"/>
  <c r="D30" i="4"/>
  <c r="E30" i="4"/>
  <c r="D31" i="4"/>
  <c r="E31" i="4"/>
  <c r="D32" i="4"/>
  <c r="E32" i="4"/>
  <c r="D24" i="4"/>
  <c r="E24" i="4"/>
  <c r="D21" i="4"/>
  <c r="E21" i="4"/>
  <c r="D22" i="4"/>
  <c r="E22" i="4"/>
  <c r="D23" i="4"/>
  <c r="E23" i="4"/>
  <c r="D13" i="4"/>
  <c r="E13" i="4"/>
  <c r="D14" i="4"/>
  <c r="E14" i="4"/>
  <c r="D15" i="4"/>
  <c r="E15" i="4"/>
  <c r="W3" i="4"/>
  <c r="V3" i="3"/>
  <c r="D85" i="3"/>
  <c r="E85" i="3"/>
  <c r="D86" i="3"/>
  <c r="E86" i="3"/>
  <c r="D87" i="3"/>
  <c r="E87" i="3"/>
  <c r="D88" i="3"/>
  <c r="E88" i="3"/>
  <c r="D89" i="3"/>
  <c r="E89" i="3"/>
  <c r="D77" i="3"/>
  <c r="E77" i="3"/>
  <c r="D78" i="3"/>
  <c r="E78" i="3"/>
  <c r="D79" i="3"/>
  <c r="E79" i="3"/>
  <c r="D80" i="3"/>
  <c r="E80" i="3"/>
  <c r="D81" i="3"/>
  <c r="E81" i="3"/>
  <c r="D69" i="3"/>
  <c r="E69" i="3"/>
  <c r="D70" i="3"/>
  <c r="E70" i="3"/>
  <c r="D71" i="3"/>
  <c r="E71" i="3"/>
  <c r="D72" i="3"/>
  <c r="E72" i="3"/>
  <c r="D61" i="3"/>
  <c r="E61" i="3"/>
  <c r="D62" i="3"/>
  <c r="E62" i="3"/>
  <c r="D63" i="3"/>
  <c r="E63" i="3"/>
  <c r="D64" i="3"/>
  <c r="E64" i="3"/>
  <c r="D53" i="3"/>
  <c r="E53" i="3"/>
  <c r="D54" i="3"/>
  <c r="E54" i="3"/>
  <c r="D55" i="3"/>
  <c r="E55" i="3"/>
  <c r="D56" i="3"/>
  <c r="E56" i="3"/>
  <c r="D57" i="3"/>
  <c r="E57" i="3"/>
  <c r="D45" i="3"/>
  <c r="E45" i="3"/>
  <c r="D46" i="3"/>
  <c r="E46" i="3"/>
  <c r="D47" i="3"/>
  <c r="E47" i="3"/>
  <c r="D48" i="3"/>
  <c r="E48" i="3"/>
  <c r="D37" i="3"/>
  <c r="E37" i="3"/>
  <c r="D38" i="3"/>
  <c r="E38" i="3"/>
  <c r="D39" i="3"/>
  <c r="E39" i="3"/>
  <c r="D40" i="3"/>
  <c r="E40" i="3"/>
  <c r="D29" i="3"/>
  <c r="E29" i="3"/>
  <c r="D30" i="3"/>
  <c r="E30" i="3"/>
  <c r="D31" i="3"/>
  <c r="E31" i="3"/>
  <c r="D32" i="3"/>
  <c r="E32" i="3"/>
  <c r="D33" i="3"/>
  <c r="E33" i="3"/>
  <c r="D21" i="3"/>
  <c r="E21" i="3"/>
  <c r="D22" i="3"/>
  <c r="E22" i="3"/>
  <c r="D23" i="3"/>
  <c r="E23" i="3"/>
  <c r="D24" i="3"/>
  <c r="E24" i="3"/>
  <c r="D25" i="3"/>
  <c r="E25" i="3"/>
  <c r="D14" i="3"/>
  <c r="E14" i="3"/>
  <c r="D15" i="3"/>
  <c r="E15" i="3"/>
  <c r="D16" i="3"/>
  <c r="E16" i="3"/>
  <c r="D13" i="3"/>
  <c r="E13" i="3"/>
  <c r="D6" i="3"/>
  <c r="E6" i="3"/>
  <c r="D7" i="3"/>
  <c r="E7" i="3"/>
  <c r="D8" i="3"/>
  <c r="E8" i="3"/>
  <c r="D9" i="3"/>
  <c r="E9" i="3"/>
  <c r="D5" i="3"/>
  <c r="E5" i="3"/>
  <c r="E8" i="5"/>
  <c r="V5" i="3"/>
  <c r="V9" i="3"/>
  <c r="V14" i="3"/>
  <c r="V13" i="3"/>
  <c r="V8" i="3"/>
  <c r="V11" i="3"/>
  <c r="V12" i="3"/>
  <c r="V6" i="3"/>
  <c r="V10" i="3"/>
  <c r="V15" i="3"/>
  <c r="V7" i="3"/>
  <c r="D26" i="2"/>
  <c r="E23" i="2"/>
  <c r="E16" i="2"/>
  <c r="E13" i="2"/>
  <c r="E15" i="2"/>
  <c r="E12" i="2"/>
  <c r="E25" i="2"/>
  <c r="E22" i="2"/>
  <c r="E24" i="2"/>
  <c r="E18" i="2"/>
  <c r="E19" i="2"/>
  <c r="E21" i="2"/>
  <c r="E11" i="2"/>
  <c r="E14" i="2"/>
  <c r="E20" i="2"/>
  <c r="E17" i="2"/>
  <c r="E34" i="5"/>
  <c r="D34" i="5"/>
  <c r="X9" i="5"/>
  <c r="E26" i="6"/>
  <c r="D26" i="6"/>
  <c r="X6" i="6"/>
  <c r="E73" i="4"/>
  <c r="D73" i="4"/>
  <c r="X13" i="4"/>
  <c r="E74" i="5"/>
  <c r="D74" i="5"/>
  <c r="X4" i="5"/>
  <c r="E16" i="4"/>
  <c r="D16" i="4"/>
  <c r="X11" i="4"/>
  <c r="E66" i="5"/>
  <c r="D66" i="5"/>
  <c r="X8" i="5"/>
  <c r="E41" i="3"/>
  <c r="D41" i="3"/>
  <c r="W12" i="3"/>
  <c r="E34" i="6"/>
  <c r="D34" i="6"/>
  <c r="X8" i="6"/>
  <c r="E10" i="3"/>
  <c r="D10" i="3"/>
  <c r="W7" i="3"/>
  <c r="E17" i="3"/>
  <c r="D17" i="3"/>
  <c r="W15" i="3"/>
  <c r="E50" i="6"/>
  <c r="D50" i="6"/>
  <c r="X5" i="6"/>
  <c r="E41" i="6"/>
  <c r="D41" i="6"/>
  <c r="X10" i="6"/>
  <c r="E18" i="6"/>
  <c r="E9" i="6"/>
  <c r="D9" i="6"/>
  <c r="X9" i="6"/>
  <c r="D18" i="6"/>
  <c r="X7" i="6"/>
  <c r="E58" i="5"/>
  <c r="D58" i="5"/>
  <c r="X6" i="5"/>
  <c r="E50" i="5"/>
  <c r="D50" i="5"/>
  <c r="X5" i="5"/>
  <c r="E18" i="5"/>
  <c r="D18" i="5"/>
  <c r="X11" i="5"/>
  <c r="E26" i="5"/>
  <c r="D26" i="5"/>
  <c r="X12" i="5"/>
  <c r="E10" i="5"/>
  <c r="D10" i="5"/>
  <c r="X10" i="5"/>
  <c r="E73" i="3"/>
  <c r="D73" i="3"/>
  <c r="W14" i="3"/>
  <c r="E33" i="4"/>
  <c r="D33" i="4"/>
  <c r="X8" i="4"/>
  <c r="E82" i="4"/>
  <c r="D82" i="4"/>
  <c r="X5" i="4"/>
  <c r="E65" i="3"/>
  <c r="D65" i="3"/>
  <c r="W13" i="3"/>
  <c r="E58" i="3"/>
  <c r="D58" i="3"/>
  <c r="W8" i="3"/>
  <c r="E90" i="3"/>
  <c r="D90" i="3"/>
  <c r="W5" i="3"/>
  <c r="E8" i="4"/>
  <c r="D8" i="4"/>
  <c r="X14" i="4"/>
  <c r="E26" i="3"/>
  <c r="D26" i="3"/>
  <c r="W10" i="3"/>
  <c r="E82" i="3"/>
  <c r="D82" i="3"/>
  <c r="W9" i="3"/>
  <c r="E42" i="4"/>
  <c r="D42" i="4"/>
  <c r="X6" i="4"/>
  <c r="E34" i="3"/>
  <c r="D34" i="3"/>
  <c r="W6" i="3"/>
  <c r="E49" i="4"/>
  <c r="D49" i="4"/>
  <c r="X12" i="4"/>
  <c r="E25" i="4"/>
  <c r="D25" i="4"/>
  <c r="X7" i="4"/>
  <c r="E64" i="4"/>
  <c r="D64" i="4"/>
  <c r="X10" i="4"/>
  <c r="E49" i="3"/>
  <c r="D49" i="3"/>
  <c r="W11" i="3"/>
  <c r="E57" i="4"/>
  <c r="D57" i="4"/>
  <c r="X9" i="4"/>
</calcChain>
</file>

<file path=xl/connections.xml><?xml version="1.0" encoding="utf-8"?>
<connections xmlns="http://schemas.openxmlformats.org/spreadsheetml/2006/main">
  <connection id="1" name="SurveyID4882 (2)" type="6" refreshedVersion="4" deleted="1" background="1" saveData="1">
    <textPr sourceFile="E:\Bogdan\Dial-a-molecule\ElN Trial\SurveyID4882 (2).csv" comma="1">
      <textFields count="8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<sst xmlns="http://schemas.openxmlformats.org/spreadsheetml/2006/main" count="8065" uniqueCount="524">
  <si>
    <t>Participant ID</t>
  </si>
  <si>
    <t>Previous ID</t>
  </si>
  <si>
    <t>referer</t>
  </si>
  <si>
    <t xml:space="preserve"> ABOUT YOURSELF</t>
  </si>
  <si>
    <t xml:space="preserve">What is your current position? --  -- </t>
  </si>
  <si>
    <t>ABOUT YOUR RESEARCH</t>
  </si>
  <si>
    <t>Saving time over the paper notebook process</t>
  </si>
  <si>
    <t>Improved ability to search and re-use documented information</t>
  </si>
  <si>
    <t>Better ability to collaborate and share information</t>
  </si>
  <si>
    <t>Better protection of IP</t>
  </si>
  <si>
    <t>Improved quality of record keeping</t>
  </si>
  <si>
    <t>Improved access to data as linked through ELN</t>
  </si>
  <si>
    <t>Improved group / project management</t>
  </si>
  <si>
    <t>Access to notebook from more locations (e.g. home)</t>
  </si>
  <si>
    <t>Secure automatic back-up of data</t>
  </si>
  <si>
    <t>Easier inclusion of safety data</t>
  </si>
  <si>
    <t>Other (please specify below)</t>
  </si>
  <si>
    <t>Use the space below to describe 'Other' and/or expand on your answer.</t>
  </si>
  <si>
    <t>Ease of use</t>
  </si>
  <si>
    <t>Scientific specific capabilities</t>
  </si>
  <si>
    <t>Quality of support</t>
  </si>
  <si>
    <t>Accessibility from a wide range of devices / locations</t>
  </si>
  <si>
    <t>Low cost</t>
  </si>
  <si>
    <t>Performance of the system (e.g. response time)</t>
  </si>
  <si>
    <t>Level of security</t>
  </si>
  <si>
    <t>Range of data types it can handle</t>
  </si>
  <si>
    <t>Ability to export data in an open format</t>
  </si>
  <si>
    <t xml:space="preserve"> --  -- Use the space below to describe 'Other' and/or expand on your answer. --  -- </t>
  </si>
  <si>
    <t>Difficulty of needing to enter data in both lab and write-up area</t>
  </si>
  <si>
    <t>Difficulty of easily capturing some types of information into an ELN</t>
  </si>
  <si>
    <t>Data tied into particular commercial package</t>
  </si>
  <si>
    <t>Too much trouble to log on to a system for minor entries</t>
  </si>
  <si>
    <t>Additional training burden</t>
  </si>
  <si>
    <t>ELN not applicable to my sort of research</t>
  </si>
  <si>
    <t>My data is not suitable for an ELN</t>
  </si>
  <si>
    <t>Inability to take experiment write-ups with me when I leave</t>
  </si>
  <si>
    <t xml:space="preserve"> --  --  --  -- Use the space below to describe 'Other' and/or expand on your answer. --  --  --  -- </t>
  </si>
  <si>
    <t xml:space="preserve">How much time per week do you estimate you could save if you could document in an electronic lab notebook versus paper. --  --  </t>
  </si>
  <si>
    <t>Retrieving information to compile reports</t>
  </si>
  <si>
    <t>Re-using colleagues information in your lab book (e.g. copying experiments)</t>
  </si>
  <si>
    <t>Allowing others to re-use information in your lab-book</t>
  </si>
  <si>
    <t>Avoiding repeating experiments that have been done by others through easier searching</t>
  </si>
  <si>
    <t>Easier organisation of data (e.g. spectroscopic)</t>
  </si>
  <si>
    <t>If you selected 'Other' please describe and/or expand on answer.</t>
  </si>
  <si>
    <t>Chromatography</t>
  </si>
  <si>
    <t>Mass spectrometry</t>
  </si>
  <si>
    <t>NMR</t>
  </si>
  <si>
    <t>Infrared spectrometry</t>
  </si>
  <si>
    <t>UV-Vis spectrometry</t>
  </si>
  <si>
    <t>Electrochemistry</t>
  </si>
  <si>
    <t>Microscopy</t>
  </si>
  <si>
    <t>Crystal structures</t>
  </si>
  <si>
    <t>Surface analysis</t>
  </si>
  <si>
    <t>Spreadsheets</t>
  </si>
  <si>
    <t>Text documents</t>
  </si>
  <si>
    <t>Pdfs of journal articles</t>
  </si>
  <si>
    <t>Other images (e.g. scans  photos)</t>
  </si>
  <si>
    <t>Videos</t>
  </si>
  <si>
    <t>Results of calculations</t>
  </si>
  <si>
    <t>Other (please specify)</t>
  </si>
  <si>
    <t>--</t>
  </si>
  <si>
    <t>Section Start</t>
  </si>
  <si>
    <t>Academic Staff</t>
  </si>
  <si>
    <t xml:space="preserve"> </t>
  </si>
  <si>
    <t>organic chemistry</t>
  </si>
  <si>
    <t>University of Southampton</t>
  </si>
  <si>
    <t>Mac OS</t>
  </si>
  <si>
    <t>Slightly important</t>
  </si>
  <si>
    <t>Quite important</t>
  </si>
  <si>
    <t>Fairly important</t>
  </si>
  <si>
    <t>Very important</t>
  </si>
  <si>
    <t xml:space="preserve">Quite important </t>
  </si>
  <si>
    <t xml:space="preserve">Fairly important </t>
  </si>
  <si>
    <t xml:space="preserve">Very important </t>
  </si>
  <si>
    <t>Not at all important</t>
  </si>
  <si>
    <t xml:space="preserve">Slightly important </t>
  </si>
  <si>
    <t>Yes</t>
  </si>
  <si>
    <t>No</t>
  </si>
  <si>
    <t>Graduate Student</t>
  </si>
  <si>
    <t>Chemistry</t>
  </si>
  <si>
    <t>Windows</t>
  </si>
  <si>
    <t>I have never used an ELNB but would like to know more about it. Of course  the drawbacks for one program are obvious because there is not much flexibility but it might be useful so that everyone is using one standardised system</t>
  </si>
  <si>
    <t>0-5h</t>
  </si>
  <si>
    <t>Up to 2h</t>
  </si>
  <si>
    <t>Handwriting is bad so pc written book is good</t>
  </si>
  <si>
    <t>word  pdf  excel  acd  chemdraw. mathlab</t>
  </si>
  <si>
    <t>Organic Chemistry</t>
  </si>
  <si>
    <t>Cardiff University</t>
  </si>
  <si>
    <t xml:space="preserve">  </t>
  </si>
  <si>
    <t>Up to 1h</t>
  </si>
  <si>
    <t>chemdraw|mestrec|word</t>
  </si>
  <si>
    <t>https://exchange.imperial.ac.uk/owa/redir.aspx?C=933e1cb9c74e465f83231d805ac51167&amp;URL=https%3a%2f%2fwww.isurvey.soton.ac.uk%2f4882%2f36845%2f9WECEQ%2fImperial%2bCollege%2bLondon</t>
  </si>
  <si>
    <t>Medicinal Chemistry</t>
  </si>
  <si>
    <t>Imperial College London</t>
  </si>
  <si>
    <t>NA</t>
  </si>
  <si>
    <t>5-10h</t>
  </si>
  <si>
    <t xml:space="preserve">better quality of writing </t>
  </si>
  <si>
    <t xml:space="preserve">Excel  Word  Chemdraw  Mestrec Mestrenova  Pymol  Schrodinger package  </t>
  </si>
  <si>
    <t>https://nemo.strath.ac.uk/owa/redir.aspx?C=b697497d13ed4aa08ebbf2de02d8425b&amp;URL=https%3a%2f%2fwww.isurvey.soton.ac.uk%2f4882%2f36774%2fYKWIMU%2fUniversityofStrathclyde</t>
  </si>
  <si>
    <t>Pharmacoepidemiology</t>
  </si>
  <si>
    <t>Easy of copy/paste from writing code  rather than hand-writing it.</t>
  </si>
  <si>
    <t>N/A</t>
  </si>
  <si>
    <t>I use an electronic note book</t>
  </si>
  <si>
    <t>No idea</t>
  </si>
  <si>
    <t>Being able to search through lab notebook effectively</t>
  </si>
  <si>
    <t>Database code</t>
  </si>
  <si>
    <t>Excel  Word  SQL  Minitab  SPSS</t>
  </si>
  <si>
    <t>pharmacometrics</t>
  </si>
  <si>
    <t>arrange different types of data (pdf  excel  word as well as different formats of figures)</t>
  </si>
  <si>
    <t>n/a</t>
  </si>
  <si>
    <t>matlab files</t>
  </si>
  <si>
    <t>Word|Excel|Chemdraw|Matlab|SPSS|STATA|NONMEM|Simcyp|R and Rstudio|Sigmaplot</t>
  </si>
  <si>
    <t>https://cardiffmail05.cf.ac.uk/mail1/sacseg.nsf/iNotes/Mail/?OpenDocument&amp;ui=dwa_frame&amp;l=en&amp;CR&amp;MX&amp;TS=20120323T031831</t>
  </si>
  <si>
    <t>Catalytic chemistry</t>
  </si>
  <si>
    <t>As a group leader  I want access to all my group's results - even after individual members have left.</t>
  </si>
  <si>
    <t>Accessibility of historic data.</t>
  </si>
  <si>
    <t>None</t>
  </si>
  <si>
    <t>Not applicable</t>
  </si>
  <si>
    <t>Activity test results.</t>
  </si>
  <si>
    <t>Excel|Word|PowerPoint</t>
  </si>
  <si>
    <t>https://outlook.leeds.ac.uk/owa/redir.aspx?C=33779c085bb74d54a54aa4eeee55152c&amp;URL=https%3a%2f%2fwww.isurvey.soton.ac.uk%2f4882%2f36855%2fVYAL02%2fUniversity%2bof%2bLeeds</t>
  </si>
  <si>
    <t>University of Leeds</t>
  </si>
  <si>
    <t>Clear consistant format between users results</t>
  </si>
  <si>
    <t>none</t>
  </si>
  <si>
    <t>Excel|Word|Chemdraw|Mestrec|Adobe (Pdf)|</t>
  </si>
  <si>
    <t>Chemical Engineering|Crystallisation</t>
  </si>
  <si>
    <t>No additions</t>
  </si>
  <si>
    <t>No addition</t>
  </si>
  <si>
    <t>This slide is confusing. If you ask me how much something concerns me I find it difficult to express it in levels of importance.|Not at all important = I does not at all concern me|Very important = It concerns me very much</t>
  </si>
  <si>
    <t>10-15h</t>
  </si>
  <si>
    <t>Excel  Word  Powerpoint  MS Photoeditor  MS Project  Data thief III</t>
  </si>
  <si>
    <t>Chemistry-materials chemistry</t>
  </si>
  <si>
    <t xml:space="preserve">legibility of records between individuals. </t>
  </si>
  <si>
    <t>range of data types needs to include everything  from NMR/IR data from various equipment manufacturers to AFM and XPS data  again also from a range of equipment manufacturers. if it wants to make a significant difference it needs to be easier to use than me writing it out with a pen/pencil  otherwise it'll be case of only using it 'cos we have to' like carbon copy books.</t>
  </si>
  <si>
    <t>my data not being suitable shouldn't even be an option. if this is meant to be used by researchers then any and all data should be able to be added to the ELN.  not being able to get at data from certain commercial programs might be a major stumbling block.</t>
  </si>
  <si>
    <t>XPS  AFM  white light inferometry (WLI)  XRD</t>
  </si>
  <si>
    <t>Excel  ECLab  Word  Chemdraw  EVA(XRD software from bruker)  CASAXPS  WSxM (AFM software)  spectrum (IR software from Perkin elmer)  ACDLabs (NMR software)  and gwyddion (WLI software)</t>
  </si>
  <si>
    <t>physical organic chemistry</t>
  </si>
  <si>
    <t>not applicable</t>
  </si>
  <si>
    <t>None  or negative</t>
  </si>
  <si>
    <t>calorimetry  circular dichroism and other instrumental data. Computational and docking data.</t>
  </si>
  <si>
    <t>Excel  Origin  ChemDraw  Marvin Sketch  ACDLabs spectrus processors  Gaussian  Mathematica  Word  csv-files  vina (docking software)  UCSF Chimera  The GIMP (image editing software).</t>
  </si>
  <si>
    <t>Early Career Researcher (PDRA)</t>
  </si>
  <si>
    <t>Science Administration and organic chemistry</t>
  </si>
  <si>
    <t>Excel  Word  Chemdraw  ACD/labs  Matlab   Gaussian</t>
  </si>
  <si>
    <t>Natural product organic synthesis</t>
  </si>
  <si>
    <t>University of St Andrews</t>
  </si>
  <si>
    <t>-</t>
  </si>
  <si>
    <t>Speedily/auto fill out form for rerun of previous experiment</t>
  </si>
  <si>
    <t>Chemdraw and computational chemistry files</t>
  </si>
  <si>
    <t xml:space="preserve">Excel  word  Chemdraw  maestro macromodel  topspin  iNMR  PDF reader. </t>
  </si>
  <si>
    <t>Chemistry with some biology.</t>
  </si>
  <si>
    <t>excel  word  chemdraw  topspin</t>
  </si>
  <si>
    <t>Physical chemistry</t>
  </si>
  <si>
    <t>University of Manchester</t>
  </si>
  <si>
    <t>seamlessly integrate notes taken during work at external facilities on behalf of other group members into their notebooks</t>
  </si>
  <si>
    <t>Long term perspective of producst; large user base</t>
  </si>
  <si>
    <t>nothing really only filling this in because your survey requests it</t>
  </si>
  <si>
    <t>don't know</t>
  </si>
  <si>
    <t>Excel  CasaXPS  Origin  FEFF  StoBe</t>
  </si>
  <si>
    <t>https://ueaexchange.uea.ac.uk/owa/redir.aspx?C=3e664806e3d6451c994d83a80113365b&amp;URL=https%3a%2f%2fwww.isurvey.soton.ac.uk%2f4882%2f36920%2f2IMHFP%2fUniversity%2bof%2bEast%2bAnglia</t>
  </si>
  <si>
    <t>Synthetic Organic Chemistry</t>
  </si>
  <si>
    <t>University of East Anglia</t>
  </si>
  <si>
    <t>Helps with thesis writing</t>
  </si>
  <si>
    <t>Allowing maximum use of databases</t>
  </si>
  <si>
    <t>Loss of data if something happens</t>
  </si>
  <si>
    <t>Allowing writing from home or desk room</t>
  </si>
  <si>
    <t>Mestrec|Excel|PE IR data|HPLC|Chemdraw|Chem 3d|Topspin|FID</t>
  </si>
  <si>
    <t>Pharmaceutical crystallisation</t>
  </si>
  <si>
    <t xml:space="preserve">Raman  Particle Size Distributions  Powder Diffraction Patterns  TGA/DSC/STA  </t>
  </si>
  <si>
    <t>Excel|Word|Chemdraw|Topas|Dash|Eva|Mercury|Crystals|</t>
  </si>
  <si>
    <t>https://www.outlook.soton.ac.uk/owa/redir.aspx?C=d81b790a624543dabd13dc50d38f354b&amp;URL=https%3a%2f%2fwww.isurvey.soton.ac.uk%2f4882%2f36753%2fM0EA3Q%2fUniversity%2bof%2bSouthampton</t>
  </si>
  <si>
    <t>Supramolecular Chemistry and Crystallography</t>
  </si>
  <si>
    <t>EXCEL|WORD|CHEM DRAW |ACD LABS|GUASSIAN |PLATON|MERCURY|ENCIFER|AIM 2000|WINGX|WINXD</t>
  </si>
  <si>
    <t>Crystal Nucleation</t>
  </si>
  <si>
    <t>Linux</t>
  </si>
  <si>
    <t>Provide ready typed information for journal publication</t>
  </si>
  <si>
    <t>Be able to generate flow charts</t>
  </si>
  <si>
    <t>ability for ELN to be used in a more programming based project.</t>
  </si>
  <si>
    <t>Logging appropriate directories analysis has been done.</t>
  </si>
  <si>
    <t>N/A at this time (project doesn't start next week)</t>
  </si>
  <si>
    <t>Inorganic chemistry/ Organometallics</t>
  </si>
  <si>
    <t>Consistent formatting between lab notes of others</t>
  </si>
  <si>
    <t>Easy  manipulation of data and the ability to open different data formats using the same program</t>
  </si>
  <si>
    <t>Slow computers which prohibit quick access to the program</t>
  </si>
  <si>
    <t>The ability to select portions of text and copy these directly into other similar experiments</t>
  </si>
  <si>
    <t>ChemDraw  MestraNova  Word  Excel  Origin</t>
  </si>
  <si>
    <t>Other: link notebook with esewhere obtained electronic data (NMR files  spreadsheets  etc..)</t>
  </si>
  <si>
    <t>Other: ability and sa=ecurity of back-up system</t>
  </si>
  <si>
    <t>inability to take computer into the lab to write down observations imediately</t>
  </si>
  <si>
    <t>excel spreadsheet</t>
  </si>
  <si>
    <t>Excel  Word  Chemdraw  ACD/Labs  CIF-file  powerpoint  Origin  Picture files (.tif)</t>
  </si>
  <si>
    <t>https://exchange.imperial.ac.uk/owa/redir.aspx?C=14a8bf79ee464ea091ef0d325d34333c&amp;URL=https%3a%2f%2fwww.isurvey.soton.ac.uk%2f4882%2f36837%2f7RIU14%2fImperial%2bCollege%2bLondon</t>
  </si>
  <si>
    <t>Chemical Biology</t>
  </si>
  <si>
    <t>Gels  blots</t>
  </si>
  <si>
    <t>Excel  Word  Powerpoint  Photoshop  MestreNova...</t>
  </si>
  <si>
    <t>https://owa.qub.ac.uk/owa/redir.aspx?C=a960005b9ec542519550bf4f0dbcf1fb&amp;URL=https%3a%2f%2fwww.isurvey.soton.ac.uk%2f4882%2f36766%2f2SDPKJ%2fQueen%255C%2527s%2bUniversity%2bBelfast</t>
  </si>
  <si>
    <t>Medicinal Chemistry  Organic Synthesis</t>
  </si>
  <si>
    <t>Co-relate the data</t>
  </si>
  <si>
    <t xml:space="preserve">Word  PDF  Excel  Chemdraw  </t>
  </si>
  <si>
    <t>https://owa.qub.ac.uk/owa/redir.aspx?C=5530531cd9ae4448820c962a9ae35b64&amp;URL=https%3a%2f%2fwww.isurvey.soton.ac.uk%2f4882%2f36769%2fE0QTSI%2fQueen%255C%2527s%2bUniversity%2bBelfast</t>
  </si>
  <si>
    <t>Medicinal chemistry  NAD+ research</t>
  </si>
  <si>
    <t>Training in the use of such software will be useful for future positions.</t>
  </si>
  <si>
    <t>Compatibility with third party programs  or option to purchase add-on versions of programs for increased functionality</t>
  </si>
  <si>
    <t>With easy access to full notes  may lead to micro-management of projects</t>
  </si>
  <si>
    <t>Ease of comparing different methods and results for optimisation</t>
  </si>
  <si>
    <t>Molecular structures for reports</t>
  </si>
  <si>
    <t>Excel  Word  Chemdraw</t>
  </si>
  <si>
    <t>(Bio)Organic/Computational Chemistry</t>
  </si>
  <si>
    <t>Bangor University</t>
  </si>
  <si>
    <t>Computational</t>
  </si>
  <si>
    <t>Excel  Word  Chemdraw  Mestrec  Gaussian  Spartan  DL_POLY  GROMACS</t>
  </si>
  <si>
    <t>https://outlook.manchester.ac.uk/owa/redir.aspx?C=ba26437e7c8f40798beff5defe48fa07&amp;URL=https%3a%2f%2fwww.isurvey.soton.ac.uk%2f4882%2f36979%2f3CJI98%2fUniversity%2bof%2bManchester</t>
  </si>
  <si>
    <t>Radiochemistry</t>
  </si>
  <si>
    <t>0-3h</t>
  </si>
  <si>
    <t>Better data processing</t>
  </si>
  <si>
    <t>Reliability</t>
  </si>
  <si>
    <t>Difficulty to use it in radiochemical laboratory</t>
  </si>
  <si>
    <t>Easier incorporation of experimental data in databases</t>
  </si>
  <si>
    <t>Excel  Word  Origin</t>
  </si>
  <si>
    <t>Queen Mary  University of London</t>
  </si>
  <si>
    <t xml:space="preserve">Easy and intuitive interface. </t>
  </si>
  <si>
    <t>one off purchase  rather than monthly subscription.</t>
  </si>
  <si>
    <t>Creating easily series of similar experiments (ie for reaction optimization)</t>
  </si>
  <si>
    <t>ChemDraw|Excel|Word|Mestrenova|Spartan|Gaussian|</t>
  </si>
  <si>
    <t>synthetic organic chemistry</t>
  </si>
  <si>
    <t>University of Leicester</t>
  </si>
  <si>
    <t>Excel  word  chemdraw  PyMol  Spartan</t>
  </si>
  <si>
    <t>https://outlook.manchester.ac.uk/owa/redir.aspx?C=2b9aecd54e314af88c8e8b216cbbf31a&amp;URL=https%3a%2f%2fwww.isurvey.soton.ac.uk%2f4882%2f36974%2fL5VQWE%2fUniversity%2bof%2bManchester</t>
  </si>
  <si>
    <t>Analytical chemistry/chemical engineering |Crystallisation</t>
  </si>
  <si>
    <t>Powder X-ray diffraction |Thermal analysis</t>
  </si>
  <si>
    <t>Excel|Word|Powerpoint|ChemDraw|CasaXPS|Athena (IFEFFIT)|Mercury (CSD)|ACD/Labs</t>
  </si>
  <si>
    <t>Chemistry. Organometallic catalysis for organic synthesis</t>
  </si>
  <si>
    <t>Chemdraw|Topspin|Mestrec</t>
  </si>
  <si>
    <t>Organic Chemistry and Chemical Biology</t>
  </si>
  <si>
    <t>Increased Legibility</t>
  </si>
  <si>
    <t>Structure searching capabilities|Integration with other databases</t>
  </si>
  <si>
    <t>Having previously used ELN systems I have few concerns</t>
  </si>
  <si>
    <t>Automated Safety data searching</t>
  </si>
  <si>
    <t>Mestrec|Word|Chemdraw|Maestro|Sprout|ACD/labs|Excel</t>
  </si>
  <si>
    <t>https://owa.qub.ac.uk/owa/redir.aspx?C=6f4ad1d93fa7437a9cc794d1f1a88908&amp;URL=https%3a%2f%2fwww.isurvey.soton.ac.uk%2f4882%2f36768%2fE1FVWH%2fQueen%255C%2527s%2bUniversity%2bBelfast</t>
  </si>
  <si>
    <t>N/a</t>
  </si>
  <si>
    <t>Excel|Word|Chemdraw|Origin|TopSpin</t>
  </si>
  <si>
    <t>https://www.outlook.soton.ac.uk/owa/redir.aspx?C=8c33e1f77e324dbdb06fce5d6bfba492&amp;URL=https%3a%2f%2fwww.isurvey.soton.ac.uk%2f4882%2f36748%2f5KKH2J%2fUniversity%2bof%2bSouthampton</t>
  </si>
  <si>
    <t>Characterisation and Analytics</t>
  </si>
  <si>
    <t>3-6h</t>
  </si>
  <si>
    <t>no</t>
  </si>
  <si>
    <t xml:space="preserve">Carbohydrate chemistry. </t>
  </si>
  <si>
    <t xml:space="preserve">MORE PRACTICAL </t>
  </si>
  <si>
    <t>SHARE DATA WITH SUPERVISOR</t>
  </si>
  <si>
    <t>DIFFICULTIES TO HANDLE</t>
  </si>
  <si>
    <t>keep information in the team</t>
  </si>
  <si>
    <t>chemdraw  mestrenova  word  excel  power point</t>
  </si>
  <si>
    <t>Synthetic Organic chemistry</t>
  </si>
  <si>
    <t>University of Bristol</t>
  </si>
  <si>
    <t>Excel  Word  ChemDraw  Mestranova NMR software  Gaussian  Spartan  powerpoint  endnote</t>
  </si>
  <si>
    <t xml:space="preserve">   </t>
  </si>
  <si>
    <t>Excel  Word  chemdraw  ACDlab</t>
  </si>
  <si>
    <t>http://co114w.col114.mail.live.com/mail/InboxLight.aspx?n=12393759</t>
  </si>
  <si>
    <t>Synthetic chemistry</t>
  </si>
  <si>
    <t>Mestrec  Chemdraw</t>
  </si>
  <si>
    <t>https://cardiffmail15.cf.ac.uk/mail6/sac7dw.nsf/iNotes/Mail/?OpenDocument&amp;ui=dwa_lite_frame&amp;l=en&amp;CR&amp;MX&amp;TS=20120325T214925</t>
  </si>
  <si>
    <t>Catalytic chemistry.</t>
  </si>
  <si>
    <t>Cross-platform support</t>
  </si>
  <si>
    <t>Chemistry specific tools  ie molecule drawing  space filling models etc.</t>
  </si>
  <si>
    <t>Lack of cross platform support</t>
  </si>
  <si>
    <t>Easy to access from any computer  for example from a web app</t>
  </si>
  <si>
    <t>BET  Ramen  Powder XRD  TPR/O  EDX  TGA</t>
  </si>
  <si>
    <t>Excel  Word  Chemdraw  ISISDraw Matlab  Origin</t>
  </si>
  <si>
    <t>University College London</t>
  </si>
  <si>
    <t>Management of and access to research group data (especially old data from research workers who have left)</t>
  </si>
  <si>
    <t>Good chemical drawing support</t>
  </si>
  <si>
    <t>Problems with network connectivity.</t>
  </si>
  <si>
    <t>Management of projects which are worked on by more than one person.</t>
  </si>
  <si>
    <t>Chemdraw|Topspin|Word|Excel|</t>
  </si>
  <si>
    <t>Physical Chemistry</t>
  </si>
  <si>
    <t>Ability to edit the typed data that is entered.</t>
  </si>
  <si>
    <t>Excel|Word|Matlab|Gaussian|Origin|Igor|</t>
  </si>
  <si>
    <t>Homogenous Catalysis</t>
  </si>
  <si>
    <t>Word  Excel  Chemdraw  ACD  Mestrec</t>
  </si>
  <si>
    <t>Organic Chemistry - Methodology</t>
  </si>
  <si>
    <t>University of York</t>
  </si>
  <si>
    <t>Ability to integrate with NMR  MS etc electronic data is very important</t>
  </si>
  <si>
    <t>Excel  Word  Chemdraw  Mestrec  Agilent MS software</t>
  </si>
  <si>
    <t>Excel  Word  Chemdraw  ACD/labs  Mestrec  Agilent HPLC software  Adobe reader</t>
  </si>
  <si>
    <t>Organic chemistry</t>
  </si>
  <si>
    <t>CSP HPLC</t>
  </si>
  <si>
    <t>Excel  Word  PowerPoint  Chemdraw  ACD/labs NMR.</t>
  </si>
  <si>
    <t>Chemical biology- nucleic acids research</t>
  </si>
  <si>
    <t>A network is required to access it. We do not have a network wired into the lab therefore you need a wireless network. The uni wireless network does not reach our lab (30:5007) therefore we would need to buy a wireless router  or can only use it on my desk in the office and not in the lab (this is a problem)</t>
  </si>
  <si>
    <t>gel images  fluorescence spectrometry  rt-PCR  capillary electrophoresis.</t>
  </si>
  <si>
    <t>powerpoint presentations/posters. Scans of lab-book pages.</t>
  </si>
  <si>
    <t>excel  word  chemdraw  ACD  Origin  powerpoint  photoshop (TIF/JPEG of gel images)</t>
  </si>
  <si>
    <t>Materials Chemistry  specifically organic conductive materials based on oligomers</t>
  </si>
  <si>
    <t>---</t>
  </si>
  <si>
    <t>===</t>
  </si>
  <si>
    <t xml:space="preserve">ACD/labs  Excel  Word  Chemdraw </t>
  </si>
  <si>
    <t>Computational chemistry</t>
  </si>
  <si>
    <t>Gaussian  Gaussview</t>
  </si>
  <si>
    <t>Excel|Word|Chemdraw|Topspin</t>
  </si>
  <si>
    <t>Pharmaceutical Sciences</t>
  </si>
  <si>
    <t>.</t>
  </si>
  <si>
    <t>Excel  Word  Chemdraw  Matlab  XCalibur</t>
  </si>
  <si>
    <t>Chemical Organic Synthesis</t>
  </si>
  <si>
    <t>Excel|Word|Gaussian|Mestre|Chemdraw</t>
  </si>
  <si>
    <t>6-9h</t>
  </si>
  <si>
    <t>na</t>
  </si>
  <si>
    <t>NMR spectra  Chemical reaction schemes</t>
  </si>
  <si>
    <t>ACD/labs  ChemDraw  Mestranova  Excel  Word</t>
  </si>
  <si>
    <t>https://outlook.leeds.ac.uk/owa/redir.aspx?C=bf3568ff7964400ea5828d6714f17522&amp;URL=https%3a%2f%2fwww.isurvey.soton.ac.uk%2f4882%2f36863%2fSDNN0W%2fUniversity%2bof%2bLeeds</t>
  </si>
  <si>
    <t>Synthetic Organic Chemistry Methodology and Process Chemistry</t>
  </si>
  <si>
    <t>Mestrenova  Excel  Word  Chemdraw  Origin.</t>
  </si>
  <si>
    <t xml:space="preserve">Excel  Word  Chemdraw  Mestrec  Gaussian  </t>
  </si>
  <si>
    <t>Analytical chemistry</t>
  </si>
  <si>
    <t>In general to be more organized</t>
  </si>
  <si>
    <t>Isotopic compostition</t>
  </si>
  <si>
    <t>Word  Excel  Chemdraw  Illustrator  Powerpoint  ACD/labs  PDF  Excalibur  Systat  Clarity  photoshop</t>
  </si>
  <si>
    <t>Organic Chemistry - asymmetric synthesis and catalysis</t>
  </si>
  <si>
    <t>CHemdraw|Mestrec|i-NMR</t>
  </si>
  <si>
    <t>https://webmail.bris.ac.uk/webmail/src/read_body.php?passed_id=12505&amp;startMessage=1&amp;mailbox=INBOX&amp;view_as_html=1</t>
  </si>
  <si>
    <t>Word |Excel |Chemdraw |Mestrenova |Gaussian |Spartan</t>
  </si>
  <si>
    <t>Software incompatibility issues.</t>
  </si>
  <si>
    <t>Repeating experiments that you have done yourself.</t>
  </si>
  <si>
    <t>Fluorimetry / luminescence.</t>
  </si>
  <si>
    <t>COSHH Forms (as .doc).</t>
  </si>
  <si>
    <t>Excel  Word  ChemDraw  SpinWorks.</t>
  </si>
  <si>
    <t>https://owa.qub.ac.uk/owa/redir.aspx?C=1ea7d68f3edc46f2b6e5fb3686f94d6c&amp;URL=https%3a%2f%2fwww.isurvey.soton.ac.uk%2f4882%2f36770%2f1VBB82%2fQueen%255C%2527s%2bUniversity%2bBelfast</t>
  </si>
  <si>
    <t>Organic/Physical organic chemistry</t>
  </si>
  <si>
    <t>Raman Spectroscopy</t>
  </si>
  <si>
    <t xml:space="preserve">Excel  Word  Topspin  </t>
  </si>
  <si>
    <t>https://owa.qub.ac.uk/owa/redir.aspx?C=9ef5c643a78b40ba9c68e6f0f9b03ab9&amp;URL=https%3a%2f%2fwww.isurvey.soton.ac.uk%2f4882%2f36767%2fDZNLV4%2fQueen%255C%2527s%2bUniversity%2bBelfast</t>
  </si>
  <si>
    <t>Medicinal chemistry</t>
  </si>
  <si>
    <t>time saving</t>
  </si>
  <si>
    <t>tlc ability</t>
  </si>
  <si>
    <t>jhjkgui</t>
  </si>
  <si>
    <t xml:space="preserve">Organisation of analytical data and attachment to each experiment </t>
  </si>
  <si>
    <t xml:space="preserve">excel  word  pdf  </t>
  </si>
  <si>
    <t>Assay data (excell format).|X-Ray xtal structures.|Protein/DNA sequence data.|Proteomics data.</t>
  </si>
  <si>
    <t>Word  ecxel  chemdraw  mestreNova  GraFit</t>
  </si>
  <si>
    <t>heritage  physical and surface science</t>
  </si>
  <si>
    <t>nothing to add.</t>
  </si>
  <si>
    <t>nothing to add</t>
  </si>
  <si>
    <t>I know there are hassles associated with an ELN but most of these are similar in scale to the hassle and inconvenience of having to keep paper notebooks safe  legible  up-to-date and trying to search through them for past information. My biggest concern is having to use an ELN that is designed for a specific research area. I need a very general one almost similar to the functionality of Onenote because my research and the research in the group doesn't fit neatly into one category. As long as I can take my ELN entries in a searchable and portable format(pdf in the case if ilabber) with me when I leave the group I am happy with locking notebook entries into an ELN.</t>
  </si>
  <si>
    <t>very important is that I can reuse experiments I have done to ensure consistency between experiments.</t>
  </si>
  <si>
    <t>digital photos</t>
  </si>
  <si>
    <t>Origin files - has become essential tool for managing project data</t>
  </si>
  <si>
    <t>Excel|Word|Powerpoint|CasaXPS|Origin|Thermo Omnic FTIR software (.spc  .spa  .cvs format)|other text formats</t>
  </si>
  <si>
    <t>https://www.outlook.soton.ac.uk/owa/redir.aspx?C=8254f1380e78419c960c313de4e3ea15&amp;URL=https%3a%2f%2fwww.isurvey.soton.ac.uk%2f4882%2f36761%2fLI9M0H%2fUniversity%2bof%2bSouthampton</t>
  </si>
  <si>
    <t>no other reasons</t>
  </si>
  <si>
    <t>Data not accessible if the network is not working</t>
  </si>
  <si>
    <t>Data already in an electronic format for reports</t>
  </si>
  <si>
    <t>Word  Chemdraw  ACD/labs  Design Expert  CrystalMaker</t>
  </si>
  <si>
    <t>Other</t>
  </si>
  <si>
    <t>account manager</t>
  </si>
  <si>
    <t>not a scientist. just testing the survey.</t>
  </si>
  <si>
    <t>Excel</t>
  </si>
  <si>
    <t>Organic chemistry - organocatalysis</t>
  </si>
  <si>
    <t>Space saving - no need to keep vast number of lab books</t>
  </si>
  <si>
    <t>Compatability between different operating systems</t>
  </si>
  <si>
    <t>Blindly copying and pasting experiments across can lead to information being lost</t>
  </si>
  <si>
    <t>Making copies of your own experiments e.g. during screening experiments which are all very similar</t>
  </si>
  <si>
    <t>Excel  chemdraw  mestrenova  pdf documents</t>
  </si>
  <si>
    <t>Polymer Chemistry</t>
  </si>
  <si>
    <t>Up to 3h</t>
  </si>
  <si>
    <t>Chemdraw|ACD/labs|Excel|JPEG images</t>
  </si>
  <si>
    <t>https://cardiffmail17.cf.ac.uk/mail5/sbi5rkp.nsf/iNotes/Mail/?OpenDocument&amp;ui=dwa_lite_frame&amp;l=en&amp;CR&amp;MX&amp;TS=20120327T201643</t>
  </si>
  <si>
    <t>Heterogeneous catalysis</t>
  </si>
  <si>
    <t>https://nemo.strath.ac.uk/owa/redir.aspx?C=afe69fa402bc47b48c9d1d4e59598d43&amp;URL=https%3a%2f%2fwww.isurvey.soton.ac.uk%2f4882%2f36781%2f78BAYS%2fUniversityofStrathclyde</t>
  </si>
  <si>
    <t>Controlled release of proteins and peptides from biodegradable polymers.</t>
  </si>
  <si>
    <t>Excel  word  powerpoint  minitab  ChemDraw</t>
  </si>
  <si>
    <t>supramolecular chemistry</t>
  </si>
  <si>
    <t>Keep tidier notes</t>
  </si>
  <si>
    <t>Time it takes to use</t>
  </si>
  <si>
    <t>..</t>
  </si>
  <si>
    <t>3D drawings</t>
  </si>
  <si>
    <t>Excel  Word  Chemdraw  Mestrec  Spartan</t>
  </si>
  <si>
    <t>https://cardiffmail15.cf.ac.uk/mail12/c1209844.nsf/iNotes/Mail/?OpenDocument&amp;ui=dwa_frame&amp;l=en&amp;CR&amp;MX&amp;TS=20120329T173856</t>
  </si>
  <si>
    <t>Chemistry (Catalysis)</t>
  </si>
  <si>
    <t>Using templates</t>
  </si>
  <si>
    <t>not other</t>
  </si>
  <si>
    <t>Save time in the math operations (calculate mass  volume  %yield ...)</t>
  </si>
  <si>
    <t>Excel  Word  Matlab  Chemdraw</t>
  </si>
  <si>
    <t xml:space="preserve">Inorganic Chemistry: Organometallics and nanoparticle chemistry </t>
  </si>
  <si>
    <t xml:space="preserve"> -</t>
  </si>
  <si>
    <t>TGA  XRD</t>
  </si>
  <si>
    <t xml:space="preserve">ChemDraw  Excel  MestReNova  Fityk  Specwin </t>
  </si>
  <si>
    <t>Organic synthesis|Chemical nanotechnology</t>
  </si>
  <si>
    <t>Excel|Word|PDF|Chemdraw|Mestrec|Spartan</t>
  </si>
  <si>
    <t>Chemistry (medicinal/biological)|Cell physiology &amp; pharamacolocy|Enzyme kinetics</t>
  </si>
  <si>
    <t xml:space="preserve">Templates will (hopefully) save me a lot of time as my enzyme assays have very few alterations between them. </t>
  </si>
  <si>
    <t>Excel|Word|Powerpoint|Chemdraw|PyMol|Bruker TOPSPIN|GraphPad Prism|Mendeley|</t>
  </si>
  <si>
    <t>https://nemo.strath.ac.uk/owa/redir.aspx?C=02eba6c22d364f0e86c96f94240e69d4&amp;URL=https%3a%2f%2fwww.isurvey.soton.ac.uk%2f4882%2f36773%2fN5F3I2%2fUniversityofStrathclyde</t>
  </si>
  <si>
    <t>Modelling and informatics  both in chemistry and biology.</t>
  </si>
  <si>
    <t>Accelrys products: MS  DS  PP||Most stats software.||AMBER  GROMACS  CHARMM.</t>
  </si>
  <si>
    <t>environmental chemistry</t>
  </si>
  <si>
    <t xml:space="preserve">simple </t>
  </si>
  <si>
    <t xml:space="preserve">easy research about old methods </t>
  </si>
  <si>
    <t xml:space="preserve">Excel Microsoft office |word Microsoft office|chembiodraw structures </t>
  </si>
  <si>
    <t>Excel  Word  Chemdraw  ACD/lab  and SPSS</t>
  </si>
  <si>
    <t>research fellow</t>
  </si>
  <si>
    <t>drug discovery-biological screening</t>
  </si>
  <si>
    <t>have to tick other or the survey won't allow me to continue</t>
  </si>
  <si>
    <t>Won't allow me to continue until I tick other</t>
  </si>
  <si>
    <t>can't continue until have pressed other</t>
  </si>
  <si>
    <t>As before</t>
  </si>
  <si>
    <t>Graphpad prism files</t>
  </si>
  <si>
    <t>Graphics program-graphpad prism</t>
  </si>
  <si>
    <t>Excel|Word|Graphpad prism||</t>
  </si>
  <si>
    <t>https://webmail.bris.ac.uk/webmail/src/read_body.php?passed_id=48884&amp;startMessage=406&amp;mailbox=INBOX&amp;view_as_html=1</t>
  </si>
  <si>
    <t>Synthetic Chemistry</t>
  </si>
  <si>
    <t>survey insists on this box being filled.</t>
  </si>
  <si>
    <t>survey insists on box being filled.</t>
  </si>
  <si>
    <t>A couple of things:|1) Cost|2) Some students just don't like using computers and avoid using them whenever possible. Getting students like this on board is a disadvantage.|3) Efficiency - there is a perception among students that this will be extra trouble with a gain for the individual. There has to be an advantage on the individual level (before legacy data builds up) to the user.</t>
  </si>
  <si>
    <t>The idea of people not repeating experiments that have been tried before is riddled with problems. Experiments with results of 'it didn't work' are troublesome. Sometimes experiments don't work first time  many famous examples exist so it is a DISADVANTAGE for other users to know what other people have not been able to get work sometimes. The devil is in the detail and sometimes the level of detail in a lab-book won't be sufficient  sometimes you just need to try it even if a different person couldn't get it to work.</t>
  </si>
  <si>
    <t xml:space="preserve">Excel  Word  Chemdraw  Mestrec  ACD/labs  spartan  gaussian  mercury  photos  </t>
  </si>
  <si>
    <t>Organic Synthesis</t>
  </si>
  <si>
    <t>Local backups rather than sole dependence on the cloud.|Absolute reliability.|Seamless integration with chemical drawing software without crashing.|Somewhere to actually log the time you started an experiment and finish it.|Somewhere to put observations.|||</t>
  </si>
  <si>
    <t>Basic reliability.</t>
  </si>
  <si>
    <t>Data security.|Delays in synchronisation.|Limitations in available features to log.</t>
  </si>
  <si>
    <t>Repeating own experiments with a related yet different reactant.</t>
  </si>
  <si>
    <t>Excel  Word  Access  Publisher  ChemDraw  MarvinSketch  ACD/Labs  MestReNova  EndNote (to site a reference for a protocol).</t>
  </si>
  <si>
    <t>Colloids and soft matter science</t>
  </si>
  <si>
    <t xml:space="preserve">Excel  Word  Jpeg Images  Bitmap images. </t>
  </si>
  <si>
    <t>Ease of transferring data from existing ELN programs</t>
  </si>
  <si>
    <t>Re-using own reaction information for a repeat reaction  instead of writing everything out again.</t>
  </si>
  <si>
    <t>MestreNova|Gaussian|Spartan|ChemDraw|PerkinElmer UV/IR software|Various HPLC Software packages</t>
  </si>
  <si>
    <t>Excel |Word |Chemdraw |Spartan |Mestrec |WinNMR</t>
  </si>
  <si>
    <t>Synthetic organic chemistry</t>
  </si>
  <si>
    <t>For me it is important that I can easily store all my data for a particular experiment in one place. For example the safety information  procedure and experiment data stored all in one place. |It is also quite important for me that I can access the information from anywhere.</t>
  </si>
  <si>
    <t>The ENL has to be easy to use and be beneficial over a paper lab notebook on a day to day basis.</t>
  </si>
  <si>
    <t>At the moment the main drawback is that I can't have the ELN in the lab with me to write down observations. It requires me to keep a paper notebook as well  which is a disadvantage.</t>
  </si>
  <si>
    <t xml:space="preserve">I like the fact it would be easier writing reports using the ELN as retrieving information would be easier. </t>
  </si>
  <si>
    <t>Word  Chemdraw  MestReNova  Excel</t>
  </si>
  <si>
    <t>Synthetic Chemistry and Biochemistry</t>
  </si>
  <si>
    <t>Excel  Chemdraw  PDF's.</t>
  </si>
  <si>
    <t>Organic chemistry  total synthesis.</t>
  </si>
  <si>
    <t>TOPSPIN  Excel  Word  Chemdraw  Mestrenova  Spartan  Jeol Delta.</t>
  </si>
  <si>
    <t>Biotech</t>
  </si>
  <si>
    <t>Flexibility</t>
  </si>
  <si>
    <t>Just being able to search  a  lab book!</t>
  </si>
  <si>
    <t>Genetic Information</t>
  </si>
  <si>
    <t>3D models  CAD drawings</t>
  </si>
  <si>
    <t>Mainworkbench  Excel  word  photoshop  auto cad  Origin  Pro Fit</t>
  </si>
  <si>
    <t xml:space="preserve">Medicinal Chemistry </t>
  </si>
  <si>
    <t xml:space="preserve">Chemdraw  Excel  word  Mestrec </t>
  </si>
  <si>
    <t>https://cardiffmail15.cf.ac.uk/mail7/c1060665.nsf/iNotes/Mail/?OpenDocument&amp;ui=dwa_lite_frame&amp;l=en&amp;CR&amp;MX&amp;TS=20120424T220228</t>
  </si>
  <si>
    <t>heterogenous catalysis- diesel soot oxidation</t>
  </si>
  <si>
    <t>I use origin for plotting my graphs and excel to maintain spreadsheets</t>
  </si>
  <si>
    <t>Ability to link all data files associated with an experiment together in one document</t>
  </si>
  <si>
    <t>ELN experiments can be printed  so write-ups can be taken with you when you leave</t>
  </si>
  <si>
    <t>Word  Excel  ChemDraw  pdf  Waters MassLynx  Bruker Data Analysis</t>
  </si>
  <si>
    <t>Please specify</t>
  </si>
  <si>
    <t>What is the area of science you work in?</t>
  </si>
  <si>
    <t>With what institution are you affiliated?</t>
  </si>
  <si>
    <t>Do you currently routinely use a computer at work?</t>
  </si>
  <si>
    <t xml:space="preserve">How much time a week do you spend finding information in your paper notebook  aggregating and compiling electronic reports? --  -- </t>
  </si>
  <si>
    <t>What operating system does your (primary) computer use?</t>
  </si>
  <si>
    <t xml:space="preserve">How important are the following to your interest in using an ELN. </t>
  </si>
  <si>
    <t xml:space="preserve">How important would the following qualities be in determining your choice of ELN. </t>
  </si>
  <si>
    <t xml:space="preserve">How much do the following potential drawbacks to an ELN system concern you. </t>
  </si>
  <si>
    <t>Estimate how much time you spend documenting information in your paper notebook per week?</t>
  </si>
  <si>
    <t>How important do you think the following ways an ELN may save you time are:</t>
  </si>
  <si>
    <t>Which types of analytical data do you currently store on a computer? (Select all that apply)</t>
  </si>
  <si>
    <t>Please specify.</t>
  </si>
  <si>
    <t>What other types of data do you store routinely on a computer. (Select all that apply)</t>
  </si>
  <si>
    <t>Please list any software you use to produce data you might store in an ELN? --  -- (Examples might be Excel  Word  Chemdraw  ACD/labs  Mestrec  Matlab  Maple  SPSS  Gaussian  Spartan etc).</t>
  </si>
  <si>
    <t>University of Strathclyde</t>
  </si>
  <si>
    <t>Yes - I have been allocated my own computer</t>
  </si>
  <si>
    <t>Yes - I use my own computer at work</t>
  </si>
  <si>
    <t>Yes - I share the use of a computer</t>
  </si>
  <si>
    <t>&gt;15h</t>
  </si>
  <si>
    <t>&gt;3h</t>
  </si>
  <si>
    <t>&gt;9h</t>
  </si>
  <si>
    <t>I don't keep one</t>
  </si>
  <si>
    <t>Queen's University Belfast</t>
  </si>
  <si>
    <t>Section Title:</t>
  </si>
  <si>
    <t>About yourself</t>
  </si>
  <si>
    <t>Grand Total</t>
  </si>
  <si>
    <t>Responses</t>
  </si>
  <si>
    <t>% of Total</t>
  </si>
  <si>
    <t>What is your current position?</t>
  </si>
  <si>
    <t>How much time a week do you spend finding information in your paper notebook, aggregating and compiling electronic reports?</t>
  </si>
  <si>
    <t>(blank)</t>
  </si>
  <si>
    <t>Section title</t>
  </si>
  <si>
    <t>Question</t>
  </si>
  <si>
    <t>About your research</t>
  </si>
  <si>
    <t>How important are the following to your interest in using an ELN.</t>
  </si>
  <si>
    <t>Subscribed</t>
  </si>
  <si>
    <t>% of Subscribed</t>
  </si>
  <si>
    <t>Use the space below to describe 'Other' and/or expand on your answer</t>
  </si>
  <si>
    <t>How important would the following qualities be in determining your choice of ELN.</t>
  </si>
  <si>
    <t>How much do the following potential drawbacks to an ELN system concern you.</t>
  </si>
  <si>
    <t>How important do you think the following ways an ELN may save you time are.</t>
  </si>
  <si>
    <t>How much time per week do you estimate you could save if you could document in an electronic lab notebook versus paper.</t>
  </si>
  <si>
    <t xml:space="preserve"> Which types of analytical data do you currently store on a computer?  (Select all that apply) </t>
  </si>
  <si>
    <t>NMR Spectroscopy</t>
  </si>
  <si>
    <t>Other images (e.g. scans photos)</t>
  </si>
  <si>
    <t>Please list any software you use to produce data you might store in an ELN?</t>
  </si>
  <si>
    <t>Score</t>
  </si>
  <si>
    <t>Ranking</t>
  </si>
  <si>
    <t>Category</t>
  </si>
  <si>
    <t>Ranking Values</t>
  </si>
  <si>
    <t>Value</t>
  </si>
  <si>
    <t>test</t>
  </si>
  <si>
    <t>chemistry</t>
  </si>
  <si>
    <t>modelling</t>
  </si>
  <si>
    <t>excel  mestrec originLab chemdraw</t>
  </si>
  <si>
    <t>https://outlook.leeds.ac.uk/owa/redir.aspx?C=ae1e50bc14294a97bdb924ac81691244&amp;URL=https%3a%2f%2fwww.isurvey.soton.ac.uk%2f4882%2f36861%2f11CCLQ%2f</t>
  </si>
  <si>
    <t>Organic Synthesis - Chemical Biology</t>
  </si>
  <si>
    <t>Data input</t>
  </si>
  <si>
    <t>Efficient  user-friendly  simple to use</t>
  </si>
  <si>
    <t>Program not working/crushing on computer</t>
  </si>
  <si>
    <t>Re-calculating masses and volumes for scaling-up reactions</t>
  </si>
  <si>
    <t>Excel  Word  Chemdraw  Mestrec  pdf's.</t>
  </si>
  <si>
    <t>Inorganic and Materials Chemistry</t>
  </si>
  <si>
    <t>Office Suite|Mindmap software|</t>
  </si>
  <si>
    <t>chemical synthesis; chmeical biology</t>
  </si>
  <si>
    <t>ability to view all raw data (e.g. NMR  MS  IR  biological data) for all connected experiments from meeting places and allow for integration of results and identification of discrepancies in a more effective manner. Overview perspective of project at all levels.</t>
  </si>
  <si>
    <t xml:space="preserve">compatibility with the ever changing computing operating systems  e.g. windows 2000  windows vista  etc...||If there is need to puchase new ELN software/upgrade at each microsoft windows' upgrade  then this would be considered a problem. </t>
  </si>
  <si>
    <t>see comments on "quality"...</t>
  </si>
  <si>
    <t>better overview of project progression</t>
  </si>
  <si>
    <t>biolocial assays:  MIC and enzyme kinetic experiments</t>
  </si>
  <si>
    <t xml:space="preserve">excel  word  symyx  accelrys discovery studio  </t>
  </si>
  <si>
    <t>Values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</si>
</sst>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4"/>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2">
    <xf numFmtId="0" fontId="0" fillId="0" borderId="0" xfId="0"/>
    <xf numFmtId="0" fontId="1" fillId="0" borderId="0" xfId="0" applyFont="1"/>
    <xf numFmtId="0" fontId="0" fillId="0" borderId="0" xfId="0" pivotButton="1"/>
    <xf numFmtId="0" fontId="0" fillId="0" borderId="0" xfId="0" applyAlignment="1">
      <alignment horizontal="left"/>
    </xf>
    <xf numFmtId="0" fontId="0" fillId="0" borderId="0" xfId="0" applyNumberFormat="1"/>
    <xf numFmtId="9" fontId="0" fillId="0" borderId="0" xfId="0" applyNumberFormat="1"/>
    <xf numFmtId="49" fontId="0" fillId="0" borderId="0" xfId="0" pivotButton="1" applyNumberFormat="1" applyAlignment="1">
      <alignment vertical="center" wrapText="1"/>
    </xf>
    <xf numFmtId="0" fontId="0" fillId="0" borderId="0" xfId="0" applyAlignment="1">
      <alignment vertical="center"/>
    </xf>
    <xf numFmtId="0" fontId="0" fillId="0" borderId="0" xfId="0" pivotButton="1" applyAlignment="1">
      <alignment wrapText="1"/>
    </xf>
    <xf numFmtId="0" fontId="1" fillId="0" borderId="0" xfId="0" applyFont="1" applyAlignment="1">
      <alignment horizontal="right"/>
    </xf>
    <xf numFmtId="0" fontId="2" fillId="0" borderId="0" xfId="0" applyFont="1"/>
    <xf numFmtId="0" fontId="2" fillId="2" borderId="0" xfId="0" applyFont="1" applyFill="1"/>
    <xf numFmtId="0" fontId="0" fillId="0" borderId="0" xfId="0" applyAlignment="1">
      <alignment wrapText="1"/>
    </xf>
    <xf numFmtId="0" fontId="0" fillId="0" borderId="0" xfId="0" pivotButton="1" applyAlignment="1">
      <alignment vertical="center" wrapText="1"/>
    </xf>
    <xf numFmtId="0" fontId="0" fillId="0" borderId="0" xfId="0" applyAlignment="1">
      <alignment horizontal="left" vertical="center" wrapText="1"/>
    </xf>
    <xf numFmtId="0" fontId="2" fillId="0" borderId="0" xfId="0" applyFont="1" applyAlignment="1">
      <alignment vertical="center"/>
    </xf>
    <xf numFmtId="2" fontId="0" fillId="0" borderId="0" xfId="0" applyNumberFormat="1"/>
    <xf numFmtId="4" fontId="0" fillId="0" borderId="0" xfId="0" applyNumberFormat="1"/>
    <xf numFmtId="0" fontId="1"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xf>
  </cellXfs>
  <cellStyles count="1">
    <cellStyle name="Normal" xfId="0" builtinId="0"/>
  </cellStyles>
  <dxfs count="34">
    <dxf>
      <alignment wrapText="1" readingOrder="0"/>
    </dxf>
    <dxf>
      <alignment vertical="center" readingOrder="0"/>
    </dxf>
    <dxf>
      <alignment vertical="center" readingOrder="0"/>
    </dxf>
    <dxf>
      <alignment vertical="center" readingOrder="0"/>
    </dxf>
    <dxf>
      <alignment wrapText="1" readingOrder="0"/>
    </dxf>
    <dxf>
      <alignment wrapText="1"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13" formatCode="0%"/>
    </dxf>
    <dxf>
      <alignment wrapText="1" readingOrder="0"/>
    </dxf>
    <dxf>
      <alignment vertical="center" readingOrder="0"/>
    </dxf>
    <dxf>
      <numFmt numFmtId="30" formatCode="@"/>
      <alignment vertical="center" readingOrder="0"/>
    </dxf>
    <dxf>
      <alignment wrapText="1" readingOrder="0"/>
    </dxf>
    <dxf>
      <numFmt numFmtId="13" formatCode="0%"/>
    </dxf>
    <dxf>
      <numFmt numFmtId="13" formatCode="0%"/>
    </dxf>
    <dxf>
      <numFmt numFmtId="13" formatCode="0%"/>
    </dxf>
    <dxf>
      <alignment vertical="center" readingOrder="0"/>
    </dxf>
    <dxf>
      <alignment vertical="center" readingOrder="0"/>
    </dxf>
    <dxf>
      <numFmt numFmtId="30" formatCode="@"/>
      <alignment vertical="center"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connections" Target="connections.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pivotCacheDefinition" Target="pivotCache/pivotCacheDefinition1.xml"/><Relationship Id="rId10" Type="http://schemas.openxmlformats.org/officeDocument/2006/relationships/theme" Target="theme/theme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49.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5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55.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56.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57.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58.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59.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60.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layout>
        <c:manualLayout>
          <c:xMode val="edge"/>
          <c:yMode val="edge"/>
          <c:x val="0.176756999125109"/>
          <c:y val="0.0138888888888889"/>
        </c:manualLayout>
      </c:layout>
      <c:overlay val="0"/>
    </c:title>
    <c:autoTitleDeleted val="0"/>
    <c:plotArea>
      <c:layout>
        <c:manualLayout>
          <c:layoutTarget val="inner"/>
          <c:xMode val="edge"/>
          <c:yMode val="edge"/>
          <c:x val="0.080650043744532"/>
          <c:y val="0.155273403324584"/>
          <c:w val="0.49415813648294"/>
          <c:h val="0.823596894138233"/>
        </c:manualLayout>
      </c:layout>
      <c:pieChart>
        <c:varyColors val="1"/>
        <c:ser>
          <c:idx val="0"/>
          <c:order val="0"/>
          <c:tx>
            <c:strRef>
              <c:f>'Section 1'!$A$3</c:f>
              <c:strCache>
                <c:ptCount val="1"/>
              </c:strCache>
            </c:strRef>
          </c:tx>
          <c:dLbls>
            <c:dLbl>
              <c:idx val="3"/>
              <c:layout>
                <c:manualLayout>
                  <c:x val="0.011592738407699"/>
                  <c:y val="0.104989792942549"/>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1'!$A$4:$A$7</c:f>
              <c:strCache>
                <c:ptCount val="4"/>
                <c:pt idx="0">
                  <c:v>What is your current position?</c:v>
                </c:pt>
                <c:pt idx="1">
                  <c:v>Academic Staff</c:v>
                </c:pt>
                <c:pt idx="2">
                  <c:v>Early Career Researcher (PDRA)</c:v>
                </c:pt>
                <c:pt idx="3">
                  <c:v>Graduate Student</c:v>
                </c:pt>
              </c:strCache>
            </c:strRef>
          </c:cat>
          <c:val>
            <c:numRef>
              <c:f>'Section 1'!$C$4:$C$7</c:f>
              <c:numCache>
                <c:formatCode>0%</c:formatCode>
                <c:ptCount val="4"/>
                <c:pt idx="0">
                  <c:v>0.0</c:v>
                </c:pt>
                <c:pt idx="1">
                  <c:v>0.21978021978022</c:v>
                </c:pt>
                <c:pt idx="2">
                  <c:v>0.0989010989010989</c:v>
                </c:pt>
                <c:pt idx="3">
                  <c:v>0.659340659340659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66569335083115"/>
          <c:y val="0.292388086905804"/>
          <c:w val="0.316763998250219"/>
          <c:h val="0.470663458734325"/>
        </c:manualLayout>
      </c:layout>
      <c:overlay val="0"/>
    </c:legend>
    <c:plotVisOnly val="1"/>
    <c:dispBlanksAs val="zero"/>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45665748264593"/>
          <c:y val="0.154804685829417"/>
          <c:w val="0.528258384270645"/>
          <c:h val="0.769598537371165"/>
        </c:manualLayout>
      </c:layout>
      <c:pieChart>
        <c:varyColors val="1"/>
        <c:ser>
          <c:idx val="0"/>
          <c:order val="0"/>
          <c:tx>
            <c:strRef>
              <c:f>'Section 2 - Other Questions'!$A$12</c:f>
              <c:strCache>
                <c:ptCount val="1"/>
                <c:pt idx="0">
                  <c:v>How much time per week do you estimate you could save if you could document in an electronic lab notebook versus paper.</c:v>
                </c:pt>
              </c:strCache>
            </c:strRef>
          </c:tx>
          <c:dLbls>
            <c:dLbl>
              <c:idx val="1"/>
              <c:layout>
                <c:manualLayout>
                  <c:x val="-0.077286634092881"/>
                  <c:y val="0.0599491311186403"/>
                </c:manualLayout>
              </c:layout>
              <c:showLegendKey val="0"/>
              <c:showVal val="1"/>
              <c:showCatName val="0"/>
              <c:showSerName val="0"/>
              <c:showPercent val="0"/>
              <c:showBubbleSize val="0"/>
            </c:dLbl>
            <c:dLbl>
              <c:idx val="2"/>
              <c:layout>
                <c:manualLayout>
                  <c:x val="-0.10515034933102"/>
                  <c:y val="-0.102716947106818"/>
                </c:manualLayout>
              </c:layout>
              <c:showLegendKey val="0"/>
              <c:showVal val="1"/>
              <c:showCatName val="0"/>
              <c:showSerName val="0"/>
              <c:showPercent val="0"/>
              <c:showBubbleSize val="0"/>
            </c:dLbl>
            <c:dLbl>
              <c:idx val="4"/>
              <c:layout>
                <c:manualLayout>
                  <c:x val="0.0760676653532777"/>
                  <c:y val="-0.0572212546865422"/>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2 - Other Questions'!$A$13:$A$19</c:f>
              <c:strCache>
                <c:ptCount val="7"/>
                <c:pt idx="0">
                  <c:v>Not applicable</c:v>
                </c:pt>
                <c:pt idx="1">
                  <c:v>None  or negative</c:v>
                </c:pt>
                <c:pt idx="2">
                  <c:v>Up to 1h</c:v>
                </c:pt>
                <c:pt idx="3">
                  <c:v>Up to 2h</c:v>
                </c:pt>
                <c:pt idx="4">
                  <c:v>Up to 3h</c:v>
                </c:pt>
                <c:pt idx="5">
                  <c:v>&gt;3h</c:v>
                </c:pt>
                <c:pt idx="6">
                  <c:v>No idea</c:v>
                </c:pt>
              </c:strCache>
            </c:strRef>
          </c:cat>
          <c:val>
            <c:numRef>
              <c:f>'Section 2 - Other Questions'!$C$13:$C$19</c:f>
              <c:numCache>
                <c:formatCode>0%</c:formatCode>
                <c:ptCount val="7"/>
                <c:pt idx="0">
                  <c:v>0.112359550561798</c:v>
                </c:pt>
                <c:pt idx="1">
                  <c:v>0.168539325842697</c:v>
                </c:pt>
                <c:pt idx="2">
                  <c:v>0.191011235955056</c:v>
                </c:pt>
                <c:pt idx="3">
                  <c:v>0.168539325842697</c:v>
                </c:pt>
                <c:pt idx="4">
                  <c:v>0.0112359550561798</c:v>
                </c:pt>
                <c:pt idx="5">
                  <c:v>0.0561797752808989</c:v>
                </c:pt>
                <c:pt idx="6">
                  <c:v>0.292134831460674</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6958006888769"/>
          <c:y val="0.166204744277548"/>
          <c:w val="0.28983812861644"/>
          <c:h val="0.577067186839192"/>
        </c:manualLayout>
      </c:layout>
      <c:overlay val="0"/>
    </c:legend>
    <c:plotVisOnly val="1"/>
    <c:dispBlanksAs val="zero"/>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527524745681"/>
          <c:y val="0.0992028251417231"/>
          <c:w val="0.731449333539191"/>
          <c:h val="0.841625869954284"/>
        </c:manualLayout>
      </c:layout>
      <c:barChart>
        <c:barDir val="bar"/>
        <c:grouping val="clustered"/>
        <c:varyColors val="0"/>
        <c:ser>
          <c:idx val="0"/>
          <c:order val="0"/>
          <c:tx>
            <c:strRef>
              <c:f>'Section 2 - Other Questions'!$A$25</c:f>
              <c:strCache>
                <c:ptCount val="1"/>
                <c:pt idx="0">
                  <c:v>Yes</c:v>
                </c:pt>
              </c:strCache>
            </c:strRef>
          </c:tx>
          <c:invertIfNegative val="0"/>
          <c:dLbls>
            <c:showLegendKey val="0"/>
            <c:showVal val="1"/>
            <c:showCatName val="0"/>
            <c:showSerName val="0"/>
            <c:showPercent val="0"/>
            <c:showBubbleSize val="0"/>
            <c:showLeaderLines val="0"/>
          </c:dLbls>
          <c:cat>
            <c:strRef>
              <c:f>('Section 2 - Other Questions'!$A$24,'Section 2 - Other Questions'!$A$29,'Section 2 - Other Questions'!$A$34,'Section 2 - Other Questions'!$A$39,'Section 2 - Other Questions'!$A$44,'Section 2 - Other Questions'!$A$49,'Section 2 - Other Questions'!$A$54,'Section 2 - Other Questions'!$A$59,'Section 2 - Other Questions'!$A$64,'Section 2 - Other Questions'!$A$69)</c:f>
              <c:strCache>
                <c:ptCount val="10"/>
                <c:pt idx="0">
                  <c:v>Chromatography</c:v>
                </c:pt>
                <c:pt idx="1">
                  <c:v>Mass spectrometry</c:v>
                </c:pt>
                <c:pt idx="2">
                  <c:v>NMR Spectroscopy</c:v>
                </c:pt>
                <c:pt idx="3">
                  <c:v>Infrared spectrometry</c:v>
                </c:pt>
                <c:pt idx="4">
                  <c:v>UV-Vis spectrometry</c:v>
                </c:pt>
                <c:pt idx="5">
                  <c:v>Electrochemistry</c:v>
                </c:pt>
                <c:pt idx="6">
                  <c:v>Microscopy</c:v>
                </c:pt>
                <c:pt idx="7">
                  <c:v>Crystal structures</c:v>
                </c:pt>
                <c:pt idx="8">
                  <c:v>Surface analysis</c:v>
                </c:pt>
                <c:pt idx="9">
                  <c:v>Other (please specify below)</c:v>
                </c:pt>
              </c:strCache>
            </c:strRef>
          </c:cat>
          <c:val>
            <c:numRef>
              <c:f>('Section 2 - Other Questions'!$C$25,'Section 2 - Other Questions'!$C$30,'Section 2 - Other Questions'!$C$35,'Section 2 - Other Questions'!$C$40,'Section 2 - Other Questions'!$C$45,'Section 2 - Other Questions'!$C$50,'Section 2 - Other Questions'!$C$55,'Section 2 - Other Questions'!$C$60,'Section 2 - Other Questions'!$C$65,'Section 2 - Other Questions'!$C$70)</c:f>
              <c:numCache>
                <c:formatCode>0%</c:formatCode>
                <c:ptCount val="10"/>
                <c:pt idx="0">
                  <c:v>0.417582417582418</c:v>
                </c:pt>
                <c:pt idx="1">
                  <c:v>0.604395604395604</c:v>
                </c:pt>
                <c:pt idx="2">
                  <c:v>0.714285714285714</c:v>
                </c:pt>
                <c:pt idx="3">
                  <c:v>0.516483516483517</c:v>
                </c:pt>
                <c:pt idx="4">
                  <c:v>0.340659340659341</c:v>
                </c:pt>
                <c:pt idx="5">
                  <c:v>0.0549450549450549</c:v>
                </c:pt>
                <c:pt idx="6">
                  <c:v>0.208791208791209</c:v>
                </c:pt>
                <c:pt idx="7">
                  <c:v>0.417582417582418</c:v>
                </c:pt>
                <c:pt idx="8">
                  <c:v>0.175824175824176</c:v>
                </c:pt>
                <c:pt idx="9">
                  <c:v>0.230769230769231</c:v>
                </c:pt>
              </c:numCache>
            </c:numRef>
          </c:val>
        </c:ser>
        <c:dLbls>
          <c:showLegendKey val="0"/>
          <c:showVal val="0"/>
          <c:showCatName val="0"/>
          <c:showSerName val="0"/>
          <c:showPercent val="0"/>
          <c:showBubbleSize val="0"/>
        </c:dLbls>
        <c:gapWidth val="150"/>
        <c:axId val="2041978904"/>
        <c:axId val="2041982616"/>
      </c:barChart>
      <c:catAx>
        <c:axId val="2041978904"/>
        <c:scaling>
          <c:orientation val="minMax"/>
        </c:scaling>
        <c:delete val="0"/>
        <c:axPos val="l"/>
        <c:majorTickMark val="out"/>
        <c:minorTickMark val="none"/>
        <c:tickLblPos val="nextTo"/>
        <c:crossAx val="2041982616"/>
        <c:crosses val="autoZero"/>
        <c:auto val="1"/>
        <c:lblAlgn val="ctr"/>
        <c:lblOffset val="100"/>
        <c:noMultiLvlLbl val="0"/>
      </c:catAx>
      <c:valAx>
        <c:axId val="2041982616"/>
        <c:scaling>
          <c:orientation val="minMax"/>
          <c:max val="1.0"/>
        </c:scaling>
        <c:delete val="0"/>
        <c:axPos val="b"/>
        <c:numFmt formatCode="0%" sourceLinked="1"/>
        <c:majorTickMark val="out"/>
        <c:minorTickMark val="none"/>
        <c:tickLblPos val="nextTo"/>
        <c:crossAx val="2041978904"/>
        <c:crosses val="autoZero"/>
        <c:crossBetween val="between"/>
        <c:majorUnit val="0.2"/>
      </c:valAx>
    </c:plotArea>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527524745681"/>
          <c:y val="0.0992028251417231"/>
          <c:w val="0.731449333539191"/>
          <c:h val="0.841625869954284"/>
        </c:manualLayout>
      </c:layout>
      <c:barChart>
        <c:barDir val="bar"/>
        <c:grouping val="clustered"/>
        <c:varyColors val="0"/>
        <c:ser>
          <c:idx val="0"/>
          <c:order val="0"/>
          <c:tx>
            <c:strRef>
              <c:f>'Section 2 - Other Questions'!$A$98</c:f>
              <c:strCache>
                <c:ptCount val="1"/>
                <c:pt idx="0">
                  <c:v>Yes</c:v>
                </c:pt>
              </c:strCache>
            </c:strRef>
          </c:tx>
          <c:invertIfNegative val="0"/>
          <c:dLbls>
            <c:showLegendKey val="0"/>
            <c:showVal val="1"/>
            <c:showCatName val="0"/>
            <c:showSerName val="0"/>
            <c:showPercent val="0"/>
            <c:showBubbleSize val="0"/>
            <c:showLeaderLines val="0"/>
          </c:dLbls>
          <c:cat>
            <c:strRef>
              <c:f>('Section 2 - Other Questions'!$A$97,'Section 2 - Other Questions'!$A$102,'Section 2 - Other Questions'!$A$107,'Section 2 - Other Questions'!$A$112,'Section 2 - Other Questions'!$A$117,'Section 2 - Other Questions'!$A$122,'Section 2 - Other Questions'!$A$127)</c:f>
              <c:strCache>
                <c:ptCount val="7"/>
                <c:pt idx="0">
                  <c:v>Spreadsheets</c:v>
                </c:pt>
                <c:pt idx="1">
                  <c:v>Text documents</c:v>
                </c:pt>
                <c:pt idx="2">
                  <c:v>Pdfs of journal articles</c:v>
                </c:pt>
                <c:pt idx="3">
                  <c:v>Other images (e.g. scans photos)</c:v>
                </c:pt>
                <c:pt idx="4">
                  <c:v>Videos</c:v>
                </c:pt>
                <c:pt idx="5">
                  <c:v>Results of calculations</c:v>
                </c:pt>
                <c:pt idx="6">
                  <c:v>Other (please specify)</c:v>
                </c:pt>
              </c:strCache>
            </c:strRef>
          </c:cat>
          <c:val>
            <c:numRef>
              <c:f>('Section 2 - Other Questions'!$C$98,'Section 2 - Other Questions'!$C$103,'Section 2 - Other Questions'!$C$108,'Section 2 - Other Questions'!$C$113,'Section 2 - Other Questions'!$C$118,'Section 2 - Other Questions'!$C$123,'Section 2 - Other Questions'!$C$128)</c:f>
              <c:numCache>
                <c:formatCode>0%</c:formatCode>
                <c:ptCount val="7"/>
                <c:pt idx="0">
                  <c:v>0.824175824175824</c:v>
                </c:pt>
                <c:pt idx="1">
                  <c:v>0.912087912087912</c:v>
                </c:pt>
                <c:pt idx="2">
                  <c:v>0.978021978021978</c:v>
                </c:pt>
                <c:pt idx="3">
                  <c:v>0.648351648351648</c:v>
                </c:pt>
                <c:pt idx="4">
                  <c:v>0.131868131868132</c:v>
                </c:pt>
                <c:pt idx="5">
                  <c:v>0.593406593406593</c:v>
                </c:pt>
                <c:pt idx="6">
                  <c:v>0.142857142857143</c:v>
                </c:pt>
              </c:numCache>
            </c:numRef>
          </c:val>
        </c:ser>
        <c:dLbls>
          <c:showLegendKey val="0"/>
          <c:showVal val="0"/>
          <c:showCatName val="0"/>
          <c:showSerName val="0"/>
          <c:showPercent val="0"/>
          <c:showBubbleSize val="0"/>
        </c:dLbls>
        <c:gapWidth val="150"/>
        <c:axId val="-2034563512"/>
        <c:axId val="-2034560536"/>
      </c:barChart>
      <c:catAx>
        <c:axId val="-2034563512"/>
        <c:scaling>
          <c:orientation val="minMax"/>
        </c:scaling>
        <c:delete val="0"/>
        <c:axPos val="l"/>
        <c:majorTickMark val="out"/>
        <c:minorTickMark val="none"/>
        <c:tickLblPos val="nextTo"/>
        <c:crossAx val="-2034560536"/>
        <c:crosses val="autoZero"/>
        <c:auto val="1"/>
        <c:lblAlgn val="ctr"/>
        <c:lblOffset val="100"/>
        <c:noMultiLvlLbl val="0"/>
      </c:catAx>
      <c:valAx>
        <c:axId val="-2034560536"/>
        <c:scaling>
          <c:orientation val="minMax"/>
          <c:max val="1.0"/>
        </c:scaling>
        <c:delete val="0"/>
        <c:axPos val="b"/>
        <c:numFmt formatCode="0%" sourceLinked="1"/>
        <c:majorTickMark val="out"/>
        <c:minorTickMark val="none"/>
        <c:tickLblPos val="nextTo"/>
        <c:crossAx val="-2034563512"/>
        <c:crosses val="autoZero"/>
        <c:crossBetween val="between"/>
        <c:majorUnit val="0.2"/>
      </c:valAx>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layout>
        <c:manualLayout>
          <c:xMode val="edge"/>
          <c:yMode val="edge"/>
          <c:x val="0.176756999125109"/>
          <c:y val="0.0138888888888889"/>
        </c:manualLayout>
      </c:layout>
      <c:overlay val="0"/>
    </c:title>
    <c:autoTitleDeleted val="0"/>
    <c:plotArea>
      <c:layout>
        <c:manualLayout>
          <c:layoutTarget val="inner"/>
          <c:xMode val="edge"/>
          <c:yMode val="edge"/>
          <c:x val="0.080650043744532"/>
          <c:y val="0.155273403324584"/>
          <c:w val="0.49415813648294"/>
          <c:h val="0.823596894138233"/>
        </c:manualLayout>
      </c:layout>
      <c:pieChart>
        <c:varyColors val="1"/>
        <c:ser>
          <c:idx val="0"/>
          <c:order val="0"/>
          <c:tx>
            <c:strRef>
              <c:f>'Section 1'!$A$3</c:f>
              <c:strCache>
                <c:ptCount val="1"/>
              </c:strCache>
            </c:strRef>
          </c:tx>
          <c:dLbls>
            <c:dLbl>
              <c:idx val="3"/>
              <c:layout>
                <c:manualLayout>
                  <c:x val="0.011592738407699"/>
                  <c:y val="0.104989792942549"/>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1'!$A$4:$A$7</c:f>
              <c:strCache>
                <c:ptCount val="4"/>
                <c:pt idx="0">
                  <c:v>What is your current position?</c:v>
                </c:pt>
                <c:pt idx="1">
                  <c:v>Academic Staff</c:v>
                </c:pt>
                <c:pt idx="2">
                  <c:v>Early Career Researcher (PDRA)</c:v>
                </c:pt>
                <c:pt idx="3">
                  <c:v>Graduate Student</c:v>
                </c:pt>
              </c:strCache>
            </c:strRef>
          </c:cat>
          <c:val>
            <c:numRef>
              <c:f>'Section 1'!$C$4:$C$7</c:f>
              <c:numCache>
                <c:formatCode>0%</c:formatCode>
                <c:ptCount val="4"/>
                <c:pt idx="0">
                  <c:v>0.0</c:v>
                </c:pt>
                <c:pt idx="1">
                  <c:v>0.21978021978022</c:v>
                </c:pt>
                <c:pt idx="2">
                  <c:v>0.0989010989010989</c:v>
                </c:pt>
                <c:pt idx="3">
                  <c:v>0.659340659340659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66569335083115"/>
          <c:y val="0.292388086905804"/>
          <c:w val="0.316763998250219"/>
          <c:h val="0.470663458734325"/>
        </c:manualLayout>
      </c:layout>
      <c:overlay val="0"/>
    </c:legend>
    <c:plotVisOnly val="1"/>
    <c:dispBlanksAs val="zero"/>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layout>
        <c:manualLayout>
          <c:xMode val="edge"/>
          <c:yMode val="edge"/>
          <c:x val="0.317791557305337"/>
          <c:y val="0.0"/>
        </c:manualLayout>
      </c:layout>
      <c:overlay val="0"/>
    </c:title>
    <c:autoTitleDeleted val="0"/>
    <c:plotArea>
      <c:layout>
        <c:manualLayout>
          <c:layoutTarget val="inner"/>
          <c:xMode val="edge"/>
          <c:yMode val="edge"/>
          <c:x val="0.080650043744532"/>
          <c:y val="0.155273403324584"/>
          <c:w val="0.49415813648294"/>
          <c:h val="0.823596894138233"/>
        </c:manualLayout>
      </c:layout>
      <c:pieChart>
        <c:varyColors val="1"/>
        <c:ser>
          <c:idx val="0"/>
          <c:order val="0"/>
          <c:tx>
            <c:strRef>
              <c:f>'Section 1'!$A$28</c:f>
              <c:strCache>
                <c:ptCount val="1"/>
                <c:pt idx="0">
                  <c:v>Do you currently routinely use a computer at work?</c:v>
                </c:pt>
              </c:strCache>
            </c:strRef>
          </c:tx>
          <c:dLbls>
            <c:dLbl>
              <c:idx val="3"/>
              <c:layout>
                <c:manualLayout>
                  <c:x val="0.011592738407699"/>
                  <c:y val="0.104989792942549"/>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1'!$A$29:$A$31</c:f>
              <c:strCache>
                <c:ptCount val="3"/>
                <c:pt idx="0">
                  <c:v>Yes - I have been allocated my own computer</c:v>
                </c:pt>
                <c:pt idx="1">
                  <c:v>Yes - I share the use of a computer</c:v>
                </c:pt>
                <c:pt idx="2">
                  <c:v>Yes - I use my own computer at work</c:v>
                </c:pt>
              </c:strCache>
            </c:strRef>
          </c:cat>
          <c:val>
            <c:numRef>
              <c:f>'Section 1'!$C$29:$C$31</c:f>
              <c:numCache>
                <c:formatCode>0%</c:formatCode>
                <c:ptCount val="3"/>
                <c:pt idx="0">
                  <c:v>0.566666666666667</c:v>
                </c:pt>
                <c:pt idx="1">
                  <c:v>0.144444444444444</c:v>
                </c:pt>
                <c:pt idx="2">
                  <c:v>0.288888888888889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30458223972004"/>
          <c:y val="0.250721420239137"/>
          <c:w val="0.35287510936133"/>
          <c:h val="0.452144940215806"/>
        </c:manualLayout>
      </c:layout>
      <c:overlay val="0"/>
    </c:legend>
    <c:plotVisOnly val="1"/>
    <c:dispBlanksAs val="zero"/>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43389107611549"/>
          <c:y val="0.196759259259259"/>
          <c:w val="0.463888888888889"/>
          <c:h val="0.773148148148149"/>
        </c:manualLayout>
      </c:layout>
      <c:pieChart>
        <c:varyColors val="1"/>
        <c:ser>
          <c:idx val="0"/>
          <c:order val="0"/>
          <c:tx>
            <c:strRef>
              <c:f>'Section 1'!$A$35</c:f>
              <c:strCache>
                <c:ptCount val="1"/>
                <c:pt idx="0">
                  <c:v>How much time a week do you spend finding information in your paper notebook, aggregating and compiling electronic reports?</c:v>
                </c:pt>
              </c:strCache>
            </c:strRef>
          </c:tx>
          <c:dLbls>
            <c:dLbl>
              <c:idx val="2"/>
              <c:layout>
                <c:manualLayout>
                  <c:x val="0.0825133420822397"/>
                  <c:y val="0.0368288859725868"/>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1'!$A$36:$A$40</c:f>
              <c:strCache>
                <c:ptCount val="5"/>
                <c:pt idx="0">
                  <c:v>0-3h</c:v>
                </c:pt>
                <c:pt idx="1">
                  <c:v>3-6h</c:v>
                </c:pt>
                <c:pt idx="2">
                  <c:v>6-9h</c:v>
                </c:pt>
                <c:pt idx="3">
                  <c:v>&gt;9h</c:v>
                </c:pt>
                <c:pt idx="4">
                  <c:v>Not applicable</c:v>
                </c:pt>
              </c:strCache>
            </c:strRef>
          </c:cat>
          <c:val>
            <c:numRef>
              <c:f>'Section 1'!$C$36:$C$40</c:f>
              <c:numCache>
                <c:formatCode>0%</c:formatCode>
                <c:ptCount val="5"/>
                <c:pt idx="0">
                  <c:v>0.379310344827586</c:v>
                </c:pt>
                <c:pt idx="1">
                  <c:v>0.396551724137931</c:v>
                </c:pt>
                <c:pt idx="2">
                  <c:v>0.0344827586206896</c:v>
                </c:pt>
                <c:pt idx="3">
                  <c:v>0.0862068965517241</c:v>
                </c:pt>
                <c:pt idx="4">
                  <c:v>0.103448275862069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zero"/>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43389107611549"/>
          <c:y val="0.196759259259259"/>
          <c:w val="0.463888888888889"/>
          <c:h val="0.773148148148149"/>
        </c:manualLayout>
      </c:layout>
      <c:pieChart>
        <c:varyColors val="1"/>
        <c:ser>
          <c:idx val="0"/>
          <c:order val="0"/>
          <c:tx>
            <c:strRef>
              <c:f>'Section 1'!$A$43</c:f>
              <c:strCache>
                <c:ptCount val="1"/>
                <c:pt idx="0">
                  <c:v>What operating system does your (primary) computer use?</c:v>
                </c:pt>
              </c:strCache>
            </c:strRef>
          </c:tx>
          <c:dLbls>
            <c:dLbl>
              <c:idx val="0"/>
              <c:layout>
                <c:manualLayout>
                  <c:x val="-0.00712620297462818"/>
                  <c:y val="0.110247156605424"/>
                </c:manualLayout>
              </c:layout>
              <c:showLegendKey val="0"/>
              <c:showVal val="1"/>
              <c:showCatName val="0"/>
              <c:showSerName val="0"/>
              <c:showPercent val="0"/>
              <c:showBubbleSize val="0"/>
            </c:dLbl>
            <c:dLbl>
              <c:idx val="2"/>
              <c:layout>
                <c:manualLayout>
                  <c:x val="0.090846675415573"/>
                  <c:y val="-0.227060002916302"/>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1'!$A$44:$A$46</c:f>
              <c:strCache>
                <c:ptCount val="3"/>
                <c:pt idx="0">
                  <c:v>Linux</c:v>
                </c:pt>
                <c:pt idx="1">
                  <c:v>Mac OS</c:v>
                </c:pt>
                <c:pt idx="2">
                  <c:v>Windows</c:v>
                </c:pt>
              </c:strCache>
            </c:strRef>
          </c:cat>
          <c:val>
            <c:numRef>
              <c:f>'Section 1'!$C$44:$C$46</c:f>
              <c:numCache>
                <c:formatCode>0%</c:formatCode>
                <c:ptCount val="3"/>
                <c:pt idx="0">
                  <c:v>0.0222222222222222</c:v>
                </c:pt>
                <c:pt idx="1">
                  <c:v>0.188888888888889</c:v>
                </c:pt>
                <c:pt idx="2">
                  <c:v>0.788888888888889</c:v>
                </c:pt>
              </c:numCache>
            </c:numRef>
          </c:val>
        </c:ser>
        <c:dLbls>
          <c:showLegendKey val="0"/>
          <c:showVal val="0"/>
          <c:showCatName val="0"/>
          <c:showSerName val="0"/>
          <c:showPercent val="0"/>
          <c:showBubbleSize val="0"/>
          <c:showLeaderLines val="1"/>
        </c:dLbls>
        <c:firstSliceAng val="0"/>
      </c:pieChart>
    </c:plotArea>
    <c:legend>
      <c:legendPos val="r"/>
      <c:layout/>
      <c:overlay val="0"/>
    </c:legend>
    <c:plotVisOnly val="1"/>
    <c:dispBlanksAs val="zero"/>
    <c:showDLblsOverMax val="0"/>
  </c:chart>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1'!$A$4</c:f>
              <c:strCache>
                <c:ptCount val="1"/>
                <c:pt idx="0">
                  <c:v>Saving time over the paper notebook process</c:v>
                </c:pt>
              </c:strCache>
            </c:strRef>
          </c:tx>
          <c:invertIfNegative val="0"/>
          <c:cat>
            <c:strRef>
              <c:f>'Section 2 - Question 1'!$A$5:$A$9</c:f>
              <c:strCache>
                <c:ptCount val="5"/>
                <c:pt idx="0">
                  <c:v>Very important</c:v>
                </c:pt>
                <c:pt idx="1">
                  <c:v>Quite important</c:v>
                </c:pt>
                <c:pt idx="2">
                  <c:v>Fairly important</c:v>
                </c:pt>
                <c:pt idx="3">
                  <c:v>Slightly important</c:v>
                </c:pt>
                <c:pt idx="4">
                  <c:v>Not at all important</c:v>
                </c:pt>
              </c:strCache>
            </c:strRef>
          </c:cat>
          <c:val>
            <c:numRef>
              <c:f>'Section 2 - Question 1'!$C$5:$C$9</c:f>
              <c:numCache>
                <c:formatCode>0%</c:formatCode>
                <c:ptCount val="5"/>
                <c:pt idx="0">
                  <c:v>0.233333333333333</c:v>
                </c:pt>
                <c:pt idx="1">
                  <c:v>0.333333333333333</c:v>
                </c:pt>
                <c:pt idx="2">
                  <c:v>0.188888888888889</c:v>
                </c:pt>
                <c:pt idx="3">
                  <c:v>0.166666666666667</c:v>
                </c:pt>
                <c:pt idx="4">
                  <c:v>0.0777777777777778</c:v>
                </c:pt>
              </c:numCache>
            </c:numRef>
          </c:val>
        </c:ser>
        <c:dLbls>
          <c:showLegendKey val="0"/>
          <c:showVal val="0"/>
          <c:showCatName val="0"/>
          <c:showSerName val="0"/>
          <c:showPercent val="0"/>
          <c:showBubbleSize val="0"/>
        </c:dLbls>
        <c:gapWidth val="150"/>
        <c:axId val="-2034344888"/>
        <c:axId val="-2034341944"/>
      </c:barChart>
      <c:catAx>
        <c:axId val="-2034344888"/>
        <c:scaling>
          <c:orientation val="minMax"/>
        </c:scaling>
        <c:delete val="0"/>
        <c:axPos val="b"/>
        <c:majorTickMark val="out"/>
        <c:minorTickMark val="none"/>
        <c:tickLblPos val="nextTo"/>
        <c:crossAx val="-2034341944"/>
        <c:crosses val="autoZero"/>
        <c:auto val="1"/>
        <c:lblAlgn val="ctr"/>
        <c:lblOffset val="100"/>
        <c:noMultiLvlLbl val="0"/>
      </c:catAx>
      <c:valAx>
        <c:axId val="-2034341944"/>
        <c:scaling>
          <c:orientation val="minMax"/>
        </c:scaling>
        <c:delete val="0"/>
        <c:axPos val="l"/>
        <c:numFmt formatCode="0%" sourceLinked="1"/>
        <c:majorTickMark val="out"/>
        <c:minorTickMark val="none"/>
        <c:tickLblPos val="nextTo"/>
        <c:crossAx val="-203434488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1'!$A$12</c:f>
              <c:strCache>
                <c:ptCount val="1"/>
                <c:pt idx="0">
                  <c:v>Improved ability to search and re-use documented information</c:v>
                </c:pt>
              </c:strCache>
            </c:strRef>
          </c:tx>
          <c:invertIfNegative val="0"/>
          <c:cat>
            <c:strRef>
              <c:f>'Section 2 - Question 1'!$A$13:$A$16</c:f>
              <c:strCache>
                <c:ptCount val="4"/>
                <c:pt idx="0">
                  <c:v>Very important</c:v>
                </c:pt>
                <c:pt idx="1">
                  <c:v>Quite important</c:v>
                </c:pt>
                <c:pt idx="2">
                  <c:v>Fairly important</c:v>
                </c:pt>
                <c:pt idx="3">
                  <c:v>Slightly important</c:v>
                </c:pt>
              </c:strCache>
            </c:strRef>
          </c:cat>
          <c:val>
            <c:numRef>
              <c:f>'Section 2 - Question 1'!$C$13:$C$16</c:f>
              <c:numCache>
                <c:formatCode>0%</c:formatCode>
                <c:ptCount val="4"/>
                <c:pt idx="0">
                  <c:v>0.633333333333333</c:v>
                </c:pt>
                <c:pt idx="1">
                  <c:v>0.255555555555556</c:v>
                </c:pt>
                <c:pt idx="2">
                  <c:v>0.0888888888888889</c:v>
                </c:pt>
                <c:pt idx="3">
                  <c:v>0.0222222222222222</c:v>
                </c:pt>
              </c:numCache>
            </c:numRef>
          </c:val>
        </c:ser>
        <c:dLbls>
          <c:showLegendKey val="0"/>
          <c:showVal val="0"/>
          <c:showCatName val="0"/>
          <c:showSerName val="0"/>
          <c:showPercent val="0"/>
          <c:showBubbleSize val="0"/>
        </c:dLbls>
        <c:gapWidth val="150"/>
        <c:axId val="-2033514168"/>
        <c:axId val="-2033511064"/>
      </c:barChart>
      <c:catAx>
        <c:axId val="-2033514168"/>
        <c:scaling>
          <c:orientation val="minMax"/>
        </c:scaling>
        <c:delete val="0"/>
        <c:axPos val="b"/>
        <c:majorTickMark val="out"/>
        <c:minorTickMark val="none"/>
        <c:tickLblPos val="nextTo"/>
        <c:crossAx val="-2033511064"/>
        <c:crosses val="autoZero"/>
        <c:auto val="1"/>
        <c:lblAlgn val="ctr"/>
        <c:lblOffset val="100"/>
        <c:noMultiLvlLbl val="0"/>
      </c:catAx>
      <c:valAx>
        <c:axId val="-2033511064"/>
        <c:scaling>
          <c:orientation val="minMax"/>
        </c:scaling>
        <c:delete val="0"/>
        <c:axPos val="l"/>
        <c:numFmt formatCode="0%" sourceLinked="1"/>
        <c:majorTickMark val="out"/>
        <c:minorTickMark val="none"/>
        <c:tickLblPos val="nextTo"/>
        <c:crossAx val="-203351416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1'!$A$20</c:f>
              <c:strCache>
                <c:ptCount val="1"/>
              </c:strCache>
            </c:strRef>
          </c:tx>
          <c:invertIfNegative val="0"/>
          <c:cat>
            <c:strRef>
              <c:f>'Section 2 - Question 1'!$A$21:$A$25</c:f>
              <c:strCache>
                <c:ptCount val="5"/>
                <c:pt idx="0">
                  <c:v>Better ability to collaborate and share information</c:v>
                </c:pt>
                <c:pt idx="1">
                  <c:v>Very important</c:v>
                </c:pt>
                <c:pt idx="2">
                  <c:v>Quite important</c:v>
                </c:pt>
                <c:pt idx="3">
                  <c:v>Fairly important</c:v>
                </c:pt>
                <c:pt idx="4">
                  <c:v>Slightly important</c:v>
                </c:pt>
              </c:strCache>
            </c:strRef>
          </c:cat>
          <c:val>
            <c:numRef>
              <c:f>'Section 2 - Question 1'!$C$21:$C$25</c:f>
              <c:numCache>
                <c:formatCode>0%</c:formatCode>
                <c:ptCount val="5"/>
                <c:pt idx="0" formatCode="General">
                  <c:v>0.0</c:v>
                </c:pt>
                <c:pt idx="1">
                  <c:v>0.333333333333333</c:v>
                </c:pt>
                <c:pt idx="2">
                  <c:v>0.311111111111111</c:v>
                </c:pt>
                <c:pt idx="3">
                  <c:v>0.222222222222222</c:v>
                </c:pt>
                <c:pt idx="4">
                  <c:v>0.1</c:v>
                </c:pt>
              </c:numCache>
            </c:numRef>
          </c:val>
        </c:ser>
        <c:dLbls>
          <c:showLegendKey val="0"/>
          <c:showVal val="0"/>
          <c:showCatName val="0"/>
          <c:showSerName val="0"/>
          <c:showPercent val="0"/>
          <c:showBubbleSize val="0"/>
        </c:dLbls>
        <c:gapWidth val="150"/>
        <c:axId val="-2033471560"/>
        <c:axId val="-2033468616"/>
      </c:barChart>
      <c:catAx>
        <c:axId val="-2033471560"/>
        <c:scaling>
          <c:orientation val="minMax"/>
        </c:scaling>
        <c:delete val="0"/>
        <c:axPos val="b"/>
        <c:majorTickMark val="out"/>
        <c:minorTickMark val="none"/>
        <c:tickLblPos val="nextTo"/>
        <c:crossAx val="-2033468616"/>
        <c:crosses val="autoZero"/>
        <c:auto val="1"/>
        <c:lblAlgn val="ctr"/>
        <c:lblOffset val="100"/>
        <c:noMultiLvlLbl val="0"/>
      </c:catAx>
      <c:valAx>
        <c:axId val="-2033468616"/>
        <c:scaling>
          <c:orientation val="minMax"/>
        </c:scaling>
        <c:delete val="0"/>
        <c:axPos val="l"/>
        <c:numFmt formatCode="General" sourceLinked="1"/>
        <c:majorTickMark val="out"/>
        <c:minorTickMark val="none"/>
        <c:tickLblPos val="nextTo"/>
        <c:crossAx val="-203347156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title>
      <c:layout>
        <c:manualLayout>
          <c:xMode val="edge"/>
          <c:yMode val="edge"/>
          <c:x val="0.317791557305337"/>
          <c:y val="0.0"/>
        </c:manualLayout>
      </c:layout>
      <c:overlay val="0"/>
    </c:title>
    <c:autoTitleDeleted val="0"/>
    <c:plotArea>
      <c:layout>
        <c:manualLayout>
          <c:layoutTarget val="inner"/>
          <c:xMode val="edge"/>
          <c:yMode val="edge"/>
          <c:x val="0.080650043744532"/>
          <c:y val="0.155273403324584"/>
          <c:w val="0.49415813648294"/>
          <c:h val="0.823596894138233"/>
        </c:manualLayout>
      </c:layout>
      <c:pieChart>
        <c:varyColors val="1"/>
        <c:ser>
          <c:idx val="0"/>
          <c:order val="0"/>
          <c:tx>
            <c:strRef>
              <c:f>'Section 1'!$A$28</c:f>
              <c:strCache>
                <c:ptCount val="1"/>
                <c:pt idx="0">
                  <c:v>Do you currently routinely use a computer at work?</c:v>
                </c:pt>
              </c:strCache>
            </c:strRef>
          </c:tx>
          <c:dLbls>
            <c:dLbl>
              <c:idx val="0"/>
              <c:layout>
                <c:manualLayout>
                  <c:x val="-0.132415901137358"/>
                  <c:y val="-0.0475524934383202"/>
                </c:manualLayout>
              </c:layout>
              <c:showLegendKey val="0"/>
              <c:showVal val="1"/>
              <c:showCatName val="0"/>
              <c:showSerName val="0"/>
              <c:showPercent val="0"/>
              <c:showBubbleSize val="0"/>
            </c:dLbl>
            <c:dLbl>
              <c:idx val="3"/>
              <c:layout>
                <c:manualLayout>
                  <c:x val="0.011592738407699"/>
                  <c:y val="0.104989792942549"/>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1'!$A$29:$A$31</c:f>
              <c:strCache>
                <c:ptCount val="3"/>
                <c:pt idx="0">
                  <c:v>Yes - I have been allocated my own computer</c:v>
                </c:pt>
                <c:pt idx="1">
                  <c:v>Yes - I share the use of a computer</c:v>
                </c:pt>
                <c:pt idx="2">
                  <c:v>Yes - I use my own computer at work</c:v>
                </c:pt>
              </c:strCache>
            </c:strRef>
          </c:cat>
          <c:val>
            <c:numRef>
              <c:f>'Section 1'!$C$29:$C$31</c:f>
              <c:numCache>
                <c:formatCode>0%</c:formatCode>
                <c:ptCount val="3"/>
                <c:pt idx="0">
                  <c:v>0.566666666666667</c:v>
                </c:pt>
                <c:pt idx="1">
                  <c:v>0.144444444444444</c:v>
                </c:pt>
                <c:pt idx="2">
                  <c:v>0.288888888888889</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30458223972004"/>
          <c:y val="0.250721420239137"/>
          <c:w val="0.35287510936133"/>
          <c:h val="0.452144940215806"/>
        </c:manualLayout>
      </c:layout>
      <c:overlay val="0"/>
    </c:legend>
    <c:plotVisOnly val="1"/>
    <c:dispBlanksAs val="zero"/>
    <c:showDLblsOverMax val="0"/>
  </c:chart>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1'!$A$28</c:f>
              <c:strCache>
                <c:ptCount val="1"/>
                <c:pt idx="0">
                  <c:v>Better protection of IP</c:v>
                </c:pt>
              </c:strCache>
            </c:strRef>
          </c:tx>
          <c:invertIfNegative val="0"/>
          <c:cat>
            <c:strRef>
              <c:f>'Section 2 - Question 1'!$A$29:$A$33</c:f>
              <c:strCache>
                <c:ptCount val="5"/>
                <c:pt idx="0">
                  <c:v>Very important</c:v>
                </c:pt>
                <c:pt idx="1">
                  <c:v>Quite important</c:v>
                </c:pt>
                <c:pt idx="2">
                  <c:v>Fairly important</c:v>
                </c:pt>
                <c:pt idx="3">
                  <c:v>Slightly important</c:v>
                </c:pt>
                <c:pt idx="4">
                  <c:v>Not at all important</c:v>
                </c:pt>
              </c:strCache>
            </c:strRef>
          </c:cat>
          <c:val>
            <c:numRef>
              <c:f>'Section 2 - Question 1'!$C$29:$C$33</c:f>
              <c:numCache>
                <c:formatCode>0%</c:formatCode>
                <c:ptCount val="5"/>
                <c:pt idx="0">
                  <c:v>0.166666666666667</c:v>
                </c:pt>
                <c:pt idx="1">
                  <c:v>0.177777777777778</c:v>
                </c:pt>
                <c:pt idx="2">
                  <c:v>0.244444444444444</c:v>
                </c:pt>
                <c:pt idx="3">
                  <c:v>0.377777777777778</c:v>
                </c:pt>
                <c:pt idx="4">
                  <c:v>0.0333333333333333</c:v>
                </c:pt>
              </c:numCache>
            </c:numRef>
          </c:val>
        </c:ser>
        <c:dLbls>
          <c:showLegendKey val="0"/>
          <c:showVal val="0"/>
          <c:showCatName val="0"/>
          <c:showSerName val="0"/>
          <c:showPercent val="0"/>
          <c:showBubbleSize val="0"/>
        </c:dLbls>
        <c:gapWidth val="150"/>
        <c:axId val="-2034313288"/>
        <c:axId val="-2034310344"/>
      </c:barChart>
      <c:catAx>
        <c:axId val="-2034313288"/>
        <c:scaling>
          <c:orientation val="minMax"/>
        </c:scaling>
        <c:delete val="0"/>
        <c:axPos val="b"/>
        <c:majorTickMark val="out"/>
        <c:minorTickMark val="none"/>
        <c:tickLblPos val="nextTo"/>
        <c:crossAx val="-2034310344"/>
        <c:crosses val="autoZero"/>
        <c:auto val="1"/>
        <c:lblAlgn val="ctr"/>
        <c:lblOffset val="100"/>
        <c:noMultiLvlLbl val="0"/>
      </c:catAx>
      <c:valAx>
        <c:axId val="-2034310344"/>
        <c:scaling>
          <c:orientation val="minMax"/>
        </c:scaling>
        <c:delete val="0"/>
        <c:axPos val="l"/>
        <c:numFmt formatCode="0%" sourceLinked="1"/>
        <c:majorTickMark val="out"/>
        <c:minorTickMark val="none"/>
        <c:tickLblPos val="nextTo"/>
        <c:crossAx val="-203431328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1'!$A$36</c:f>
              <c:strCache>
                <c:ptCount val="1"/>
                <c:pt idx="0">
                  <c:v>Improved quality of record keeping</c:v>
                </c:pt>
              </c:strCache>
            </c:strRef>
          </c:tx>
          <c:invertIfNegative val="0"/>
          <c:cat>
            <c:strRef>
              <c:f>'Section 2 - Question 1'!$A$37:$A$40</c:f>
              <c:strCache>
                <c:ptCount val="4"/>
                <c:pt idx="0">
                  <c:v>Very important</c:v>
                </c:pt>
                <c:pt idx="1">
                  <c:v>Quite important</c:v>
                </c:pt>
                <c:pt idx="2">
                  <c:v>Fairly important</c:v>
                </c:pt>
                <c:pt idx="3">
                  <c:v>Slightly important</c:v>
                </c:pt>
              </c:strCache>
            </c:strRef>
          </c:cat>
          <c:val>
            <c:numRef>
              <c:f>'Section 2 - Question 1'!$C$37:$C$40</c:f>
              <c:numCache>
                <c:formatCode>0%</c:formatCode>
                <c:ptCount val="4"/>
                <c:pt idx="0">
                  <c:v>0.422222222222222</c:v>
                </c:pt>
                <c:pt idx="1">
                  <c:v>0.377777777777778</c:v>
                </c:pt>
                <c:pt idx="2">
                  <c:v>0.144444444444444</c:v>
                </c:pt>
                <c:pt idx="3">
                  <c:v>0.0555555555555555</c:v>
                </c:pt>
              </c:numCache>
            </c:numRef>
          </c:val>
        </c:ser>
        <c:dLbls>
          <c:showLegendKey val="0"/>
          <c:showVal val="0"/>
          <c:showCatName val="0"/>
          <c:showSerName val="0"/>
          <c:showPercent val="0"/>
          <c:showBubbleSize val="0"/>
        </c:dLbls>
        <c:gapWidth val="150"/>
        <c:axId val="-2034284568"/>
        <c:axId val="-2034281624"/>
      </c:barChart>
      <c:catAx>
        <c:axId val="-2034284568"/>
        <c:scaling>
          <c:orientation val="minMax"/>
        </c:scaling>
        <c:delete val="0"/>
        <c:axPos val="b"/>
        <c:majorTickMark val="out"/>
        <c:minorTickMark val="none"/>
        <c:tickLblPos val="nextTo"/>
        <c:crossAx val="-2034281624"/>
        <c:crosses val="autoZero"/>
        <c:auto val="1"/>
        <c:lblAlgn val="ctr"/>
        <c:lblOffset val="100"/>
        <c:noMultiLvlLbl val="0"/>
      </c:catAx>
      <c:valAx>
        <c:axId val="-2034281624"/>
        <c:scaling>
          <c:orientation val="minMax"/>
        </c:scaling>
        <c:delete val="0"/>
        <c:axPos val="l"/>
        <c:numFmt formatCode="0%" sourceLinked="1"/>
        <c:majorTickMark val="out"/>
        <c:minorTickMark val="none"/>
        <c:tickLblPos val="nextTo"/>
        <c:crossAx val="-203428456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1'!$A$44</c:f>
              <c:strCache>
                <c:ptCount val="1"/>
                <c:pt idx="0">
                  <c:v>Improved access to data as linked through ELN</c:v>
                </c:pt>
              </c:strCache>
            </c:strRef>
          </c:tx>
          <c:invertIfNegative val="0"/>
          <c:cat>
            <c:strRef>
              <c:f>'Section 2 - Question 1'!$A$45:$A$48</c:f>
              <c:strCache>
                <c:ptCount val="4"/>
                <c:pt idx="0">
                  <c:v>Very important</c:v>
                </c:pt>
                <c:pt idx="1">
                  <c:v>Quite important</c:v>
                </c:pt>
                <c:pt idx="2">
                  <c:v>Fairly important</c:v>
                </c:pt>
                <c:pt idx="3">
                  <c:v>Slightly important</c:v>
                </c:pt>
              </c:strCache>
            </c:strRef>
          </c:cat>
          <c:val>
            <c:numRef>
              <c:f>'Section 2 - Question 1'!$C$45:$C$48</c:f>
              <c:numCache>
                <c:formatCode>0%</c:formatCode>
                <c:ptCount val="4"/>
                <c:pt idx="0">
                  <c:v>0.375</c:v>
                </c:pt>
                <c:pt idx="1">
                  <c:v>0.375</c:v>
                </c:pt>
                <c:pt idx="2">
                  <c:v>0.181818181818182</c:v>
                </c:pt>
                <c:pt idx="3">
                  <c:v>0.0681818181818182</c:v>
                </c:pt>
              </c:numCache>
            </c:numRef>
          </c:val>
        </c:ser>
        <c:dLbls>
          <c:showLegendKey val="0"/>
          <c:showVal val="0"/>
          <c:showCatName val="0"/>
          <c:showSerName val="0"/>
          <c:showPercent val="0"/>
          <c:showBubbleSize val="0"/>
        </c:dLbls>
        <c:gapWidth val="150"/>
        <c:axId val="-2034256056"/>
        <c:axId val="2097772344"/>
      </c:barChart>
      <c:catAx>
        <c:axId val="-2034256056"/>
        <c:scaling>
          <c:orientation val="minMax"/>
        </c:scaling>
        <c:delete val="0"/>
        <c:axPos val="b"/>
        <c:majorTickMark val="out"/>
        <c:minorTickMark val="none"/>
        <c:tickLblPos val="nextTo"/>
        <c:crossAx val="2097772344"/>
        <c:crosses val="autoZero"/>
        <c:auto val="1"/>
        <c:lblAlgn val="ctr"/>
        <c:lblOffset val="100"/>
        <c:noMultiLvlLbl val="0"/>
      </c:catAx>
      <c:valAx>
        <c:axId val="2097772344"/>
        <c:scaling>
          <c:orientation val="minMax"/>
        </c:scaling>
        <c:delete val="0"/>
        <c:axPos val="l"/>
        <c:numFmt formatCode="0%" sourceLinked="1"/>
        <c:majorTickMark val="out"/>
        <c:minorTickMark val="none"/>
        <c:tickLblPos val="nextTo"/>
        <c:crossAx val="-203425605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'Section 2 - Question 1'!$V$3:$Y$3</c:f>
              <c:strCache>
                <c:ptCount val="1"/>
                <c:pt idx="0">
                  <c:v>How important are the following to your interest in using an ELN.</c:v>
                </c:pt>
              </c:strCache>
            </c:strRef>
          </c:tx>
          <c:invertIfNegative val="0"/>
          <c:dLbls>
            <c:showLegendKey val="0"/>
            <c:showVal val="1"/>
            <c:showCatName val="0"/>
            <c:showSerName val="0"/>
            <c:showPercent val="0"/>
            <c:showBubbleSize val="0"/>
            <c:showLeaderLines val="0"/>
          </c:dLbls>
          <c:cat>
            <c:strRef>
              <c:f>'Section 2 - Question 1'!$V$6:$V$15</c:f>
              <c:strCache>
                <c:ptCount val="10"/>
                <c:pt idx="0">
                  <c:v>Better protection of IP</c:v>
                </c:pt>
                <c:pt idx="1">
                  <c:v>Saving time over the paper notebook process</c:v>
                </c:pt>
                <c:pt idx="2">
                  <c:v>Improved group / project management</c:v>
                </c:pt>
                <c:pt idx="3">
                  <c:v>Easier inclusion of safety data</c:v>
                </c:pt>
                <c:pt idx="4">
                  <c:v>0</c:v>
                </c:pt>
                <c:pt idx="5">
                  <c:v>Improved access to data as linked through ELN</c:v>
                </c:pt>
                <c:pt idx="6">
                  <c:v>Improved quality of record keeping</c:v>
                </c:pt>
                <c:pt idx="7">
                  <c:v>Access to notebook from more locations (e.g. home)</c:v>
                </c:pt>
                <c:pt idx="8">
                  <c:v>Secure automatic back-up of data</c:v>
                </c:pt>
                <c:pt idx="9">
                  <c:v>Improved ability to search and re-use documented information</c:v>
                </c:pt>
              </c:strCache>
            </c:strRef>
          </c:cat>
          <c:val>
            <c:numRef>
              <c:f>'Section 2 - Question 1'!$W$6:$W$15</c:f>
              <c:numCache>
                <c:formatCode>0%</c:formatCode>
                <c:ptCount val="10"/>
                <c:pt idx="0">
                  <c:v>0.516666666666667</c:v>
                </c:pt>
                <c:pt idx="1">
                  <c:v>0.619444444444444</c:v>
                </c:pt>
                <c:pt idx="2">
                  <c:v>0.644444444444444</c:v>
                </c:pt>
                <c:pt idx="3">
                  <c:v>0.669444444444444</c:v>
                </c:pt>
                <c:pt idx="4">
                  <c:v>#N/A</c:v>
                </c:pt>
                <c:pt idx="5">
                  <c:v>0.764204545454545</c:v>
                </c:pt>
                <c:pt idx="6">
                  <c:v>0.791666666666666</c:v>
                </c:pt>
                <c:pt idx="7">
                  <c:v>0.811797752808989</c:v>
                </c:pt>
                <c:pt idx="8">
                  <c:v>0.860795454545455</c:v>
                </c:pt>
                <c:pt idx="9">
                  <c:v>0.875</c:v>
                </c:pt>
              </c:numCache>
            </c:numRef>
          </c:val>
        </c:ser>
        <c:dLbls>
          <c:showLegendKey val="0"/>
          <c:showVal val="0"/>
          <c:showCatName val="0"/>
          <c:showSerName val="0"/>
          <c:showPercent val="0"/>
          <c:showBubbleSize val="0"/>
        </c:dLbls>
        <c:gapWidth val="150"/>
        <c:axId val="2097824104"/>
        <c:axId val="2097203992"/>
      </c:barChart>
      <c:catAx>
        <c:axId val="2097824104"/>
        <c:scaling>
          <c:orientation val="minMax"/>
        </c:scaling>
        <c:delete val="0"/>
        <c:axPos val="l"/>
        <c:majorTickMark val="out"/>
        <c:minorTickMark val="none"/>
        <c:tickLblPos val="nextTo"/>
        <c:crossAx val="2097203992"/>
        <c:crosses val="autoZero"/>
        <c:auto val="1"/>
        <c:lblAlgn val="ctr"/>
        <c:lblOffset val="100"/>
        <c:noMultiLvlLbl val="0"/>
      </c:catAx>
      <c:valAx>
        <c:axId val="2097203992"/>
        <c:scaling>
          <c:orientation val="minMax"/>
          <c:min val="0.5"/>
        </c:scaling>
        <c:delete val="0"/>
        <c:axPos val="b"/>
        <c:numFmt formatCode="0%" sourceLinked="1"/>
        <c:majorTickMark val="out"/>
        <c:minorTickMark val="none"/>
        <c:tickLblPos val="nextTo"/>
        <c:crossAx val="2097824104"/>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1'!$A$52</c:f>
              <c:strCache>
                <c:ptCount val="1"/>
                <c:pt idx="0">
                  <c:v>Improved group / project management</c:v>
                </c:pt>
              </c:strCache>
            </c:strRef>
          </c:tx>
          <c:invertIfNegative val="0"/>
          <c:cat>
            <c:strRef>
              <c:f>'Section 2 - Question 1'!$A$53:$A$57</c:f>
              <c:strCache>
                <c:ptCount val="5"/>
                <c:pt idx="0">
                  <c:v>Very important</c:v>
                </c:pt>
                <c:pt idx="1">
                  <c:v>Quite important</c:v>
                </c:pt>
                <c:pt idx="2">
                  <c:v>Fairly important</c:v>
                </c:pt>
                <c:pt idx="3">
                  <c:v>Slightly important</c:v>
                </c:pt>
                <c:pt idx="4">
                  <c:v>Not at all important</c:v>
                </c:pt>
              </c:strCache>
            </c:strRef>
          </c:cat>
          <c:val>
            <c:numRef>
              <c:f>'Section 2 - Question 1'!$C$53:$C$57</c:f>
              <c:numCache>
                <c:formatCode>0%</c:formatCode>
                <c:ptCount val="5"/>
                <c:pt idx="0">
                  <c:v>0.244444444444444</c:v>
                </c:pt>
                <c:pt idx="1">
                  <c:v>0.355555555555556</c:v>
                </c:pt>
                <c:pt idx="2">
                  <c:v>0.177777777777778</c:v>
                </c:pt>
                <c:pt idx="3">
                  <c:v>0.177777777777778</c:v>
                </c:pt>
                <c:pt idx="4">
                  <c:v>0.0444444444444444</c:v>
                </c:pt>
              </c:numCache>
            </c:numRef>
          </c:val>
        </c:ser>
        <c:dLbls>
          <c:showLegendKey val="0"/>
          <c:showVal val="0"/>
          <c:showCatName val="0"/>
          <c:showSerName val="0"/>
          <c:showPercent val="0"/>
          <c:showBubbleSize val="0"/>
        </c:dLbls>
        <c:gapWidth val="150"/>
        <c:axId val="2072794872"/>
        <c:axId val="2072797816"/>
      </c:barChart>
      <c:catAx>
        <c:axId val="2072794872"/>
        <c:scaling>
          <c:orientation val="minMax"/>
        </c:scaling>
        <c:delete val="0"/>
        <c:axPos val="b"/>
        <c:majorTickMark val="out"/>
        <c:minorTickMark val="none"/>
        <c:tickLblPos val="nextTo"/>
        <c:crossAx val="2072797816"/>
        <c:crosses val="autoZero"/>
        <c:auto val="1"/>
        <c:lblAlgn val="ctr"/>
        <c:lblOffset val="100"/>
        <c:noMultiLvlLbl val="0"/>
      </c:catAx>
      <c:valAx>
        <c:axId val="2072797816"/>
        <c:scaling>
          <c:orientation val="minMax"/>
        </c:scaling>
        <c:delete val="0"/>
        <c:axPos val="l"/>
        <c:numFmt formatCode="0%" sourceLinked="1"/>
        <c:majorTickMark val="out"/>
        <c:minorTickMark val="none"/>
        <c:tickLblPos val="nextTo"/>
        <c:crossAx val="207279487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1'!$A$60</c:f>
              <c:strCache>
                <c:ptCount val="1"/>
                <c:pt idx="0">
                  <c:v>Access to notebook from more locations (e.g. home)</c:v>
                </c:pt>
              </c:strCache>
            </c:strRef>
          </c:tx>
          <c:invertIfNegative val="0"/>
          <c:cat>
            <c:strRef>
              <c:f>'Section 2 - Question 1'!$A$61:$A$64</c:f>
              <c:strCache>
                <c:ptCount val="4"/>
                <c:pt idx="0">
                  <c:v>Very important</c:v>
                </c:pt>
                <c:pt idx="1">
                  <c:v>Quite important</c:v>
                </c:pt>
                <c:pt idx="2">
                  <c:v>Fairly important</c:v>
                </c:pt>
                <c:pt idx="3">
                  <c:v>Slightly important</c:v>
                </c:pt>
              </c:strCache>
            </c:strRef>
          </c:cat>
          <c:val>
            <c:numRef>
              <c:f>'Section 2 - Question 1'!$C$61:$C$64</c:f>
              <c:numCache>
                <c:formatCode>0%</c:formatCode>
                <c:ptCount val="4"/>
                <c:pt idx="0">
                  <c:v>0.471910112359551</c:v>
                </c:pt>
                <c:pt idx="1">
                  <c:v>0.325842696629213</c:v>
                </c:pt>
                <c:pt idx="2">
                  <c:v>0.179775280898876</c:v>
                </c:pt>
                <c:pt idx="3">
                  <c:v>0.0224719101123595</c:v>
                </c:pt>
              </c:numCache>
            </c:numRef>
          </c:val>
        </c:ser>
        <c:dLbls>
          <c:showLegendKey val="0"/>
          <c:showVal val="0"/>
          <c:showCatName val="0"/>
          <c:showSerName val="0"/>
          <c:showPercent val="0"/>
          <c:showBubbleSize val="0"/>
        </c:dLbls>
        <c:gapWidth val="150"/>
        <c:axId val="-2033071240"/>
        <c:axId val="-2033068296"/>
      </c:barChart>
      <c:catAx>
        <c:axId val="-2033071240"/>
        <c:scaling>
          <c:orientation val="minMax"/>
        </c:scaling>
        <c:delete val="0"/>
        <c:axPos val="b"/>
        <c:majorTickMark val="out"/>
        <c:minorTickMark val="none"/>
        <c:tickLblPos val="nextTo"/>
        <c:crossAx val="-2033068296"/>
        <c:crosses val="autoZero"/>
        <c:auto val="1"/>
        <c:lblAlgn val="ctr"/>
        <c:lblOffset val="100"/>
        <c:noMultiLvlLbl val="0"/>
      </c:catAx>
      <c:valAx>
        <c:axId val="-2033068296"/>
        <c:scaling>
          <c:orientation val="minMax"/>
        </c:scaling>
        <c:delete val="0"/>
        <c:axPos val="l"/>
        <c:numFmt formatCode="0%" sourceLinked="1"/>
        <c:majorTickMark val="out"/>
        <c:minorTickMark val="none"/>
        <c:tickLblPos val="nextTo"/>
        <c:crossAx val="-2033071240"/>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1'!$A$68</c:f>
              <c:strCache>
                <c:ptCount val="1"/>
                <c:pt idx="0">
                  <c:v>Secure automatic back-up of data</c:v>
                </c:pt>
              </c:strCache>
            </c:strRef>
          </c:tx>
          <c:invertIfNegative val="0"/>
          <c:cat>
            <c:strRef>
              <c:f>'Section 2 - Question 1'!$A$69:$A$72</c:f>
              <c:strCache>
                <c:ptCount val="4"/>
                <c:pt idx="0">
                  <c:v>Very important</c:v>
                </c:pt>
                <c:pt idx="1">
                  <c:v>Quite important</c:v>
                </c:pt>
                <c:pt idx="2">
                  <c:v>Fairly important</c:v>
                </c:pt>
                <c:pt idx="3">
                  <c:v>Slightly important</c:v>
                </c:pt>
              </c:strCache>
            </c:strRef>
          </c:cat>
          <c:val>
            <c:numRef>
              <c:f>'Section 2 - Question 1'!$C$69:$C$72</c:f>
              <c:numCache>
                <c:formatCode>0%</c:formatCode>
                <c:ptCount val="4"/>
                <c:pt idx="0">
                  <c:v>0.579545454545455</c:v>
                </c:pt>
                <c:pt idx="1">
                  <c:v>0.306818181818182</c:v>
                </c:pt>
                <c:pt idx="2">
                  <c:v>0.0909090909090909</c:v>
                </c:pt>
                <c:pt idx="3">
                  <c:v>0.0227272727272727</c:v>
                </c:pt>
              </c:numCache>
            </c:numRef>
          </c:val>
        </c:ser>
        <c:dLbls>
          <c:showLegendKey val="0"/>
          <c:showVal val="0"/>
          <c:showCatName val="0"/>
          <c:showSerName val="0"/>
          <c:showPercent val="0"/>
          <c:showBubbleSize val="0"/>
        </c:dLbls>
        <c:gapWidth val="150"/>
        <c:axId val="-2033042168"/>
        <c:axId val="-2033039224"/>
      </c:barChart>
      <c:catAx>
        <c:axId val="-2033042168"/>
        <c:scaling>
          <c:orientation val="minMax"/>
        </c:scaling>
        <c:delete val="0"/>
        <c:axPos val="b"/>
        <c:majorTickMark val="out"/>
        <c:minorTickMark val="none"/>
        <c:tickLblPos val="nextTo"/>
        <c:crossAx val="-2033039224"/>
        <c:crosses val="autoZero"/>
        <c:auto val="1"/>
        <c:lblAlgn val="ctr"/>
        <c:lblOffset val="100"/>
        <c:noMultiLvlLbl val="0"/>
      </c:catAx>
      <c:valAx>
        <c:axId val="-2033039224"/>
        <c:scaling>
          <c:orientation val="minMax"/>
        </c:scaling>
        <c:delete val="0"/>
        <c:axPos val="l"/>
        <c:numFmt formatCode="0%" sourceLinked="1"/>
        <c:majorTickMark val="out"/>
        <c:minorTickMark val="none"/>
        <c:tickLblPos val="nextTo"/>
        <c:crossAx val="-2033042168"/>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1'!$A$76</c:f>
              <c:strCache>
                <c:ptCount val="1"/>
                <c:pt idx="0">
                  <c:v>Easier inclusion of safety data</c:v>
                </c:pt>
              </c:strCache>
            </c:strRef>
          </c:tx>
          <c:invertIfNegative val="0"/>
          <c:cat>
            <c:strRef>
              <c:f>'Section 2 - Question 1'!$A$77:$A$81</c:f>
              <c:strCache>
                <c:ptCount val="5"/>
                <c:pt idx="0">
                  <c:v>Very important</c:v>
                </c:pt>
                <c:pt idx="1">
                  <c:v>Quite important</c:v>
                </c:pt>
                <c:pt idx="2">
                  <c:v>Fairly important</c:v>
                </c:pt>
                <c:pt idx="3">
                  <c:v>Slightly important</c:v>
                </c:pt>
                <c:pt idx="4">
                  <c:v>Not at all important</c:v>
                </c:pt>
              </c:strCache>
            </c:strRef>
          </c:cat>
          <c:val>
            <c:numRef>
              <c:f>'Section 2 - Question 1'!$C$77:$C$81</c:f>
              <c:numCache>
                <c:formatCode>0%</c:formatCode>
                <c:ptCount val="5"/>
                <c:pt idx="0">
                  <c:v>0.233333333333333</c:v>
                </c:pt>
                <c:pt idx="1">
                  <c:v>0.377777777777778</c:v>
                </c:pt>
                <c:pt idx="2">
                  <c:v>0.266666666666667</c:v>
                </c:pt>
                <c:pt idx="3">
                  <c:v>0.0777777777777778</c:v>
                </c:pt>
                <c:pt idx="4">
                  <c:v>0.0444444444444444</c:v>
                </c:pt>
              </c:numCache>
            </c:numRef>
          </c:val>
        </c:ser>
        <c:dLbls>
          <c:showLegendKey val="0"/>
          <c:showVal val="0"/>
          <c:showCatName val="0"/>
          <c:showSerName val="0"/>
          <c:showPercent val="0"/>
          <c:showBubbleSize val="0"/>
        </c:dLbls>
        <c:gapWidth val="150"/>
        <c:axId val="-2033013416"/>
        <c:axId val="-2033010472"/>
      </c:barChart>
      <c:catAx>
        <c:axId val="-2033013416"/>
        <c:scaling>
          <c:orientation val="minMax"/>
        </c:scaling>
        <c:delete val="0"/>
        <c:axPos val="b"/>
        <c:majorTickMark val="out"/>
        <c:minorTickMark val="none"/>
        <c:tickLblPos val="nextTo"/>
        <c:crossAx val="-2033010472"/>
        <c:crosses val="autoZero"/>
        <c:auto val="1"/>
        <c:lblAlgn val="ctr"/>
        <c:lblOffset val="100"/>
        <c:noMultiLvlLbl val="0"/>
      </c:catAx>
      <c:valAx>
        <c:axId val="-2033010472"/>
        <c:scaling>
          <c:orientation val="minMax"/>
        </c:scaling>
        <c:delete val="0"/>
        <c:axPos val="l"/>
        <c:numFmt formatCode="0%" sourceLinked="1"/>
        <c:majorTickMark val="out"/>
        <c:minorTickMark val="none"/>
        <c:tickLblPos val="nextTo"/>
        <c:crossAx val="-2033013416"/>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1'!$A$84</c:f>
              <c:strCache>
                <c:ptCount val="1"/>
                <c:pt idx="0">
                  <c:v>Other (please specify below)</c:v>
                </c:pt>
              </c:strCache>
            </c:strRef>
          </c:tx>
          <c:invertIfNegative val="0"/>
          <c:cat>
            <c:strRef>
              <c:f>'Section 2 - Question 1'!$A$85:$A$89</c:f>
              <c:strCache>
                <c:ptCount val="5"/>
                <c:pt idx="0">
                  <c:v>Very important</c:v>
                </c:pt>
                <c:pt idx="1">
                  <c:v>Quite important</c:v>
                </c:pt>
                <c:pt idx="2">
                  <c:v>Fairly important</c:v>
                </c:pt>
                <c:pt idx="3">
                  <c:v>Slightly important</c:v>
                </c:pt>
                <c:pt idx="4">
                  <c:v>Not at all important</c:v>
                </c:pt>
              </c:strCache>
            </c:strRef>
          </c:cat>
          <c:val>
            <c:numRef>
              <c:f>'Section 2 - Question 1'!$C$85:$C$89</c:f>
              <c:numCache>
                <c:formatCode>0%</c:formatCode>
                <c:ptCount val="5"/>
                <c:pt idx="0">
                  <c:v>0.137931034482759</c:v>
                </c:pt>
                <c:pt idx="1">
                  <c:v>0.103448275862069</c:v>
                </c:pt>
                <c:pt idx="2">
                  <c:v>0.137931034482759</c:v>
                </c:pt>
                <c:pt idx="3">
                  <c:v>0.0344827586206896</c:v>
                </c:pt>
                <c:pt idx="4">
                  <c:v>0.586206896551724</c:v>
                </c:pt>
              </c:numCache>
            </c:numRef>
          </c:val>
        </c:ser>
        <c:dLbls>
          <c:showLegendKey val="0"/>
          <c:showVal val="0"/>
          <c:showCatName val="0"/>
          <c:showSerName val="0"/>
          <c:showPercent val="0"/>
          <c:showBubbleSize val="0"/>
        </c:dLbls>
        <c:gapWidth val="150"/>
        <c:axId val="-2033461112"/>
        <c:axId val="-2033277432"/>
      </c:barChart>
      <c:catAx>
        <c:axId val="-2033461112"/>
        <c:scaling>
          <c:orientation val="minMax"/>
        </c:scaling>
        <c:delete val="0"/>
        <c:axPos val="b"/>
        <c:majorTickMark val="out"/>
        <c:minorTickMark val="none"/>
        <c:tickLblPos val="nextTo"/>
        <c:crossAx val="-2033277432"/>
        <c:crosses val="autoZero"/>
        <c:auto val="1"/>
        <c:lblAlgn val="ctr"/>
        <c:lblOffset val="100"/>
        <c:noMultiLvlLbl val="0"/>
      </c:catAx>
      <c:valAx>
        <c:axId val="-2033277432"/>
        <c:scaling>
          <c:orientation val="minMax"/>
        </c:scaling>
        <c:delete val="0"/>
        <c:axPos val="l"/>
        <c:numFmt formatCode="0%" sourceLinked="1"/>
        <c:majorTickMark val="out"/>
        <c:minorTickMark val="none"/>
        <c:tickLblPos val="nextTo"/>
        <c:crossAx val="-2033461112"/>
        <c:crosses val="autoZero"/>
        <c:crossBetween val="between"/>
      </c:valAx>
    </c:plotArea>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2'!$A$4</c:f>
              <c:strCache>
                <c:ptCount val="1"/>
                <c:pt idx="0">
                  <c:v>Ease of use</c:v>
                </c:pt>
              </c:strCache>
            </c:strRef>
          </c:tx>
          <c:invertIfNegative val="0"/>
          <c:cat>
            <c:strRef>
              <c:f>'Section 2 - Question 2'!$A$5:$A$7</c:f>
              <c:strCache>
                <c:ptCount val="3"/>
                <c:pt idx="0">
                  <c:v>Very important</c:v>
                </c:pt>
                <c:pt idx="1">
                  <c:v>Quite important</c:v>
                </c:pt>
                <c:pt idx="2">
                  <c:v>Fairly important</c:v>
                </c:pt>
              </c:strCache>
            </c:strRef>
          </c:cat>
          <c:val>
            <c:numRef>
              <c:f>'Section 2 - Question 2'!$C$5:$C$7</c:f>
              <c:numCache>
                <c:formatCode>0%</c:formatCode>
                <c:ptCount val="3"/>
                <c:pt idx="0">
                  <c:v>0.707865168539326</c:v>
                </c:pt>
                <c:pt idx="1">
                  <c:v>0.213483146067416</c:v>
                </c:pt>
                <c:pt idx="2">
                  <c:v>0.0786516853932584</c:v>
                </c:pt>
              </c:numCache>
            </c:numRef>
          </c:val>
        </c:ser>
        <c:dLbls>
          <c:showLegendKey val="0"/>
          <c:showVal val="0"/>
          <c:showCatName val="0"/>
          <c:showSerName val="0"/>
          <c:showPercent val="0"/>
          <c:showBubbleSize val="0"/>
        </c:dLbls>
        <c:gapWidth val="150"/>
        <c:axId val="-2032929784"/>
        <c:axId val="-2032926840"/>
      </c:barChart>
      <c:catAx>
        <c:axId val="-2032929784"/>
        <c:scaling>
          <c:orientation val="minMax"/>
        </c:scaling>
        <c:delete val="0"/>
        <c:axPos val="b"/>
        <c:majorTickMark val="out"/>
        <c:minorTickMark val="none"/>
        <c:tickLblPos val="nextTo"/>
        <c:crossAx val="-2032926840"/>
        <c:crosses val="autoZero"/>
        <c:auto val="1"/>
        <c:lblAlgn val="ctr"/>
        <c:lblOffset val="100"/>
        <c:noMultiLvlLbl val="0"/>
      </c:catAx>
      <c:valAx>
        <c:axId val="-2032926840"/>
        <c:scaling>
          <c:orientation val="minMax"/>
        </c:scaling>
        <c:delete val="0"/>
        <c:axPos val="l"/>
        <c:numFmt formatCode="0%" sourceLinked="1"/>
        <c:majorTickMark val="out"/>
        <c:minorTickMark val="none"/>
        <c:tickLblPos val="nextTo"/>
        <c:crossAx val="-2032929784"/>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43389107611549"/>
          <c:y val="0.196759259259259"/>
          <c:w val="0.463888888888889"/>
          <c:h val="0.773148148148149"/>
        </c:manualLayout>
      </c:layout>
      <c:pieChart>
        <c:varyColors val="1"/>
        <c:ser>
          <c:idx val="0"/>
          <c:order val="0"/>
          <c:tx>
            <c:strRef>
              <c:f>'Section 1'!$A$35</c:f>
              <c:strCache>
                <c:ptCount val="1"/>
                <c:pt idx="0">
                  <c:v>How much time a week do you spend finding information in your paper notebook, aggregating and compiling electronic reports?</c:v>
                </c:pt>
              </c:strCache>
            </c:strRef>
          </c:tx>
          <c:dLbls>
            <c:dLbl>
              <c:idx val="2"/>
              <c:layout>
                <c:manualLayout>
                  <c:x val="-0.000819991251093614"/>
                  <c:y val="-0.0465044473607466"/>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1'!$A$36:$A$40</c:f>
              <c:strCache>
                <c:ptCount val="5"/>
                <c:pt idx="0">
                  <c:v>0-3h</c:v>
                </c:pt>
                <c:pt idx="1">
                  <c:v>3-6h</c:v>
                </c:pt>
                <c:pt idx="2">
                  <c:v>6-9h</c:v>
                </c:pt>
                <c:pt idx="3">
                  <c:v>&gt;9h</c:v>
                </c:pt>
                <c:pt idx="4">
                  <c:v>Not applicable</c:v>
                </c:pt>
              </c:strCache>
            </c:strRef>
          </c:cat>
          <c:val>
            <c:numRef>
              <c:f>'Section 1'!$C$36:$C$40</c:f>
              <c:numCache>
                <c:formatCode>0%</c:formatCode>
                <c:ptCount val="5"/>
                <c:pt idx="0">
                  <c:v>0.379310344827586</c:v>
                </c:pt>
                <c:pt idx="1">
                  <c:v>0.396551724137931</c:v>
                </c:pt>
                <c:pt idx="2">
                  <c:v>0.0344827586206896</c:v>
                </c:pt>
                <c:pt idx="3">
                  <c:v>0.0862068965517241</c:v>
                </c:pt>
                <c:pt idx="4">
                  <c:v>0.103448275862069</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2'!$A$12</c:f>
              <c:strCache>
                <c:ptCount val="1"/>
                <c:pt idx="0">
                  <c:v>Scientific specific capabilities</c:v>
                </c:pt>
              </c:strCache>
            </c:strRef>
          </c:tx>
          <c:invertIfNegative val="0"/>
          <c:cat>
            <c:strRef>
              <c:f>'Section 2 - Question 2'!$A$13:$A$15</c:f>
              <c:strCache>
                <c:ptCount val="3"/>
                <c:pt idx="0">
                  <c:v>Very important</c:v>
                </c:pt>
                <c:pt idx="1">
                  <c:v>Quite important</c:v>
                </c:pt>
                <c:pt idx="2">
                  <c:v>Fairly important</c:v>
                </c:pt>
              </c:strCache>
            </c:strRef>
          </c:cat>
          <c:val>
            <c:numRef>
              <c:f>'Section 2 - Question 2'!$C$13:$C$15</c:f>
              <c:numCache>
                <c:formatCode>0%</c:formatCode>
                <c:ptCount val="3"/>
                <c:pt idx="0">
                  <c:v>0.545454545454545</c:v>
                </c:pt>
                <c:pt idx="1">
                  <c:v>0.363636363636364</c:v>
                </c:pt>
                <c:pt idx="2">
                  <c:v>0.0909090909090909</c:v>
                </c:pt>
              </c:numCache>
            </c:numRef>
          </c:val>
        </c:ser>
        <c:dLbls>
          <c:showLegendKey val="0"/>
          <c:showVal val="0"/>
          <c:showCatName val="0"/>
          <c:showSerName val="0"/>
          <c:showPercent val="0"/>
          <c:showBubbleSize val="0"/>
        </c:dLbls>
        <c:gapWidth val="150"/>
        <c:axId val="-2032900376"/>
        <c:axId val="-2032897432"/>
      </c:barChart>
      <c:catAx>
        <c:axId val="-2032900376"/>
        <c:scaling>
          <c:orientation val="minMax"/>
        </c:scaling>
        <c:delete val="0"/>
        <c:axPos val="b"/>
        <c:majorTickMark val="out"/>
        <c:minorTickMark val="none"/>
        <c:tickLblPos val="nextTo"/>
        <c:crossAx val="-2032897432"/>
        <c:crosses val="autoZero"/>
        <c:auto val="1"/>
        <c:lblAlgn val="ctr"/>
        <c:lblOffset val="100"/>
        <c:noMultiLvlLbl val="0"/>
      </c:catAx>
      <c:valAx>
        <c:axId val="-2032897432"/>
        <c:scaling>
          <c:orientation val="minMax"/>
        </c:scaling>
        <c:delete val="0"/>
        <c:axPos val="l"/>
        <c:numFmt formatCode="0%" sourceLinked="1"/>
        <c:majorTickMark val="out"/>
        <c:minorTickMark val="none"/>
        <c:tickLblPos val="nextTo"/>
        <c:crossAx val="-203290037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important would the following qualities be in determining your choice of ELN.</a:t>
            </a:r>
          </a:p>
        </c:rich>
      </c:tx>
      <c:overlay val="0"/>
    </c:title>
    <c:autoTitleDeleted val="0"/>
    <c:plotArea>
      <c:layout/>
      <c:barChart>
        <c:barDir val="bar"/>
        <c:grouping val="clustered"/>
        <c:varyColors val="0"/>
        <c:ser>
          <c:idx val="0"/>
          <c:order val="0"/>
          <c:tx>
            <c:strRef>
              <c:f>'Section 2 - Question 2'!$W$3:$X$3</c:f>
              <c:strCache>
                <c:ptCount val="1"/>
                <c:pt idx="0">
                  <c:v>How important would the following qualities be in determining your choice of ELN.</c:v>
                </c:pt>
              </c:strCache>
            </c:strRef>
          </c:tx>
          <c:invertIfNegative val="0"/>
          <c:dLbls>
            <c:showLegendKey val="0"/>
            <c:showVal val="1"/>
            <c:showCatName val="0"/>
            <c:showSerName val="0"/>
            <c:showPercent val="0"/>
            <c:showBubbleSize val="0"/>
            <c:showLeaderLines val="0"/>
          </c:dLbls>
          <c:cat>
            <c:strRef>
              <c:f>'Section 2 - Question 2'!$W$6:$W$14</c:f>
              <c:strCache>
                <c:ptCount val="9"/>
                <c:pt idx="0">
                  <c:v>Low cost</c:v>
                </c:pt>
                <c:pt idx="1">
                  <c:v>Quality of support</c:v>
                </c:pt>
                <c:pt idx="2">
                  <c:v>Accessibility from a wide range of devices / locations</c:v>
                </c:pt>
                <c:pt idx="3">
                  <c:v>Level of security</c:v>
                </c:pt>
                <c:pt idx="4">
                  <c:v>Range of data types it can handle</c:v>
                </c:pt>
                <c:pt idx="5">
                  <c:v>Scientific specific capabilities</c:v>
                </c:pt>
                <c:pt idx="6">
                  <c:v>Performance of the system (e.g. response time)</c:v>
                </c:pt>
                <c:pt idx="7">
                  <c:v>Ability to export data in an open format</c:v>
                </c:pt>
                <c:pt idx="8">
                  <c:v>Ease of use</c:v>
                </c:pt>
              </c:strCache>
            </c:strRef>
          </c:cat>
          <c:val>
            <c:numRef>
              <c:f>'Section 2 - Question 2'!$X$6:$X$14</c:f>
              <c:numCache>
                <c:formatCode>0%</c:formatCode>
                <c:ptCount val="9"/>
                <c:pt idx="0">
                  <c:v>0.691666666666667</c:v>
                </c:pt>
                <c:pt idx="1">
                  <c:v>0.73314606741573</c:v>
                </c:pt>
                <c:pt idx="2">
                  <c:v>0.747191011235955</c:v>
                </c:pt>
                <c:pt idx="3">
                  <c:v>0.825842696629213</c:v>
                </c:pt>
                <c:pt idx="4">
                  <c:v>0.856741573033708</c:v>
                </c:pt>
                <c:pt idx="5">
                  <c:v>0.863636363636363</c:v>
                </c:pt>
                <c:pt idx="6">
                  <c:v>0.879213483146067</c:v>
                </c:pt>
                <c:pt idx="7">
                  <c:v>0.882022471910112</c:v>
                </c:pt>
                <c:pt idx="8">
                  <c:v>0.907303370786517</c:v>
                </c:pt>
              </c:numCache>
            </c:numRef>
          </c:val>
        </c:ser>
        <c:dLbls>
          <c:showLegendKey val="0"/>
          <c:showVal val="0"/>
          <c:showCatName val="0"/>
          <c:showSerName val="0"/>
          <c:showPercent val="0"/>
          <c:showBubbleSize val="0"/>
        </c:dLbls>
        <c:gapWidth val="150"/>
        <c:axId val="-2032868120"/>
        <c:axId val="-2032865144"/>
      </c:barChart>
      <c:catAx>
        <c:axId val="-2032868120"/>
        <c:scaling>
          <c:orientation val="minMax"/>
        </c:scaling>
        <c:delete val="0"/>
        <c:axPos val="l"/>
        <c:majorTickMark val="out"/>
        <c:minorTickMark val="none"/>
        <c:tickLblPos val="nextTo"/>
        <c:crossAx val="-2032865144"/>
        <c:crosses val="autoZero"/>
        <c:auto val="1"/>
        <c:lblAlgn val="ctr"/>
        <c:lblOffset val="100"/>
        <c:noMultiLvlLbl val="0"/>
      </c:catAx>
      <c:valAx>
        <c:axId val="-2032865144"/>
        <c:scaling>
          <c:orientation val="minMax"/>
          <c:min val="0.5"/>
        </c:scaling>
        <c:delete val="0"/>
        <c:axPos val="b"/>
        <c:numFmt formatCode="0%" sourceLinked="1"/>
        <c:majorTickMark val="out"/>
        <c:minorTickMark val="none"/>
        <c:tickLblPos val="nextTo"/>
        <c:crossAx val="-2032868120"/>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2'!$A$20</c:f>
              <c:strCache>
                <c:ptCount val="1"/>
                <c:pt idx="0">
                  <c:v>Quality of support</c:v>
                </c:pt>
              </c:strCache>
            </c:strRef>
          </c:tx>
          <c:invertIfNegative val="0"/>
          <c:cat>
            <c:strRef>
              <c:f>'Section 2 - Question 2'!$A$21:$A$24</c:f>
              <c:strCache>
                <c:ptCount val="4"/>
                <c:pt idx="0">
                  <c:v>Very important</c:v>
                </c:pt>
                <c:pt idx="1">
                  <c:v>Quite important</c:v>
                </c:pt>
                <c:pt idx="2">
                  <c:v>Fairly important</c:v>
                </c:pt>
                <c:pt idx="3">
                  <c:v>Slightly important</c:v>
                </c:pt>
              </c:strCache>
            </c:strRef>
          </c:cat>
          <c:val>
            <c:numRef>
              <c:f>'Section 2 - Question 2'!$C$21:$C$24</c:f>
              <c:numCache>
                <c:formatCode>0%</c:formatCode>
                <c:ptCount val="4"/>
                <c:pt idx="0">
                  <c:v>0.247191011235955</c:v>
                </c:pt>
                <c:pt idx="1">
                  <c:v>0.471910112359551</c:v>
                </c:pt>
                <c:pt idx="2">
                  <c:v>0.247191011235955</c:v>
                </c:pt>
                <c:pt idx="3">
                  <c:v>0.0337078651685393</c:v>
                </c:pt>
              </c:numCache>
            </c:numRef>
          </c:val>
        </c:ser>
        <c:dLbls>
          <c:showLegendKey val="0"/>
          <c:showVal val="0"/>
          <c:showCatName val="0"/>
          <c:showSerName val="0"/>
          <c:showPercent val="0"/>
          <c:showBubbleSize val="0"/>
        </c:dLbls>
        <c:gapWidth val="150"/>
        <c:axId val="-2032840376"/>
        <c:axId val="-2032837432"/>
      </c:barChart>
      <c:catAx>
        <c:axId val="-2032840376"/>
        <c:scaling>
          <c:orientation val="minMax"/>
        </c:scaling>
        <c:delete val="0"/>
        <c:axPos val="b"/>
        <c:majorTickMark val="out"/>
        <c:minorTickMark val="none"/>
        <c:tickLblPos val="nextTo"/>
        <c:crossAx val="-2032837432"/>
        <c:crosses val="autoZero"/>
        <c:auto val="1"/>
        <c:lblAlgn val="ctr"/>
        <c:lblOffset val="100"/>
        <c:noMultiLvlLbl val="0"/>
      </c:catAx>
      <c:valAx>
        <c:axId val="-2032837432"/>
        <c:scaling>
          <c:orientation val="minMax"/>
        </c:scaling>
        <c:delete val="0"/>
        <c:axPos val="l"/>
        <c:numFmt formatCode="0%" sourceLinked="1"/>
        <c:majorTickMark val="out"/>
        <c:minorTickMark val="none"/>
        <c:tickLblPos val="nextTo"/>
        <c:crossAx val="-203284037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2'!$A$28</c:f>
              <c:strCache>
                <c:ptCount val="1"/>
                <c:pt idx="0">
                  <c:v>Accessibility from a wide range of devices / locations</c:v>
                </c:pt>
              </c:strCache>
            </c:strRef>
          </c:tx>
          <c:invertIfNegative val="0"/>
          <c:cat>
            <c:strRef>
              <c:f>'Section 2 - Question 2'!$A$29:$A$32</c:f>
              <c:strCache>
                <c:ptCount val="4"/>
                <c:pt idx="0">
                  <c:v>Very important</c:v>
                </c:pt>
                <c:pt idx="1">
                  <c:v>Quite important</c:v>
                </c:pt>
                <c:pt idx="2">
                  <c:v>Fairly important</c:v>
                </c:pt>
                <c:pt idx="3">
                  <c:v>Slightly important</c:v>
                </c:pt>
              </c:strCache>
            </c:strRef>
          </c:cat>
          <c:val>
            <c:numRef>
              <c:f>'Section 2 - Question 2'!$C$29:$C$32</c:f>
              <c:numCache>
                <c:formatCode>0%</c:formatCode>
                <c:ptCount val="4"/>
                <c:pt idx="0">
                  <c:v>0.314606741573034</c:v>
                </c:pt>
                <c:pt idx="1">
                  <c:v>0.426966292134831</c:v>
                </c:pt>
                <c:pt idx="2">
                  <c:v>0.191011235955056</c:v>
                </c:pt>
                <c:pt idx="3">
                  <c:v>0.0674157303370786</c:v>
                </c:pt>
              </c:numCache>
            </c:numRef>
          </c:val>
        </c:ser>
        <c:dLbls>
          <c:showLegendKey val="0"/>
          <c:showVal val="0"/>
          <c:showCatName val="0"/>
          <c:showSerName val="0"/>
          <c:showPercent val="0"/>
          <c:showBubbleSize val="0"/>
        </c:dLbls>
        <c:gapWidth val="150"/>
        <c:axId val="-2032813992"/>
        <c:axId val="-2032811048"/>
      </c:barChart>
      <c:catAx>
        <c:axId val="-2032813992"/>
        <c:scaling>
          <c:orientation val="minMax"/>
        </c:scaling>
        <c:delete val="0"/>
        <c:axPos val="b"/>
        <c:majorTickMark val="out"/>
        <c:minorTickMark val="none"/>
        <c:tickLblPos val="nextTo"/>
        <c:crossAx val="-2032811048"/>
        <c:crosses val="autoZero"/>
        <c:auto val="1"/>
        <c:lblAlgn val="ctr"/>
        <c:lblOffset val="100"/>
        <c:noMultiLvlLbl val="0"/>
      </c:catAx>
      <c:valAx>
        <c:axId val="-2032811048"/>
        <c:scaling>
          <c:orientation val="minMax"/>
        </c:scaling>
        <c:delete val="0"/>
        <c:axPos val="l"/>
        <c:numFmt formatCode="0%" sourceLinked="1"/>
        <c:majorTickMark val="out"/>
        <c:minorTickMark val="none"/>
        <c:tickLblPos val="nextTo"/>
        <c:crossAx val="-2032813992"/>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2'!$A$36</c:f>
              <c:strCache>
                <c:ptCount val="1"/>
                <c:pt idx="0">
                  <c:v>Low cost</c:v>
                </c:pt>
              </c:strCache>
            </c:strRef>
          </c:tx>
          <c:invertIfNegative val="0"/>
          <c:cat>
            <c:strRef>
              <c:f>'Section 2 - Question 2'!$A$37:$A$41</c:f>
              <c:strCache>
                <c:ptCount val="5"/>
                <c:pt idx="0">
                  <c:v>Very important</c:v>
                </c:pt>
                <c:pt idx="1">
                  <c:v>Quite important</c:v>
                </c:pt>
                <c:pt idx="2">
                  <c:v>Fairly important</c:v>
                </c:pt>
                <c:pt idx="3">
                  <c:v>Slightly important</c:v>
                </c:pt>
                <c:pt idx="4">
                  <c:v>Not at all important</c:v>
                </c:pt>
              </c:strCache>
            </c:strRef>
          </c:cat>
          <c:val>
            <c:numRef>
              <c:f>'Section 2 - Question 2'!$C$37:$C$41</c:f>
              <c:numCache>
                <c:formatCode>0%</c:formatCode>
                <c:ptCount val="5"/>
                <c:pt idx="0">
                  <c:v>0.322222222222222</c:v>
                </c:pt>
                <c:pt idx="1">
                  <c:v>0.288888888888889</c:v>
                </c:pt>
                <c:pt idx="2">
                  <c:v>0.233333333333333</c:v>
                </c:pt>
                <c:pt idx="3">
                  <c:v>0.144444444444444</c:v>
                </c:pt>
                <c:pt idx="4">
                  <c:v>0.0111111111111111</c:v>
                </c:pt>
              </c:numCache>
            </c:numRef>
          </c:val>
        </c:ser>
        <c:dLbls>
          <c:showLegendKey val="0"/>
          <c:showVal val="0"/>
          <c:showCatName val="0"/>
          <c:showSerName val="0"/>
          <c:showPercent val="0"/>
          <c:showBubbleSize val="0"/>
        </c:dLbls>
        <c:gapWidth val="150"/>
        <c:axId val="-2032783544"/>
        <c:axId val="-2032780600"/>
      </c:barChart>
      <c:catAx>
        <c:axId val="-2032783544"/>
        <c:scaling>
          <c:orientation val="minMax"/>
        </c:scaling>
        <c:delete val="0"/>
        <c:axPos val="b"/>
        <c:majorTickMark val="out"/>
        <c:minorTickMark val="none"/>
        <c:tickLblPos val="nextTo"/>
        <c:crossAx val="-2032780600"/>
        <c:crosses val="autoZero"/>
        <c:auto val="1"/>
        <c:lblAlgn val="ctr"/>
        <c:lblOffset val="100"/>
        <c:noMultiLvlLbl val="0"/>
      </c:catAx>
      <c:valAx>
        <c:axId val="-2032780600"/>
        <c:scaling>
          <c:orientation val="minMax"/>
        </c:scaling>
        <c:delete val="0"/>
        <c:axPos val="l"/>
        <c:numFmt formatCode="0%" sourceLinked="1"/>
        <c:majorTickMark val="out"/>
        <c:minorTickMark val="none"/>
        <c:tickLblPos val="nextTo"/>
        <c:crossAx val="-2032783544"/>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2'!$A$44</c:f>
              <c:strCache>
                <c:ptCount val="1"/>
                <c:pt idx="0">
                  <c:v>Performance of the system (e.g. response time)</c:v>
                </c:pt>
              </c:strCache>
            </c:strRef>
          </c:tx>
          <c:invertIfNegative val="0"/>
          <c:cat>
            <c:strRef>
              <c:f>'Section 2 - Question 2'!$A$45:$A$48</c:f>
              <c:strCache>
                <c:ptCount val="4"/>
                <c:pt idx="0">
                  <c:v>Very important</c:v>
                </c:pt>
                <c:pt idx="1">
                  <c:v>Quite important</c:v>
                </c:pt>
                <c:pt idx="2">
                  <c:v>Fairly important</c:v>
                </c:pt>
                <c:pt idx="3">
                  <c:v>Slightly important</c:v>
                </c:pt>
              </c:strCache>
            </c:strRef>
          </c:cat>
          <c:val>
            <c:numRef>
              <c:f>'Section 2 - Question 2'!$C$45:$C$48</c:f>
              <c:numCache>
                <c:formatCode>0%</c:formatCode>
                <c:ptCount val="4"/>
                <c:pt idx="0">
                  <c:v>0.595505617977528</c:v>
                </c:pt>
                <c:pt idx="1">
                  <c:v>0.337078651685393</c:v>
                </c:pt>
                <c:pt idx="2">
                  <c:v>0.0561797752808989</c:v>
                </c:pt>
                <c:pt idx="3">
                  <c:v>0.0112359550561798</c:v>
                </c:pt>
              </c:numCache>
            </c:numRef>
          </c:val>
        </c:ser>
        <c:dLbls>
          <c:showLegendKey val="0"/>
          <c:showVal val="0"/>
          <c:showCatName val="0"/>
          <c:showSerName val="0"/>
          <c:showPercent val="0"/>
          <c:showBubbleSize val="0"/>
        </c:dLbls>
        <c:gapWidth val="150"/>
        <c:axId val="-2032754936"/>
        <c:axId val="-2032751992"/>
      </c:barChart>
      <c:catAx>
        <c:axId val="-2032754936"/>
        <c:scaling>
          <c:orientation val="minMax"/>
        </c:scaling>
        <c:delete val="0"/>
        <c:axPos val="b"/>
        <c:majorTickMark val="out"/>
        <c:minorTickMark val="none"/>
        <c:tickLblPos val="nextTo"/>
        <c:crossAx val="-2032751992"/>
        <c:crosses val="autoZero"/>
        <c:auto val="1"/>
        <c:lblAlgn val="ctr"/>
        <c:lblOffset val="100"/>
        <c:noMultiLvlLbl val="0"/>
      </c:catAx>
      <c:valAx>
        <c:axId val="-2032751992"/>
        <c:scaling>
          <c:orientation val="minMax"/>
        </c:scaling>
        <c:delete val="0"/>
        <c:axPos val="l"/>
        <c:numFmt formatCode="0%" sourceLinked="1"/>
        <c:majorTickMark val="out"/>
        <c:minorTickMark val="none"/>
        <c:tickLblPos val="nextTo"/>
        <c:crossAx val="-203275493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2'!$A$52</c:f>
              <c:strCache>
                <c:ptCount val="1"/>
                <c:pt idx="0">
                  <c:v>Level of security</c:v>
                </c:pt>
              </c:strCache>
            </c:strRef>
          </c:tx>
          <c:invertIfNegative val="0"/>
          <c:cat>
            <c:strRef>
              <c:f>'Section 2 - Question 2'!$A$53:$A$56</c:f>
              <c:strCache>
                <c:ptCount val="4"/>
                <c:pt idx="0">
                  <c:v>Very important</c:v>
                </c:pt>
                <c:pt idx="1">
                  <c:v>Quite important</c:v>
                </c:pt>
                <c:pt idx="2">
                  <c:v>Fairly important</c:v>
                </c:pt>
                <c:pt idx="3">
                  <c:v>Slightly important</c:v>
                </c:pt>
              </c:strCache>
            </c:strRef>
          </c:cat>
          <c:val>
            <c:numRef>
              <c:f>'Section 2 - Question 2'!$C$53:$C$56</c:f>
              <c:numCache>
                <c:formatCode>0%</c:formatCode>
                <c:ptCount val="4"/>
                <c:pt idx="0">
                  <c:v>0.49438202247191</c:v>
                </c:pt>
                <c:pt idx="1">
                  <c:v>0.348314606741573</c:v>
                </c:pt>
                <c:pt idx="2">
                  <c:v>0.123595505617978</c:v>
                </c:pt>
                <c:pt idx="3">
                  <c:v>0.0337078651685393</c:v>
                </c:pt>
              </c:numCache>
            </c:numRef>
          </c:val>
        </c:ser>
        <c:dLbls>
          <c:showLegendKey val="0"/>
          <c:showVal val="0"/>
          <c:showCatName val="0"/>
          <c:showSerName val="0"/>
          <c:showPercent val="0"/>
          <c:showBubbleSize val="0"/>
        </c:dLbls>
        <c:gapWidth val="150"/>
        <c:axId val="-2032726008"/>
        <c:axId val="-2032723064"/>
      </c:barChart>
      <c:catAx>
        <c:axId val="-2032726008"/>
        <c:scaling>
          <c:orientation val="minMax"/>
        </c:scaling>
        <c:delete val="0"/>
        <c:axPos val="b"/>
        <c:majorTickMark val="out"/>
        <c:minorTickMark val="none"/>
        <c:tickLblPos val="nextTo"/>
        <c:crossAx val="-2032723064"/>
        <c:crosses val="autoZero"/>
        <c:auto val="1"/>
        <c:lblAlgn val="ctr"/>
        <c:lblOffset val="100"/>
        <c:noMultiLvlLbl val="0"/>
      </c:catAx>
      <c:valAx>
        <c:axId val="-2032723064"/>
        <c:scaling>
          <c:orientation val="minMax"/>
        </c:scaling>
        <c:delete val="0"/>
        <c:axPos val="l"/>
        <c:numFmt formatCode="0%" sourceLinked="1"/>
        <c:majorTickMark val="out"/>
        <c:minorTickMark val="none"/>
        <c:tickLblPos val="nextTo"/>
        <c:crossAx val="-2032726008"/>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2'!$A$60</c:f>
              <c:strCache>
                <c:ptCount val="1"/>
                <c:pt idx="0">
                  <c:v>Range of data types it can handle</c:v>
                </c:pt>
              </c:strCache>
            </c:strRef>
          </c:tx>
          <c:invertIfNegative val="0"/>
          <c:cat>
            <c:strRef>
              <c:f>'Section 2 - Question 2'!$A$61:$A$63</c:f>
              <c:strCache>
                <c:ptCount val="3"/>
                <c:pt idx="0">
                  <c:v>Very important</c:v>
                </c:pt>
                <c:pt idx="1">
                  <c:v>Quite important</c:v>
                </c:pt>
                <c:pt idx="2">
                  <c:v>Fairly important</c:v>
                </c:pt>
              </c:strCache>
            </c:strRef>
          </c:cat>
          <c:val>
            <c:numRef>
              <c:f>'Section 2 - Question 2'!$C$61:$C$63</c:f>
              <c:numCache>
                <c:formatCode>0%</c:formatCode>
                <c:ptCount val="3"/>
                <c:pt idx="0">
                  <c:v>0.49438202247191</c:v>
                </c:pt>
                <c:pt idx="1">
                  <c:v>0.438202247191011</c:v>
                </c:pt>
                <c:pt idx="2">
                  <c:v>0.0674157303370786</c:v>
                </c:pt>
              </c:numCache>
            </c:numRef>
          </c:val>
        </c:ser>
        <c:dLbls>
          <c:showLegendKey val="0"/>
          <c:showVal val="0"/>
          <c:showCatName val="0"/>
          <c:showSerName val="0"/>
          <c:showPercent val="0"/>
          <c:showBubbleSize val="0"/>
        </c:dLbls>
        <c:gapWidth val="150"/>
        <c:axId val="-2032697432"/>
        <c:axId val="-2032694488"/>
      </c:barChart>
      <c:catAx>
        <c:axId val="-2032697432"/>
        <c:scaling>
          <c:orientation val="minMax"/>
        </c:scaling>
        <c:delete val="0"/>
        <c:axPos val="b"/>
        <c:majorTickMark val="out"/>
        <c:minorTickMark val="none"/>
        <c:tickLblPos val="nextTo"/>
        <c:crossAx val="-2032694488"/>
        <c:crosses val="autoZero"/>
        <c:auto val="1"/>
        <c:lblAlgn val="ctr"/>
        <c:lblOffset val="100"/>
        <c:noMultiLvlLbl val="0"/>
      </c:catAx>
      <c:valAx>
        <c:axId val="-2032694488"/>
        <c:scaling>
          <c:orientation val="minMax"/>
        </c:scaling>
        <c:delete val="0"/>
        <c:axPos val="l"/>
        <c:numFmt formatCode="0%" sourceLinked="1"/>
        <c:majorTickMark val="out"/>
        <c:minorTickMark val="none"/>
        <c:tickLblPos val="nextTo"/>
        <c:crossAx val="-2032697432"/>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2'!$A$68</c:f>
              <c:strCache>
                <c:ptCount val="1"/>
                <c:pt idx="0">
                  <c:v>Ability to export data in an open format</c:v>
                </c:pt>
              </c:strCache>
            </c:strRef>
          </c:tx>
          <c:invertIfNegative val="0"/>
          <c:cat>
            <c:strRef>
              <c:f>'Section 2 - Question 2'!$A$69:$A$72</c:f>
              <c:strCache>
                <c:ptCount val="4"/>
                <c:pt idx="0">
                  <c:v>Very important</c:v>
                </c:pt>
                <c:pt idx="1">
                  <c:v>Quite important</c:v>
                </c:pt>
                <c:pt idx="2">
                  <c:v>Fairly important</c:v>
                </c:pt>
                <c:pt idx="3">
                  <c:v>Slightly important</c:v>
                </c:pt>
              </c:strCache>
            </c:strRef>
          </c:cat>
          <c:val>
            <c:numRef>
              <c:f>'Section 2 - Question 2'!$C$69:$C$72</c:f>
              <c:numCache>
                <c:formatCode>0%</c:formatCode>
                <c:ptCount val="4"/>
                <c:pt idx="0">
                  <c:v>0.651685393258427</c:v>
                </c:pt>
                <c:pt idx="1">
                  <c:v>0.247191011235955</c:v>
                </c:pt>
                <c:pt idx="2">
                  <c:v>0.0786516853932584</c:v>
                </c:pt>
                <c:pt idx="3">
                  <c:v>0.0224719101123595</c:v>
                </c:pt>
              </c:numCache>
            </c:numRef>
          </c:val>
        </c:ser>
        <c:dLbls>
          <c:showLegendKey val="0"/>
          <c:showVal val="0"/>
          <c:showCatName val="0"/>
          <c:showSerName val="0"/>
          <c:showPercent val="0"/>
          <c:showBubbleSize val="0"/>
        </c:dLbls>
        <c:gapWidth val="150"/>
        <c:axId val="-2032681976"/>
        <c:axId val="-2032678984"/>
      </c:barChart>
      <c:catAx>
        <c:axId val="-2032681976"/>
        <c:scaling>
          <c:orientation val="minMax"/>
        </c:scaling>
        <c:delete val="0"/>
        <c:axPos val="b"/>
        <c:majorTickMark val="out"/>
        <c:minorTickMark val="none"/>
        <c:tickLblPos val="nextTo"/>
        <c:crossAx val="-2032678984"/>
        <c:crosses val="autoZero"/>
        <c:auto val="1"/>
        <c:lblAlgn val="ctr"/>
        <c:lblOffset val="100"/>
        <c:noMultiLvlLbl val="0"/>
      </c:catAx>
      <c:valAx>
        <c:axId val="-2032678984"/>
        <c:scaling>
          <c:orientation val="minMax"/>
        </c:scaling>
        <c:delete val="0"/>
        <c:axPos val="l"/>
        <c:numFmt formatCode="0%" sourceLinked="1"/>
        <c:majorTickMark val="out"/>
        <c:minorTickMark val="none"/>
        <c:tickLblPos val="nextTo"/>
        <c:crossAx val="-203268197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2'!$A$76</c:f>
              <c:strCache>
                <c:ptCount val="1"/>
                <c:pt idx="0">
                  <c:v>Other (please specify below)</c:v>
                </c:pt>
              </c:strCache>
            </c:strRef>
          </c:tx>
          <c:invertIfNegative val="0"/>
          <c:cat>
            <c:strRef>
              <c:f>'Section 2 - Question 2'!$A$77:$A$81</c:f>
              <c:strCache>
                <c:ptCount val="5"/>
                <c:pt idx="0">
                  <c:v>Very important</c:v>
                </c:pt>
                <c:pt idx="1">
                  <c:v>Quite important</c:v>
                </c:pt>
                <c:pt idx="2">
                  <c:v>Fairly important</c:v>
                </c:pt>
                <c:pt idx="3">
                  <c:v>Slightly important</c:v>
                </c:pt>
                <c:pt idx="4">
                  <c:v>Not at all important</c:v>
                </c:pt>
              </c:strCache>
            </c:strRef>
          </c:cat>
          <c:val>
            <c:numRef>
              <c:f>'Section 2 - Question 2'!$C$77:$C$81</c:f>
              <c:numCache>
                <c:formatCode>0%</c:formatCode>
                <c:ptCount val="5"/>
                <c:pt idx="0">
                  <c:v>0.0952380952380952</c:v>
                </c:pt>
                <c:pt idx="1">
                  <c:v>0.119047619047619</c:v>
                </c:pt>
                <c:pt idx="2">
                  <c:v>0.142857142857143</c:v>
                </c:pt>
                <c:pt idx="3">
                  <c:v>0.0238095238095238</c:v>
                </c:pt>
                <c:pt idx="4">
                  <c:v>0.619047619047619</c:v>
                </c:pt>
              </c:numCache>
            </c:numRef>
          </c:val>
        </c:ser>
        <c:dLbls>
          <c:showLegendKey val="0"/>
          <c:showVal val="0"/>
          <c:showCatName val="0"/>
          <c:showSerName val="0"/>
          <c:showPercent val="0"/>
          <c:showBubbleSize val="0"/>
        </c:dLbls>
        <c:gapWidth val="150"/>
        <c:axId val="-2032649816"/>
        <c:axId val="-2032646872"/>
      </c:barChart>
      <c:catAx>
        <c:axId val="-2032649816"/>
        <c:scaling>
          <c:orientation val="minMax"/>
        </c:scaling>
        <c:delete val="0"/>
        <c:axPos val="b"/>
        <c:majorTickMark val="out"/>
        <c:minorTickMark val="none"/>
        <c:tickLblPos val="nextTo"/>
        <c:crossAx val="-2032646872"/>
        <c:crosses val="autoZero"/>
        <c:auto val="1"/>
        <c:lblAlgn val="ctr"/>
        <c:lblOffset val="100"/>
        <c:noMultiLvlLbl val="0"/>
      </c:catAx>
      <c:valAx>
        <c:axId val="-2032646872"/>
        <c:scaling>
          <c:orientation val="minMax"/>
        </c:scaling>
        <c:delete val="0"/>
        <c:axPos val="l"/>
        <c:numFmt formatCode="0%" sourceLinked="1"/>
        <c:majorTickMark val="out"/>
        <c:minorTickMark val="none"/>
        <c:tickLblPos val="nextTo"/>
        <c:crossAx val="-203264981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243389107611549"/>
          <c:y val="0.196759259259259"/>
          <c:w val="0.463888888888889"/>
          <c:h val="0.773148148148149"/>
        </c:manualLayout>
      </c:layout>
      <c:pieChart>
        <c:varyColors val="1"/>
        <c:ser>
          <c:idx val="0"/>
          <c:order val="0"/>
          <c:tx>
            <c:strRef>
              <c:f>'Section 1'!$A$43</c:f>
              <c:strCache>
                <c:ptCount val="1"/>
                <c:pt idx="0">
                  <c:v>What operating system does your (primary) computer use?</c:v>
                </c:pt>
              </c:strCache>
            </c:strRef>
          </c:tx>
          <c:dLbls>
            <c:dLbl>
              <c:idx val="0"/>
              <c:layout>
                <c:manualLayout>
                  <c:x val="-0.00712620297462818"/>
                  <c:y val="0.110247156605424"/>
                </c:manualLayout>
              </c:layout>
              <c:showLegendKey val="0"/>
              <c:showVal val="1"/>
              <c:showCatName val="0"/>
              <c:showSerName val="0"/>
              <c:showPercent val="0"/>
              <c:showBubbleSize val="0"/>
            </c:dLbl>
            <c:dLbl>
              <c:idx val="2"/>
              <c:layout>
                <c:manualLayout>
                  <c:x val="0.090846675415573"/>
                  <c:y val="-0.227060002916302"/>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1'!$A$44:$A$46</c:f>
              <c:strCache>
                <c:ptCount val="3"/>
                <c:pt idx="0">
                  <c:v>Linux</c:v>
                </c:pt>
                <c:pt idx="1">
                  <c:v>Mac OS</c:v>
                </c:pt>
                <c:pt idx="2">
                  <c:v>Windows</c:v>
                </c:pt>
              </c:strCache>
            </c:strRef>
          </c:cat>
          <c:val>
            <c:numRef>
              <c:f>'Section 1'!$C$44:$C$46</c:f>
              <c:numCache>
                <c:formatCode>0%</c:formatCode>
                <c:ptCount val="3"/>
                <c:pt idx="0">
                  <c:v>0.0222222222222222</c:v>
                </c:pt>
                <c:pt idx="1">
                  <c:v>0.188888888888889</c:v>
                </c:pt>
                <c:pt idx="2">
                  <c:v>0.788888888888889</c:v>
                </c:pt>
              </c:numCache>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zero"/>
    <c:showDLblsOverMax val="0"/>
  </c:chart>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3'!$A$4</c:f>
              <c:strCache>
                <c:ptCount val="1"/>
                <c:pt idx="0">
                  <c:v>Difficulty of needing to enter data in both lab and write-up area</c:v>
                </c:pt>
              </c:strCache>
            </c:strRef>
          </c:tx>
          <c:invertIfNegative val="0"/>
          <c:cat>
            <c:strRef>
              <c:f>'Section 2 - Question 3'!$A$5:$A$9</c:f>
              <c:strCache>
                <c:ptCount val="5"/>
                <c:pt idx="0">
                  <c:v>Very important</c:v>
                </c:pt>
                <c:pt idx="1">
                  <c:v>Quite important </c:v>
                </c:pt>
                <c:pt idx="2">
                  <c:v>Fairly important </c:v>
                </c:pt>
                <c:pt idx="3">
                  <c:v>Slightly important </c:v>
                </c:pt>
                <c:pt idx="4">
                  <c:v>Not at all important</c:v>
                </c:pt>
              </c:strCache>
            </c:strRef>
          </c:cat>
          <c:val>
            <c:numRef>
              <c:f>'Section 2 - Question 3'!$C$5:$C$9</c:f>
              <c:numCache>
                <c:formatCode>0%</c:formatCode>
                <c:ptCount val="5"/>
                <c:pt idx="0">
                  <c:v>0.344444444444444</c:v>
                </c:pt>
                <c:pt idx="1">
                  <c:v>0.244444444444444</c:v>
                </c:pt>
                <c:pt idx="2">
                  <c:v>0.222222222222222</c:v>
                </c:pt>
                <c:pt idx="3">
                  <c:v>0.122222222222222</c:v>
                </c:pt>
                <c:pt idx="4">
                  <c:v>0.0666666666666667</c:v>
                </c:pt>
              </c:numCache>
            </c:numRef>
          </c:val>
        </c:ser>
        <c:dLbls>
          <c:showLegendKey val="0"/>
          <c:showVal val="0"/>
          <c:showCatName val="0"/>
          <c:showSerName val="0"/>
          <c:showPercent val="0"/>
          <c:showBubbleSize val="0"/>
        </c:dLbls>
        <c:gapWidth val="150"/>
        <c:axId val="-2032548856"/>
        <c:axId val="-2032545912"/>
      </c:barChart>
      <c:catAx>
        <c:axId val="-2032548856"/>
        <c:scaling>
          <c:orientation val="minMax"/>
        </c:scaling>
        <c:delete val="0"/>
        <c:axPos val="b"/>
        <c:majorTickMark val="out"/>
        <c:minorTickMark val="none"/>
        <c:tickLblPos val="nextTo"/>
        <c:crossAx val="-2032545912"/>
        <c:crosses val="autoZero"/>
        <c:auto val="1"/>
        <c:lblAlgn val="ctr"/>
        <c:lblOffset val="100"/>
        <c:noMultiLvlLbl val="0"/>
      </c:catAx>
      <c:valAx>
        <c:axId val="-2032545912"/>
        <c:scaling>
          <c:orientation val="minMax"/>
        </c:scaling>
        <c:delete val="0"/>
        <c:axPos val="l"/>
        <c:numFmt formatCode="0%" sourceLinked="1"/>
        <c:majorTickMark val="out"/>
        <c:minorTickMark val="none"/>
        <c:tickLblPos val="nextTo"/>
        <c:crossAx val="-203254885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much do the following potential drawbacks to an ELN system concern you.</a:t>
            </a:r>
          </a:p>
        </c:rich>
      </c:tx>
      <c:overlay val="0"/>
    </c:title>
    <c:autoTitleDeleted val="0"/>
    <c:plotArea>
      <c:layout/>
      <c:barChart>
        <c:barDir val="bar"/>
        <c:grouping val="clustered"/>
        <c:varyColors val="0"/>
        <c:ser>
          <c:idx val="0"/>
          <c:order val="0"/>
          <c:tx>
            <c:strRef>
              <c:f>'Section 2 - Question 3'!$W$2:$X$2</c:f>
              <c:strCache>
                <c:ptCount val="1"/>
                <c:pt idx="0">
                  <c:v>How much do the following potential drawbacks to an ELN system concern you.</c:v>
                </c:pt>
              </c:strCache>
            </c:strRef>
          </c:tx>
          <c:invertIfNegative val="0"/>
          <c:dLbls>
            <c:showLegendKey val="0"/>
            <c:showVal val="1"/>
            <c:showCatName val="0"/>
            <c:showSerName val="0"/>
            <c:showPercent val="0"/>
            <c:showBubbleSize val="0"/>
            <c:showLeaderLines val="0"/>
          </c:dLbls>
          <c:cat>
            <c:strRef>
              <c:f>'Section 2 - Question 3'!$W$5:$W$12</c:f>
              <c:strCache>
                <c:ptCount val="8"/>
                <c:pt idx="0">
                  <c:v>ELN not applicable to my sort of research</c:v>
                </c:pt>
                <c:pt idx="1">
                  <c:v>My data is not suitable for an ELN</c:v>
                </c:pt>
                <c:pt idx="2">
                  <c:v>Additional training burden</c:v>
                </c:pt>
                <c:pt idx="3">
                  <c:v>Inability to take experiment write-ups with me when I leave</c:v>
                </c:pt>
                <c:pt idx="4">
                  <c:v>Too much trouble to log on to a system for minor entries</c:v>
                </c:pt>
                <c:pt idx="5">
                  <c:v>Difficulty of needing to enter data in both lab and write-up area</c:v>
                </c:pt>
                <c:pt idx="6">
                  <c:v>Difficulty of easily capturing some types of information into an ELN</c:v>
                </c:pt>
                <c:pt idx="7">
                  <c:v>Data tied into particular commercial package</c:v>
                </c:pt>
              </c:strCache>
            </c:strRef>
          </c:cat>
          <c:val>
            <c:numRef>
              <c:f>'Section 2 - Question 3'!$X$5:$X$12</c:f>
              <c:numCache>
                <c:formatCode>0%</c:formatCode>
                <c:ptCount val="8"/>
                <c:pt idx="0">
                  <c:v>0.3</c:v>
                </c:pt>
                <c:pt idx="1">
                  <c:v>0.338888888888889</c:v>
                </c:pt>
                <c:pt idx="2">
                  <c:v>0.444444444444444</c:v>
                </c:pt>
                <c:pt idx="3">
                  <c:v>0.485955056179775</c:v>
                </c:pt>
                <c:pt idx="4">
                  <c:v>0.65</c:v>
                </c:pt>
                <c:pt idx="5">
                  <c:v>0.669444444444444</c:v>
                </c:pt>
                <c:pt idx="6">
                  <c:v>0.713888888888889</c:v>
                </c:pt>
                <c:pt idx="7">
                  <c:v>0.708333333333333</c:v>
                </c:pt>
              </c:numCache>
            </c:numRef>
          </c:val>
        </c:ser>
        <c:dLbls>
          <c:showLegendKey val="0"/>
          <c:showVal val="0"/>
          <c:showCatName val="0"/>
          <c:showSerName val="0"/>
          <c:showPercent val="0"/>
          <c:showBubbleSize val="0"/>
        </c:dLbls>
        <c:gapWidth val="150"/>
        <c:axId val="-2032515592"/>
        <c:axId val="-2032512616"/>
      </c:barChart>
      <c:catAx>
        <c:axId val="-2032515592"/>
        <c:scaling>
          <c:orientation val="minMax"/>
        </c:scaling>
        <c:delete val="0"/>
        <c:axPos val="l"/>
        <c:majorTickMark val="out"/>
        <c:minorTickMark val="none"/>
        <c:tickLblPos val="nextTo"/>
        <c:crossAx val="-2032512616"/>
        <c:crosses val="autoZero"/>
        <c:auto val="1"/>
        <c:lblAlgn val="ctr"/>
        <c:lblOffset val="100"/>
        <c:noMultiLvlLbl val="0"/>
      </c:catAx>
      <c:valAx>
        <c:axId val="-2032512616"/>
        <c:scaling>
          <c:orientation val="minMax"/>
        </c:scaling>
        <c:delete val="0"/>
        <c:axPos val="b"/>
        <c:numFmt formatCode="0%" sourceLinked="1"/>
        <c:majorTickMark val="out"/>
        <c:minorTickMark val="none"/>
        <c:tickLblPos val="nextTo"/>
        <c:crossAx val="-2032515592"/>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3'!$A$12</c:f>
              <c:strCache>
                <c:ptCount val="1"/>
                <c:pt idx="0">
                  <c:v>Difficulty of easily capturing some types of information into an ELN</c:v>
                </c:pt>
              </c:strCache>
            </c:strRef>
          </c:tx>
          <c:invertIfNegative val="0"/>
          <c:cat>
            <c:strRef>
              <c:f>'Section 2 - Question 3'!$A$13:$A$17</c:f>
              <c:strCache>
                <c:ptCount val="5"/>
                <c:pt idx="0">
                  <c:v>Very important </c:v>
                </c:pt>
                <c:pt idx="1">
                  <c:v>Quite important </c:v>
                </c:pt>
                <c:pt idx="2">
                  <c:v>Fairly important </c:v>
                </c:pt>
                <c:pt idx="3">
                  <c:v>Slightly important </c:v>
                </c:pt>
                <c:pt idx="4">
                  <c:v>Not at all important</c:v>
                </c:pt>
              </c:strCache>
            </c:strRef>
          </c:cat>
          <c:val>
            <c:numRef>
              <c:f>'Section 2 - Question 3'!$C$13:$C$17</c:f>
              <c:numCache>
                <c:formatCode>0%</c:formatCode>
                <c:ptCount val="5"/>
                <c:pt idx="0">
                  <c:v>0.277777777777778</c:v>
                </c:pt>
                <c:pt idx="1">
                  <c:v>0.4</c:v>
                </c:pt>
                <c:pt idx="2">
                  <c:v>0.255555555555556</c:v>
                </c:pt>
                <c:pt idx="3">
                  <c:v>0.0333333333333333</c:v>
                </c:pt>
                <c:pt idx="4">
                  <c:v>0.0333333333333333</c:v>
                </c:pt>
              </c:numCache>
            </c:numRef>
          </c:val>
        </c:ser>
        <c:dLbls>
          <c:showLegendKey val="0"/>
          <c:showVal val="0"/>
          <c:showCatName val="0"/>
          <c:showSerName val="0"/>
          <c:showPercent val="0"/>
          <c:showBubbleSize val="0"/>
        </c:dLbls>
        <c:gapWidth val="150"/>
        <c:axId val="-2032495816"/>
        <c:axId val="-2032492824"/>
      </c:barChart>
      <c:catAx>
        <c:axId val="-2032495816"/>
        <c:scaling>
          <c:orientation val="minMax"/>
        </c:scaling>
        <c:delete val="0"/>
        <c:axPos val="b"/>
        <c:majorTickMark val="out"/>
        <c:minorTickMark val="none"/>
        <c:tickLblPos val="nextTo"/>
        <c:crossAx val="-2032492824"/>
        <c:crosses val="autoZero"/>
        <c:auto val="1"/>
        <c:lblAlgn val="ctr"/>
        <c:lblOffset val="100"/>
        <c:noMultiLvlLbl val="0"/>
      </c:catAx>
      <c:valAx>
        <c:axId val="-2032492824"/>
        <c:scaling>
          <c:orientation val="minMax"/>
        </c:scaling>
        <c:delete val="0"/>
        <c:axPos val="l"/>
        <c:numFmt formatCode="0%" sourceLinked="1"/>
        <c:majorTickMark val="out"/>
        <c:minorTickMark val="none"/>
        <c:tickLblPos val="nextTo"/>
        <c:crossAx val="-203249581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3'!$A$20</c:f>
              <c:strCache>
                <c:ptCount val="1"/>
                <c:pt idx="0">
                  <c:v>Data tied into particular commercial package</c:v>
                </c:pt>
              </c:strCache>
            </c:strRef>
          </c:tx>
          <c:invertIfNegative val="0"/>
          <c:cat>
            <c:strRef>
              <c:f>'Section 2 - Question 3'!$A$21:$A$25</c:f>
              <c:strCache>
                <c:ptCount val="5"/>
                <c:pt idx="0">
                  <c:v>Very important </c:v>
                </c:pt>
                <c:pt idx="1">
                  <c:v>Quite important </c:v>
                </c:pt>
                <c:pt idx="2">
                  <c:v>Fairly important </c:v>
                </c:pt>
                <c:pt idx="3">
                  <c:v>Slightly important </c:v>
                </c:pt>
                <c:pt idx="4">
                  <c:v>Not at all important</c:v>
                </c:pt>
              </c:strCache>
            </c:strRef>
          </c:cat>
          <c:val>
            <c:numRef>
              <c:f>'Section 2 - Question 3'!$C$21:$C$25</c:f>
              <c:numCache>
                <c:formatCode>0%</c:formatCode>
                <c:ptCount val="5"/>
                <c:pt idx="0">
                  <c:v>0.288888888888889</c:v>
                </c:pt>
                <c:pt idx="1">
                  <c:v>0.333333333333333</c:v>
                </c:pt>
                <c:pt idx="2">
                  <c:v>0.322222222222222</c:v>
                </c:pt>
                <c:pt idx="3">
                  <c:v>0.0333333333333333</c:v>
                </c:pt>
                <c:pt idx="4">
                  <c:v>0.0222222222222222</c:v>
                </c:pt>
              </c:numCache>
            </c:numRef>
          </c:val>
        </c:ser>
        <c:dLbls>
          <c:showLegendKey val="0"/>
          <c:showVal val="0"/>
          <c:showCatName val="0"/>
          <c:showSerName val="0"/>
          <c:showPercent val="0"/>
          <c:showBubbleSize val="0"/>
        </c:dLbls>
        <c:gapWidth val="150"/>
        <c:axId val="-2032467144"/>
        <c:axId val="-2032464200"/>
      </c:barChart>
      <c:catAx>
        <c:axId val="-2032467144"/>
        <c:scaling>
          <c:orientation val="minMax"/>
        </c:scaling>
        <c:delete val="0"/>
        <c:axPos val="b"/>
        <c:majorTickMark val="out"/>
        <c:minorTickMark val="none"/>
        <c:tickLblPos val="nextTo"/>
        <c:crossAx val="-2032464200"/>
        <c:crosses val="autoZero"/>
        <c:auto val="1"/>
        <c:lblAlgn val="ctr"/>
        <c:lblOffset val="100"/>
        <c:noMultiLvlLbl val="0"/>
      </c:catAx>
      <c:valAx>
        <c:axId val="-2032464200"/>
        <c:scaling>
          <c:orientation val="minMax"/>
        </c:scaling>
        <c:delete val="0"/>
        <c:axPos val="l"/>
        <c:numFmt formatCode="0%" sourceLinked="1"/>
        <c:majorTickMark val="out"/>
        <c:minorTickMark val="none"/>
        <c:tickLblPos val="nextTo"/>
        <c:crossAx val="-2032467144"/>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3'!$A$28</c:f>
              <c:strCache>
                <c:ptCount val="1"/>
                <c:pt idx="0">
                  <c:v>Too much trouble to log on to a system for minor entries</c:v>
                </c:pt>
              </c:strCache>
            </c:strRef>
          </c:tx>
          <c:invertIfNegative val="0"/>
          <c:cat>
            <c:strRef>
              <c:f>'Section 2 - Question 3'!$A$29:$A$33</c:f>
              <c:strCache>
                <c:ptCount val="5"/>
                <c:pt idx="0">
                  <c:v>Very important </c:v>
                </c:pt>
                <c:pt idx="1">
                  <c:v>Quite important </c:v>
                </c:pt>
                <c:pt idx="2">
                  <c:v>Fairly important </c:v>
                </c:pt>
                <c:pt idx="3">
                  <c:v>Slightly important </c:v>
                </c:pt>
                <c:pt idx="4">
                  <c:v>Not at all important</c:v>
                </c:pt>
              </c:strCache>
            </c:strRef>
          </c:cat>
          <c:val>
            <c:numRef>
              <c:f>'Section 2 - Question 3'!$C$29:$C$33</c:f>
              <c:numCache>
                <c:formatCode>0%</c:formatCode>
                <c:ptCount val="5"/>
                <c:pt idx="0">
                  <c:v>0.266666666666667</c:v>
                </c:pt>
                <c:pt idx="1">
                  <c:v>0.322222222222222</c:v>
                </c:pt>
                <c:pt idx="2">
                  <c:v>0.2</c:v>
                </c:pt>
                <c:pt idx="3">
                  <c:v>0.166666666666667</c:v>
                </c:pt>
                <c:pt idx="4">
                  <c:v>0.0444444444444444</c:v>
                </c:pt>
              </c:numCache>
            </c:numRef>
          </c:val>
        </c:ser>
        <c:dLbls>
          <c:showLegendKey val="0"/>
          <c:showVal val="0"/>
          <c:showCatName val="0"/>
          <c:showSerName val="0"/>
          <c:showPercent val="0"/>
          <c:showBubbleSize val="0"/>
        </c:dLbls>
        <c:gapWidth val="150"/>
        <c:axId val="-2032438456"/>
        <c:axId val="-2032435512"/>
      </c:barChart>
      <c:catAx>
        <c:axId val="-2032438456"/>
        <c:scaling>
          <c:orientation val="minMax"/>
        </c:scaling>
        <c:delete val="0"/>
        <c:axPos val="b"/>
        <c:majorTickMark val="out"/>
        <c:minorTickMark val="none"/>
        <c:tickLblPos val="nextTo"/>
        <c:crossAx val="-2032435512"/>
        <c:crosses val="autoZero"/>
        <c:auto val="1"/>
        <c:lblAlgn val="ctr"/>
        <c:lblOffset val="100"/>
        <c:noMultiLvlLbl val="0"/>
      </c:catAx>
      <c:valAx>
        <c:axId val="-2032435512"/>
        <c:scaling>
          <c:orientation val="minMax"/>
        </c:scaling>
        <c:delete val="0"/>
        <c:axPos val="l"/>
        <c:numFmt formatCode="0%" sourceLinked="1"/>
        <c:majorTickMark val="out"/>
        <c:minorTickMark val="none"/>
        <c:tickLblPos val="nextTo"/>
        <c:crossAx val="-203243845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3'!$A$36</c:f>
              <c:strCache>
                <c:ptCount val="1"/>
                <c:pt idx="0">
                  <c:v>Additional training burden</c:v>
                </c:pt>
              </c:strCache>
            </c:strRef>
          </c:tx>
          <c:invertIfNegative val="0"/>
          <c:cat>
            <c:strRef>
              <c:f>'Section 2 - Question 3'!$A$37:$A$41</c:f>
              <c:strCache>
                <c:ptCount val="5"/>
                <c:pt idx="0">
                  <c:v>Very important </c:v>
                </c:pt>
                <c:pt idx="1">
                  <c:v>Quite important </c:v>
                </c:pt>
                <c:pt idx="2">
                  <c:v>Fairly important </c:v>
                </c:pt>
                <c:pt idx="3">
                  <c:v>Slightly important </c:v>
                </c:pt>
                <c:pt idx="4">
                  <c:v>Not at all important</c:v>
                </c:pt>
              </c:strCache>
            </c:strRef>
          </c:cat>
          <c:val>
            <c:numRef>
              <c:f>'Section 2 - Question 3'!$C$37:$C$41</c:f>
              <c:numCache>
                <c:formatCode>0%</c:formatCode>
                <c:ptCount val="5"/>
                <c:pt idx="0">
                  <c:v>0.0666666666666667</c:v>
                </c:pt>
                <c:pt idx="1">
                  <c:v>0.211111111111111</c:v>
                </c:pt>
                <c:pt idx="2">
                  <c:v>0.266666666666667</c:v>
                </c:pt>
                <c:pt idx="3">
                  <c:v>0.344444444444444</c:v>
                </c:pt>
                <c:pt idx="4">
                  <c:v>0.111111111111111</c:v>
                </c:pt>
              </c:numCache>
            </c:numRef>
          </c:val>
        </c:ser>
        <c:dLbls>
          <c:showLegendKey val="0"/>
          <c:showVal val="0"/>
          <c:showCatName val="0"/>
          <c:showSerName val="0"/>
          <c:showPercent val="0"/>
          <c:showBubbleSize val="0"/>
        </c:dLbls>
        <c:gapWidth val="150"/>
        <c:axId val="-2032409848"/>
        <c:axId val="-2032406904"/>
      </c:barChart>
      <c:catAx>
        <c:axId val="-2032409848"/>
        <c:scaling>
          <c:orientation val="minMax"/>
        </c:scaling>
        <c:delete val="0"/>
        <c:axPos val="b"/>
        <c:majorTickMark val="out"/>
        <c:minorTickMark val="none"/>
        <c:tickLblPos val="nextTo"/>
        <c:crossAx val="-2032406904"/>
        <c:crosses val="autoZero"/>
        <c:auto val="1"/>
        <c:lblAlgn val="ctr"/>
        <c:lblOffset val="100"/>
        <c:noMultiLvlLbl val="0"/>
      </c:catAx>
      <c:valAx>
        <c:axId val="-2032406904"/>
        <c:scaling>
          <c:orientation val="minMax"/>
        </c:scaling>
        <c:delete val="0"/>
        <c:axPos val="l"/>
        <c:numFmt formatCode="0%" sourceLinked="1"/>
        <c:majorTickMark val="out"/>
        <c:minorTickMark val="none"/>
        <c:tickLblPos val="nextTo"/>
        <c:crossAx val="-2032409848"/>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3'!$A$44</c:f>
              <c:strCache>
                <c:ptCount val="1"/>
                <c:pt idx="0">
                  <c:v>ELN not applicable to my sort of research</c:v>
                </c:pt>
              </c:strCache>
            </c:strRef>
          </c:tx>
          <c:invertIfNegative val="0"/>
          <c:cat>
            <c:strRef>
              <c:f>'Section 2 - Question 3'!$A$45:$A$49</c:f>
              <c:strCache>
                <c:ptCount val="5"/>
                <c:pt idx="0">
                  <c:v>Very important </c:v>
                </c:pt>
                <c:pt idx="1">
                  <c:v>Quite important </c:v>
                </c:pt>
                <c:pt idx="2">
                  <c:v>Fairly important </c:v>
                </c:pt>
                <c:pt idx="3">
                  <c:v>Slightly important </c:v>
                </c:pt>
                <c:pt idx="4">
                  <c:v>Not at all important</c:v>
                </c:pt>
              </c:strCache>
            </c:strRef>
          </c:cat>
          <c:val>
            <c:numRef>
              <c:f>'Section 2 - Question 3'!$C$45:$C$49</c:f>
              <c:numCache>
                <c:formatCode>0%</c:formatCode>
                <c:ptCount val="5"/>
                <c:pt idx="0">
                  <c:v>0.122222222222222</c:v>
                </c:pt>
                <c:pt idx="1">
                  <c:v>0.0888888888888889</c:v>
                </c:pt>
                <c:pt idx="2">
                  <c:v>0.111111111111111</c:v>
                </c:pt>
                <c:pt idx="3">
                  <c:v>0.222222222222222</c:v>
                </c:pt>
                <c:pt idx="4">
                  <c:v>0.455555555555556</c:v>
                </c:pt>
              </c:numCache>
            </c:numRef>
          </c:val>
        </c:ser>
        <c:dLbls>
          <c:showLegendKey val="0"/>
          <c:showVal val="0"/>
          <c:showCatName val="0"/>
          <c:showSerName val="0"/>
          <c:showPercent val="0"/>
          <c:showBubbleSize val="0"/>
        </c:dLbls>
        <c:gapWidth val="150"/>
        <c:axId val="2098269928"/>
        <c:axId val="2098272920"/>
      </c:barChart>
      <c:catAx>
        <c:axId val="2098269928"/>
        <c:scaling>
          <c:orientation val="minMax"/>
        </c:scaling>
        <c:delete val="0"/>
        <c:axPos val="b"/>
        <c:majorTickMark val="out"/>
        <c:minorTickMark val="none"/>
        <c:tickLblPos val="nextTo"/>
        <c:crossAx val="2098272920"/>
        <c:crosses val="autoZero"/>
        <c:auto val="1"/>
        <c:lblAlgn val="ctr"/>
        <c:lblOffset val="100"/>
        <c:noMultiLvlLbl val="0"/>
      </c:catAx>
      <c:valAx>
        <c:axId val="2098272920"/>
        <c:scaling>
          <c:orientation val="minMax"/>
        </c:scaling>
        <c:delete val="0"/>
        <c:axPos val="l"/>
        <c:numFmt formatCode="0%" sourceLinked="1"/>
        <c:majorTickMark val="out"/>
        <c:minorTickMark val="none"/>
        <c:tickLblPos val="nextTo"/>
        <c:crossAx val="2098269928"/>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3'!$A$52</c:f>
              <c:strCache>
                <c:ptCount val="1"/>
                <c:pt idx="0">
                  <c:v>My data is not suitable for an ELN</c:v>
                </c:pt>
              </c:strCache>
            </c:strRef>
          </c:tx>
          <c:invertIfNegative val="0"/>
          <c:cat>
            <c:strRef>
              <c:f>'Section 2 - Question 3'!$A$53:$A$57</c:f>
              <c:strCache>
                <c:ptCount val="5"/>
                <c:pt idx="0">
                  <c:v>Very important </c:v>
                </c:pt>
                <c:pt idx="1">
                  <c:v>Quite important </c:v>
                </c:pt>
                <c:pt idx="2">
                  <c:v>Fairly important </c:v>
                </c:pt>
                <c:pt idx="3">
                  <c:v>Slightly important </c:v>
                </c:pt>
                <c:pt idx="4">
                  <c:v>Not at all important</c:v>
                </c:pt>
              </c:strCache>
            </c:strRef>
          </c:cat>
          <c:val>
            <c:numRef>
              <c:f>'Section 2 - Question 3'!$C$53:$C$57</c:f>
              <c:numCache>
                <c:formatCode>0%</c:formatCode>
                <c:ptCount val="5"/>
                <c:pt idx="0">
                  <c:v>0.133333333333333</c:v>
                </c:pt>
                <c:pt idx="1">
                  <c:v>0.133333333333333</c:v>
                </c:pt>
                <c:pt idx="2">
                  <c:v>0.122222222222222</c:v>
                </c:pt>
                <c:pt idx="3">
                  <c:v>0.177777777777778</c:v>
                </c:pt>
                <c:pt idx="4">
                  <c:v>0.433333333333333</c:v>
                </c:pt>
              </c:numCache>
            </c:numRef>
          </c:val>
        </c:ser>
        <c:dLbls>
          <c:showLegendKey val="0"/>
          <c:showVal val="0"/>
          <c:showCatName val="0"/>
          <c:showSerName val="0"/>
          <c:showPercent val="0"/>
          <c:showBubbleSize val="0"/>
        </c:dLbls>
        <c:gapWidth val="150"/>
        <c:axId val="-2032387864"/>
        <c:axId val="-2032384808"/>
      </c:barChart>
      <c:catAx>
        <c:axId val="-2032387864"/>
        <c:scaling>
          <c:orientation val="minMax"/>
        </c:scaling>
        <c:delete val="0"/>
        <c:axPos val="b"/>
        <c:majorTickMark val="out"/>
        <c:minorTickMark val="none"/>
        <c:tickLblPos val="nextTo"/>
        <c:crossAx val="-2032384808"/>
        <c:crosses val="autoZero"/>
        <c:auto val="1"/>
        <c:lblAlgn val="ctr"/>
        <c:lblOffset val="100"/>
        <c:noMultiLvlLbl val="0"/>
      </c:catAx>
      <c:valAx>
        <c:axId val="-2032384808"/>
        <c:scaling>
          <c:orientation val="minMax"/>
        </c:scaling>
        <c:delete val="0"/>
        <c:axPos val="l"/>
        <c:numFmt formatCode="0%" sourceLinked="1"/>
        <c:majorTickMark val="out"/>
        <c:minorTickMark val="none"/>
        <c:tickLblPos val="nextTo"/>
        <c:crossAx val="-2032387864"/>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3'!$A$60</c:f>
              <c:strCache>
                <c:ptCount val="1"/>
                <c:pt idx="0">
                  <c:v>Inability to take experiment write-ups with me when I leave</c:v>
                </c:pt>
              </c:strCache>
            </c:strRef>
          </c:tx>
          <c:invertIfNegative val="0"/>
          <c:cat>
            <c:strRef>
              <c:f>'Section 2 - Question 3'!$A$61:$A$65</c:f>
              <c:strCache>
                <c:ptCount val="5"/>
                <c:pt idx="0">
                  <c:v>Very important </c:v>
                </c:pt>
                <c:pt idx="1">
                  <c:v>Quite important </c:v>
                </c:pt>
                <c:pt idx="2">
                  <c:v>Fairly important </c:v>
                </c:pt>
                <c:pt idx="3">
                  <c:v>Slightly important </c:v>
                </c:pt>
                <c:pt idx="4">
                  <c:v>Not at all important</c:v>
                </c:pt>
              </c:strCache>
            </c:strRef>
          </c:cat>
          <c:val>
            <c:numRef>
              <c:f>'Section 2 - Question 3'!$C$61:$C$65</c:f>
              <c:numCache>
                <c:formatCode>0%</c:formatCode>
                <c:ptCount val="5"/>
                <c:pt idx="0">
                  <c:v>0.191011235955056</c:v>
                </c:pt>
                <c:pt idx="1">
                  <c:v>0.202247191011236</c:v>
                </c:pt>
                <c:pt idx="2">
                  <c:v>0.191011235955056</c:v>
                </c:pt>
                <c:pt idx="3">
                  <c:v>0.191011235955056</c:v>
                </c:pt>
                <c:pt idx="4">
                  <c:v>0.224719101123595</c:v>
                </c:pt>
              </c:numCache>
            </c:numRef>
          </c:val>
        </c:ser>
        <c:dLbls>
          <c:showLegendKey val="0"/>
          <c:showVal val="0"/>
          <c:showCatName val="0"/>
          <c:showSerName val="0"/>
          <c:showPercent val="0"/>
          <c:showBubbleSize val="0"/>
        </c:dLbls>
        <c:gapWidth val="150"/>
        <c:axId val="-2032350680"/>
        <c:axId val="-2032347736"/>
      </c:barChart>
      <c:catAx>
        <c:axId val="-2032350680"/>
        <c:scaling>
          <c:orientation val="minMax"/>
        </c:scaling>
        <c:delete val="0"/>
        <c:axPos val="b"/>
        <c:majorTickMark val="out"/>
        <c:minorTickMark val="none"/>
        <c:tickLblPos val="nextTo"/>
        <c:crossAx val="-2032347736"/>
        <c:crosses val="autoZero"/>
        <c:auto val="1"/>
        <c:lblAlgn val="ctr"/>
        <c:lblOffset val="100"/>
        <c:noMultiLvlLbl val="0"/>
      </c:catAx>
      <c:valAx>
        <c:axId val="-2032347736"/>
        <c:scaling>
          <c:orientation val="minMax"/>
        </c:scaling>
        <c:delete val="0"/>
        <c:axPos val="l"/>
        <c:numFmt formatCode="0%" sourceLinked="1"/>
        <c:majorTickMark val="out"/>
        <c:minorTickMark val="none"/>
        <c:tickLblPos val="nextTo"/>
        <c:crossAx val="-2032350680"/>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3'!$A$68</c:f>
              <c:strCache>
                <c:ptCount val="1"/>
                <c:pt idx="0">
                  <c:v>Other (please specify below)</c:v>
                </c:pt>
              </c:strCache>
            </c:strRef>
          </c:tx>
          <c:invertIfNegative val="0"/>
          <c:cat>
            <c:strRef>
              <c:f>'Section 2 - Question 3'!$A$69:$A$73</c:f>
              <c:strCache>
                <c:ptCount val="5"/>
                <c:pt idx="0">
                  <c:v>Very important </c:v>
                </c:pt>
                <c:pt idx="1">
                  <c:v>Quite important </c:v>
                </c:pt>
                <c:pt idx="2">
                  <c:v>Fairly important </c:v>
                </c:pt>
                <c:pt idx="3">
                  <c:v>Slightly important </c:v>
                </c:pt>
                <c:pt idx="4">
                  <c:v>Not at all important</c:v>
                </c:pt>
              </c:strCache>
            </c:strRef>
          </c:cat>
          <c:val>
            <c:numRef>
              <c:f>'Section 2 - Question 3'!$C$69:$C$73</c:f>
              <c:numCache>
                <c:formatCode>0%</c:formatCode>
                <c:ptCount val="5"/>
                <c:pt idx="0">
                  <c:v>0.134146341463415</c:v>
                </c:pt>
                <c:pt idx="1">
                  <c:v>0.0609756097560975</c:v>
                </c:pt>
                <c:pt idx="2">
                  <c:v>0.158536585365854</c:v>
                </c:pt>
                <c:pt idx="3">
                  <c:v>0.0121951219512195</c:v>
                </c:pt>
                <c:pt idx="4">
                  <c:v>0.634146341463415</c:v>
                </c:pt>
              </c:numCache>
            </c:numRef>
          </c:val>
        </c:ser>
        <c:dLbls>
          <c:showLegendKey val="0"/>
          <c:showVal val="0"/>
          <c:showCatName val="0"/>
          <c:showSerName val="0"/>
          <c:showPercent val="0"/>
          <c:showBubbleSize val="0"/>
        </c:dLbls>
        <c:gapWidth val="150"/>
        <c:axId val="-2032321816"/>
        <c:axId val="-2032318872"/>
      </c:barChart>
      <c:catAx>
        <c:axId val="-2032321816"/>
        <c:scaling>
          <c:orientation val="minMax"/>
        </c:scaling>
        <c:delete val="0"/>
        <c:axPos val="b"/>
        <c:majorTickMark val="out"/>
        <c:minorTickMark val="none"/>
        <c:tickLblPos val="nextTo"/>
        <c:crossAx val="-2032318872"/>
        <c:crosses val="autoZero"/>
        <c:auto val="1"/>
        <c:lblAlgn val="ctr"/>
        <c:lblOffset val="100"/>
        <c:noMultiLvlLbl val="0"/>
      </c:catAx>
      <c:valAx>
        <c:axId val="-2032318872"/>
        <c:scaling>
          <c:orientation val="minMax"/>
        </c:scaling>
        <c:delete val="0"/>
        <c:axPos val="l"/>
        <c:numFmt formatCode="0%" sourceLinked="1"/>
        <c:majorTickMark val="out"/>
        <c:minorTickMark val="none"/>
        <c:tickLblPos val="nextTo"/>
        <c:crossAx val="-203232181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bar"/>
        <c:grouping val="clustered"/>
        <c:varyColors val="0"/>
        <c:ser>
          <c:idx val="0"/>
          <c:order val="0"/>
          <c:tx>
            <c:strRef>
              <c:f>'Section 2 - Question 1'!$V$3:$Y$3</c:f>
              <c:strCache>
                <c:ptCount val="1"/>
                <c:pt idx="0">
                  <c:v>How important are the following to your interest in using an ELN.</c:v>
                </c:pt>
              </c:strCache>
            </c:strRef>
          </c:tx>
          <c:invertIfNegative val="0"/>
          <c:dLbls>
            <c:showLegendKey val="0"/>
            <c:showVal val="1"/>
            <c:showCatName val="0"/>
            <c:showSerName val="0"/>
            <c:showPercent val="0"/>
            <c:showBubbleSize val="0"/>
            <c:showLeaderLines val="0"/>
          </c:dLbls>
          <c:cat>
            <c:strRef>
              <c:f>'Section 2 - Question 1'!$V$6:$V$15</c:f>
              <c:strCache>
                <c:ptCount val="10"/>
                <c:pt idx="0">
                  <c:v>Better protection of IP</c:v>
                </c:pt>
                <c:pt idx="1">
                  <c:v>Saving time over the paper notebook process</c:v>
                </c:pt>
                <c:pt idx="2">
                  <c:v>Improved group / project management</c:v>
                </c:pt>
                <c:pt idx="3">
                  <c:v>Easier inclusion of safety data</c:v>
                </c:pt>
                <c:pt idx="4">
                  <c:v>0</c:v>
                </c:pt>
                <c:pt idx="5">
                  <c:v>Improved access to data as linked through ELN</c:v>
                </c:pt>
                <c:pt idx="6">
                  <c:v>Improved quality of record keeping</c:v>
                </c:pt>
                <c:pt idx="7">
                  <c:v>Access to notebook from more locations (e.g. home)</c:v>
                </c:pt>
                <c:pt idx="8">
                  <c:v>Secure automatic back-up of data</c:v>
                </c:pt>
                <c:pt idx="9">
                  <c:v>Improved ability to search and re-use documented information</c:v>
                </c:pt>
              </c:strCache>
            </c:strRef>
          </c:cat>
          <c:val>
            <c:numRef>
              <c:f>'Section 2 - Question 1'!$W$6:$W$15</c:f>
              <c:numCache>
                <c:formatCode>0%</c:formatCode>
                <c:ptCount val="10"/>
                <c:pt idx="0">
                  <c:v>0.516666666666667</c:v>
                </c:pt>
                <c:pt idx="1">
                  <c:v>0.619444444444444</c:v>
                </c:pt>
                <c:pt idx="2">
                  <c:v>0.644444444444444</c:v>
                </c:pt>
                <c:pt idx="3">
                  <c:v>0.669444444444444</c:v>
                </c:pt>
                <c:pt idx="4">
                  <c:v>#N/A</c:v>
                </c:pt>
                <c:pt idx="5">
                  <c:v>0.764204545454545</c:v>
                </c:pt>
                <c:pt idx="6">
                  <c:v>0.791666666666666</c:v>
                </c:pt>
                <c:pt idx="7">
                  <c:v>0.811797752808989</c:v>
                </c:pt>
                <c:pt idx="8">
                  <c:v>0.860795454545455</c:v>
                </c:pt>
                <c:pt idx="9">
                  <c:v>0.875</c:v>
                </c:pt>
              </c:numCache>
            </c:numRef>
          </c:val>
        </c:ser>
        <c:dLbls>
          <c:showLegendKey val="0"/>
          <c:showVal val="0"/>
          <c:showCatName val="0"/>
          <c:showSerName val="0"/>
          <c:showPercent val="0"/>
          <c:showBubbleSize val="0"/>
        </c:dLbls>
        <c:gapWidth val="150"/>
        <c:axId val="-2035446952"/>
        <c:axId val="-2035443976"/>
      </c:barChart>
      <c:catAx>
        <c:axId val="-2035446952"/>
        <c:scaling>
          <c:orientation val="minMax"/>
        </c:scaling>
        <c:delete val="0"/>
        <c:axPos val="l"/>
        <c:majorTickMark val="out"/>
        <c:minorTickMark val="none"/>
        <c:tickLblPos val="nextTo"/>
        <c:crossAx val="-2035443976"/>
        <c:crosses val="autoZero"/>
        <c:auto val="1"/>
        <c:lblAlgn val="ctr"/>
        <c:lblOffset val="100"/>
        <c:noMultiLvlLbl val="0"/>
      </c:catAx>
      <c:valAx>
        <c:axId val="-2035443976"/>
        <c:scaling>
          <c:orientation val="minMax"/>
          <c:min val="0.5"/>
        </c:scaling>
        <c:delete val="0"/>
        <c:axPos val="b"/>
        <c:numFmt formatCode="0%" sourceLinked="1"/>
        <c:majorTickMark val="out"/>
        <c:minorTickMark val="none"/>
        <c:tickLblPos val="nextTo"/>
        <c:crossAx val="-2035446952"/>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9'!$A$4</c:f>
              <c:strCache>
                <c:ptCount val="1"/>
                <c:pt idx="0">
                  <c:v>Retrieving information to compile reports</c:v>
                </c:pt>
              </c:strCache>
            </c:strRef>
          </c:tx>
          <c:invertIfNegative val="0"/>
          <c:cat>
            <c:strRef>
              <c:f>'Section 2 - Question 9'!$A$5:$A$8</c:f>
              <c:strCache>
                <c:ptCount val="4"/>
                <c:pt idx="0">
                  <c:v>Very important </c:v>
                </c:pt>
                <c:pt idx="1">
                  <c:v>Quite important </c:v>
                </c:pt>
                <c:pt idx="2">
                  <c:v>Fairly important </c:v>
                </c:pt>
                <c:pt idx="3">
                  <c:v>Slightly important </c:v>
                </c:pt>
              </c:strCache>
            </c:strRef>
          </c:cat>
          <c:val>
            <c:numRef>
              <c:f>'Section 2 - Question 9'!$C$5:$C$8</c:f>
              <c:numCache>
                <c:formatCode>0%</c:formatCode>
                <c:ptCount val="4"/>
                <c:pt idx="0">
                  <c:v>0.533333333333333</c:v>
                </c:pt>
                <c:pt idx="1">
                  <c:v>0.366666666666667</c:v>
                </c:pt>
                <c:pt idx="2">
                  <c:v>0.0666666666666667</c:v>
                </c:pt>
                <c:pt idx="3">
                  <c:v>0.0333333333333333</c:v>
                </c:pt>
              </c:numCache>
            </c:numRef>
          </c:val>
        </c:ser>
        <c:dLbls>
          <c:showLegendKey val="0"/>
          <c:showVal val="0"/>
          <c:showCatName val="0"/>
          <c:showSerName val="0"/>
          <c:showPercent val="0"/>
          <c:showBubbleSize val="0"/>
        </c:dLbls>
        <c:gapWidth val="150"/>
        <c:axId val="-2036151800"/>
        <c:axId val="-2036148856"/>
      </c:barChart>
      <c:catAx>
        <c:axId val="-2036151800"/>
        <c:scaling>
          <c:orientation val="minMax"/>
        </c:scaling>
        <c:delete val="0"/>
        <c:axPos val="b"/>
        <c:majorTickMark val="out"/>
        <c:minorTickMark val="none"/>
        <c:tickLblPos val="nextTo"/>
        <c:crossAx val="-2036148856"/>
        <c:crosses val="autoZero"/>
        <c:auto val="1"/>
        <c:lblAlgn val="ctr"/>
        <c:lblOffset val="100"/>
        <c:noMultiLvlLbl val="0"/>
      </c:catAx>
      <c:valAx>
        <c:axId val="-2036148856"/>
        <c:scaling>
          <c:orientation val="minMax"/>
        </c:scaling>
        <c:delete val="0"/>
        <c:axPos val="l"/>
        <c:numFmt formatCode="0%" sourceLinked="1"/>
        <c:majorTickMark val="out"/>
        <c:minorTickMark val="none"/>
        <c:tickLblPos val="nextTo"/>
        <c:crossAx val="-2036151800"/>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important do you think the following ways an ELN may save you time are.</a:t>
            </a:r>
          </a:p>
        </c:rich>
      </c:tx>
      <c:overlay val="0"/>
    </c:title>
    <c:autoTitleDeleted val="0"/>
    <c:plotArea>
      <c:layout/>
      <c:barChart>
        <c:barDir val="bar"/>
        <c:grouping val="clustered"/>
        <c:varyColors val="0"/>
        <c:ser>
          <c:idx val="0"/>
          <c:order val="0"/>
          <c:tx>
            <c:strRef>
              <c:f>'Section 2 - Question 9'!$W$3:$X$3</c:f>
              <c:strCache>
                <c:ptCount val="1"/>
                <c:pt idx="0">
                  <c:v>How important do you think the following ways an ELN may save you time are.</c:v>
                </c:pt>
              </c:strCache>
            </c:strRef>
          </c:tx>
          <c:invertIfNegative val="0"/>
          <c:dLbls>
            <c:showLegendKey val="0"/>
            <c:showVal val="1"/>
            <c:showCatName val="0"/>
            <c:showSerName val="0"/>
            <c:showPercent val="0"/>
            <c:showBubbleSize val="0"/>
            <c:showLeaderLines val="0"/>
          </c:dLbls>
          <c:cat>
            <c:strRef>
              <c:f>'Section 2 - Question 9'!$W$6:$W$10</c:f>
              <c:strCache>
                <c:ptCount val="5"/>
                <c:pt idx="0">
                  <c:v>Allowing others to re-use information in your lab-book</c:v>
                </c:pt>
                <c:pt idx="1">
                  <c:v>Re-using colleagues information in your lab book (e.g. copying experiments)</c:v>
                </c:pt>
                <c:pt idx="2">
                  <c:v>Avoiding repeating experiments that have been done by others through easier searching</c:v>
                </c:pt>
                <c:pt idx="3">
                  <c:v>Retrieving information to compile reports</c:v>
                </c:pt>
                <c:pt idx="4">
                  <c:v>Easier organisation of data (e.g. spectroscopic)</c:v>
                </c:pt>
              </c:strCache>
            </c:strRef>
          </c:cat>
          <c:val>
            <c:numRef>
              <c:f>'Section 2 - Question 9'!$X$6:$X$10</c:f>
              <c:numCache>
                <c:formatCode>0%</c:formatCode>
                <c:ptCount val="5"/>
                <c:pt idx="0">
                  <c:v>0.644444444444444</c:v>
                </c:pt>
                <c:pt idx="1">
                  <c:v>0.675</c:v>
                </c:pt>
                <c:pt idx="2">
                  <c:v>0.680555555555555</c:v>
                </c:pt>
                <c:pt idx="3">
                  <c:v>0.85</c:v>
                </c:pt>
                <c:pt idx="4">
                  <c:v>0.863888888888889</c:v>
                </c:pt>
              </c:numCache>
            </c:numRef>
          </c:val>
        </c:ser>
        <c:dLbls>
          <c:showLegendKey val="0"/>
          <c:showVal val="0"/>
          <c:showCatName val="0"/>
          <c:showSerName val="0"/>
          <c:showPercent val="0"/>
          <c:showBubbleSize val="0"/>
        </c:dLbls>
        <c:gapWidth val="150"/>
        <c:axId val="-2036118984"/>
        <c:axId val="-2036116008"/>
      </c:barChart>
      <c:catAx>
        <c:axId val="-2036118984"/>
        <c:scaling>
          <c:orientation val="minMax"/>
        </c:scaling>
        <c:delete val="0"/>
        <c:axPos val="l"/>
        <c:majorTickMark val="out"/>
        <c:minorTickMark val="none"/>
        <c:tickLblPos val="nextTo"/>
        <c:crossAx val="-2036116008"/>
        <c:crosses val="autoZero"/>
        <c:auto val="1"/>
        <c:lblAlgn val="ctr"/>
        <c:lblOffset val="100"/>
        <c:noMultiLvlLbl val="0"/>
      </c:catAx>
      <c:valAx>
        <c:axId val="-2036116008"/>
        <c:scaling>
          <c:orientation val="minMax"/>
          <c:min val="0.5"/>
        </c:scaling>
        <c:delete val="0"/>
        <c:axPos val="b"/>
        <c:numFmt formatCode="0%" sourceLinked="1"/>
        <c:majorTickMark val="out"/>
        <c:minorTickMark val="none"/>
        <c:tickLblPos val="nextTo"/>
        <c:crossAx val="-2036118984"/>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9'!$A$12</c:f>
              <c:strCache>
                <c:ptCount val="1"/>
                <c:pt idx="0">
                  <c:v>Re-using colleagues information in your lab book (e.g. copying experiments)</c:v>
                </c:pt>
              </c:strCache>
            </c:strRef>
          </c:tx>
          <c:invertIfNegative val="0"/>
          <c:cat>
            <c:strRef>
              <c:f>'Section 2 - Question 9'!$A$13:$A$17</c:f>
              <c:strCache>
                <c:ptCount val="5"/>
                <c:pt idx="0">
                  <c:v>Very important </c:v>
                </c:pt>
                <c:pt idx="1">
                  <c:v>Quite important </c:v>
                </c:pt>
                <c:pt idx="2">
                  <c:v>Fairly important </c:v>
                </c:pt>
                <c:pt idx="3">
                  <c:v>Slightly important </c:v>
                </c:pt>
                <c:pt idx="4">
                  <c:v>Not at all important</c:v>
                </c:pt>
              </c:strCache>
            </c:strRef>
          </c:cat>
          <c:val>
            <c:numRef>
              <c:f>'Section 2 - Question 9'!$C$13:$C$17</c:f>
              <c:numCache>
                <c:formatCode>0%</c:formatCode>
                <c:ptCount val="5"/>
                <c:pt idx="0">
                  <c:v>0.288888888888889</c:v>
                </c:pt>
                <c:pt idx="1">
                  <c:v>0.311111111111111</c:v>
                </c:pt>
                <c:pt idx="2">
                  <c:v>0.233333333333333</c:v>
                </c:pt>
                <c:pt idx="3">
                  <c:v>0.144444444444444</c:v>
                </c:pt>
                <c:pt idx="4">
                  <c:v>0.0222222222222222</c:v>
                </c:pt>
              </c:numCache>
            </c:numRef>
          </c:val>
        </c:ser>
        <c:dLbls>
          <c:showLegendKey val="0"/>
          <c:showVal val="0"/>
          <c:showCatName val="0"/>
          <c:showSerName val="0"/>
          <c:showPercent val="0"/>
          <c:showBubbleSize val="0"/>
        </c:dLbls>
        <c:gapWidth val="150"/>
        <c:axId val="-2036090968"/>
        <c:axId val="-2036088024"/>
      </c:barChart>
      <c:catAx>
        <c:axId val="-2036090968"/>
        <c:scaling>
          <c:orientation val="minMax"/>
        </c:scaling>
        <c:delete val="0"/>
        <c:axPos val="b"/>
        <c:majorTickMark val="out"/>
        <c:minorTickMark val="none"/>
        <c:tickLblPos val="nextTo"/>
        <c:crossAx val="-2036088024"/>
        <c:crosses val="autoZero"/>
        <c:auto val="1"/>
        <c:lblAlgn val="ctr"/>
        <c:lblOffset val="100"/>
        <c:noMultiLvlLbl val="0"/>
      </c:catAx>
      <c:valAx>
        <c:axId val="-2036088024"/>
        <c:scaling>
          <c:orientation val="minMax"/>
        </c:scaling>
        <c:delete val="0"/>
        <c:axPos val="l"/>
        <c:numFmt formatCode="0%" sourceLinked="1"/>
        <c:majorTickMark val="out"/>
        <c:minorTickMark val="none"/>
        <c:tickLblPos val="nextTo"/>
        <c:crossAx val="-2036090968"/>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9'!$A$20</c:f>
              <c:strCache>
                <c:ptCount val="1"/>
                <c:pt idx="0">
                  <c:v>Allowing others to re-use information in your lab-book</c:v>
                </c:pt>
              </c:strCache>
            </c:strRef>
          </c:tx>
          <c:invertIfNegative val="0"/>
          <c:cat>
            <c:strRef>
              <c:f>'Section 2 - Question 9'!$A$21:$A$25</c:f>
              <c:strCache>
                <c:ptCount val="5"/>
                <c:pt idx="0">
                  <c:v>Very important </c:v>
                </c:pt>
                <c:pt idx="1">
                  <c:v>Quite important </c:v>
                </c:pt>
                <c:pt idx="2">
                  <c:v>Fairly important </c:v>
                </c:pt>
                <c:pt idx="3">
                  <c:v>Slightly important </c:v>
                </c:pt>
                <c:pt idx="4">
                  <c:v>Not at all important</c:v>
                </c:pt>
              </c:strCache>
            </c:strRef>
          </c:cat>
          <c:val>
            <c:numRef>
              <c:f>'Section 2 - Question 9'!$C$21:$C$25</c:f>
              <c:numCache>
                <c:formatCode>0%</c:formatCode>
                <c:ptCount val="5"/>
                <c:pt idx="0">
                  <c:v>0.211111111111111</c:v>
                </c:pt>
                <c:pt idx="1">
                  <c:v>0.366666666666667</c:v>
                </c:pt>
                <c:pt idx="2">
                  <c:v>0.222222222222222</c:v>
                </c:pt>
                <c:pt idx="3">
                  <c:v>0.188888888888889</c:v>
                </c:pt>
                <c:pt idx="4">
                  <c:v>0.0111111111111111</c:v>
                </c:pt>
              </c:numCache>
            </c:numRef>
          </c:val>
        </c:ser>
        <c:dLbls>
          <c:showLegendKey val="0"/>
          <c:showVal val="0"/>
          <c:showCatName val="0"/>
          <c:showSerName val="0"/>
          <c:showPercent val="0"/>
          <c:showBubbleSize val="0"/>
        </c:dLbls>
        <c:gapWidth val="150"/>
        <c:axId val="-2032252616"/>
        <c:axId val="-2032249672"/>
      </c:barChart>
      <c:catAx>
        <c:axId val="-2032252616"/>
        <c:scaling>
          <c:orientation val="minMax"/>
        </c:scaling>
        <c:delete val="0"/>
        <c:axPos val="b"/>
        <c:majorTickMark val="out"/>
        <c:minorTickMark val="none"/>
        <c:tickLblPos val="nextTo"/>
        <c:crossAx val="-2032249672"/>
        <c:crosses val="autoZero"/>
        <c:auto val="1"/>
        <c:lblAlgn val="ctr"/>
        <c:lblOffset val="100"/>
        <c:noMultiLvlLbl val="0"/>
      </c:catAx>
      <c:valAx>
        <c:axId val="-2032249672"/>
        <c:scaling>
          <c:orientation val="minMax"/>
        </c:scaling>
        <c:delete val="0"/>
        <c:axPos val="l"/>
        <c:numFmt formatCode="0%" sourceLinked="1"/>
        <c:majorTickMark val="out"/>
        <c:minorTickMark val="none"/>
        <c:tickLblPos val="nextTo"/>
        <c:crossAx val="-203225261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9'!$A$28</c:f>
              <c:strCache>
                <c:ptCount val="1"/>
                <c:pt idx="0">
                  <c:v>Avoiding repeating experiments that have been done by others through easier searching</c:v>
                </c:pt>
              </c:strCache>
            </c:strRef>
          </c:tx>
          <c:invertIfNegative val="0"/>
          <c:cat>
            <c:strRef>
              <c:f>'Section 2 - Question 9'!$A$29:$A$33</c:f>
              <c:strCache>
                <c:ptCount val="5"/>
                <c:pt idx="0">
                  <c:v>Very important </c:v>
                </c:pt>
                <c:pt idx="1">
                  <c:v>Quite important </c:v>
                </c:pt>
                <c:pt idx="2">
                  <c:v>Fairly important </c:v>
                </c:pt>
                <c:pt idx="3">
                  <c:v>Slightly important </c:v>
                </c:pt>
                <c:pt idx="4">
                  <c:v>Not at all important</c:v>
                </c:pt>
              </c:strCache>
            </c:strRef>
          </c:cat>
          <c:val>
            <c:numRef>
              <c:f>'Section 2 - Question 9'!$C$29:$C$33</c:f>
              <c:numCache>
                <c:formatCode>0%</c:formatCode>
                <c:ptCount val="5"/>
                <c:pt idx="0">
                  <c:v>0.322222222222222</c:v>
                </c:pt>
                <c:pt idx="1">
                  <c:v>0.288888888888889</c:v>
                </c:pt>
                <c:pt idx="2">
                  <c:v>0.211111111111111</c:v>
                </c:pt>
                <c:pt idx="3">
                  <c:v>0.144444444444444</c:v>
                </c:pt>
                <c:pt idx="4">
                  <c:v>0.0333333333333333</c:v>
                </c:pt>
              </c:numCache>
            </c:numRef>
          </c:val>
        </c:ser>
        <c:dLbls>
          <c:showLegendKey val="0"/>
          <c:showVal val="0"/>
          <c:showCatName val="0"/>
          <c:showSerName val="0"/>
          <c:showPercent val="0"/>
          <c:showBubbleSize val="0"/>
        </c:dLbls>
        <c:gapWidth val="150"/>
        <c:axId val="-2032220008"/>
        <c:axId val="-2032217064"/>
      </c:barChart>
      <c:catAx>
        <c:axId val="-2032220008"/>
        <c:scaling>
          <c:orientation val="minMax"/>
        </c:scaling>
        <c:delete val="0"/>
        <c:axPos val="b"/>
        <c:majorTickMark val="out"/>
        <c:minorTickMark val="none"/>
        <c:tickLblPos val="nextTo"/>
        <c:crossAx val="-2032217064"/>
        <c:crosses val="autoZero"/>
        <c:auto val="1"/>
        <c:lblAlgn val="ctr"/>
        <c:lblOffset val="100"/>
        <c:noMultiLvlLbl val="0"/>
      </c:catAx>
      <c:valAx>
        <c:axId val="-2032217064"/>
        <c:scaling>
          <c:orientation val="minMax"/>
        </c:scaling>
        <c:delete val="0"/>
        <c:axPos val="l"/>
        <c:numFmt formatCode="0%" sourceLinked="1"/>
        <c:majorTickMark val="out"/>
        <c:minorTickMark val="none"/>
        <c:tickLblPos val="nextTo"/>
        <c:crossAx val="-2032220008"/>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9'!$A$36</c:f>
              <c:strCache>
                <c:ptCount val="1"/>
                <c:pt idx="0">
                  <c:v>Easier organisation of data (e.g. spectroscopic)</c:v>
                </c:pt>
              </c:strCache>
            </c:strRef>
          </c:tx>
          <c:invertIfNegative val="0"/>
          <c:cat>
            <c:strRef>
              <c:f>'Section 2 - Question 9'!$A$37:$A$40</c:f>
              <c:strCache>
                <c:ptCount val="4"/>
                <c:pt idx="0">
                  <c:v>Very important </c:v>
                </c:pt>
                <c:pt idx="1">
                  <c:v>Quite important </c:v>
                </c:pt>
                <c:pt idx="2">
                  <c:v>Fairly important </c:v>
                </c:pt>
                <c:pt idx="3">
                  <c:v>Slightly important </c:v>
                </c:pt>
              </c:strCache>
            </c:strRef>
          </c:cat>
          <c:val>
            <c:numRef>
              <c:f>'Section 2 - Question 9'!$C$37:$C$40</c:f>
              <c:numCache>
                <c:formatCode>0%</c:formatCode>
                <c:ptCount val="4"/>
                <c:pt idx="0">
                  <c:v>0.555555555555556</c:v>
                </c:pt>
                <c:pt idx="1">
                  <c:v>0.366666666666667</c:v>
                </c:pt>
                <c:pt idx="2">
                  <c:v>0.0555555555555555</c:v>
                </c:pt>
                <c:pt idx="3">
                  <c:v>0.0222222222222222</c:v>
                </c:pt>
              </c:numCache>
            </c:numRef>
          </c:val>
        </c:ser>
        <c:dLbls>
          <c:showLegendKey val="0"/>
          <c:showVal val="0"/>
          <c:showCatName val="0"/>
          <c:showSerName val="0"/>
          <c:showPercent val="0"/>
          <c:showBubbleSize val="0"/>
        </c:dLbls>
        <c:gapWidth val="150"/>
        <c:axId val="-2032191176"/>
        <c:axId val="-2032188232"/>
      </c:barChart>
      <c:catAx>
        <c:axId val="-2032191176"/>
        <c:scaling>
          <c:orientation val="minMax"/>
        </c:scaling>
        <c:delete val="0"/>
        <c:axPos val="b"/>
        <c:majorTickMark val="out"/>
        <c:minorTickMark val="none"/>
        <c:tickLblPos val="nextTo"/>
        <c:crossAx val="-2032188232"/>
        <c:crosses val="autoZero"/>
        <c:auto val="1"/>
        <c:lblAlgn val="ctr"/>
        <c:lblOffset val="100"/>
        <c:noMultiLvlLbl val="0"/>
      </c:catAx>
      <c:valAx>
        <c:axId val="-2032188232"/>
        <c:scaling>
          <c:orientation val="minMax"/>
        </c:scaling>
        <c:delete val="0"/>
        <c:axPos val="l"/>
        <c:numFmt formatCode="0%" sourceLinked="1"/>
        <c:majorTickMark val="out"/>
        <c:minorTickMark val="none"/>
        <c:tickLblPos val="nextTo"/>
        <c:crossAx val="-2032191176"/>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'Section 2 - Question 9'!$A$44</c:f>
              <c:strCache>
                <c:ptCount val="1"/>
                <c:pt idx="0">
                  <c:v>Other (please specify below)</c:v>
                </c:pt>
              </c:strCache>
            </c:strRef>
          </c:tx>
          <c:invertIfNegative val="0"/>
          <c:cat>
            <c:strRef>
              <c:f>'Section 2 - Question 9'!$A$45:$A$49</c:f>
              <c:strCache>
                <c:ptCount val="5"/>
                <c:pt idx="0">
                  <c:v>Very important </c:v>
                </c:pt>
                <c:pt idx="1">
                  <c:v>Quite important </c:v>
                </c:pt>
                <c:pt idx="2">
                  <c:v>Fairly important </c:v>
                </c:pt>
                <c:pt idx="3">
                  <c:v>Slightly important </c:v>
                </c:pt>
                <c:pt idx="4">
                  <c:v>Not at all important</c:v>
                </c:pt>
              </c:strCache>
            </c:strRef>
          </c:cat>
          <c:val>
            <c:numRef>
              <c:f>'Section 2 - Question 9'!$C$45:$C$49</c:f>
              <c:numCache>
                <c:formatCode>0%</c:formatCode>
                <c:ptCount val="5"/>
                <c:pt idx="0">
                  <c:v>0.179487179487179</c:v>
                </c:pt>
                <c:pt idx="1">
                  <c:v>0.0641025641025641</c:v>
                </c:pt>
                <c:pt idx="2">
                  <c:v>0.141025641025641</c:v>
                </c:pt>
                <c:pt idx="3">
                  <c:v>0.0128205128205128</c:v>
                </c:pt>
                <c:pt idx="4">
                  <c:v>0.602564102564102</c:v>
                </c:pt>
              </c:numCache>
            </c:numRef>
          </c:val>
        </c:ser>
        <c:dLbls>
          <c:showLegendKey val="0"/>
          <c:showVal val="0"/>
          <c:showCatName val="0"/>
          <c:showSerName val="0"/>
          <c:showPercent val="0"/>
          <c:showBubbleSize val="0"/>
        </c:dLbls>
        <c:gapWidth val="150"/>
        <c:axId val="-2032162072"/>
        <c:axId val="-2032159128"/>
      </c:barChart>
      <c:catAx>
        <c:axId val="-2032162072"/>
        <c:scaling>
          <c:orientation val="minMax"/>
        </c:scaling>
        <c:delete val="0"/>
        <c:axPos val="b"/>
        <c:majorTickMark val="out"/>
        <c:minorTickMark val="none"/>
        <c:tickLblPos val="nextTo"/>
        <c:crossAx val="-2032159128"/>
        <c:crosses val="autoZero"/>
        <c:auto val="1"/>
        <c:lblAlgn val="ctr"/>
        <c:lblOffset val="100"/>
        <c:noMultiLvlLbl val="0"/>
      </c:catAx>
      <c:valAx>
        <c:axId val="-2032159128"/>
        <c:scaling>
          <c:orientation val="minMax"/>
        </c:scaling>
        <c:delete val="0"/>
        <c:axPos val="l"/>
        <c:numFmt formatCode="0%" sourceLinked="1"/>
        <c:majorTickMark val="out"/>
        <c:minorTickMark val="none"/>
        <c:tickLblPos val="nextTo"/>
        <c:crossAx val="-2032162072"/>
        <c:crosses val="autoZero"/>
        <c:crossBetween val="between"/>
      </c:valAx>
    </c:plotArea>
    <c:plotVisOnly val="1"/>
    <c:dispBlanksAs val="gap"/>
    <c:showDLblsOverMax val="0"/>
  </c:chart>
  <c:printSettings>
    <c:headerFooter/>
    <c:pageMargins b="0.750000000000001" l="0.700000000000001" r="0.700000000000001" t="0.750000000000001" header="0.3" footer="0.3"/>
    <c:pageSetup/>
  </c:printSettings>
  <c:userShapes r:id="rId1"/>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45665748264593"/>
          <c:y val="0.154804685829417"/>
          <c:w val="0.528258384270645"/>
          <c:h val="0.769598537371165"/>
        </c:manualLayout>
      </c:layout>
      <c:pieChart>
        <c:varyColors val="1"/>
        <c:ser>
          <c:idx val="0"/>
          <c:order val="0"/>
          <c:tx>
            <c:strRef>
              <c:f>'Section 2 - Other Questions'!$A$3</c:f>
              <c:strCache>
                <c:ptCount val="1"/>
                <c:pt idx="0">
                  <c:v>Estimate how much time you spend documenting information in your paper notebook per week?</c:v>
                </c:pt>
              </c:strCache>
            </c:strRef>
          </c:tx>
          <c:dLbls>
            <c:dLbl>
              <c:idx val="1"/>
              <c:layout>
                <c:manualLayout>
                  <c:x val="-0.0539856679691832"/>
                  <c:y val="0.116526208997211"/>
                </c:manualLayout>
              </c:layout>
              <c:showLegendKey val="0"/>
              <c:showVal val="1"/>
              <c:showCatName val="0"/>
              <c:showSerName val="0"/>
              <c:showPercent val="0"/>
              <c:showBubbleSize val="0"/>
            </c:dLbl>
            <c:dLbl>
              <c:idx val="2"/>
              <c:layout>
                <c:manualLayout>
                  <c:x val="-0.10515034933102"/>
                  <c:y val="-0.0310526484606283"/>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2 - Other Questions'!$A$4:$A$9</c:f>
              <c:strCache>
                <c:ptCount val="6"/>
                <c:pt idx="0">
                  <c:v>I don't keep one</c:v>
                </c:pt>
                <c:pt idx="1">
                  <c:v>I use an electronic note book</c:v>
                </c:pt>
                <c:pt idx="2">
                  <c:v>&gt;15h</c:v>
                </c:pt>
                <c:pt idx="3">
                  <c:v>0-5h</c:v>
                </c:pt>
                <c:pt idx="4">
                  <c:v>5-10h</c:v>
                </c:pt>
                <c:pt idx="5">
                  <c:v>10-15h</c:v>
                </c:pt>
              </c:strCache>
            </c:strRef>
          </c:cat>
          <c:val>
            <c:numRef>
              <c:f>'Section 2 - Other Questions'!$C$4:$C$9</c:f>
              <c:numCache>
                <c:formatCode>0%</c:formatCode>
                <c:ptCount val="6"/>
                <c:pt idx="0">
                  <c:v>0.144444444444444</c:v>
                </c:pt>
                <c:pt idx="1">
                  <c:v>0.0333333333333333</c:v>
                </c:pt>
                <c:pt idx="2">
                  <c:v>0.0333333333333333</c:v>
                </c:pt>
                <c:pt idx="3">
                  <c:v>0.533333333333333</c:v>
                </c:pt>
                <c:pt idx="4">
                  <c:v>0.2</c:v>
                </c:pt>
                <c:pt idx="5">
                  <c:v>0.0555555555555555</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6958006888769"/>
          <c:y val="0.166204744277548"/>
          <c:w val="0.28983812861644"/>
          <c:h val="0.577067186839192"/>
        </c:manualLayout>
      </c:layout>
      <c:overlay val="0"/>
    </c:legend>
    <c:plotVisOnly val="1"/>
    <c:dispBlanksAs val="zero"/>
    <c:showDLblsOverMax val="0"/>
  </c:chart>
  <c:printSettings>
    <c:headerFooter/>
    <c:pageMargins b="0.75" l="0.7" r="0.7" t="0.75" header="0.3" footer="0.3"/>
    <c:pageSetup/>
  </c:printSettings>
  <c:userShapes r:id="rId1"/>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45665748264593"/>
          <c:y val="0.154804685829417"/>
          <c:w val="0.528258384270645"/>
          <c:h val="0.769598537371165"/>
        </c:manualLayout>
      </c:layout>
      <c:pieChart>
        <c:varyColors val="1"/>
        <c:ser>
          <c:idx val="0"/>
          <c:order val="0"/>
          <c:tx>
            <c:strRef>
              <c:f>'Section 2 - Other Questions'!$A$12</c:f>
              <c:strCache>
                <c:ptCount val="1"/>
                <c:pt idx="0">
                  <c:v>How much time per week do you estimate you could save if you could document in an electronic lab notebook versus paper.</c:v>
                </c:pt>
              </c:strCache>
            </c:strRef>
          </c:tx>
          <c:dLbls>
            <c:dLbl>
              <c:idx val="1"/>
              <c:layout>
                <c:manualLayout>
                  <c:x val="-0.077286634092881"/>
                  <c:y val="0.0599491311186403"/>
                </c:manualLayout>
              </c:layout>
              <c:showLegendKey val="0"/>
              <c:showVal val="1"/>
              <c:showCatName val="0"/>
              <c:showSerName val="0"/>
              <c:showPercent val="0"/>
              <c:showBubbleSize val="0"/>
            </c:dLbl>
            <c:dLbl>
              <c:idx val="2"/>
              <c:layout>
                <c:manualLayout>
                  <c:x val="-0.10515034933102"/>
                  <c:y val="-0.102716947106818"/>
                </c:manualLayout>
              </c:layout>
              <c:showLegendKey val="0"/>
              <c:showVal val="1"/>
              <c:showCatName val="0"/>
              <c:showSerName val="0"/>
              <c:showPercent val="0"/>
              <c:showBubbleSize val="0"/>
            </c:dLbl>
            <c:dLbl>
              <c:idx val="4"/>
              <c:layout>
                <c:manualLayout>
                  <c:x val="0.0760676653532777"/>
                  <c:y val="-0.0572212546865422"/>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2 - Other Questions'!$A$13:$A$19</c:f>
              <c:strCache>
                <c:ptCount val="7"/>
                <c:pt idx="0">
                  <c:v>Not applicable</c:v>
                </c:pt>
                <c:pt idx="1">
                  <c:v>None  or negative</c:v>
                </c:pt>
                <c:pt idx="2">
                  <c:v>Up to 1h</c:v>
                </c:pt>
                <c:pt idx="3">
                  <c:v>Up to 2h</c:v>
                </c:pt>
                <c:pt idx="4">
                  <c:v>Up to 3h</c:v>
                </c:pt>
                <c:pt idx="5">
                  <c:v>&gt;3h</c:v>
                </c:pt>
                <c:pt idx="6">
                  <c:v>No idea</c:v>
                </c:pt>
              </c:strCache>
            </c:strRef>
          </c:cat>
          <c:val>
            <c:numRef>
              <c:f>'Section 2 - Other Questions'!$C$13:$C$19</c:f>
              <c:numCache>
                <c:formatCode>0%</c:formatCode>
                <c:ptCount val="7"/>
                <c:pt idx="0">
                  <c:v>0.112359550561798</c:v>
                </c:pt>
                <c:pt idx="1">
                  <c:v>0.168539325842697</c:v>
                </c:pt>
                <c:pt idx="2">
                  <c:v>0.191011235955056</c:v>
                </c:pt>
                <c:pt idx="3">
                  <c:v>0.168539325842697</c:v>
                </c:pt>
                <c:pt idx="4">
                  <c:v>0.0112359550561798</c:v>
                </c:pt>
                <c:pt idx="5">
                  <c:v>0.0561797752808989</c:v>
                </c:pt>
                <c:pt idx="6">
                  <c:v>0.292134831460674</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6958006888769"/>
          <c:y val="0.166204744277548"/>
          <c:w val="0.28983812861644"/>
          <c:h val="0.577067186839192"/>
        </c:manualLayout>
      </c:layout>
      <c:overlay val="0"/>
    </c:legend>
    <c:plotVisOnly val="1"/>
    <c:dispBlanksAs val="zero"/>
    <c:showDLblsOverMax val="0"/>
  </c:chart>
  <c:printSettings>
    <c:headerFooter/>
    <c:pageMargins b="0.75" l="0.7" r="0.7" t="0.75" header="0.3" footer="0.3"/>
    <c:pageSetup/>
  </c:printSettings>
  <c:userShapes r:id="rId1"/>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527524745681"/>
          <c:y val="0.0992028251417231"/>
          <c:w val="0.731449333539191"/>
          <c:h val="0.841625869954284"/>
        </c:manualLayout>
      </c:layout>
      <c:barChart>
        <c:barDir val="bar"/>
        <c:grouping val="clustered"/>
        <c:varyColors val="0"/>
        <c:ser>
          <c:idx val="0"/>
          <c:order val="0"/>
          <c:tx>
            <c:strRef>
              <c:f>'Section 2 - Other Questions'!$A$25</c:f>
              <c:strCache>
                <c:ptCount val="1"/>
                <c:pt idx="0">
                  <c:v>Yes</c:v>
                </c:pt>
              </c:strCache>
            </c:strRef>
          </c:tx>
          <c:invertIfNegative val="0"/>
          <c:dLbls>
            <c:showLegendKey val="0"/>
            <c:showVal val="1"/>
            <c:showCatName val="0"/>
            <c:showSerName val="0"/>
            <c:showPercent val="0"/>
            <c:showBubbleSize val="0"/>
            <c:showLeaderLines val="0"/>
          </c:dLbls>
          <c:cat>
            <c:strRef>
              <c:f>('Section 2 - Other Questions'!$A$24,'Section 2 - Other Questions'!$A$29,'Section 2 - Other Questions'!$A$34,'Section 2 - Other Questions'!$A$39,'Section 2 - Other Questions'!$A$44,'Section 2 - Other Questions'!$A$49,'Section 2 - Other Questions'!$A$54,'Section 2 - Other Questions'!$A$59,'Section 2 - Other Questions'!$A$64,'Section 2 - Other Questions'!$A$69)</c:f>
              <c:strCache>
                <c:ptCount val="10"/>
                <c:pt idx="0">
                  <c:v>Chromatography</c:v>
                </c:pt>
                <c:pt idx="1">
                  <c:v>Mass spectrometry</c:v>
                </c:pt>
                <c:pt idx="2">
                  <c:v>NMR Spectroscopy</c:v>
                </c:pt>
                <c:pt idx="3">
                  <c:v>Infrared spectrometry</c:v>
                </c:pt>
                <c:pt idx="4">
                  <c:v>UV-Vis spectrometry</c:v>
                </c:pt>
                <c:pt idx="5">
                  <c:v>Electrochemistry</c:v>
                </c:pt>
                <c:pt idx="6">
                  <c:v>Microscopy</c:v>
                </c:pt>
                <c:pt idx="7">
                  <c:v>Crystal structures</c:v>
                </c:pt>
                <c:pt idx="8">
                  <c:v>Surface analysis</c:v>
                </c:pt>
                <c:pt idx="9">
                  <c:v>Other (please specify below)</c:v>
                </c:pt>
              </c:strCache>
            </c:strRef>
          </c:cat>
          <c:val>
            <c:numRef>
              <c:f>('Section 2 - Other Questions'!$C$25,'Section 2 - Other Questions'!$C$30,'Section 2 - Other Questions'!$C$35,'Section 2 - Other Questions'!$C$40,'Section 2 - Other Questions'!$C$45,'Section 2 - Other Questions'!$C$50,'Section 2 - Other Questions'!$C$55,'Section 2 - Other Questions'!$C$60,'Section 2 - Other Questions'!$C$65,'Section 2 - Other Questions'!$C$70)</c:f>
              <c:numCache>
                <c:formatCode>0%</c:formatCode>
                <c:ptCount val="10"/>
                <c:pt idx="0">
                  <c:v>0.417582417582418</c:v>
                </c:pt>
                <c:pt idx="1">
                  <c:v>0.604395604395604</c:v>
                </c:pt>
                <c:pt idx="2">
                  <c:v>0.714285714285714</c:v>
                </c:pt>
                <c:pt idx="3">
                  <c:v>0.516483516483517</c:v>
                </c:pt>
                <c:pt idx="4">
                  <c:v>0.340659340659341</c:v>
                </c:pt>
                <c:pt idx="5">
                  <c:v>0.0549450549450549</c:v>
                </c:pt>
                <c:pt idx="6">
                  <c:v>0.208791208791209</c:v>
                </c:pt>
                <c:pt idx="7">
                  <c:v>0.417582417582418</c:v>
                </c:pt>
                <c:pt idx="8">
                  <c:v>0.175824175824176</c:v>
                </c:pt>
                <c:pt idx="9">
                  <c:v>0.230769230769231</c:v>
                </c:pt>
              </c:numCache>
            </c:numRef>
          </c:val>
        </c:ser>
        <c:dLbls>
          <c:showLegendKey val="0"/>
          <c:showVal val="0"/>
          <c:showCatName val="0"/>
          <c:showSerName val="0"/>
          <c:showPercent val="0"/>
          <c:showBubbleSize val="0"/>
        </c:dLbls>
        <c:gapWidth val="150"/>
        <c:axId val="-2033149688"/>
        <c:axId val="-2033152680"/>
      </c:barChart>
      <c:catAx>
        <c:axId val="-2033149688"/>
        <c:scaling>
          <c:orientation val="minMax"/>
        </c:scaling>
        <c:delete val="0"/>
        <c:axPos val="l"/>
        <c:majorTickMark val="out"/>
        <c:minorTickMark val="none"/>
        <c:tickLblPos val="nextTo"/>
        <c:crossAx val="-2033152680"/>
        <c:crosses val="autoZero"/>
        <c:auto val="1"/>
        <c:lblAlgn val="ctr"/>
        <c:lblOffset val="100"/>
        <c:noMultiLvlLbl val="0"/>
      </c:catAx>
      <c:valAx>
        <c:axId val="-2033152680"/>
        <c:scaling>
          <c:orientation val="minMax"/>
          <c:max val="1.0"/>
        </c:scaling>
        <c:delete val="0"/>
        <c:axPos val="b"/>
        <c:numFmt formatCode="0%" sourceLinked="1"/>
        <c:majorTickMark val="out"/>
        <c:minorTickMark val="none"/>
        <c:tickLblPos val="nextTo"/>
        <c:crossAx val="-2033149688"/>
        <c:crosses val="autoZero"/>
        <c:crossBetween val="between"/>
        <c:majorUnit val="0.2"/>
      </c:valAx>
    </c:plotArea>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important would the following qualities be in determining your choice of ELN.</a:t>
            </a:r>
          </a:p>
        </c:rich>
      </c:tx>
      <c:overlay val="0"/>
    </c:title>
    <c:autoTitleDeleted val="0"/>
    <c:plotArea>
      <c:layout/>
      <c:barChart>
        <c:barDir val="bar"/>
        <c:grouping val="clustered"/>
        <c:varyColors val="0"/>
        <c:ser>
          <c:idx val="0"/>
          <c:order val="0"/>
          <c:tx>
            <c:strRef>
              <c:f>'Section 2 - Question 2'!$W$3:$X$3</c:f>
              <c:strCache>
                <c:ptCount val="1"/>
                <c:pt idx="0">
                  <c:v>How important would the following qualities be in determining your choice of ELN.</c:v>
                </c:pt>
              </c:strCache>
            </c:strRef>
          </c:tx>
          <c:invertIfNegative val="0"/>
          <c:dLbls>
            <c:showLegendKey val="0"/>
            <c:showVal val="1"/>
            <c:showCatName val="0"/>
            <c:showSerName val="0"/>
            <c:showPercent val="0"/>
            <c:showBubbleSize val="0"/>
            <c:showLeaderLines val="0"/>
          </c:dLbls>
          <c:cat>
            <c:strRef>
              <c:f>'Section 2 - Question 2'!$W$6:$W$14</c:f>
              <c:strCache>
                <c:ptCount val="9"/>
                <c:pt idx="0">
                  <c:v>Low cost</c:v>
                </c:pt>
                <c:pt idx="1">
                  <c:v>Quality of support</c:v>
                </c:pt>
                <c:pt idx="2">
                  <c:v>Accessibility from a wide range of devices / locations</c:v>
                </c:pt>
                <c:pt idx="3">
                  <c:v>Level of security</c:v>
                </c:pt>
                <c:pt idx="4">
                  <c:v>Range of data types it can handle</c:v>
                </c:pt>
                <c:pt idx="5">
                  <c:v>Scientific specific capabilities</c:v>
                </c:pt>
                <c:pt idx="6">
                  <c:v>Performance of the system (e.g. response time)</c:v>
                </c:pt>
                <c:pt idx="7">
                  <c:v>Ability to export data in an open format</c:v>
                </c:pt>
                <c:pt idx="8">
                  <c:v>Ease of use</c:v>
                </c:pt>
              </c:strCache>
            </c:strRef>
          </c:cat>
          <c:val>
            <c:numRef>
              <c:f>'Section 2 - Question 2'!$X$6:$X$14</c:f>
              <c:numCache>
                <c:formatCode>0%</c:formatCode>
                <c:ptCount val="9"/>
                <c:pt idx="0">
                  <c:v>0.691666666666667</c:v>
                </c:pt>
                <c:pt idx="1">
                  <c:v>0.73314606741573</c:v>
                </c:pt>
                <c:pt idx="2">
                  <c:v>0.747191011235955</c:v>
                </c:pt>
                <c:pt idx="3">
                  <c:v>0.825842696629213</c:v>
                </c:pt>
                <c:pt idx="4">
                  <c:v>0.856741573033708</c:v>
                </c:pt>
                <c:pt idx="5">
                  <c:v>0.863636363636363</c:v>
                </c:pt>
                <c:pt idx="6">
                  <c:v>0.879213483146067</c:v>
                </c:pt>
                <c:pt idx="7">
                  <c:v>0.882022471910112</c:v>
                </c:pt>
                <c:pt idx="8">
                  <c:v>0.907303370786517</c:v>
                </c:pt>
              </c:numCache>
            </c:numRef>
          </c:val>
        </c:ser>
        <c:dLbls>
          <c:showLegendKey val="0"/>
          <c:showVal val="0"/>
          <c:showCatName val="0"/>
          <c:showSerName val="0"/>
          <c:showPercent val="0"/>
          <c:showBubbleSize val="0"/>
        </c:dLbls>
        <c:gapWidth val="150"/>
        <c:axId val="-2035412792"/>
        <c:axId val="-2035409816"/>
      </c:barChart>
      <c:catAx>
        <c:axId val="-2035412792"/>
        <c:scaling>
          <c:orientation val="minMax"/>
        </c:scaling>
        <c:delete val="0"/>
        <c:axPos val="l"/>
        <c:majorTickMark val="out"/>
        <c:minorTickMark val="none"/>
        <c:tickLblPos val="nextTo"/>
        <c:crossAx val="-2035409816"/>
        <c:crosses val="autoZero"/>
        <c:auto val="1"/>
        <c:lblAlgn val="ctr"/>
        <c:lblOffset val="100"/>
        <c:noMultiLvlLbl val="0"/>
      </c:catAx>
      <c:valAx>
        <c:axId val="-2035409816"/>
        <c:scaling>
          <c:orientation val="minMax"/>
          <c:min val="0.5"/>
        </c:scaling>
        <c:delete val="0"/>
        <c:axPos val="b"/>
        <c:numFmt formatCode="0%" sourceLinked="1"/>
        <c:majorTickMark val="out"/>
        <c:minorTickMark val="none"/>
        <c:tickLblPos val="nextTo"/>
        <c:crossAx val="-2035412792"/>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9527524745681"/>
          <c:y val="0.0992028251417231"/>
          <c:w val="0.731449333539191"/>
          <c:h val="0.841625869954284"/>
        </c:manualLayout>
      </c:layout>
      <c:barChart>
        <c:barDir val="bar"/>
        <c:grouping val="clustered"/>
        <c:varyColors val="0"/>
        <c:ser>
          <c:idx val="0"/>
          <c:order val="0"/>
          <c:tx>
            <c:strRef>
              <c:f>'Section 2 - Other Questions'!$A$98</c:f>
              <c:strCache>
                <c:ptCount val="1"/>
                <c:pt idx="0">
                  <c:v>Yes</c:v>
                </c:pt>
              </c:strCache>
            </c:strRef>
          </c:tx>
          <c:invertIfNegative val="0"/>
          <c:dLbls>
            <c:showLegendKey val="0"/>
            <c:showVal val="1"/>
            <c:showCatName val="0"/>
            <c:showSerName val="0"/>
            <c:showPercent val="0"/>
            <c:showBubbleSize val="0"/>
            <c:showLeaderLines val="0"/>
          </c:dLbls>
          <c:cat>
            <c:strRef>
              <c:f>('Section 2 - Other Questions'!$A$97,'Section 2 - Other Questions'!$A$102,'Section 2 - Other Questions'!$A$107,'Section 2 - Other Questions'!$A$112,'Section 2 - Other Questions'!$A$117,'Section 2 - Other Questions'!$A$122,'Section 2 - Other Questions'!$A$127)</c:f>
              <c:strCache>
                <c:ptCount val="7"/>
                <c:pt idx="0">
                  <c:v>Spreadsheets</c:v>
                </c:pt>
                <c:pt idx="1">
                  <c:v>Text documents</c:v>
                </c:pt>
                <c:pt idx="2">
                  <c:v>Pdfs of journal articles</c:v>
                </c:pt>
                <c:pt idx="3">
                  <c:v>Other images (e.g. scans photos)</c:v>
                </c:pt>
                <c:pt idx="4">
                  <c:v>Videos</c:v>
                </c:pt>
                <c:pt idx="5">
                  <c:v>Results of calculations</c:v>
                </c:pt>
                <c:pt idx="6">
                  <c:v>Other (please specify)</c:v>
                </c:pt>
              </c:strCache>
            </c:strRef>
          </c:cat>
          <c:val>
            <c:numRef>
              <c:f>('Section 2 - Other Questions'!$C$98,'Section 2 - Other Questions'!$C$103,'Section 2 - Other Questions'!$C$108,'Section 2 - Other Questions'!$C$113,'Section 2 - Other Questions'!$C$118,'Section 2 - Other Questions'!$C$123,'Section 2 - Other Questions'!$C$128)</c:f>
              <c:numCache>
                <c:formatCode>0%</c:formatCode>
                <c:ptCount val="7"/>
                <c:pt idx="0">
                  <c:v>0.824175824175824</c:v>
                </c:pt>
                <c:pt idx="1">
                  <c:v>0.912087912087912</c:v>
                </c:pt>
                <c:pt idx="2">
                  <c:v>0.978021978021978</c:v>
                </c:pt>
                <c:pt idx="3">
                  <c:v>0.648351648351648</c:v>
                </c:pt>
                <c:pt idx="4">
                  <c:v>0.131868131868132</c:v>
                </c:pt>
                <c:pt idx="5">
                  <c:v>0.593406593406593</c:v>
                </c:pt>
                <c:pt idx="6">
                  <c:v>0.142857142857143</c:v>
                </c:pt>
              </c:numCache>
            </c:numRef>
          </c:val>
        </c:ser>
        <c:dLbls>
          <c:showLegendKey val="0"/>
          <c:showVal val="0"/>
          <c:showCatName val="0"/>
          <c:showSerName val="0"/>
          <c:showPercent val="0"/>
          <c:showBubbleSize val="0"/>
        </c:dLbls>
        <c:gapWidth val="150"/>
        <c:axId val="-2033184104"/>
        <c:axId val="-2033187096"/>
      </c:barChart>
      <c:catAx>
        <c:axId val="-2033184104"/>
        <c:scaling>
          <c:orientation val="minMax"/>
        </c:scaling>
        <c:delete val="0"/>
        <c:axPos val="l"/>
        <c:majorTickMark val="out"/>
        <c:minorTickMark val="none"/>
        <c:tickLblPos val="nextTo"/>
        <c:crossAx val="-2033187096"/>
        <c:crosses val="autoZero"/>
        <c:auto val="1"/>
        <c:lblAlgn val="ctr"/>
        <c:lblOffset val="100"/>
        <c:noMultiLvlLbl val="0"/>
      </c:catAx>
      <c:valAx>
        <c:axId val="-2033187096"/>
        <c:scaling>
          <c:orientation val="minMax"/>
          <c:max val="1.0"/>
        </c:scaling>
        <c:delete val="0"/>
        <c:axPos val="b"/>
        <c:numFmt formatCode="0%" sourceLinked="1"/>
        <c:majorTickMark val="out"/>
        <c:minorTickMark val="none"/>
        <c:tickLblPos val="nextTo"/>
        <c:crossAx val="-2033184104"/>
        <c:crosses val="autoZero"/>
        <c:crossBetween val="between"/>
        <c:majorUnit val="0.2"/>
      </c:valAx>
    </c:plotArea>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much do the following potential drawbacks to an ELN system concern you.</a:t>
            </a:r>
          </a:p>
        </c:rich>
      </c:tx>
      <c:overlay val="0"/>
    </c:title>
    <c:autoTitleDeleted val="0"/>
    <c:plotArea>
      <c:layout/>
      <c:barChart>
        <c:barDir val="bar"/>
        <c:grouping val="clustered"/>
        <c:varyColors val="0"/>
        <c:ser>
          <c:idx val="0"/>
          <c:order val="0"/>
          <c:tx>
            <c:strRef>
              <c:f>'Section 2 - Question 3'!$W$2:$X$2</c:f>
              <c:strCache>
                <c:ptCount val="1"/>
                <c:pt idx="0">
                  <c:v>How much do the following potential drawbacks to an ELN system concern you.</c:v>
                </c:pt>
              </c:strCache>
            </c:strRef>
          </c:tx>
          <c:invertIfNegative val="0"/>
          <c:dLbls>
            <c:showLegendKey val="0"/>
            <c:showVal val="1"/>
            <c:showCatName val="0"/>
            <c:showSerName val="0"/>
            <c:showPercent val="0"/>
            <c:showBubbleSize val="0"/>
            <c:showLeaderLines val="0"/>
          </c:dLbls>
          <c:cat>
            <c:strRef>
              <c:f>'Section 2 - Question 3'!$W$5:$W$12</c:f>
              <c:strCache>
                <c:ptCount val="8"/>
                <c:pt idx="0">
                  <c:v>ELN not applicable to my sort of research</c:v>
                </c:pt>
                <c:pt idx="1">
                  <c:v>My data is not suitable for an ELN</c:v>
                </c:pt>
                <c:pt idx="2">
                  <c:v>Additional training burden</c:v>
                </c:pt>
                <c:pt idx="3">
                  <c:v>Inability to take experiment write-ups with me when I leave</c:v>
                </c:pt>
                <c:pt idx="4">
                  <c:v>Too much trouble to log on to a system for minor entries</c:v>
                </c:pt>
                <c:pt idx="5">
                  <c:v>Difficulty of needing to enter data in both lab and write-up area</c:v>
                </c:pt>
                <c:pt idx="6">
                  <c:v>Difficulty of easily capturing some types of information into an ELN</c:v>
                </c:pt>
                <c:pt idx="7">
                  <c:v>Data tied into particular commercial package</c:v>
                </c:pt>
              </c:strCache>
            </c:strRef>
          </c:cat>
          <c:val>
            <c:numRef>
              <c:f>'Section 2 - Question 3'!$X$5:$X$12</c:f>
              <c:numCache>
                <c:formatCode>0%</c:formatCode>
                <c:ptCount val="8"/>
                <c:pt idx="0">
                  <c:v>0.3</c:v>
                </c:pt>
                <c:pt idx="1">
                  <c:v>0.338888888888889</c:v>
                </c:pt>
                <c:pt idx="2">
                  <c:v>0.444444444444444</c:v>
                </c:pt>
                <c:pt idx="3">
                  <c:v>0.485955056179775</c:v>
                </c:pt>
                <c:pt idx="4">
                  <c:v>0.65</c:v>
                </c:pt>
                <c:pt idx="5">
                  <c:v>0.669444444444444</c:v>
                </c:pt>
                <c:pt idx="6">
                  <c:v>0.713888888888889</c:v>
                </c:pt>
                <c:pt idx="7">
                  <c:v>0.708333333333333</c:v>
                </c:pt>
              </c:numCache>
            </c:numRef>
          </c:val>
        </c:ser>
        <c:dLbls>
          <c:showLegendKey val="0"/>
          <c:showVal val="0"/>
          <c:showCatName val="0"/>
          <c:showSerName val="0"/>
          <c:showPercent val="0"/>
          <c:showBubbleSize val="0"/>
        </c:dLbls>
        <c:gapWidth val="150"/>
        <c:axId val="-2031971656"/>
        <c:axId val="-2031730024"/>
      </c:barChart>
      <c:catAx>
        <c:axId val="-2031971656"/>
        <c:scaling>
          <c:orientation val="minMax"/>
        </c:scaling>
        <c:delete val="0"/>
        <c:axPos val="l"/>
        <c:majorTickMark val="out"/>
        <c:minorTickMark val="none"/>
        <c:tickLblPos val="nextTo"/>
        <c:crossAx val="-2031730024"/>
        <c:crosses val="autoZero"/>
        <c:auto val="1"/>
        <c:lblAlgn val="ctr"/>
        <c:lblOffset val="100"/>
        <c:noMultiLvlLbl val="0"/>
      </c:catAx>
      <c:valAx>
        <c:axId val="-2031730024"/>
        <c:scaling>
          <c:orientation val="minMax"/>
        </c:scaling>
        <c:delete val="0"/>
        <c:axPos val="b"/>
        <c:numFmt formatCode="0%" sourceLinked="1"/>
        <c:majorTickMark val="out"/>
        <c:minorTickMark val="none"/>
        <c:tickLblPos val="nextTo"/>
        <c:crossAx val="-2031971656"/>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How important do you think the following ways an ELN may save you time are.</a:t>
            </a:r>
          </a:p>
        </c:rich>
      </c:tx>
      <c:overlay val="0"/>
    </c:title>
    <c:autoTitleDeleted val="0"/>
    <c:plotArea>
      <c:layout/>
      <c:barChart>
        <c:barDir val="bar"/>
        <c:grouping val="clustered"/>
        <c:varyColors val="0"/>
        <c:ser>
          <c:idx val="0"/>
          <c:order val="0"/>
          <c:tx>
            <c:strRef>
              <c:f>'Section 2 - Question 9'!$W$3:$X$3</c:f>
              <c:strCache>
                <c:ptCount val="1"/>
                <c:pt idx="0">
                  <c:v>How important do you think the following ways an ELN may save you time are.</c:v>
                </c:pt>
              </c:strCache>
            </c:strRef>
          </c:tx>
          <c:invertIfNegative val="0"/>
          <c:dLbls>
            <c:showLegendKey val="0"/>
            <c:showVal val="1"/>
            <c:showCatName val="0"/>
            <c:showSerName val="0"/>
            <c:showPercent val="0"/>
            <c:showBubbleSize val="0"/>
            <c:showLeaderLines val="0"/>
          </c:dLbls>
          <c:cat>
            <c:strRef>
              <c:f>'Section 2 - Question 9'!$W$6:$W$10</c:f>
              <c:strCache>
                <c:ptCount val="5"/>
                <c:pt idx="0">
                  <c:v>Allowing others to re-use information in your lab-book</c:v>
                </c:pt>
                <c:pt idx="1">
                  <c:v>Re-using colleagues information in your lab book (e.g. copying experiments)</c:v>
                </c:pt>
                <c:pt idx="2">
                  <c:v>Avoiding repeating experiments that have been done by others through easier searching</c:v>
                </c:pt>
                <c:pt idx="3">
                  <c:v>Retrieving information to compile reports</c:v>
                </c:pt>
                <c:pt idx="4">
                  <c:v>Easier organisation of data (e.g. spectroscopic)</c:v>
                </c:pt>
              </c:strCache>
            </c:strRef>
          </c:cat>
          <c:val>
            <c:numRef>
              <c:f>'Section 2 - Question 9'!$X$6:$X$10</c:f>
              <c:numCache>
                <c:formatCode>0%</c:formatCode>
                <c:ptCount val="5"/>
                <c:pt idx="0">
                  <c:v>0.644444444444444</c:v>
                </c:pt>
                <c:pt idx="1">
                  <c:v>0.675</c:v>
                </c:pt>
                <c:pt idx="2">
                  <c:v>0.680555555555555</c:v>
                </c:pt>
                <c:pt idx="3">
                  <c:v>0.85</c:v>
                </c:pt>
                <c:pt idx="4">
                  <c:v>0.863888888888889</c:v>
                </c:pt>
              </c:numCache>
            </c:numRef>
          </c:val>
        </c:ser>
        <c:dLbls>
          <c:showLegendKey val="0"/>
          <c:showVal val="0"/>
          <c:showCatName val="0"/>
          <c:showSerName val="0"/>
          <c:showPercent val="0"/>
          <c:showBubbleSize val="0"/>
        </c:dLbls>
        <c:gapWidth val="150"/>
        <c:axId val="-2031693848"/>
        <c:axId val="2041610152"/>
      </c:barChart>
      <c:catAx>
        <c:axId val="-2031693848"/>
        <c:scaling>
          <c:orientation val="minMax"/>
        </c:scaling>
        <c:delete val="0"/>
        <c:axPos val="l"/>
        <c:majorTickMark val="out"/>
        <c:minorTickMark val="none"/>
        <c:tickLblPos val="nextTo"/>
        <c:crossAx val="2041610152"/>
        <c:crosses val="autoZero"/>
        <c:auto val="1"/>
        <c:lblAlgn val="ctr"/>
        <c:lblOffset val="100"/>
        <c:noMultiLvlLbl val="0"/>
      </c:catAx>
      <c:valAx>
        <c:axId val="2041610152"/>
        <c:scaling>
          <c:orientation val="minMax"/>
          <c:min val="0.5"/>
        </c:scaling>
        <c:delete val="0"/>
        <c:axPos val="b"/>
        <c:numFmt formatCode="0%" sourceLinked="1"/>
        <c:majorTickMark val="out"/>
        <c:minorTickMark val="none"/>
        <c:tickLblPos val="nextTo"/>
        <c:crossAx val="-2031693848"/>
        <c:crosses val="autoZero"/>
        <c:crossBetween val="between"/>
        <c:majorUnit val="0.1"/>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0.045665748264593"/>
          <c:y val="0.154804685829417"/>
          <c:w val="0.528258384270645"/>
          <c:h val="0.769598537371165"/>
        </c:manualLayout>
      </c:layout>
      <c:pieChart>
        <c:varyColors val="1"/>
        <c:ser>
          <c:idx val="0"/>
          <c:order val="0"/>
          <c:tx>
            <c:strRef>
              <c:f>'Section 2 - Other Questions'!$A$3</c:f>
              <c:strCache>
                <c:ptCount val="1"/>
                <c:pt idx="0">
                  <c:v>Estimate how much time you spend documenting information in your paper notebook per week?</c:v>
                </c:pt>
              </c:strCache>
            </c:strRef>
          </c:tx>
          <c:dLbls>
            <c:dLbl>
              <c:idx val="1"/>
              <c:layout>
                <c:manualLayout>
                  <c:x val="-0.077286634092881"/>
                  <c:y val="0.0599491311186403"/>
                </c:manualLayout>
              </c:layout>
              <c:showLegendKey val="0"/>
              <c:showVal val="1"/>
              <c:showCatName val="0"/>
              <c:showSerName val="0"/>
              <c:showPercent val="0"/>
              <c:showBubbleSize val="0"/>
            </c:dLbl>
            <c:dLbl>
              <c:idx val="2"/>
              <c:layout>
                <c:manualLayout>
                  <c:x val="-0.063726409555557"/>
                  <c:y val="0.0368398449936563"/>
                </c:manualLayout>
              </c:layout>
              <c:showLegendKey val="0"/>
              <c:showVal val="1"/>
              <c:showCatName val="0"/>
              <c:showSerName val="0"/>
              <c:showPercent val="0"/>
              <c:showBubbleSize val="0"/>
            </c:dLbl>
            <c:txPr>
              <a:bodyPr/>
              <a:lstStyle/>
              <a:p>
                <a:pPr>
                  <a:defRPr sz="1200">
                    <a:solidFill>
                      <a:schemeClr val="bg1"/>
                    </a:solidFill>
                  </a:defRPr>
                </a:pPr>
                <a:endParaRPr lang="en-US"/>
              </a:p>
            </c:txPr>
            <c:showLegendKey val="0"/>
            <c:showVal val="1"/>
            <c:showCatName val="0"/>
            <c:showSerName val="0"/>
            <c:showPercent val="0"/>
            <c:showBubbleSize val="0"/>
            <c:showLeaderLines val="1"/>
          </c:dLbls>
          <c:cat>
            <c:strRef>
              <c:f>'Section 2 - Other Questions'!$A$4:$A$9</c:f>
              <c:strCache>
                <c:ptCount val="6"/>
                <c:pt idx="0">
                  <c:v>I don't keep one</c:v>
                </c:pt>
                <c:pt idx="1">
                  <c:v>I use an electronic note book</c:v>
                </c:pt>
                <c:pt idx="2">
                  <c:v>&gt;15h</c:v>
                </c:pt>
                <c:pt idx="3">
                  <c:v>0-5h</c:v>
                </c:pt>
                <c:pt idx="4">
                  <c:v>5-10h</c:v>
                </c:pt>
                <c:pt idx="5">
                  <c:v>10-15h</c:v>
                </c:pt>
              </c:strCache>
            </c:strRef>
          </c:cat>
          <c:val>
            <c:numRef>
              <c:f>'Section 2 - Other Questions'!$C$4:$C$9</c:f>
              <c:numCache>
                <c:formatCode>0%</c:formatCode>
                <c:ptCount val="6"/>
                <c:pt idx="0">
                  <c:v>0.144444444444444</c:v>
                </c:pt>
                <c:pt idx="1">
                  <c:v>0.0333333333333333</c:v>
                </c:pt>
                <c:pt idx="2">
                  <c:v>0.0333333333333333</c:v>
                </c:pt>
                <c:pt idx="3">
                  <c:v>0.533333333333333</c:v>
                </c:pt>
                <c:pt idx="4">
                  <c:v>0.2</c:v>
                </c:pt>
                <c:pt idx="5">
                  <c:v>0.0555555555555555</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16958006888769"/>
          <c:y val="0.166204744277548"/>
          <c:w val="0.28983812861644"/>
          <c:h val="0.577067186839192"/>
        </c:manualLayout>
      </c:layout>
      <c:overlay val="0"/>
    </c:legend>
    <c:plotVisOnly val="1"/>
    <c:dispBlanksAs val="zero"/>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1" Type="http://schemas.openxmlformats.org/officeDocument/2006/relationships/chart" Target="../charts/chart11.xml"/><Relationship Id="rId12" Type="http://schemas.openxmlformats.org/officeDocument/2006/relationships/chart" Target="../charts/chart12.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1" Type="http://schemas.openxmlformats.org/officeDocument/2006/relationships/chart" Target="../charts/chart27.xml"/><Relationship Id="rId12" Type="http://schemas.openxmlformats.org/officeDocument/2006/relationships/chart" Target="../charts/chart28.xml"/><Relationship Id="rId1" Type="http://schemas.openxmlformats.org/officeDocument/2006/relationships/chart" Target="../charts/chart17.xml"/><Relationship Id="rId2" Type="http://schemas.openxmlformats.org/officeDocument/2006/relationships/chart" Target="../charts/chart18.xml"/><Relationship Id="rId3" Type="http://schemas.openxmlformats.org/officeDocument/2006/relationships/chart" Target="../charts/chart19.xml"/><Relationship Id="rId4" Type="http://schemas.openxmlformats.org/officeDocument/2006/relationships/chart" Target="../charts/chart20.xml"/><Relationship Id="rId5" Type="http://schemas.openxmlformats.org/officeDocument/2006/relationships/chart" Target="../charts/chart21.xml"/><Relationship Id="rId6" Type="http://schemas.openxmlformats.org/officeDocument/2006/relationships/chart" Target="../charts/chart22.xml"/><Relationship Id="rId7" Type="http://schemas.openxmlformats.org/officeDocument/2006/relationships/chart" Target="../charts/chart23.xml"/><Relationship Id="rId8" Type="http://schemas.openxmlformats.org/officeDocument/2006/relationships/chart" Target="../charts/chart24.xml"/><Relationship Id="rId9" Type="http://schemas.openxmlformats.org/officeDocument/2006/relationships/chart" Target="../charts/chart25.xml"/><Relationship Id="rId10"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1.xml"/><Relationship Id="rId4" Type="http://schemas.openxmlformats.org/officeDocument/2006/relationships/chart" Target="../charts/chart32.xml"/><Relationship Id="rId5" Type="http://schemas.openxmlformats.org/officeDocument/2006/relationships/chart" Target="../charts/chart33.xml"/><Relationship Id="rId6" Type="http://schemas.openxmlformats.org/officeDocument/2006/relationships/chart" Target="../charts/chart34.xml"/><Relationship Id="rId7" Type="http://schemas.openxmlformats.org/officeDocument/2006/relationships/chart" Target="../charts/chart35.xml"/><Relationship Id="rId8" Type="http://schemas.openxmlformats.org/officeDocument/2006/relationships/chart" Target="../charts/chart36.xml"/><Relationship Id="rId9" Type="http://schemas.openxmlformats.org/officeDocument/2006/relationships/chart" Target="../charts/chart37.xml"/><Relationship Id="rId10" Type="http://schemas.openxmlformats.org/officeDocument/2006/relationships/chart" Target="../charts/chart38.xml"/><Relationship Id="rId11" Type="http://schemas.openxmlformats.org/officeDocument/2006/relationships/chart" Target="../charts/chart39.xml"/><Relationship Id="rId1" Type="http://schemas.openxmlformats.org/officeDocument/2006/relationships/chart" Target="../charts/chart29.xml"/><Relationship Id="rId2" Type="http://schemas.openxmlformats.org/officeDocument/2006/relationships/chart" Target="../charts/chart30.xml"/></Relationships>
</file>

<file path=xl/drawings/_rels/drawing34.xml.rels><?xml version="1.0" encoding="UTF-8" standalone="yes"?>
<Relationships xmlns="http://schemas.openxmlformats.org/package/2006/relationships"><Relationship Id="rId3" Type="http://schemas.openxmlformats.org/officeDocument/2006/relationships/chart" Target="../charts/chart42.xml"/><Relationship Id="rId4" Type="http://schemas.openxmlformats.org/officeDocument/2006/relationships/chart" Target="../charts/chart43.xml"/><Relationship Id="rId5" Type="http://schemas.openxmlformats.org/officeDocument/2006/relationships/chart" Target="../charts/chart44.xml"/><Relationship Id="rId6" Type="http://schemas.openxmlformats.org/officeDocument/2006/relationships/chart" Target="../charts/chart45.xml"/><Relationship Id="rId7" Type="http://schemas.openxmlformats.org/officeDocument/2006/relationships/chart" Target="../charts/chart46.xml"/><Relationship Id="rId8" Type="http://schemas.openxmlformats.org/officeDocument/2006/relationships/chart" Target="../charts/chart47.xml"/><Relationship Id="rId9" Type="http://schemas.openxmlformats.org/officeDocument/2006/relationships/chart" Target="../charts/chart48.xml"/><Relationship Id="rId10" Type="http://schemas.openxmlformats.org/officeDocument/2006/relationships/chart" Target="../charts/chart49.xml"/><Relationship Id="rId1" Type="http://schemas.openxmlformats.org/officeDocument/2006/relationships/chart" Target="../charts/chart40.xml"/><Relationship Id="rId2" Type="http://schemas.openxmlformats.org/officeDocument/2006/relationships/chart" Target="../charts/chart41.xml"/></Relationships>
</file>

<file path=xl/drawings/_rels/drawing44.xml.rels><?xml version="1.0" encoding="UTF-8" standalone="yes"?>
<Relationships xmlns="http://schemas.openxmlformats.org/package/2006/relationships"><Relationship Id="rId3" Type="http://schemas.openxmlformats.org/officeDocument/2006/relationships/chart" Target="../charts/chart52.xml"/><Relationship Id="rId4" Type="http://schemas.openxmlformats.org/officeDocument/2006/relationships/chart" Target="../charts/chart53.xml"/><Relationship Id="rId5" Type="http://schemas.openxmlformats.org/officeDocument/2006/relationships/chart" Target="../charts/chart54.xml"/><Relationship Id="rId6" Type="http://schemas.openxmlformats.org/officeDocument/2006/relationships/chart" Target="../charts/chart55.xml"/><Relationship Id="rId7" Type="http://schemas.openxmlformats.org/officeDocument/2006/relationships/chart" Target="../charts/chart56.xml"/><Relationship Id="rId1" Type="http://schemas.openxmlformats.org/officeDocument/2006/relationships/chart" Target="../charts/chart50.xml"/><Relationship Id="rId2" Type="http://schemas.openxmlformats.org/officeDocument/2006/relationships/chart" Target="../charts/chart51.xml"/></Relationships>
</file>

<file path=xl/drawings/_rels/drawing51.xml.rels><?xml version="1.0" encoding="UTF-8" standalone="yes"?>
<Relationships xmlns="http://schemas.openxmlformats.org/package/2006/relationships"><Relationship Id="rId3" Type="http://schemas.openxmlformats.org/officeDocument/2006/relationships/chart" Target="../charts/chart59.xml"/><Relationship Id="rId4" Type="http://schemas.openxmlformats.org/officeDocument/2006/relationships/chart" Target="../charts/chart60.xml"/><Relationship Id="rId1" Type="http://schemas.openxmlformats.org/officeDocument/2006/relationships/chart" Target="../charts/chart57.xml"/><Relationship Id="rId2" Type="http://schemas.openxmlformats.org/officeDocument/2006/relationships/chart" Target="../charts/chart5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5.xml"/><Relationship Id="rId4" Type="http://schemas.openxmlformats.org/officeDocument/2006/relationships/chart" Target="../charts/chart16.xml"/><Relationship Id="rId1" Type="http://schemas.openxmlformats.org/officeDocument/2006/relationships/chart" Target="../charts/chart13.xml"/><Relationship Id="rId2"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4762</xdr:colOff>
      <xdr:row>1</xdr:row>
      <xdr:rowOff>4762</xdr:rowOff>
    </xdr:from>
    <xdr:to>
      <xdr:col>7</xdr:col>
      <xdr:colOff>309562</xdr:colOff>
      <xdr:row>15</xdr:row>
      <xdr:rowOff>80962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xdr:colOff>
      <xdr:row>1</xdr:row>
      <xdr:rowOff>0</xdr:rowOff>
    </xdr:from>
    <xdr:to>
      <xdr:col>15</xdr:col>
      <xdr:colOff>319087</xdr:colOff>
      <xdr:row>15</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xdr:row>
      <xdr:rowOff>185737</xdr:rowOff>
    </xdr:from>
    <xdr:to>
      <xdr:col>7</xdr:col>
      <xdr:colOff>304800</xdr:colOff>
      <xdr:row>30</xdr:row>
      <xdr:rowOff>71437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566737</xdr:colOff>
      <xdr:row>15</xdr:row>
      <xdr:rowOff>152400</xdr:rowOff>
    </xdr:from>
    <xdr:to>
      <xdr:col>15</xdr:col>
      <xdr:colOff>261937</xdr:colOff>
      <xdr:row>30</xdr:row>
      <xdr:rowOff>38100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31</xdr:row>
      <xdr:rowOff>0</xdr:rowOff>
    </xdr:from>
    <xdr:to>
      <xdr:col>9</xdr:col>
      <xdr:colOff>254000</xdr:colOff>
      <xdr:row>50</xdr:row>
      <xdr:rowOff>63500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51</xdr:row>
      <xdr:rowOff>0</xdr:rowOff>
    </xdr:from>
    <xdr:to>
      <xdr:col>9</xdr:col>
      <xdr:colOff>254000</xdr:colOff>
      <xdr:row>70</xdr:row>
      <xdr:rowOff>63500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71</xdr:row>
      <xdr:rowOff>0</xdr:rowOff>
    </xdr:from>
    <xdr:to>
      <xdr:col>9</xdr:col>
      <xdr:colOff>254000</xdr:colOff>
      <xdr:row>90</xdr:row>
      <xdr:rowOff>63500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63500</xdr:colOff>
      <xdr:row>94</xdr:row>
      <xdr:rowOff>63500</xdr:rowOff>
    </xdr:from>
    <xdr:to>
      <xdr:col>9</xdr:col>
      <xdr:colOff>317500</xdr:colOff>
      <xdr:row>113</xdr:row>
      <xdr:rowOff>127000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63500</xdr:colOff>
      <xdr:row>114</xdr:row>
      <xdr:rowOff>63500</xdr:rowOff>
    </xdr:from>
    <xdr:to>
      <xdr:col>8</xdr:col>
      <xdr:colOff>92076</xdr:colOff>
      <xdr:row>132</xdr:row>
      <xdr:rowOff>1588</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225425</xdr:colOff>
      <xdr:row>114</xdr:row>
      <xdr:rowOff>77788</xdr:rowOff>
    </xdr:from>
    <xdr:to>
      <xdr:col>16</xdr:col>
      <xdr:colOff>254001</xdr:colOff>
      <xdr:row>132</xdr:row>
      <xdr:rowOff>15876</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111125</xdr:colOff>
      <xdr:row>132</xdr:row>
      <xdr:rowOff>149225</xdr:rowOff>
    </xdr:from>
    <xdr:to>
      <xdr:col>10</xdr:col>
      <xdr:colOff>292101</xdr:colOff>
      <xdr:row>157</xdr:row>
      <xdr:rowOff>165101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19051</xdr:colOff>
      <xdr:row>158</xdr:row>
      <xdr:rowOff>71439</xdr:rowOff>
    </xdr:from>
    <xdr:to>
      <xdr:col>10</xdr:col>
      <xdr:colOff>368301</xdr:colOff>
      <xdr:row>183</xdr:row>
      <xdr:rowOff>25401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0.99479</cdr:x>
      <cdr:y>0.20139</cdr:y>
    </cdr:to>
    <cdr:sp macro="" textlink="">
      <cdr:nvSpPr>
        <cdr:cNvPr id="2" name="TextBox 1"/>
        <cdr:cNvSpPr txBox="1"/>
      </cdr:nvSpPr>
      <cdr:spPr>
        <a:xfrm xmlns:a="http://schemas.openxmlformats.org/drawingml/2006/main">
          <a:off x="0" y="0"/>
          <a:ext cx="4548180" cy="552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GB" sz="1400" b="1" i="0" baseline="0">
              <a:effectLst/>
              <a:latin typeface="+mn-lt"/>
              <a:ea typeface="+mn-ea"/>
              <a:cs typeface="+mn-cs"/>
            </a:rPr>
            <a:t>What operating system does your (primary) computer use?</a:t>
          </a:r>
          <a:endParaRPr lang="en-GB" sz="1400">
            <a:effectLst/>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127000</xdr:colOff>
      <xdr:row>3</xdr:row>
      <xdr:rowOff>96837</xdr:rowOff>
    </xdr:from>
    <xdr:to>
      <xdr:col>12</xdr:col>
      <xdr:colOff>431800</xdr:colOff>
      <xdr:row>16</xdr:row>
      <xdr:rowOff>173037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50800</xdr:colOff>
      <xdr:row>3</xdr:row>
      <xdr:rowOff>63500</xdr:rowOff>
    </xdr:from>
    <xdr:to>
      <xdr:col>20</xdr:col>
      <xdr:colOff>355600</xdr:colOff>
      <xdr:row>16</xdr:row>
      <xdr:rowOff>139700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50800</xdr:colOff>
      <xdr:row>17</xdr:row>
      <xdr:rowOff>63500</xdr:rowOff>
    </xdr:from>
    <xdr:to>
      <xdr:col>12</xdr:col>
      <xdr:colOff>355600</xdr:colOff>
      <xdr:row>31</xdr:row>
      <xdr:rowOff>139700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50800</xdr:colOff>
      <xdr:row>17</xdr:row>
      <xdr:rowOff>63500</xdr:rowOff>
    </xdr:from>
    <xdr:to>
      <xdr:col>20</xdr:col>
      <xdr:colOff>355600</xdr:colOff>
      <xdr:row>31</xdr:row>
      <xdr:rowOff>139700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50800</xdr:colOff>
      <xdr:row>32</xdr:row>
      <xdr:rowOff>63500</xdr:rowOff>
    </xdr:from>
    <xdr:to>
      <xdr:col>12</xdr:col>
      <xdr:colOff>231775</xdr:colOff>
      <xdr:row>46</xdr:row>
      <xdr:rowOff>139700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50800</xdr:colOff>
      <xdr:row>32</xdr:row>
      <xdr:rowOff>63500</xdr:rowOff>
    </xdr:from>
    <xdr:to>
      <xdr:col>20</xdr:col>
      <xdr:colOff>355600</xdr:colOff>
      <xdr:row>46</xdr:row>
      <xdr:rowOff>139700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21</xdr:col>
      <xdr:colOff>0</xdr:colOff>
      <xdr:row>16</xdr:row>
      <xdr:rowOff>63500</xdr:rowOff>
    </xdr:from>
    <xdr:to>
      <xdr:col>24</xdr:col>
      <xdr:colOff>558800</xdr:colOff>
      <xdr:row>35</xdr:row>
      <xdr:rowOff>127000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127000</xdr:colOff>
      <xdr:row>47</xdr:row>
      <xdr:rowOff>177800</xdr:rowOff>
    </xdr:from>
    <xdr:to>
      <xdr:col>12</xdr:col>
      <xdr:colOff>304800</xdr:colOff>
      <xdr:row>62</xdr:row>
      <xdr:rowOff>63500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0</xdr:colOff>
      <xdr:row>48</xdr:row>
      <xdr:rowOff>0</xdr:rowOff>
    </xdr:from>
    <xdr:to>
      <xdr:col>20</xdr:col>
      <xdr:colOff>304800</xdr:colOff>
      <xdr:row>62</xdr:row>
      <xdr:rowOff>76200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139700</xdr:colOff>
      <xdr:row>63</xdr:row>
      <xdr:rowOff>38100</xdr:rowOff>
    </xdr:from>
    <xdr:to>
      <xdr:col>12</xdr:col>
      <xdr:colOff>317500</xdr:colOff>
      <xdr:row>77</xdr:row>
      <xdr:rowOff>114300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13</xdr:col>
      <xdr:colOff>0</xdr:colOff>
      <xdr:row>63</xdr:row>
      <xdr:rowOff>50800</xdr:rowOff>
    </xdr:from>
    <xdr:to>
      <xdr:col>20</xdr:col>
      <xdr:colOff>304800</xdr:colOff>
      <xdr:row>77</xdr:row>
      <xdr:rowOff>127000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177800</xdr:colOff>
      <xdr:row>78</xdr:row>
      <xdr:rowOff>0</xdr:rowOff>
    </xdr:from>
    <xdr:to>
      <xdr:col>12</xdr:col>
      <xdr:colOff>355600</xdr:colOff>
      <xdr:row>91</xdr:row>
      <xdr:rowOff>266700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0.56667</cdr:x>
      <cdr:y>0.01563</cdr:y>
    </cdr:from>
    <cdr:to>
      <cdr:x>0.9875</cdr:x>
      <cdr:y>0.18924</cdr:y>
    </cdr:to>
    <cdr:sp macro="" textlink="">
      <cdr:nvSpPr>
        <cdr:cNvPr id="2" name="TextBox 1"/>
        <cdr:cNvSpPr txBox="1"/>
      </cdr:nvSpPr>
      <cdr:spPr>
        <a:xfrm xmlns:a="http://schemas.openxmlformats.org/drawingml/2006/main">
          <a:off x="2590800" y="42864"/>
          <a:ext cx="192405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Saving time over the paper notebook process</a:t>
          </a:r>
          <a:endParaRPr lang="en-GB" sz="1200">
            <a:effectLst/>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Improved ability to search and re-use documented information</a:t>
          </a:r>
          <a:endParaRPr lang="en-GB" sz="12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Better ability to collaborate and share information</a:t>
          </a:r>
          <a:endParaRPr lang="en-GB" sz="1200">
            <a:effectLst/>
          </a:endParaRPr>
        </a:p>
      </cdr:txBody>
    </cdr:sp>
  </cdr:relSizeAnchor>
</c:userShapes>
</file>

<file path=xl/drawings/drawing15.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Better protection of IP</a:t>
          </a:r>
          <a:endParaRPr lang="en-GB" sz="1200">
            <a:effectLst/>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Improved quality of record keeping</a:t>
          </a:r>
          <a:endParaRPr lang="en-GB" sz="1200">
            <a:effectLs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Improved access to data as linked through ELN</a:t>
          </a:r>
          <a:endParaRPr lang="en-GB" sz="1200">
            <a:effectLst/>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Improved group / project management</a:t>
          </a:r>
          <a:endParaRPr lang="en-GB" sz="1200">
            <a:effectLst/>
          </a:endParaRPr>
        </a:p>
      </cdr:txBody>
    </cdr:sp>
  </cdr:relSizeAnchor>
</c:userShapes>
</file>

<file path=xl/drawings/drawing19.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Access to notebook from more locations (e.g. home)</a:t>
          </a:r>
          <a:endParaRPr lang="en-GB" sz="1200">
            <a:effectLst/>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0.99479</cdr:x>
      <cdr:y>0.28646</cdr:y>
    </cdr:to>
    <cdr:sp macro="" textlink="">
      <cdr:nvSpPr>
        <cdr:cNvPr id="2" name="TextBox 1"/>
        <cdr:cNvSpPr txBox="1"/>
      </cdr:nvSpPr>
      <cdr:spPr>
        <a:xfrm xmlns:a="http://schemas.openxmlformats.org/drawingml/2006/main">
          <a:off x="0" y="0"/>
          <a:ext cx="4548188" cy="785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GB" sz="1400" b="1" i="0" baseline="0">
              <a:effectLst/>
              <a:latin typeface="+mn-lt"/>
              <a:ea typeface="+mn-ea"/>
              <a:cs typeface="+mn-cs"/>
            </a:rPr>
            <a:t>How much time a week do you spend finding information in your paper notebook, aggregating and compiling electronic reports?</a:t>
          </a:r>
          <a:endParaRPr lang="en-GB" sz="1400">
            <a:effectLst/>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Secure automatic back-up of data</a:t>
          </a:r>
          <a:endParaRPr lang="en-GB" sz="1200">
            <a:effectLst/>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Easier inclusion of safety data</a:t>
          </a:r>
          <a:endParaRPr lang="en-GB" sz="1200">
            <a:effectLst/>
          </a:endParaRPr>
        </a:p>
      </cdr:txBody>
    </cdr:sp>
  </cdr:relSizeAnchor>
</c:userShapes>
</file>

<file path=xl/drawings/drawing22.xml><?xml version="1.0" encoding="utf-8"?>
<c:userShapes xmlns:c="http://schemas.openxmlformats.org/drawingml/2006/chart">
  <cdr:relSizeAnchor xmlns:cdr="http://schemas.openxmlformats.org/drawingml/2006/chartDrawing">
    <cdr:from>
      <cdr:x>0.5125</cdr:x>
      <cdr:y>0.01563</cdr:y>
    </cdr:from>
    <cdr:to>
      <cdr:x>0.9875</cdr:x>
      <cdr:y>0.18924</cdr:y>
    </cdr:to>
    <cdr:sp macro="" textlink="">
      <cdr:nvSpPr>
        <cdr:cNvPr id="2" name="TextBox 1"/>
        <cdr:cNvSpPr txBox="1"/>
      </cdr:nvSpPr>
      <cdr:spPr>
        <a:xfrm xmlns:a="http://schemas.openxmlformats.org/drawingml/2006/main">
          <a:off x="2343151" y="42876"/>
          <a:ext cx="2171700" cy="4762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Other (please specify below)</a:t>
          </a:r>
          <a:endParaRPr lang="en-GB" sz="1200">
            <a:effectLst/>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6</xdr:col>
      <xdr:colOff>0</xdr:colOff>
      <xdr:row>3</xdr:row>
      <xdr:rowOff>33337</xdr:rowOff>
    </xdr:from>
    <xdr:to>
      <xdr:col>13</xdr:col>
      <xdr:colOff>463177</xdr:colOff>
      <xdr:row>17</xdr:row>
      <xdr:rowOff>109537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86659</xdr:colOff>
      <xdr:row>3</xdr:row>
      <xdr:rowOff>0</xdr:rowOff>
    </xdr:from>
    <xdr:to>
      <xdr:col>21</xdr:col>
      <xdr:colOff>422836</xdr:colOff>
      <xdr:row>17</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15</xdr:row>
      <xdr:rowOff>0</xdr:rowOff>
    </xdr:from>
    <xdr:to>
      <xdr:col>25</xdr:col>
      <xdr:colOff>1089959</xdr:colOff>
      <xdr:row>34</xdr:row>
      <xdr:rowOff>63500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18</xdr:row>
      <xdr:rowOff>0</xdr:rowOff>
    </xdr:from>
    <xdr:to>
      <xdr:col>13</xdr:col>
      <xdr:colOff>336177</xdr:colOff>
      <xdr:row>32</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18</xdr:row>
      <xdr:rowOff>0</xdr:rowOff>
    </xdr:from>
    <xdr:to>
      <xdr:col>21</xdr:col>
      <xdr:colOff>336177</xdr:colOff>
      <xdr:row>32</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33</xdr:row>
      <xdr:rowOff>0</xdr:rowOff>
    </xdr:from>
    <xdr:to>
      <xdr:col>13</xdr:col>
      <xdr:colOff>336177</xdr:colOff>
      <xdr:row>47</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33</xdr:row>
      <xdr:rowOff>0</xdr:rowOff>
    </xdr:from>
    <xdr:to>
      <xdr:col>21</xdr:col>
      <xdr:colOff>336177</xdr:colOff>
      <xdr:row>47</xdr:row>
      <xdr:rowOff>76200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48</xdr:row>
      <xdr:rowOff>0</xdr:rowOff>
    </xdr:from>
    <xdr:to>
      <xdr:col>13</xdr:col>
      <xdr:colOff>336177</xdr:colOff>
      <xdr:row>62</xdr:row>
      <xdr:rowOff>76200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48</xdr:row>
      <xdr:rowOff>0</xdr:rowOff>
    </xdr:from>
    <xdr:to>
      <xdr:col>21</xdr:col>
      <xdr:colOff>336177</xdr:colOff>
      <xdr:row>62</xdr:row>
      <xdr:rowOff>76200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63</xdr:row>
      <xdr:rowOff>0</xdr:rowOff>
    </xdr:from>
    <xdr:to>
      <xdr:col>13</xdr:col>
      <xdr:colOff>336177</xdr:colOff>
      <xdr:row>77</xdr:row>
      <xdr:rowOff>76200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0</xdr:colOff>
      <xdr:row>63</xdr:row>
      <xdr:rowOff>0</xdr:rowOff>
    </xdr:from>
    <xdr:to>
      <xdr:col>21</xdr:col>
      <xdr:colOff>336177</xdr:colOff>
      <xdr:row>77</xdr:row>
      <xdr:rowOff>76200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0.56667</cdr:x>
      <cdr:y>0.01563</cdr:y>
    </cdr:from>
    <cdr:to>
      <cdr:x>0.9875</cdr:x>
      <cdr:y>0.18924</cdr:y>
    </cdr:to>
    <cdr:sp macro="" textlink="">
      <cdr:nvSpPr>
        <cdr:cNvPr id="2" name="TextBox 1"/>
        <cdr:cNvSpPr txBox="1"/>
      </cdr:nvSpPr>
      <cdr:spPr>
        <a:xfrm xmlns:a="http://schemas.openxmlformats.org/drawingml/2006/main">
          <a:off x="2590800" y="42864"/>
          <a:ext cx="1924050" cy="476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Ease of use</a:t>
          </a:r>
          <a:endParaRPr lang="en-GB" sz="1200">
            <a:effectLst/>
          </a:endParaRPr>
        </a:p>
      </cdr:txBody>
    </cdr:sp>
  </cdr:relSizeAnchor>
</c:userShapes>
</file>

<file path=xl/drawings/drawing25.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Scientific specific capabilities</a:t>
          </a:r>
          <a:endParaRPr lang="en-GB" sz="1200">
            <a:effectLst/>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Quality of support</a:t>
          </a:r>
          <a:endParaRPr lang="en-GB" sz="1200">
            <a:effectLst/>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Accessibility from a wide range of devices / locations</a:t>
          </a:r>
          <a:endParaRPr lang="en-GB" sz="1200">
            <a:effectLst/>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Low cost</a:t>
          </a:r>
          <a:endParaRPr lang="en-GB" sz="1200">
            <a:effectLst/>
          </a:endParaRPr>
        </a:p>
      </cdr:txBody>
    </cdr:sp>
  </cdr:relSizeAnchor>
</c:userShapes>
</file>

<file path=xl/drawings/drawing29.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Performance of the system (e.g. response time)</a:t>
          </a:r>
          <a:endParaRPr lang="en-GB" sz="12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0.99479</cdr:x>
      <cdr:y>0.20139</cdr:y>
    </cdr:to>
    <cdr:sp macro="" textlink="">
      <cdr:nvSpPr>
        <cdr:cNvPr id="2" name="TextBox 1"/>
        <cdr:cNvSpPr txBox="1"/>
      </cdr:nvSpPr>
      <cdr:spPr>
        <a:xfrm xmlns:a="http://schemas.openxmlformats.org/drawingml/2006/main">
          <a:off x="0" y="0"/>
          <a:ext cx="4548180" cy="552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GB" sz="1400" b="1" i="0" baseline="0">
              <a:effectLst/>
              <a:latin typeface="+mn-lt"/>
              <a:ea typeface="+mn-ea"/>
              <a:cs typeface="+mn-cs"/>
            </a:rPr>
            <a:t>What operating system does your (primary) computer use?</a:t>
          </a:r>
          <a:endParaRPr lang="en-GB" sz="1400">
            <a:effectLst/>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Level of security</a:t>
          </a:r>
          <a:endParaRPr lang="en-GB" sz="1200">
            <a:effectLst/>
          </a:endParaRPr>
        </a:p>
      </cdr:txBody>
    </cdr:sp>
  </cdr:relSizeAnchor>
</c:userShapes>
</file>

<file path=xl/drawings/drawing31.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Range of data types it can handle</a:t>
          </a:r>
          <a:endParaRPr lang="en-GB" sz="1200">
            <a:effectLst/>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Ability to export data in an open format</a:t>
          </a:r>
          <a:endParaRPr lang="en-GB" sz="1200">
            <a:effectLst/>
          </a:endParaRPr>
        </a:p>
      </cdr:txBody>
    </cdr:sp>
  </cdr:relSizeAnchor>
</c:userShapes>
</file>

<file path=xl/drawings/drawing33.xml><?xml version="1.0" encoding="utf-8"?>
<c:userShapes xmlns:c="http://schemas.openxmlformats.org/drawingml/2006/chart">
  <cdr:relSizeAnchor xmlns:cdr="http://schemas.openxmlformats.org/drawingml/2006/chartDrawing">
    <cdr:from>
      <cdr:x>0.46667</cdr:x>
      <cdr:y>0.01563</cdr:y>
    </cdr:from>
    <cdr:to>
      <cdr:x>0.9875</cdr:x>
      <cdr:y>0.19097</cdr:y>
    </cdr:to>
    <cdr:sp macro="" textlink="">
      <cdr:nvSpPr>
        <cdr:cNvPr id="2" name="TextBox 1"/>
        <cdr:cNvSpPr txBox="1"/>
      </cdr:nvSpPr>
      <cdr:spPr>
        <a:xfrm xmlns:a="http://schemas.openxmlformats.org/drawingml/2006/main">
          <a:off x="2133600" y="42875"/>
          <a:ext cx="2381251" cy="481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Other (please specify below)</a:t>
          </a:r>
          <a:endParaRPr lang="en-GB" sz="1200">
            <a:effectLst/>
          </a:endParaRPr>
        </a:p>
      </cdr:txBody>
    </cdr:sp>
  </cdr:relSizeAnchor>
</c:userShapes>
</file>

<file path=xl/drawings/drawing34.xml><?xml version="1.0" encoding="utf-8"?>
<xdr:wsDr xmlns:xdr="http://schemas.openxmlformats.org/drawingml/2006/spreadsheetDrawing" xmlns:a="http://schemas.openxmlformats.org/drawingml/2006/main">
  <xdr:twoCellAnchor>
    <xdr:from>
      <xdr:col>6</xdr:col>
      <xdr:colOff>0</xdr:colOff>
      <xdr:row>3</xdr:row>
      <xdr:rowOff>0</xdr:rowOff>
    </xdr:from>
    <xdr:to>
      <xdr:col>13</xdr:col>
      <xdr:colOff>431800</xdr:colOff>
      <xdr:row>17</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13</xdr:row>
      <xdr:rowOff>0</xdr:rowOff>
    </xdr:from>
    <xdr:to>
      <xdr:col>25</xdr:col>
      <xdr:colOff>406400</xdr:colOff>
      <xdr:row>32</xdr:row>
      <xdr:rowOff>63500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3</xdr:row>
      <xdr:rowOff>0</xdr:rowOff>
    </xdr:from>
    <xdr:to>
      <xdr:col>21</xdr:col>
      <xdr:colOff>431801</xdr:colOff>
      <xdr:row>17</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19</xdr:row>
      <xdr:rowOff>0</xdr:rowOff>
    </xdr:from>
    <xdr:to>
      <xdr:col>13</xdr:col>
      <xdr:colOff>431800</xdr:colOff>
      <xdr:row>33</xdr:row>
      <xdr:rowOff>76200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0</xdr:colOff>
      <xdr:row>19</xdr:row>
      <xdr:rowOff>0</xdr:rowOff>
    </xdr:from>
    <xdr:to>
      <xdr:col>21</xdr:col>
      <xdr:colOff>431801</xdr:colOff>
      <xdr:row>33</xdr:row>
      <xdr:rowOff>76200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0</xdr:colOff>
      <xdr:row>35</xdr:row>
      <xdr:rowOff>0</xdr:rowOff>
    </xdr:from>
    <xdr:to>
      <xdr:col>13</xdr:col>
      <xdr:colOff>431800</xdr:colOff>
      <xdr:row>49</xdr:row>
      <xdr:rowOff>76200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0</xdr:colOff>
      <xdr:row>35</xdr:row>
      <xdr:rowOff>0</xdr:rowOff>
    </xdr:from>
    <xdr:to>
      <xdr:col>21</xdr:col>
      <xdr:colOff>431801</xdr:colOff>
      <xdr:row>49</xdr:row>
      <xdr:rowOff>76200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51</xdr:row>
      <xdr:rowOff>0</xdr:rowOff>
    </xdr:from>
    <xdr:to>
      <xdr:col>13</xdr:col>
      <xdr:colOff>431800</xdr:colOff>
      <xdr:row>65</xdr:row>
      <xdr:rowOff>76200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14</xdr:col>
      <xdr:colOff>0</xdr:colOff>
      <xdr:row>51</xdr:row>
      <xdr:rowOff>0</xdr:rowOff>
    </xdr:from>
    <xdr:to>
      <xdr:col>21</xdr:col>
      <xdr:colOff>431801</xdr:colOff>
      <xdr:row>65</xdr:row>
      <xdr:rowOff>76200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0</xdr:colOff>
      <xdr:row>67</xdr:row>
      <xdr:rowOff>0</xdr:rowOff>
    </xdr:from>
    <xdr:to>
      <xdr:col>13</xdr:col>
      <xdr:colOff>431800</xdr:colOff>
      <xdr:row>81</xdr:row>
      <xdr:rowOff>76200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Difficulty of needing to enter data in both lab and write-up area</a:t>
          </a:r>
          <a:endParaRPr lang="en-GB" sz="1200">
            <a:effectLst/>
          </a:endParaRPr>
        </a:p>
      </cdr:txBody>
    </cdr:sp>
  </cdr:relSizeAnchor>
</c:userShapes>
</file>

<file path=xl/drawings/drawing36.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Difficulty of easily capturing some types of information into an ELN</a:t>
          </a:r>
        </a:p>
      </cdr:txBody>
    </cdr:sp>
  </cdr:relSizeAnchor>
</c:userShapes>
</file>

<file path=xl/drawings/drawing37.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Data tied into particular commercial package</a:t>
          </a:r>
          <a:endParaRPr lang="en-GB" sz="1200">
            <a:effectLst/>
          </a:endParaRPr>
        </a:p>
      </cdr:txBody>
    </cdr:sp>
  </cdr:relSizeAnchor>
</c:userShapes>
</file>

<file path=xl/drawings/drawing38.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Too much trouble to log on to a system for minor entries</a:t>
          </a:r>
          <a:endParaRPr lang="en-GB" sz="1200">
            <a:effectLst/>
          </a:endParaRPr>
        </a:p>
      </cdr:txBody>
    </cdr:sp>
  </cdr:relSizeAnchor>
</c:userShapes>
</file>

<file path=xl/drawings/drawing39.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Additional training burden</a:t>
          </a:r>
          <a:endParaRPr lang="en-GB" sz="12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0.00355</cdr:x>
      <cdr:y>0</cdr:y>
    </cdr:from>
    <cdr:to>
      <cdr:x>0.9929</cdr:x>
      <cdr:y>0.17822</cdr:y>
    </cdr:to>
    <cdr:sp macro="" textlink="">
      <cdr:nvSpPr>
        <cdr:cNvPr id="2" name="TextBox 1"/>
        <cdr:cNvSpPr txBox="1"/>
      </cdr:nvSpPr>
      <cdr:spPr>
        <a:xfrm xmlns:a="http://schemas.openxmlformats.org/drawingml/2006/main">
          <a:off x="19050" y="0"/>
          <a:ext cx="5305426"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Estimate how much time you spend documenting information in your paper notebook per week?</a:t>
          </a:r>
        </a:p>
      </cdr:txBody>
    </cdr:sp>
  </cdr:relSizeAnchor>
</c:userShapes>
</file>

<file path=xl/drawings/drawing40.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ELN not applicable to my sort of research</a:t>
          </a:r>
          <a:endParaRPr lang="en-GB" sz="1200">
            <a:effectLst/>
          </a:endParaRPr>
        </a:p>
      </cdr:txBody>
    </cdr:sp>
  </cdr:relSizeAnchor>
</c:userShapes>
</file>

<file path=xl/drawings/drawing41.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My data is not suitable for an ELN</a:t>
          </a:r>
          <a:endParaRPr lang="en-GB" sz="1200">
            <a:effectLst/>
          </a:endParaRPr>
        </a:p>
      </cdr:txBody>
    </cdr:sp>
  </cdr:relSizeAnchor>
</c:userShapes>
</file>

<file path=xl/drawings/drawing42.xml><?xml version="1.0" encoding="utf-8"?>
<c:userShapes xmlns:c="http://schemas.openxmlformats.org/drawingml/2006/chart">
  <cdr:relSizeAnchor xmlns:cdr="http://schemas.openxmlformats.org/drawingml/2006/chartDrawing">
    <cdr:from>
      <cdr:x>0.45924</cdr:x>
      <cdr:y>0.01177</cdr:y>
    </cdr:from>
    <cdr:to>
      <cdr:x>0.88007</cdr:x>
      <cdr:y>0.26234</cdr:y>
    </cdr:to>
    <cdr:sp macro="" textlink="">
      <cdr:nvSpPr>
        <cdr:cNvPr id="2" name="TextBox 1"/>
        <cdr:cNvSpPr txBox="1"/>
      </cdr:nvSpPr>
      <cdr:spPr>
        <a:xfrm xmlns:a="http://schemas.openxmlformats.org/drawingml/2006/main">
          <a:off x="2171575" y="32293"/>
          <a:ext cx="1989951" cy="687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Inability to take experiment write-ups with me when I leave</a:t>
          </a:r>
          <a:endParaRPr lang="en-GB" sz="1200">
            <a:effectLst/>
          </a:endParaRPr>
        </a:p>
      </cdr:txBody>
    </cdr:sp>
  </cdr:relSizeAnchor>
</c:userShapes>
</file>

<file path=xl/drawings/drawing43.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Other (please specify below)</a:t>
          </a:r>
          <a:endParaRPr lang="en-GB" sz="1200">
            <a:effectLst/>
          </a:endParaRPr>
        </a:p>
      </cdr:txBody>
    </cdr:sp>
  </cdr:relSizeAnchor>
</c:userShapes>
</file>

<file path=xl/drawings/drawing44.xml><?xml version="1.0" encoding="utf-8"?>
<xdr:wsDr xmlns:xdr="http://schemas.openxmlformats.org/drawingml/2006/spreadsheetDrawing" xmlns:a="http://schemas.openxmlformats.org/drawingml/2006/main">
  <xdr:twoCellAnchor>
    <xdr:from>
      <xdr:col>5</xdr:col>
      <xdr:colOff>133350</xdr:colOff>
      <xdr:row>3</xdr:row>
      <xdr:rowOff>0</xdr:rowOff>
    </xdr:from>
    <xdr:to>
      <xdr:col>12</xdr:col>
      <xdr:colOff>594784</xdr:colOff>
      <xdr:row>17</xdr:row>
      <xdr:rowOff>76200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0</xdr:colOff>
      <xdr:row>11</xdr:row>
      <xdr:rowOff>0</xdr:rowOff>
    </xdr:from>
    <xdr:to>
      <xdr:col>23</xdr:col>
      <xdr:colOff>304800</xdr:colOff>
      <xdr:row>30</xdr:row>
      <xdr:rowOff>63500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215900</xdr:colOff>
      <xdr:row>3</xdr:row>
      <xdr:rowOff>12700</xdr:rowOff>
    </xdr:from>
    <xdr:to>
      <xdr:col>21</xdr:col>
      <xdr:colOff>67734</xdr:colOff>
      <xdr:row>17</xdr:row>
      <xdr:rowOff>76200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165100</xdr:colOff>
      <xdr:row>19</xdr:row>
      <xdr:rowOff>25400</xdr:rowOff>
    </xdr:from>
    <xdr:to>
      <xdr:col>13</xdr:col>
      <xdr:colOff>16934</xdr:colOff>
      <xdr:row>33</xdr:row>
      <xdr:rowOff>101600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279400</xdr:colOff>
      <xdr:row>19</xdr:row>
      <xdr:rowOff>50800</xdr:rowOff>
    </xdr:from>
    <xdr:to>
      <xdr:col>21</xdr:col>
      <xdr:colOff>131234</xdr:colOff>
      <xdr:row>33</xdr:row>
      <xdr:rowOff>127000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127000</xdr:colOff>
      <xdr:row>35</xdr:row>
      <xdr:rowOff>38100</xdr:rowOff>
    </xdr:from>
    <xdr:to>
      <xdr:col>12</xdr:col>
      <xdr:colOff>588434</xdr:colOff>
      <xdr:row>49</xdr:row>
      <xdr:rowOff>114300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330200</xdr:colOff>
      <xdr:row>35</xdr:row>
      <xdr:rowOff>76200</xdr:rowOff>
    </xdr:from>
    <xdr:to>
      <xdr:col>21</xdr:col>
      <xdr:colOff>182034</xdr:colOff>
      <xdr:row>49</xdr:row>
      <xdr:rowOff>152400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Retrieving information to compile reports</a:t>
          </a:r>
          <a:endParaRPr lang="en-GB" sz="1200">
            <a:effectLst/>
          </a:endParaRPr>
        </a:p>
      </cdr:txBody>
    </cdr:sp>
  </cdr:relSizeAnchor>
</c:userShapes>
</file>

<file path=xl/drawings/drawing46.xml><?xml version="1.0" encoding="utf-8"?>
<c:userShapes xmlns:c="http://schemas.openxmlformats.org/drawingml/2006/chart">
  <cdr:relSizeAnchor xmlns:cdr="http://schemas.openxmlformats.org/drawingml/2006/chartDrawing">
    <cdr:from>
      <cdr:x>0.51567</cdr:x>
      <cdr:y>0.01563</cdr:y>
    </cdr:from>
    <cdr:to>
      <cdr:x>0.9875</cdr:x>
      <cdr:y>0.2662</cdr:y>
    </cdr:to>
    <cdr:sp macro="" textlink="">
      <cdr:nvSpPr>
        <cdr:cNvPr id="2" name="TextBox 1"/>
        <cdr:cNvSpPr txBox="1"/>
      </cdr:nvSpPr>
      <cdr:spPr>
        <a:xfrm xmlns:a="http://schemas.openxmlformats.org/drawingml/2006/main">
          <a:off x="2438401" y="42678"/>
          <a:ext cx="2231126" cy="6841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Re-using colleagues information in your lab book (e.g. copying experiments)</a:t>
          </a:r>
          <a:endParaRPr lang="en-GB" sz="1200">
            <a:effectLst/>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0.56667</cdr:x>
      <cdr:y>0.01563</cdr:y>
    </cdr:from>
    <cdr:to>
      <cdr:x>0.9875</cdr:x>
      <cdr:y>0.2662</cdr:y>
    </cdr:to>
    <cdr:sp macro="" textlink="">
      <cdr:nvSpPr>
        <cdr:cNvPr id="2" name="TextBox 1"/>
        <cdr:cNvSpPr txBox="1"/>
      </cdr:nvSpPr>
      <cdr:spPr>
        <a:xfrm xmlns:a="http://schemas.openxmlformats.org/drawingml/2006/main">
          <a:off x="2679575" y="42876"/>
          <a:ext cx="1989951" cy="6873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Allowing others to re-use information in your lab-book</a:t>
          </a:r>
          <a:endParaRPr lang="en-GB" sz="1200">
            <a:effectLst/>
          </a:endParaRPr>
        </a:p>
      </cdr:txBody>
    </cdr:sp>
  </cdr:relSizeAnchor>
</c:userShapes>
</file>

<file path=xl/drawings/drawing48.xml><?xml version="1.0" encoding="utf-8"?>
<c:userShapes xmlns:c="http://schemas.openxmlformats.org/drawingml/2006/chart">
  <cdr:relSizeAnchor xmlns:cdr="http://schemas.openxmlformats.org/drawingml/2006/chartDrawing">
    <cdr:from>
      <cdr:x>0.48881</cdr:x>
      <cdr:y>0.01563</cdr:y>
    </cdr:from>
    <cdr:to>
      <cdr:x>0.9875</cdr:x>
      <cdr:y>0.2662</cdr:y>
    </cdr:to>
    <cdr:sp macro="" textlink="">
      <cdr:nvSpPr>
        <cdr:cNvPr id="2" name="TextBox 1"/>
        <cdr:cNvSpPr txBox="1"/>
      </cdr:nvSpPr>
      <cdr:spPr>
        <a:xfrm xmlns:a="http://schemas.openxmlformats.org/drawingml/2006/main">
          <a:off x="2311401" y="42876"/>
          <a:ext cx="2358126" cy="687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Avoiding repeating experiments that have been done by others through easier searching</a:t>
          </a:r>
          <a:endParaRPr lang="en-GB" sz="1200">
            <a:effectLst/>
          </a:endParaRPr>
        </a:p>
      </cdr:txBody>
    </cdr:sp>
  </cdr:relSizeAnchor>
</c:userShapes>
</file>

<file path=xl/drawings/drawing49.xml><?xml version="1.0" encoding="utf-8"?>
<c:userShapes xmlns:c="http://schemas.openxmlformats.org/drawingml/2006/chart">
  <cdr:relSizeAnchor xmlns:cdr="http://schemas.openxmlformats.org/drawingml/2006/chartDrawing">
    <cdr:from>
      <cdr:x>0.48881</cdr:x>
      <cdr:y>0.01563</cdr:y>
    </cdr:from>
    <cdr:to>
      <cdr:x>0.9875</cdr:x>
      <cdr:y>0.2662</cdr:y>
    </cdr:to>
    <cdr:sp macro="" textlink="">
      <cdr:nvSpPr>
        <cdr:cNvPr id="2" name="TextBox 1"/>
        <cdr:cNvSpPr txBox="1"/>
      </cdr:nvSpPr>
      <cdr:spPr>
        <a:xfrm xmlns:a="http://schemas.openxmlformats.org/drawingml/2006/main">
          <a:off x="2311401" y="42876"/>
          <a:ext cx="2358126" cy="687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Easier organisation of data (e.g. spectroscopic)</a:t>
          </a:r>
          <a:endParaRPr lang="en-GB" sz="1200">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0.00355</cdr:x>
      <cdr:y>0</cdr:y>
    </cdr:from>
    <cdr:to>
      <cdr:x>0.9929</cdr:x>
      <cdr:y>0.17822</cdr:y>
    </cdr:to>
    <cdr:sp macro="" textlink="">
      <cdr:nvSpPr>
        <cdr:cNvPr id="2" name="TextBox 1"/>
        <cdr:cNvSpPr txBox="1"/>
      </cdr:nvSpPr>
      <cdr:spPr>
        <a:xfrm xmlns:a="http://schemas.openxmlformats.org/drawingml/2006/main">
          <a:off x="19050" y="0"/>
          <a:ext cx="5305426"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How much time per week do you estimate you could save if you could document in an electronic lab notebook vs paper.</a:t>
          </a:r>
        </a:p>
      </cdr:txBody>
    </cdr:sp>
  </cdr:relSizeAnchor>
</c:userShapes>
</file>

<file path=xl/drawings/drawing50.xml><?xml version="1.0" encoding="utf-8"?>
<c:userShapes xmlns:c="http://schemas.openxmlformats.org/drawingml/2006/chart">
  <cdr:relSizeAnchor xmlns:cdr="http://schemas.openxmlformats.org/drawingml/2006/chartDrawing">
    <cdr:from>
      <cdr:x>0.48881</cdr:x>
      <cdr:y>0.01563</cdr:y>
    </cdr:from>
    <cdr:to>
      <cdr:x>0.9875</cdr:x>
      <cdr:y>0.2662</cdr:y>
    </cdr:to>
    <cdr:sp macro="" textlink="">
      <cdr:nvSpPr>
        <cdr:cNvPr id="2" name="TextBox 1"/>
        <cdr:cNvSpPr txBox="1"/>
      </cdr:nvSpPr>
      <cdr:spPr>
        <a:xfrm xmlns:a="http://schemas.openxmlformats.org/drawingml/2006/main">
          <a:off x="2311401" y="42876"/>
          <a:ext cx="2358126" cy="687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1200" b="1" i="0" baseline="0">
              <a:effectLst/>
              <a:latin typeface="+mn-lt"/>
              <a:ea typeface="+mn-ea"/>
              <a:cs typeface="+mn-cs"/>
            </a:rPr>
            <a:t>Other (please specify below)</a:t>
          </a:r>
          <a:endParaRPr lang="en-GB" sz="1200">
            <a:effectLst/>
          </a:endParaRPr>
        </a:p>
      </cdr:txBody>
    </cdr:sp>
  </cdr:relSizeAnchor>
</c:userShapes>
</file>

<file path=xl/drawings/drawing51.xml><?xml version="1.0" encoding="utf-8"?>
<xdr:wsDr xmlns:xdr="http://schemas.openxmlformats.org/drawingml/2006/spreadsheetDrawing" xmlns:a="http://schemas.openxmlformats.org/drawingml/2006/main">
  <xdr:twoCellAnchor>
    <xdr:from>
      <xdr:col>4</xdr:col>
      <xdr:colOff>95250</xdr:colOff>
      <xdr:row>2</xdr:row>
      <xdr:rowOff>33337</xdr:rowOff>
    </xdr:from>
    <xdr:to>
      <xdr:col>12</xdr:col>
      <xdr:colOff>123826</xdr:colOff>
      <xdr:row>19</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257175</xdr:colOff>
      <xdr:row>2</xdr:row>
      <xdr:rowOff>47625</xdr:rowOff>
    </xdr:from>
    <xdr:to>
      <xdr:col>20</xdr:col>
      <xdr:colOff>285751</xdr:colOff>
      <xdr:row>19</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219074</xdr:colOff>
      <xdr:row>23</xdr:row>
      <xdr:rowOff>61911</xdr:rowOff>
    </xdr:from>
    <xdr:to>
      <xdr:col>16</xdr:col>
      <xdr:colOff>190499</xdr:colOff>
      <xdr:row>51</xdr:row>
      <xdr:rowOff>104774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314325</xdr:colOff>
      <xdr:row>23</xdr:row>
      <xdr:rowOff>66675</xdr:rowOff>
    </xdr:from>
    <xdr:to>
      <xdr:col>28</xdr:col>
      <xdr:colOff>285750</xdr:colOff>
      <xdr:row>51</xdr:row>
      <xdr:rowOff>109538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0.00355</cdr:x>
      <cdr:y>0</cdr:y>
    </cdr:from>
    <cdr:to>
      <cdr:x>0.9929</cdr:x>
      <cdr:y>0.17822</cdr:y>
    </cdr:to>
    <cdr:sp macro="" textlink="">
      <cdr:nvSpPr>
        <cdr:cNvPr id="2" name="TextBox 1"/>
        <cdr:cNvSpPr txBox="1"/>
      </cdr:nvSpPr>
      <cdr:spPr>
        <a:xfrm xmlns:a="http://schemas.openxmlformats.org/drawingml/2006/main">
          <a:off x="19050" y="0"/>
          <a:ext cx="5305426"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Estimate how much time you spend documenting information in your paper notebook per week?</a:t>
          </a:r>
        </a:p>
      </cdr:txBody>
    </cdr:sp>
  </cdr:relSizeAnchor>
</c:userShapes>
</file>

<file path=xl/drawings/drawing53.xml><?xml version="1.0" encoding="utf-8"?>
<c:userShapes xmlns:c="http://schemas.openxmlformats.org/drawingml/2006/chart">
  <cdr:relSizeAnchor xmlns:cdr="http://schemas.openxmlformats.org/drawingml/2006/chartDrawing">
    <cdr:from>
      <cdr:x>0.00355</cdr:x>
      <cdr:y>0</cdr:y>
    </cdr:from>
    <cdr:to>
      <cdr:x>0.9929</cdr:x>
      <cdr:y>0.17822</cdr:y>
    </cdr:to>
    <cdr:sp macro="" textlink="">
      <cdr:nvSpPr>
        <cdr:cNvPr id="2" name="TextBox 1"/>
        <cdr:cNvSpPr txBox="1"/>
      </cdr:nvSpPr>
      <cdr:spPr>
        <a:xfrm xmlns:a="http://schemas.openxmlformats.org/drawingml/2006/main">
          <a:off x="19050" y="0"/>
          <a:ext cx="5305426"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How much time per week do you estimate you could save if you could document in an electronic lab notebook vs paper.</a:t>
          </a:r>
        </a:p>
      </cdr:txBody>
    </cdr:sp>
  </cdr:relSizeAnchor>
</c:userShapes>
</file>

<file path=xl/drawings/drawing54.xml><?xml version="1.0" encoding="utf-8"?>
<c:userShapes xmlns:c="http://schemas.openxmlformats.org/drawingml/2006/chart">
  <cdr:relSizeAnchor xmlns:cdr="http://schemas.openxmlformats.org/drawingml/2006/chartDrawing">
    <cdr:from>
      <cdr:x>0.10458</cdr:x>
      <cdr:y>0.02037</cdr:y>
    </cdr:from>
    <cdr:to>
      <cdr:x>0.93333</cdr:x>
      <cdr:y>0.09655</cdr:y>
    </cdr:to>
    <cdr:sp macro="" textlink="">
      <cdr:nvSpPr>
        <cdr:cNvPr id="2" name="TextBox 1"/>
        <cdr:cNvSpPr txBox="1"/>
      </cdr:nvSpPr>
      <cdr:spPr>
        <a:xfrm xmlns:a="http://schemas.openxmlformats.org/drawingml/2006/main">
          <a:off x="762001" y="109539"/>
          <a:ext cx="6038850"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a:t> Which types of analytical data do you currently store on a computer?</a:t>
          </a:r>
        </a:p>
      </cdr:txBody>
    </cdr:sp>
  </cdr:relSizeAnchor>
</c:userShapes>
</file>

<file path=xl/drawings/drawing55.xml><?xml version="1.0" encoding="utf-8"?>
<c:userShapes xmlns:c="http://schemas.openxmlformats.org/drawingml/2006/chart">
  <cdr:relSizeAnchor xmlns:cdr="http://schemas.openxmlformats.org/drawingml/2006/chartDrawing">
    <cdr:from>
      <cdr:x>0.10458</cdr:x>
      <cdr:y>0.02037</cdr:y>
    </cdr:from>
    <cdr:to>
      <cdr:x>0.80654</cdr:x>
      <cdr:y>0.09655</cdr:y>
    </cdr:to>
    <cdr:sp macro="" textlink="">
      <cdr:nvSpPr>
        <cdr:cNvPr id="2" name="TextBox 1"/>
        <cdr:cNvSpPr txBox="1"/>
      </cdr:nvSpPr>
      <cdr:spPr>
        <a:xfrm xmlns:a="http://schemas.openxmlformats.org/drawingml/2006/main">
          <a:off x="762035" y="109527"/>
          <a:ext cx="5114889" cy="4096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 What other types of data do you store routinely on a computer?</a:t>
          </a:r>
        </a:p>
      </cdr:txBody>
    </cdr:sp>
  </cdr:relSizeAnchor>
</c:userShapes>
</file>

<file path=xl/drawings/drawing6.xml><?xml version="1.0" encoding="utf-8"?>
<c:userShapes xmlns:c="http://schemas.openxmlformats.org/drawingml/2006/chart">
  <cdr:relSizeAnchor xmlns:cdr="http://schemas.openxmlformats.org/drawingml/2006/chartDrawing">
    <cdr:from>
      <cdr:x>0.10458</cdr:x>
      <cdr:y>0.02037</cdr:y>
    </cdr:from>
    <cdr:to>
      <cdr:x>0.93333</cdr:x>
      <cdr:y>0.09655</cdr:y>
    </cdr:to>
    <cdr:sp macro="" textlink="">
      <cdr:nvSpPr>
        <cdr:cNvPr id="2" name="TextBox 1"/>
        <cdr:cNvSpPr txBox="1"/>
      </cdr:nvSpPr>
      <cdr:spPr>
        <a:xfrm xmlns:a="http://schemas.openxmlformats.org/drawingml/2006/main">
          <a:off x="762001" y="109539"/>
          <a:ext cx="6038850" cy="4095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a:t> Which types of analytical data do you currently store on a computer?</a:t>
          </a:r>
        </a:p>
      </cdr:txBody>
    </cdr:sp>
  </cdr:relSizeAnchor>
</c:userShapes>
</file>

<file path=xl/drawings/drawing7.xml><?xml version="1.0" encoding="utf-8"?>
<c:userShapes xmlns:c="http://schemas.openxmlformats.org/drawingml/2006/chart">
  <cdr:relSizeAnchor xmlns:cdr="http://schemas.openxmlformats.org/drawingml/2006/chartDrawing">
    <cdr:from>
      <cdr:x>0.10458</cdr:x>
      <cdr:y>0.02037</cdr:y>
    </cdr:from>
    <cdr:to>
      <cdr:x>0.80654</cdr:x>
      <cdr:y>0.09655</cdr:y>
    </cdr:to>
    <cdr:sp macro="" textlink="">
      <cdr:nvSpPr>
        <cdr:cNvPr id="2" name="TextBox 1"/>
        <cdr:cNvSpPr txBox="1"/>
      </cdr:nvSpPr>
      <cdr:spPr>
        <a:xfrm xmlns:a="http://schemas.openxmlformats.org/drawingml/2006/main">
          <a:off x="762035" y="109527"/>
          <a:ext cx="5114889" cy="4096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 What other types of data do you store routinely on a computer?</a:t>
          </a: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257175</xdr:colOff>
      <xdr:row>1</xdr:row>
      <xdr:rowOff>52387</xdr:rowOff>
    </xdr:from>
    <xdr:to>
      <xdr:col>12</xdr:col>
      <xdr:colOff>561975</xdr:colOff>
      <xdr:row>15</xdr:row>
      <xdr:rowOff>128587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266700</xdr:colOff>
      <xdr:row>1</xdr:row>
      <xdr:rowOff>47625</xdr:rowOff>
    </xdr:from>
    <xdr:to>
      <xdr:col>20</xdr:col>
      <xdr:colOff>571500</xdr:colOff>
      <xdr:row>15</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252413</xdr:colOff>
      <xdr:row>16</xdr:row>
      <xdr:rowOff>42862</xdr:rowOff>
    </xdr:from>
    <xdr:to>
      <xdr:col>12</xdr:col>
      <xdr:colOff>557213</xdr:colOff>
      <xdr:row>30</xdr:row>
      <xdr:rowOff>119062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209550</xdr:colOff>
      <xdr:row>16</xdr:row>
      <xdr:rowOff>9525</xdr:rowOff>
    </xdr:from>
    <xdr:to>
      <xdr:col>20</xdr:col>
      <xdr:colOff>514350</xdr:colOff>
      <xdr:row>30</xdr:row>
      <xdr:rowOff>85725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0.99479</cdr:x>
      <cdr:y>0.28646</cdr:y>
    </cdr:to>
    <cdr:sp macro="" textlink="">
      <cdr:nvSpPr>
        <cdr:cNvPr id="2" name="TextBox 1"/>
        <cdr:cNvSpPr txBox="1"/>
      </cdr:nvSpPr>
      <cdr:spPr>
        <a:xfrm xmlns:a="http://schemas.openxmlformats.org/drawingml/2006/main">
          <a:off x="0" y="0"/>
          <a:ext cx="4548188" cy="785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GB" sz="1400" b="1" i="0" baseline="0">
              <a:effectLst/>
              <a:latin typeface="+mn-lt"/>
              <a:ea typeface="+mn-ea"/>
              <a:cs typeface="+mn-cs"/>
            </a:rPr>
            <a:t>How much time a week do you spend finding information in your paper notebook, aggregating and compiling electronic reports?</a:t>
          </a:r>
          <a:endParaRPr lang="en-GB" sz="1400">
            <a:effectLst/>
          </a:endParaRP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Ibanescu B.C." refreshedDate="41025.443731134263" createdVersion="4" refreshedVersion="4" minRefreshableVersion="3" recordCount="94">
  <cacheSource type="worksheet">
    <worksheetSource ref="A1:CB1048576" sheet="Raw data"/>
  </cacheSource>
  <cacheFields count="80">
    <cacheField name="Participant ID" numFmtId="0">
      <sharedItems containsBlank="1" containsMixedTypes="1" containsNumber="1" containsInteger="1" minValue="306277" maxValue="322541"/>
    </cacheField>
    <cacheField name="Previous ID" numFmtId="0">
      <sharedItems containsBlank="1"/>
    </cacheField>
    <cacheField name="referer" numFmtId="0">
      <sharedItems containsBlank="1"/>
    </cacheField>
    <cacheField name=" ABOUT YOURSELF" numFmtId="0">
      <sharedItems containsBlank="1"/>
    </cacheField>
    <cacheField name="What is your current position? --  -- " numFmtId="0">
      <sharedItems containsBlank="1" count="5">
        <s v="Academic Staff"/>
        <s v="Graduate Student"/>
        <s v="Early Career Researcher (PDRA)"/>
        <s v="Other"/>
        <m/>
      </sharedItems>
    </cacheField>
    <cacheField name="Please specify" numFmtId="0">
      <sharedItems containsBlank="1"/>
    </cacheField>
    <cacheField name="What is the area of science you work in?" numFmtId="0">
      <sharedItems containsBlank="1"/>
    </cacheField>
    <cacheField name="With what institution are you affiliated?" numFmtId="0">
      <sharedItems containsBlank="1" count="16">
        <s v="University of Southampton"/>
        <s v="Cardiff University"/>
        <s v="Imperial College London"/>
        <s v="University of Strathclyde"/>
        <s v="University of Leeds"/>
        <s v="University of St Andrews"/>
        <s v="University of Manchester"/>
        <s v="University of East Anglia"/>
        <s v="Queen's University Belfast"/>
        <s v="Bangor University"/>
        <s v="Queen Mary  University of London"/>
        <s v="University of Leicester"/>
        <s v="University of Bristol"/>
        <s v="University College London"/>
        <s v="University of York"/>
        <m/>
      </sharedItems>
    </cacheField>
    <cacheField name="Do you currently routinely use a computer at work?" numFmtId="0">
      <sharedItems containsBlank="1" count="6">
        <s v="Yes - I have been allocated my own computer"/>
        <s v="Yes - I use my own computer at work"/>
        <s v="Yes - I share the use of a computer"/>
        <s v=" "/>
        <m/>
        <s v="No" u="1"/>
      </sharedItems>
    </cacheField>
    <cacheField name="How much time a week do you spend finding information in your paper notebook  aggregating and compiling electronic reports? --  -- " numFmtId="0">
      <sharedItems containsBlank="1" count="8">
        <s v=" "/>
        <s v="0-3h"/>
        <s v="3-6h"/>
        <s v="&gt;9h"/>
        <s v="Not applicable"/>
        <s v="6-9h"/>
        <m/>
        <s v="&amp;gt;9h" u="1"/>
      </sharedItems>
    </cacheField>
    <cacheField name="What operating system does your (primary) computer use?" numFmtId="0">
      <sharedItems containsBlank="1" count="6">
        <s v="Mac OS"/>
        <s v="Windows"/>
        <s v="Linux"/>
        <s v=" "/>
        <m/>
        <s v="Not Applicable" u="1"/>
      </sharedItems>
    </cacheField>
    <cacheField name="ABOUT YOUR RESEARCH" numFmtId="0">
      <sharedItems containsBlank="1"/>
    </cacheField>
    <cacheField name="How important are the following to your interest in using an ELN. " numFmtId="0">
      <sharedItems containsBlank="1"/>
    </cacheField>
    <cacheField name="Saving time over the paper notebook process" numFmtId="0">
      <sharedItems containsBlank="1" count="7">
        <s v="Slightly important"/>
        <s v="Quite important"/>
        <s v="Very important"/>
        <s v="Not at all important"/>
        <s v="Fairly important"/>
        <s v=" "/>
        <m/>
      </sharedItems>
    </cacheField>
    <cacheField name="Improved ability to search and re-use documented information" numFmtId="0">
      <sharedItems containsBlank="1" count="6">
        <s v="Quite important"/>
        <s v="Very important"/>
        <s v="Fairly important"/>
        <s v="Slightly important"/>
        <s v=" "/>
        <m/>
      </sharedItems>
    </cacheField>
    <cacheField name="Better ability to collaborate and share information" numFmtId="0">
      <sharedItems containsBlank="1" count="7">
        <s v="Fairly important"/>
        <s v="Very important"/>
        <s v="Quite important"/>
        <s v="Slightly important"/>
        <s v="Not at all important"/>
        <s v=" "/>
        <m/>
      </sharedItems>
    </cacheField>
    <cacheField name="Better protection of IP" numFmtId="0">
      <sharedItems containsBlank="1" count="7">
        <s v="Slightly important"/>
        <s v="Fairly important"/>
        <s v="Quite important"/>
        <s v="Very important"/>
        <s v="Not at all important"/>
        <s v=" "/>
        <m/>
      </sharedItems>
    </cacheField>
    <cacheField name="Improved quality of record keeping" numFmtId="0">
      <sharedItems containsBlank="1" count="6">
        <s v="Quite important"/>
        <s v="Very important"/>
        <s v="Slightly important"/>
        <s v="Fairly important"/>
        <s v=" "/>
        <m/>
      </sharedItems>
    </cacheField>
    <cacheField name="Improved access to data as linked through ELN" numFmtId="0">
      <sharedItems containsBlank="1" count="7">
        <s v="Very important"/>
        <s v="Quite important"/>
        <s v="Fairly important"/>
        <s v="Slightly important"/>
        <s v=" "/>
        <s v="Not at all important"/>
        <m/>
      </sharedItems>
    </cacheField>
    <cacheField name="Improved group / project management" numFmtId="0">
      <sharedItems containsBlank="1" count="7">
        <s v="Quite important"/>
        <s v="Slightly important"/>
        <s v="Very important"/>
        <s v="Fairly important"/>
        <s v="Not at all important"/>
        <s v=" "/>
        <m/>
      </sharedItems>
    </cacheField>
    <cacheField name="Access to notebook from more locations (e.g. home)" numFmtId="0">
      <sharedItems containsBlank="1" count="7">
        <s v="Fairly important"/>
        <s v="Very important"/>
        <s v="Quite important"/>
        <s v="Slightly important"/>
        <s v=" "/>
        <s v="Not at all important"/>
        <m/>
      </sharedItems>
    </cacheField>
    <cacheField name="Secure automatic back-up of data" numFmtId="0">
      <sharedItems containsBlank="1" count="7">
        <s v="Very important"/>
        <s v="Quite important"/>
        <s v="Fairly important"/>
        <s v="Slightly important"/>
        <s v=" "/>
        <s v="Not at all important"/>
        <m/>
      </sharedItems>
    </cacheField>
    <cacheField name="Easier inclusion of safety data" numFmtId="0">
      <sharedItems containsBlank="1" count="7">
        <s v="Quite important"/>
        <s v="Fairly important"/>
        <s v="Very important"/>
        <s v="Slightly important"/>
        <s v="Not at all important"/>
        <s v=" "/>
        <m/>
      </sharedItems>
    </cacheField>
    <cacheField name="Other (please specify below)" numFmtId="0">
      <sharedItems containsBlank="1" count="7">
        <s v=" "/>
        <s v="Not at all important"/>
        <s v="Fairly important"/>
        <s v="Quite important"/>
        <s v="Very important"/>
        <s v="Slightly important"/>
        <m/>
      </sharedItems>
    </cacheField>
    <cacheField name="Use the space below to describe 'Other' and/or expand on your answer." numFmtId="0">
      <sharedItems containsBlank="1" count="46" longText="1">
        <s v=" "/>
        <s v="NA"/>
        <s v="Easy of copy/paste from writing code  rather than hand-writing it."/>
        <s v="arrange different types of data (pdf  excel  word as well as different formats of figures)"/>
        <s v="As a group leader  I want access to all my group's results - even after individual members have left."/>
        <s v="Clear consistant format between users results"/>
        <s v="No additions"/>
        <s v="legibility of records between individuals. "/>
        <s v="not applicable"/>
        <s v="N/A"/>
        <s v="seamlessly integrate notes taken during work at external facilities on behalf of other group members into their notebooks"/>
        <s v="Helps with thesis writing"/>
        <s v="Provide ready typed information for journal publication"/>
        <s v="Consistent formatting between lab notes of others"/>
        <s v="Other: link notebook with esewhere obtained electronic data (NMR files  spreadsheets  etc..)"/>
        <s v="Co-relate the data"/>
        <s v="Training in the use of such software will be useful for future positions."/>
        <s v="Better data processing"/>
        <s v="Easy and intuitive interface. "/>
        <s v="Increased Legibility"/>
        <s v="No"/>
        <s v="MORE PRACTICAL "/>
        <s v="  "/>
        <s v="-"/>
        <s v="Cross-platform support"/>
        <s v="Management of and access to research group data (especially old data from research workers who have left)"/>
        <s v="Ability to edit the typed data that is entered."/>
        <s v="none"/>
        <s v="---"/>
        <s v="In general to be more organized"/>
        <s v="time saving"/>
        <s v="."/>
        <s v="nothing to add."/>
        <s v="no other reasons"/>
        <s v="test"/>
        <s v="Space saving - no need to keep vast number of lab books"/>
        <s v="Keep tidier notes"/>
        <s v="Using templates"/>
        <s v="have to tick other or the survey won't allow me to continue"/>
        <s v="survey insists on this box being filled."/>
        <s v="Local backups rather than sole dependence on the cloud.|Absolute reliability.|Seamless integration with chemical drawing software without crashing.|Somewhere to actually log the time you started an experiment and finish it.|Somewhere to put observations.|||"/>
        <s v="For me it is important that I can easily store all my data for a particular experiment in one place. For example the safety information  procedure and experiment data stored all in one place. |It is also quite important for me that I can access the information from anywhere."/>
        <s v="Ability to link all data files associated with an experiment together in one document"/>
        <s v="Data input"/>
        <s v="ability to view all raw data (e.g. NMR  MS  IR  biological data) for all connected experiments from meeting places and allow for integration of results and identification of discrepancies in a more effective manner. Overview perspective of project at all levels."/>
        <m/>
      </sharedItems>
    </cacheField>
    <cacheField name="How important would the following qualities be in determining your choice of ELN. " numFmtId="0">
      <sharedItems containsBlank="1"/>
    </cacheField>
    <cacheField name="Ease of use" numFmtId="0">
      <sharedItems containsBlank="1" count="6">
        <s v="Quite important"/>
        <s v="Very important"/>
        <s v="Fairly important"/>
        <s v=" "/>
        <s v="Not at all important"/>
        <m/>
      </sharedItems>
    </cacheField>
    <cacheField name="Scientific specific capabilities" numFmtId="0">
      <sharedItems containsBlank="1" count="6">
        <s v="Fairly important"/>
        <s v="Quite important"/>
        <s v="Very important"/>
        <s v=" "/>
        <s v="Slightly important"/>
        <m/>
      </sharedItems>
    </cacheField>
    <cacheField name="Quality of support" numFmtId="0">
      <sharedItems containsBlank="1" count="7">
        <s v="Fairly important"/>
        <s v="Quite important"/>
        <s v="Very important"/>
        <s v="Slightly important"/>
        <s v=" "/>
        <s v="Not at all important"/>
        <m/>
      </sharedItems>
    </cacheField>
    <cacheField name="Accessibility from a wide range of devices / locations" numFmtId="0">
      <sharedItems containsBlank="1" count="7">
        <s v="Fairly important"/>
        <s v="Very important"/>
        <s v="Quite important"/>
        <s v="Slightly important"/>
        <s v=" "/>
        <s v="Not at all important"/>
        <m/>
      </sharedItems>
    </cacheField>
    <cacheField name="Low cost" numFmtId="0">
      <sharedItems containsBlank="1" count="7">
        <s v="Quite important"/>
        <s v="Fairly important"/>
        <s v="Very important"/>
        <s v="Slightly important"/>
        <s v="Not at all important"/>
        <s v=" "/>
        <m/>
      </sharedItems>
    </cacheField>
    <cacheField name="Performance of the system (e.g. response time)" numFmtId="0">
      <sharedItems containsBlank="1" count="7">
        <s v="Very important"/>
        <s v="Quite important"/>
        <s v="Fairly important"/>
        <s v="Slightly important"/>
        <s v=" "/>
        <s v="Not at all important"/>
        <m/>
      </sharedItems>
    </cacheField>
    <cacheField name="Level of security" numFmtId="0">
      <sharedItems containsBlank="1" count="7">
        <s v="Quite important"/>
        <s v="Fairly important"/>
        <s v="Very important"/>
        <s v="Slightly important"/>
        <s v=" "/>
        <s v="Not at all important"/>
        <m/>
      </sharedItems>
    </cacheField>
    <cacheField name="Range of data types it can handle" numFmtId="0">
      <sharedItems containsBlank="1" count="6">
        <s v="Quite important"/>
        <s v="Very important"/>
        <s v="Fairly important"/>
        <s v=" "/>
        <s v="Not at all important"/>
        <m/>
      </sharedItems>
    </cacheField>
    <cacheField name="Ability to export data in an open format" numFmtId="0">
      <sharedItems containsBlank="1" count="7">
        <s v="Very important"/>
        <s v="Quite important"/>
        <s v="Slightly important"/>
        <s v="Fairly important"/>
        <s v=" "/>
        <s v="Not at all important"/>
        <m/>
      </sharedItems>
    </cacheField>
    <cacheField name="Other (please specify below)2" numFmtId="0">
      <sharedItems containsBlank="1" count="7">
        <s v=" "/>
        <s v="Not at all important"/>
        <s v="Fairly important"/>
        <s v="Very important"/>
        <s v="Quite important"/>
        <s v="Slightly important"/>
        <m/>
      </sharedItems>
    </cacheField>
    <cacheField name=" --  -- Use the space below to describe 'Other' and/or expand on your answer. --  -- " numFmtId="0">
      <sharedItems containsBlank="1" count="43" longText="1">
        <s v=" "/>
        <s v="  "/>
        <s v="NA"/>
        <s v="N/A"/>
        <s v="Accessibility of historic data."/>
        <s v="none"/>
        <s v="No addition"/>
        <s v="range of data types needs to include everything  from NMR/IR data from various equipment manufacturers to AFM and XPS data  again also from a range of equipment manufacturers. if it wants to make a significant difference it needs to be easier to use than me writing it out with a pen/pencil  otherwise it'll be case of only using it 'cos we have to' like carbon copy books."/>
        <s v="not applicable"/>
        <s v="Long term perspective of producst; large user base"/>
        <s v="Allowing maximum use of databases"/>
        <s v="Be able to generate flow charts"/>
        <s v="Easy  manipulation of data and the ability to open different data formats using the same program"/>
        <s v="Other: ability and sa=ecurity of back-up system"/>
        <s v="Compatibility with third party programs  or option to purchase add-on versions of programs for increased functionality"/>
        <s v="Reliability"/>
        <s v="one off purchase  rather than monthly subscription."/>
        <s v="Structure searching capabilities|Integration with other databases"/>
        <s v="No"/>
        <s v="SHARE DATA WITH SUPERVISOR"/>
        <s v="   "/>
        <s v="-"/>
        <s v="Chemistry specific tools  ie molecule drawing  space filling models etc."/>
        <s v="Good chemical drawing support"/>
        <s v="---"/>
        <s v="tlc ability"/>
        <s v="."/>
        <s v="nothing to add"/>
        <s v="no other reasons"/>
        <s v="test"/>
        <s v="Compatability between different operating systems"/>
        <s v="Time it takes to use"/>
        <s v="not other"/>
        <s v="simple "/>
        <s v="Won't allow me to continue until I tick other"/>
        <s v="survey insists on box being filled."/>
        <s v="Basic reliability."/>
        <s v="Ease of transferring data from existing ELN programs"/>
        <s v="The ENL has to be easy to use and be beneficial over a paper lab notebook on a day to day basis."/>
        <s v="Flexibility"/>
        <s v="Efficient  user-friendly  simple to use"/>
        <s v="compatibility with the ever changing computing operating systems  e.g. windows 2000  windows vista  etc...||If there is need to puchase new ELN software/upgrade at each microsoft windows' upgrade  then this would be considered a problem. "/>
        <m/>
      </sharedItems>
    </cacheField>
    <cacheField name="How much do the following potential drawbacks to an ELN system concern you. " numFmtId="0">
      <sharedItems containsBlank="1"/>
    </cacheField>
    <cacheField name="Difficulty of needing to enter data in both lab and write-up area" numFmtId="0">
      <sharedItems containsBlank="1" count="7">
        <s v="Quite important "/>
        <s v="Fairly important "/>
        <s v="Not at all important"/>
        <s v="Very important "/>
        <s v="Slightly important "/>
        <s v=" "/>
        <m/>
      </sharedItems>
    </cacheField>
    <cacheField name="Difficulty of easily capturing some types of information into an ELN" numFmtId="0">
      <sharedItems containsBlank="1" count="7">
        <s v="Fairly important "/>
        <s v="Very important "/>
        <s v="Quite important "/>
        <s v="Slightly important "/>
        <s v="Not at all important"/>
        <s v=" "/>
        <m/>
      </sharedItems>
    </cacheField>
    <cacheField name="Data tied into particular commercial package" numFmtId="0">
      <sharedItems containsBlank="1" count="7">
        <s v="Very important "/>
        <s v="Quite important "/>
        <s v="Fairly important "/>
        <s v="Slightly important "/>
        <s v="Not at all important"/>
        <s v=" "/>
        <m/>
      </sharedItems>
    </cacheField>
    <cacheField name="Too much trouble to log on to a system for minor entries" numFmtId="0">
      <sharedItems containsBlank="1" count="7">
        <s v="Fairly important "/>
        <s v="Quite important "/>
        <s v="Very important "/>
        <s v="Slightly important "/>
        <s v="Not at all important"/>
        <s v=" "/>
        <m/>
      </sharedItems>
    </cacheField>
    <cacheField name="Additional training burden" numFmtId="0">
      <sharedItems containsBlank="1" count="7">
        <s v="Fairly important "/>
        <s v="Quite important "/>
        <s v="Slightly important "/>
        <s v="Very important "/>
        <s v="Not at all important"/>
        <s v=" "/>
        <m/>
      </sharedItems>
    </cacheField>
    <cacheField name="ELN not applicable to my sort of research" numFmtId="0">
      <sharedItems containsBlank="1" count="7">
        <s v="Not at all important"/>
        <s v="Quite important "/>
        <s v="Slightly important "/>
        <s v="Very important "/>
        <s v="Fairly important "/>
        <s v=" "/>
        <m/>
      </sharedItems>
    </cacheField>
    <cacheField name="My data is not suitable for an ELN" numFmtId="0">
      <sharedItems containsBlank="1" count="7">
        <s v="Not at all important"/>
        <s v="Quite important "/>
        <s v="Very important "/>
        <s v="Slightly important "/>
        <s v="Fairly important "/>
        <s v=" "/>
        <m/>
      </sharedItems>
    </cacheField>
    <cacheField name="Inability to take experiment write-ups with me when I leave" numFmtId="0">
      <sharedItems containsBlank="1" count="7">
        <s v="Fairly important "/>
        <s v="Quite important "/>
        <s v="Very important "/>
        <s v="Not at all important"/>
        <s v="Slightly important "/>
        <s v=" "/>
        <m/>
      </sharedItems>
    </cacheField>
    <cacheField name="Other (please specify below)3" numFmtId="0">
      <sharedItems containsBlank="1" count="7">
        <s v=" "/>
        <s v="Not at all important"/>
        <s v="Fairly important "/>
        <s v="Quite important "/>
        <s v="Very important "/>
        <s v="Slightly important "/>
        <m/>
      </sharedItems>
    </cacheField>
    <cacheField name=" --  --  --  -- Use the space below to describe 'Other' and/or expand on your answer. --  --  --  -- " numFmtId="0">
      <sharedItems containsBlank="1" count="43" longText="1">
        <s v=" "/>
        <s v="I have never used an ELNB but would like to know more about it. Of course  the drawbacks for one program are obvious because there is not much flexibility but it might be useful so that everyone is using one standardised system"/>
        <s v="NA"/>
        <s v="N/A"/>
        <s v="None"/>
        <s v="This slide is confusing. If you ask me how much something concerns me I find it difficult to express it in levels of importance.|Not at all important = I does not at all concern me|Very important = It concerns me very much"/>
        <s v="my data not being suitable shouldn't even be an option. if this is meant to be used by researchers then any and all data should be able to be added to the ELN.  not being able to get at data from certain commercial programs might be a major stumbling block."/>
        <s v="not applicable"/>
        <s v="-"/>
        <s v="nothing really only filling this in because your survey requests it"/>
        <s v="Loss of data if something happens"/>
        <s v="ability for ELN to be used in a more programming based project."/>
        <s v="Slow computers which prohibit quick access to the program"/>
        <s v="inability to take computer into the lab to write down observations imediately"/>
        <s v="With easy access to full notes  may lead to micro-management of projects"/>
        <s v="Difficulty to use it in radiochemical laboratory"/>
        <s v="Having previously used ELN systems I have few concerns"/>
        <s v="No"/>
        <s v="DIFFICULTIES TO HANDLE"/>
        <s v="Lack of cross platform support"/>
        <s v="Problems with network connectivity."/>
        <s v="Ability to integrate with NMR  MS etc electronic data is very important"/>
        <s v="A network is required to access it. We do not have a network wired into the lab therefore you need a wireless network. The uni wireless network does not reach our lab (30:5007) therefore we would need to buy a wireless router  or can only use it on my desk in the office and not in the lab (this is a problem)"/>
        <s v="---"/>
        <s v="."/>
        <s v="Software incompatibility issues."/>
        <s v="jhjkgui"/>
        <s v="I know there are hassles associated with an ELN but most of these are similar in scale to the hassle and inconvenience of having to keep paper notebooks safe  legible  up-to-date and trying to search through them for past information. My biggest concern is having to use an ELN that is designed for a specific research area. I need a very general one almost similar to the functionality of Onenote because my research and the research in the group doesn't fit neatly into one category. As long as I can take my ELN entries in a searchable and portable format(pdf in the case if ilabber) with me when I leave the group I am happy with locking notebook entries into an ELN."/>
        <s v="Data not accessible if the network is not working"/>
        <s v="test"/>
        <s v="Blindly copying and pasting experiments across can lead to information being lost"/>
        <s v=".."/>
        <s v=" -"/>
        <s v="  "/>
        <s v="simple "/>
        <s v="can't continue until have pressed other"/>
        <s v="A couple of things:|1) Cost|2) Some students just don't like using computers and avoid using them whenever possible. Getting students like this on board is a disadvantage.|3) Efficiency - there is a perception among students that this will be extra trouble with a gain for the individual. There has to be an advantage on the individual level (before legacy data builds up) to the user."/>
        <s v="Data security.|Delays in synchronisation.|Limitations in available features to log."/>
        <s v="At the moment the main drawback is that I can't have the ELN in the lab with me to write down observations. It requires me to keep a paper notebook as well  which is a disadvantage."/>
        <s v="ELN experiments can be printed  so write-ups can be taken with you when you leave"/>
        <s v="Program not working/crushing on computer"/>
        <s v="see comments on &quot;quality&quot;..."/>
        <m/>
      </sharedItems>
    </cacheField>
    <cacheField name="Estimate how much time you spend documenting information in your paper notebook per week?" numFmtId="0">
      <sharedItems containsBlank="1" count="10">
        <s v="I don't keep one"/>
        <s v="0-5h"/>
        <s v="5-10h"/>
        <s v="I use an electronic note book"/>
        <s v="&gt;15h"/>
        <s v="10-15h"/>
        <s v=" "/>
        <m/>
        <s v="I don' t keep one" u="1"/>
        <s v="&amp;gt;15h" u="1"/>
      </sharedItems>
    </cacheField>
    <cacheField name="How much time per week do you estimate you could save if you could document in an electronic lab notebook versus paper. --  --  " numFmtId="0">
      <sharedItems containsBlank="1" count="10">
        <s v=" "/>
        <s v="Up to 2h"/>
        <s v="Up to 1h"/>
        <s v="No idea"/>
        <s v="&gt;3h"/>
        <s v="Not applicable"/>
        <s v="None  or negative"/>
        <s v="Up to 3h"/>
        <m/>
        <s v="&amp;gt;3h" u="1"/>
      </sharedItems>
    </cacheField>
    <cacheField name="How important do you think the following ways an ELN may save you time are:" numFmtId="0">
      <sharedItems containsBlank="1"/>
    </cacheField>
    <cacheField name="Retrieving information to compile reports" numFmtId="0">
      <sharedItems containsBlank="1" count="6">
        <s v="Quite important "/>
        <s v="Fairly important "/>
        <s v="Very important "/>
        <s v="Slightly important "/>
        <s v=" "/>
        <m/>
      </sharedItems>
    </cacheField>
    <cacheField name="Re-using colleagues information in your lab book (e.g. copying experiments)" numFmtId="0">
      <sharedItems containsBlank="1" count="7">
        <s v="Slightly important "/>
        <s v="Very important "/>
        <s v="Fairly important "/>
        <s v="Not at all important"/>
        <s v="Quite important "/>
        <s v=" "/>
        <m/>
      </sharedItems>
    </cacheField>
    <cacheField name="Allowing others to re-use information in your lab-book" numFmtId="0">
      <sharedItems containsBlank="1" count="7">
        <s v="Slightly important "/>
        <s v="Very important "/>
        <s v="Fairly important "/>
        <s v="Not at all important"/>
        <s v="Quite important "/>
        <s v=" "/>
        <m/>
      </sharedItems>
    </cacheField>
    <cacheField name="Avoiding repeating experiments that have been done by others through easier searching" numFmtId="0">
      <sharedItems containsBlank="1" count="7">
        <s v="Fairly important "/>
        <s v="Very important "/>
        <s v="Quite important "/>
        <s v="Slightly important "/>
        <s v="Not at all important"/>
        <s v=" "/>
        <m/>
      </sharedItems>
    </cacheField>
    <cacheField name="Easier organisation of data (e.g. spectroscopic)" numFmtId="0">
      <sharedItems containsBlank="1" count="6">
        <s v="Quite important "/>
        <s v="Very important "/>
        <s v="Fairly important "/>
        <s v=" "/>
        <s v="Slightly important "/>
        <m/>
      </sharedItems>
    </cacheField>
    <cacheField name="Other (please specify below)4" numFmtId="0">
      <sharedItems containsBlank="1" count="7">
        <s v=" "/>
        <s v="Very important "/>
        <s v="Not at all important"/>
        <s v="Fairly important "/>
        <s v="Quite important "/>
        <s v="Slightly important "/>
        <m/>
      </sharedItems>
    </cacheField>
    <cacheField name="If you selected 'Other' please describe and/or expand on answer." numFmtId="0">
      <sharedItems containsBlank="1" count="46" longText="1">
        <s v=" "/>
        <s v="Handwriting is bad so pc written book is good"/>
        <s v="better quality of writing "/>
        <s v="Being able to search through lab notebook effectively"/>
        <s v="n/a"/>
        <s v="None"/>
        <s v="No additions"/>
        <s v="NA"/>
        <s v="Speedily/auto fill out form for rerun of previous experiment"/>
        <s v="don't know"/>
        <s v="Allowing writing from home or desk room"/>
        <s v="Logging appropriate directories analysis has been done."/>
        <s v="The ability to select portions of text and copy these directly into other similar experiments"/>
        <s v="Ease of comparing different methods and results for optimisation"/>
        <s v="Easier incorporation of experimental data in databases"/>
        <s v="Creating easily series of similar experiments (ie for reaction optimization)"/>
        <s v="Automated Safety data searching"/>
        <s v="no"/>
        <s v="keep information in the team"/>
        <s v="-"/>
        <s v="Easy to access from any computer  for example from a web app"/>
        <s v="Management of projects which are worked on by more than one person."/>
        <s v="==="/>
        <s v="."/>
        <s v="Not applicable"/>
        <s v="Repeating experiments that you have done yourself."/>
        <s v="Organisation of analytical data and attachment to each experiment "/>
        <s v="very important is that I can reuse experiments I have done to ensure consistency between experiments."/>
        <s v="Data already in an electronic format for reports"/>
        <s v="test"/>
        <s v="Making copies of your own experiments e.g. during screening experiments which are all very similar"/>
        <s v=".."/>
        <s v="Save time in the math operations (calculate mass  volume  %yield ...)"/>
        <s v=" -"/>
        <s v="Templates will (hopefully) save me a lot of time as my enzyme assays have very few alterations between them. "/>
        <s v="easy research about old methods "/>
        <s v="As before"/>
        <s v="The idea of people not repeating experiments that have been tried before is riddled with problems. Experiments with results of 'it didn't work' are troublesome. Sometimes experiments don't work first time  many famous examples exist so it is a DISADVANTAGE for other users to know what other people have not been able to get work sometimes. The devil is in the detail and sometimes the level of detail in a lab-book won't be sufficient  sometimes you just need to try it even if a different person couldn't get it to work."/>
        <s v="Repeating own experiments with a related yet different reactant."/>
        <s v="  "/>
        <s v="Re-using own reaction information for a repeat reaction  instead of writing everything out again."/>
        <s v="I like the fact it would be easier writing reports using the ELN as retrieving information would be easier. "/>
        <s v="Just being able to search  a  lab book!"/>
        <s v="Re-calculating masses and volumes for scaling-up reactions"/>
        <s v="better overview of project progression"/>
        <m/>
      </sharedItems>
    </cacheField>
    <cacheField name="Which types of analytical data do you currently store on a computer? (Select all that apply)" numFmtId="0">
      <sharedItems containsBlank="1"/>
    </cacheField>
    <cacheField name="Chromatography" numFmtId="0">
      <sharedItems containsBlank="1" count="3">
        <s v="Yes"/>
        <s v="No"/>
        <m/>
      </sharedItems>
    </cacheField>
    <cacheField name="Mass spectrometry" numFmtId="0">
      <sharedItems containsBlank="1" count="3">
        <s v="Yes"/>
        <s v="No"/>
        <m/>
      </sharedItems>
    </cacheField>
    <cacheField name="NMR" numFmtId="0">
      <sharedItems containsBlank="1" count="3">
        <s v="Yes"/>
        <s v="No"/>
        <m/>
      </sharedItems>
    </cacheField>
    <cacheField name="Infrared spectrometry" numFmtId="0">
      <sharedItems containsBlank="1" count="3">
        <s v="Yes"/>
        <s v="No"/>
        <m/>
      </sharedItems>
    </cacheField>
    <cacheField name="UV-Vis spectrometry" numFmtId="0">
      <sharedItems containsBlank="1" count="3">
        <s v="Yes"/>
        <s v="No"/>
        <m/>
      </sharedItems>
    </cacheField>
    <cacheField name="Electrochemistry" numFmtId="0">
      <sharedItems containsBlank="1" count="3">
        <s v="No"/>
        <s v="Yes"/>
        <m/>
      </sharedItems>
    </cacheField>
    <cacheField name="Microscopy" numFmtId="0">
      <sharedItems containsBlank="1" count="3">
        <s v="No"/>
        <s v="Yes"/>
        <m/>
      </sharedItems>
    </cacheField>
    <cacheField name="Crystal structures" numFmtId="0">
      <sharedItems containsBlank="1" count="3">
        <s v="Yes"/>
        <s v="No"/>
        <m/>
      </sharedItems>
    </cacheField>
    <cacheField name="Surface analysis" numFmtId="0">
      <sharedItems containsBlank="1" count="3">
        <s v="No"/>
        <s v="Yes"/>
        <m/>
      </sharedItems>
    </cacheField>
    <cacheField name="Other (please specify below)5" numFmtId="0">
      <sharedItems containsBlank="1" count="3">
        <s v="No"/>
        <s v="Yes"/>
        <m/>
      </sharedItems>
    </cacheField>
    <cacheField name="Please specify." numFmtId="0">
      <sharedItems containsBlank="1" count="22">
        <s v=" "/>
        <s v="Database code"/>
        <s v="XPS  AFM  white light inferometry (WLI)  XRD"/>
        <s v="Raman  Particle Size Distributions  Powder Diffraction Patterns  TGA/DSC/STA  "/>
        <s v="excel spreadsheet"/>
        <s v="Gels  blots"/>
        <s v="Computational"/>
        <s v="Powder X-ray diffraction |Thermal analysis"/>
        <s v="BET  Ramen  Powder XRD  TPR/O  EDX  TGA"/>
        <s v="CSP HPLC"/>
        <s v="gel images  fluorescence spectrometry  rt-PCR  capillary electrophoresis."/>
        <s v="Isotopic compostition"/>
        <s v="Fluorimetry / luminescence."/>
        <s v="Raman Spectroscopy"/>
        <s v="Assay data (excell format).|X-Ray xtal structures.|Protein/DNA sequence data.|Proteomics data."/>
        <s v="digital photos"/>
        <s v="TGA  XRD"/>
        <s v="Graphpad prism files"/>
        <s v="Genetic Information"/>
        <s v="modelling"/>
        <s v="biolocial assays:  MIC and enzyme kinetic experiments"/>
        <m/>
      </sharedItems>
    </cacheField>
    <cacheField name="What other types of data do you store routinely on a computer. (Select all that apply)" numFmtId="0">
      <sharedItems containsBlank="1"/>
    </cacheField>
    <cacheField name="Spreadsheets" numFmtId="0">
      <sharedItems containsBlank="1" count="3">
        <s v="Yes"/>
        <s v="No"/>
        <m/>
      </sharedItems>
    </cacheField>
    <cacheField name="Text documents" numFmtId="0">
      <sharedItems containsBlank="1" count="3">
        <s v="Yes"/>
        <s v="No"/>
        <m/>
      </sharedItems>
    </cacheField>
    <cacheField name="Pdfs of journal articles" numFmtId="0">
      <sharedItems containsBlank="1" count="3">
        <s v="Yes"/>
        <s v="No"/>
        <m/>
      </sharedItems>
    </cacheField>
    <cacheField name="Other images (e.g. scans  photos)" numFmtId="0">
      <sharedItems containsBlank="1" count="3">
        <s v="No"/>
        <s v="Yes"/>
        <m/>
      </sharedItems>
    </cacheField>
    <cacheField name="Videos" numFmtId="0">
      <sharedItems containsBlank="1" count="3">
        <s v="No"/>
        <s v="Yes"/>
        <m/>
      </sharedItems>
    </cacheField>
    <cacheField name="Results of calculations" numFmtId="0">
      <sharedItems containsBlank="1" count="3">
        <s v="Yes"/>
        <s v="No"/>
        <m/>
      </sharedItems>
    </cacheField>
    <cacheField name="Other (please specify)" numFmtId="0">
      <sharedItems containsBlank="1" count="3">
        <s v="No"/>
        <s v="Yes"/>
        <m/>
      </sharedItems>
    </cacheField>
    <cacheField name="Please specify.2" numFmtId="0">
      <sharedItems containsBlank="1" count="15">
        <s v=" "/>
        <s v="matlab files"/>
        <s v="Activity test results."/>
        <s v="calorimetry  circular dichroism and other instrumental data. Computational and docking data."/>
        <s v="Chemdraw and computational chemistry files"/>
        <s v="Molecular structures for reports"/>
        <s v="powerpoint presentations/posters. Scans of lab-book pages."/>
        <s v="NMR spectra  Chemical reaction schemes"/>
        <s v="COSHH Forms (as .doc)."/>
        <s v="Origin files - has become essential tool for managing project data"/>
        <s v="3D drawings"/>
        <s v="Excel Microsoft office |word Microsoft office|chembiodraw structures "/>
        <s v="Graphics program-graphpad prism"/>
        <s v="3D models  CAD drawings"/>
        <m/>
      </sharedItems>
    </cacheField>
    <cacheField name="Please list any software you use to produce data you might store in an ELN? --  -- (Examples might be Excel  Word  Chemdraw  ACD/labs  Mestrec  Matlab  Maple  SPSS  Gaussian  Spartan etc)." numFmtId="0">
      <sharedItems containsBlank="1" count="90">
        <s v=" "/>
        <s v="word  pdf  excel  acd  chemdraw. mathlab"/>
        <s v="chemdraw|mestrec|word"/>
        <s v="Excel  Word  Chemdraw  Mestrec Mestrenova  Pymol  Schrodinger package  "/>
        <s v="Excel  Word  SQL  Minitab  SPSS"/>
        <s v="Word|Excel|Chemdraw|Matlab|SPSS|STATA|NONMEM|Simcyp|R and Rstudio|Sigmaplot"/>
        <s v="Excel|Word|PowerPoint"/>
        <s v="Excel|Word|Chemdraw|Mestrec|Adobe (Pdf)|"/>
        <s v="Excel  Word  Powerpoint  MS Photoeditor  MS Project  Data thief III"/>
        <s v="Excel  ECLab  Word  Chemdraw  EVA(XRD software from bruker)  CASAXPS  WSxM (AFM software)  spectrum (IR software from Perkin elmer)  ACDLabs (NMR software)  and gwyddion (WLI software)"/>
        <s v="Excel  Origin  ChemDraw  Marvin Sketch  ACDLabs spectrus processors  Gaussian  Mathematica  Word  csv-files  vina (docking software)  UCSF Chimera  The GIMP (image editing software)."/>
        <s v="Excel  Word  Chemdraw  ACD/labs  Matlab   Gaussian"/>
        <s v="Excel  word  Chemdraw  maestro macromodel  topspin  iNMR  PDF reader. "/>
        <s v="excel  word  chemdraw  topspin"/>
        <s v="Excel  CasaXPS  Origin  FEFF  StoBe"/>
        <s v="Mestrec|Excel|PE IR data|HPLC|Chemdraw|Chem 3d|Topspin|FID"/>
        <s v="Excel|Word|Chemdraw|Topas|Dash|Eva|Mercury|Crystals|"/>
        <s v="EXCEL|WORD|CHEM DRAW |ACD LABS|GUASSIAN |PLATON|MERCURY|ENCIFER|AIM 2000|WINGX|WINXD"/>
        <s v="N/A at this time (project doesn't start next week)"/>
        <s v="ChemDraw  MestraNova  Word  Excel  Origin"/>
        <s v="Excel  Word  Chemdraw  ACD/Labs  CIF-file  powerpoint  Origin  Picture files (.tif)"/>
        <s v="Excel  Word  Powerpoint  Photoshop  MestreNova..."/>
        <s v="Word  PDF  Excel  Chemdraw  "/>
        <s v="Excel  Word  Chemdraw"/>
        <s v="Excel  Word  Chemdraw  Mestrec  Gaussian  Spartan  DL_POLY  GROMACS"/>
        <s v="Excel  Word  Origin"/>
        <s v="ChemDraw|Excel|Word|Mestrenova|Spartan|Gaussian|"/>
        <s v="Excel  word  chemdraw  PyMol  Spartan"/>
        <s v="Excel|Word|Powerpoint|ChemDraw|CasaXPS|Athena (IFEFFIT)|Mercury (CSD)|ACD/Labs"/>
        <s v="Chemdraw|Topspin|Mestrec"/>
        <s v="Mestrec|Word|Chemdraw|Maestro|Sprout|ACD/labs|Excel"/>
        <s v="Excel|Word|Chemdraw|Origin|TopSpin"/>
        <s v="chemdraw  mestrenova  word  excel  power point"/>
        <s v="Excel  Word  ChemDraw  Mestranova NMR software  Gaussian  Spartan  powerpoint  endnote"/>
        <s v="Excel  Word  chemdraw  ACDlab"/>
        <s v="Mestrec  Chemdraw"/>
        <s v="Excel  Word  Chemdraw  ISISDraw Matlab  Origin"/>
        <s v="Chemdraw|Topspin|Word|Excel|"/>
        <s v="Excel|Word|Matlab|Gaussian|Origin|Igor|"/>
        <s v="Word  Excel  Chemdraw  ACD  Mestrec"/>
        <s v="Excel  Word  Chemdraw  Mestrec  Agilent MS software"/>
        <s v="Excel  Word  Chemdraw  ACD/labs  Mestrec  Agilent HPLC software  Adobe reader"/>
        <s v="Excel  Word  PowerPoint  Chemdraw  ACD/labs NMR."/>
        <s v="excel  word  chemdraw  ACD  Origin  powerpoint  photoshop (TIF/JPEG of gel images)"/>
        <s v="ACD/labs  Excel  Word  Chemdraw "/>
        <s v="Gaussian  Gaussview"/>
        <s v="Excel|Word|Chemdraw|Topspin"/>
        <s v="Excel  Word  Chemdraw  Matlab  XCalibur"/>
        <s v="Excel|Word|Gaussian|Mestre|Chemdraw"/>
        <s v="ACD/labs  ChemDraw  Mestranova  Excel  Word"/>
        <s v="Mestrenova  Excel  Word  Chemdraw  Origin."/>
        <s v="Excel  Word  Chemdraw  Mestrec  Gaussian  "/>
        <s v="Word  Excel  Chemdraw  Illustrator  Powerpoint  ACD/labs  PDF  Excalibur  Systat  Clarity  photoshop"/>
        <s v="CHemdraw|Mestrec|i-NMR"/>
        <s v="Word |Excel |Chemdraw |Mestrenova |Gaussian |Spartan"/>
        <s v="Excel  Word  ChemDraw  SpinWorks."/>
        <s v="Excel  Word  Topspin  "/>
        <s v="excel  word  pdf  "/>
        <s v="Word  ecxel  chemdraw  mestreNova  GraFit"/>
        <s v="Excel|Word|Powerpoint|CasaXPS|Origin|Thermo Omnic FTIR software (.spc  .spa  .cvs format)|other text formats"/>
        <s v="Word  Chemdraw  ACD/labs  Design Expert  CrystalMaker"/>
        <s v="Excel"/>
        <s v="Excel  chemdraw  mestrenova  pdf documents"/>
        <s v="Chemdraw|ACD/labs|Excel|JPEG images"/>
        <s v="Excel  word  powerpoint  minitab  ChemDraw"/>
        <s v="Excel  Word  Chemdraw  Mestrec  Spartan"/>
        <s v="Excel  Word  Matlab  Chemdraw"/>
        <s v="ChemDraw  Excel  MestReNova  Fityk  Specwin "/>
        <s v="Excel|Word|PDF|Chemdraw|Mestrec|Spartan"/>
        <s v="Excel|Word|Powerpoint|Chemdraw|PyMol|Bruker TOPSPIN|GraphPad Prism|Mendeley|"/>
        <s v="Accelrys products: MS  DS  PP||Most stats software.||AMBER  GROMACS  CHARMM."/>
        <s v="Excel  Word  Chemdraw  ACD/lab  and SPSS"/>
        <s v="Excel|Word|Graphpad prism||"/>
        <s v="Excel  Word  Chemdraw  Mestrec  ACD/labs  spartan  gaussian  mercury  photos  "/>
        <s v="Excel  Word  Access  Publisher  ChemDraw  MarvinSketch  ACD/Labs  MestReNova  EndNote (to site a reference for a protocol)."/>
        <s v="Excel  Word  Jpeg Images  Bitmap images. "/>
        <s v="MestreNova|Gaussian|Spartan|ChemDraw|PerkinElmer UV/IR software|Various HPLC Software packages"/>
        <s v="Excel |Word |Chemdraw |Spartan |Mestrec |WinNMR"/>
        <s v="Word  Chemdraw  MestReNova  Excel"/>
        <s v="Excel  Chemdraw  PDF's."/>
        <s v="TOPSPIN  Excel  Word  Chemdraw  Mestrenova  Spartan  Jeol Delta."/>
        <s v="Mainworkbench  Excel  word  photoshop  auto cad  Origin  Pro Fit"/>
        <s v="Chemdraw  Excel  word  Mestrec "/>
        <s v="I use origin for plotting my graphs and excel to maintain spreadsheets"/>
        <s v="Word  Excel  ChemDraw  pdf  Waters MassLynx  Bruker Data Analysis"/>
        <s v="excel  mestrec originLab chemdraw"/>
        <s v="Excel  Word  Chemdraw  Mestrec  pdf's."/>
        <s v="Office Suite|Mindmap software|"/>
        <s v="excel  word  symyx  accelrys discovery studio  "/>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4">
  <r>
    <n v="306277"/>
    <s v="--"/>
    <m/>
    <s v="Section Start"/>
    <x v="0"/>
    <s v=" "/>
    <s v="organic chemistry"/>
    <x v="0"/>
    <x v="0"/>
    <x v="0"/>
    <x v="0"/>
    <s v="Section Start"/>
    <s v="--"/>
    <x v="0"/>
    <x v="0"/>
    <x v="0"/>
    <x v="0"/>
    <x v="0"/>
    <x v="0"/>
    <x v="0"/>
    <x v="0"/>
    <x v="0"/>
    <x v="0"/>
    <x v="0"/>
    <x v="0"/>
    <s v="--"/>
    <x v="0"/>
    <x v="0"/>
    <x v="0"/>
    <x v="0"/>
    <x v="0"/>
    <x v="0"/>
    <x v="0"/>
    <x v="0"/>
    <x v="0"/>
    <x v="0"/>
    <x v="0"/>
    <s v="--"/>
    <x v="0"/>
    <x v="0"/>
    <x v="0"/>
    <x v="0"/>
    <x v="0"/>
    <x v="0"/>
    <x v="0"/>
    <x v="0"/>
    <x v="0"/>
    <x v="0"/>
    <x v="0"/>
    <x v="0"/>
    <s v="--"/>
    <x v="0"/>
    <x v="0"/>
    <x v="0"/>
    <x v="0"/>
    <x v="0"/>
    <x v="0"/>
    <x v="0"/>
    <s v=" "/>
    <x v="0"/>
    <x v="0"/>
    <x v="0"/>
    <x v="0"/>
    <x v="0"/>
    <x v="0"/>
    <x v="0"/>
    <x v="0"/>
    <x v="0"/>
    <x v="0"/>
    <x v="0"/>
    <s v=" "/>
    <x v="0"/>
    <x v="0"/>
    <x v="0"/>
    <x v="0"/>
    <x v="0"/>
    <x v="0"/>
    <x v="0"/>
    <x v="0"/>
    <x v="0"/>
  </r>
  <r>
    <n v="306315"/>
    <s v="--"/>
    <m/>
    <s v="Section Start"/>
    <x v="1"/>
    <s v=" "/>
    <s v="Chemistry"/>
    <x v="0"/>
    <x v="0"/>
    <x v="0"/>
    <x v="1"/>
    <s v="Section Start"/>
    <s v="--"/>
    <x v="1"/>
    <x v="0"/>
    <x v="1"/>
    <x v="1"/>
    <x v="0"/>
    <x v="1"/>
    <x v="0"/>
    <x v="1"/>
    <x v="1"/>
    <x v="0"/>
    <x v="1"/>
    <x v="0"/>
    <s v="--"/>
    <x v="0"/>
    <x v="1"/>
    <x v="1"/>
    <x v="1"/>
    <x v="0"/>
    <x v="1"/>
    <x v="0"/>
    <x v="0"/>
    <x v="0"/>
    <x v="1"/>
    <x v="0"/>
    <s v="--"/>
    <x v="1"/>
    <x v="0"/>
    <x v="1"/>
    <x v="1"/>
    <x v="1"/>
    <x v="1"/>
    <x v="1"/>
    <x v="1"/>
    <x v="1"/>
    <x v="1"/>
    <x v="1"/>
    <x v="1"/>
    <s v="--"/>
    <x v="0"/>
    <x v="1"/>
    <x v="1"/>
    <x v="1"/>
    <x v="1"/>
    <x v="1"/>
    <x v="1"/>
    <s v=" "/>
    <x v="1"/>
    <x v="1"/>
    <x v="1"/>
    <x v="1"/>
    <x v="1"/>
    <x v="0"/>
    <x v="0"/>
    <x v="1"/>
    <x v="0"/>
    <x v="0"/>
    <x v="0"/>
    <s v=" "/>
    <x v="1"/>
    <x v="1"/>
    <x v="1"/>
    <x v="0"/>
    <x v="0"/>
    <x v="1"/>
    <x v="0"/>
    <x v="0"/>
    <x v="1"/>
  </r>
  <r>
    <n v="306317"/>
    <s v="--"/>
    <m/>
    <s v="Section Start"/>
    <x v="0"/>
    <s v=" "/>
    <s v="organic chemistry"/>
    <x v="1"/>
    <x v="0"/>
    <x v="0"/>
    <x v="0"/>
    <s v="Section Start"/>
    <s v="--"/>
    <x v="0"/>
    <x v="0"/>
    <x v="2"/>
    <x v="0"/>
    <x v="0"/>
    <x v="1"/>
    <x v="0"/>
    <x v="2"/>
    <x v="1"/>
    <x v="1"/>
    <x v="1"/>
    <x v="0"/>
    <s v="--"/>
    <x v="1"/>
    <x v="1"/>
    <x v="1"/>
    <x v="0"/>
    <x v="1"/>
    <x v="1"/>
    <x v="0"/>
    <x v="0"/>
    <x v="1"/>
    <x v="1"/>
    <x v="1"/>
    <s v="--"/>
    <x v="1"/>
    <x v="0"/>
    <x v="2"/>
    <x v="1"/>
    <x v="1"/>
    <x v="2"/>
    <x v="0"/>
    <x v="0"/>
    <x v="1"/>
    <x v="0"/>
    <x v="0"/>
    <x v="2"/>
    <s v="--"/>
    <x v="1"/>
    <x v="2"/>
    <x v="2"/>
    <x v="2"/>
    <x v="0"/>
    <x v="2"/>
    <x v="0"/>
    <s v=" "/>
    <x v="1"/>
    <x v="0"/>
    <x v="0"/>
    <x v="1"/>
    <x v="1"/>
    <x v="0"/>
    <x v="0"/>
    <x v="1"/>
    <x v="0"/>
    <x v="0"/>
    <x v="0"/>
    <s v=" "/>
    <x v="1"/>
    <x v="0"/>
    <x v="0"/>
    <x v="1"/>
    <x v="1"/>
    <x v="1"/>
    <x v="0"/>
    <x v="0"/>
    <x v="2"/>
  </r>
  <r>
    <n v="306318"/>
    <s v="--"/>
    <s v="https://exchange.imperial.ac.uk/owa/redir.aspx?C=933e1cb9c74e465f83231d805ac51167&amp;URL=https%3a%2f%2fwww.isurvey.soton.ac.uk%2f4882%2f36845%2f9WECEQ%2fImperial%2bCollege%2bLondon"/>
    <s v="Section Start"/>
    <x v="1"/>
    <s v=" "/>
    <s v="Medicinal Chemistry"/>
    <x v="2"/>
    <x v="0"/>
    <x v="0"/>
    <x v="0"/>
    <s v="Section Start"/>
    <s v="--"/>
    <x v="2"/>
    <x v="1"/>
    <x v="2"/>
    <x v="0"/>
    <x v="1"/>
    <x v="0"/>
    <x v="0"/>
    <x v="2"/>
    <x v="0"/>
    <x v="1"/>
    <x v="2"/>
    <x v="1"/>
    <s v="--"/>
    <x v="1"/>
    <x v="2"/>
    <x v="1"/>
    <x v="0"/>
    <x v="2"/>
    <x v="1"/>
    <x v="1"/>
    <x v="1"/>
    <x v="0"/>
    <x v="2"/>
    <x v="2"/>
    <s v="--"/>
    <x v="0"/>
    <x v="1"/>
    <x v="1"/>
    <x v="2"/>
    <x v="2"/>
    <x v="3"/>
    <x v="2"/>
    <x v="2"/>
    <x v="2"/>
    <x v="2"/>
    <x v="2"/>
    <x v="1"/>
    <s v="--"/>
    <x v="2"/>
    <x v="1"/>
    <x v="1"/>
    <x v="1"/>
    <x v="1"/>
    <x v="1"/>
    <x v="2"/>
    <s v=" "/>
    <x v="0"/>
    <x v="0"/>
    <x v="0"/>
    <x v="0"/>
    <x v="1"/>
    <x v="0"/>
    <x v="0"/>
    <x v="1"/>
    <x v="1"/>
    <x v="0"/>
    <x v="0"/>
    <s v=" "/>
    <x v="0"/>
    <x v="0"/>
    <x v="0"/>
    <x v="1"/>
    <x v="1"/>
    <x v="0"/>
    <x v="0"/>
    <x v="0"/>
    <x v="3"/>
  </r>
  <r>
    <n v="306319"/>
    <s v="--"/>
    <s v="https://nemo.strath.ac.uk/owa/redir.aspx?C=b697497d13ed4aa08ebbf2de02d8425b&amp;URL=https%3a%2f%2fwww.isurvey.soton.ac.uk%2f4882%2f36774%2fYKWIMU%2fUniversityofStrathclyde"/>
    <s v="Section Start"/>
    <x v="1"/>
    <s v=" "/>
    <s v="Pharmacoepidemiology"/>
    <x v="3"/>
    <x v="0"/>
    <x v="0"/>
    <x v="1"/>
    <s v="Section Start"/>
    <s v="--"/>
    <x v="1"/>
    <x v="1"/>
    <x v="3"/>
    <x v="2"/>
    <x v="1"/>
    <x v="1"/>
    <x v="1"/>
    <x v="2"/>
    <x v="0"/>
    <x v="1"/>
    <x v="3"/>
    <x v="2"/>
    <s v="--"/>
    <x v="1"/>
    <x v="0"/>
    <x v="1"/>
    <x v="2"/>
    <x v="3"/>
    <x v="0"/>
    <x v="2"/>
    <x v="1"/>
    <x v="2"/>
    <x v="2"/>
    <x v="3"/>
    <s v="--"/>
    <x v="2"/>
    <x v="2"/>
    <x v="2"/>
    <x v="0"/>
    <x v="2"/>
    <x v="0"/>
    <x v="0"/>
    <x v="3"/>
    <x v="1"/>
    <x v="3"/>
    <x v="3"/>
    <x v="3"/>
    <s v="--"/>
    <x v="0"/>
    <x v="3"/>
    <x v="1"/>
    <x v="2"/>
    <x v="0"/>
    <x v="2"/>
    <x v="3"/>
    <s v=" "/>
    <x v="1"/>
    <x v="1"/>
    <x v="1"/>
    <x v="1"/>
    <x v="1"/>
    <x v="0"/>
    <x v="0"/>
    <x v="1"/>
    <x v="0"/>
    <x v="1"/>
    <x v="1"/>
    <s v=" "/>
    <x v="0"/>
    <x v="0"/>
    <x v="0"/>
    <x v="1"/>
    <x v="0"/>
    <x v="0"/>
    <x v="0"/>
    <x v="0"/>
    <x v="4"/>
  </r>
  <r>
    <n v="306323"/>
    <s v="--"/>
    <m/>
    <s v="Section Start"/>
    <x v="1"/>
    <s v=" "/>
    <s v="pharmacometrics"/>
    <x v="3"/>
    <x v="0"/>
    <x v="0"/>
    <x v="1"/>
    <s v="Section Start"/>
    <s v="--"/>
    <x v="2"/>
    <x v="1"/>
    <x v="3"/>
    <x v="1"/>
    <x v="0"/>
    <x v="2"/>
    <x v="1"/>
    <x v="2"/>
    <x v="1"/>
    <x v="1"/>
    <x v="3"/>
    <x v="3"/>
    <s v="--"/>
    <x v="1"/>
    <x v="2"/>
    <x v="1"/>
    <x v="0"/>
    <x v="1"/>
    <x v="0"/>
    <x v="2"/>
    <x v="1"/>
    <x v="0"/>
    <x v="2"/>
    <x v="3"/>
    <s v="--"/>
    <x v="3"/>
    <x v="1"/>
    <x v="0"/>
    <x v="1"/>
    <x v="3"/>
    <x v="3"/>
    <x v="2"/>
    <x v="2"/>
    <x v="2"/>
    <x v="3"/>
    <x v="4"/>
    <x v="4"/>
    <s v="--"/>
    <x v="2"/>
    <x v="3"/>
    <x v="3"/>
    <x v="1"/>
    <x v="1"/>
    <x v="3"/>
    <x v="4"/>
    <s v=" "/>
    <x v="1"/>
    <x v="1"/>
    <x v="1"/>
    <x v="1"/>
    <x v="1"/>
    <x v="0"/>
    <x v="0"/>
    <x v="1"/>
    <x v="0"/>
    <x v="0"/>
    <x v="0"/>
    <s v=" "/>
    <x v="0"/>
    <x v="0"/>
    <x v="0"/>
    <x v="1"/>
    <x v="0"/>
    <x v="0"/>
    <x v="1"/>
    <x v="1"/>
    <x v="5"/>
  </r>
  <r>
    <n v="306325"/>
    <s v="--"/>
    <s v="https://cardiffmail05.cf.ac.uk/mail1/sacseg.nsf/iNotes/Mail/?OpenDocument&amp;ui=dwa_frame&amp;l=en&amp;CR&amp;MX&amp;TS=20120323T031831"/>
    <s v="Section Start"/>
    <x v="0"/>
    <s v=" "/>
    <s v="Catalytic chemistry"/>
    <x v="1"/>
    <x v="0"/>
    <x v="0"/>
    <x v="1"/>
    <s v="Section Start"/>
    <s v="--"/>
    <x v="0"/>
    <x v="1"/>
    <x v="1"/>
    <x v="3"/>
    <x v="1"/>
    <x v="0"/>
    <x v="2"/>
    <x v="1"/>
    <x v="0"/>
    <x v="2"/>
    <x v="4"/>
    <x v="4"/>
    <s v="--"/>
    <x v="1"/>
    <x v="2"/>
    <x v="2"/>
    <x v="1"/>
    <x v="2"/>
    <x v="0"/>
    <x v="2"/>
    <x v="1"/>
    <x v="0"/>
    <x v="3"/>
    <x v="4"/>
    <s v="--"/>
    <x v="3"/>
    <x v="1"/>
    <x v="0"/>
    <x v="2"/>
    <x v="2"/>
    <x v="0"/>
    <x v="0"/>
    <x v="2"/>
    <x v="1"/>
    <x v="4"/>
    <x v="0"/>
    <x v="5"/>
    <s v="--"/>
    <x v="2"/>
    <x v="1"/>
    <x v="1"/>
    <x v="1"/>
    <x v="1"/>
    <x v="2"/>
    <x v="5"/>
    <s v=" "/>
    <x v="0"/>
    <x v="0"/>
    <x v="1"/>
    <x v="1"/>
    <x v="1"/>
    <x v="0"/>
    <x v="1"/>
    <x v="0"/>
    <x v="1"/>
    <x v="0"/>
    <x v="0"/>
    <s v=" "/>
    <x v="0"/>
    <x v="0"/>
    <x v="0"/>
    <x v="1"/>
    <x v="0"/>
    <x v="0"/>
    <x v="1"/>
    <x v="2"/>
    <x v="6"/>
  </r>
  <r>
    <n v="306327"/>
    <s v="--"/>
    <s v="https://outlook.leeds.ac.uk/owa/redir.aspx?C=33779c085bb74d54a54aa4eeee55152c&amp;URL=https%3a%2f%2fwww.isurvey.soton.ac.uk%2f4882%2f36855%2fVYAL02%2fUniversity%2bof%2bLeeds"/>
    <s v="Section Start"/>
    <x v="1"/>
    <s v=" "/>
    <s v="Medicinal Chemistry"/>
    <x v="4"/>
    <x v="1"/>
    <x v="0"/>
    <x v="1"/>
    <s v="Section Start"/>
    <s v="--"/>
    <x v="1"/>
    <x v="0"/>
    <x v="0"/>
    <x v="1"/>
    <x v="0"/>
    <x v="1"/>
    <x v="0"/>
    <x v="1"/>
    <x v="1"/>
    <x v="0"/>
    <x v="5"/>
    <x v="5"/>
    <s v="--"/>
    <x v="1"/>
    <x v="1"/>
    <x v="1"/>
    <x v="2"/>
    <x v="1"/>
    <x v="2"/>
    <x v="1"/>
    <x v="0"/>
    <x v="1"/>
    <x v="1"/>
    <x v="5"/>
    <s v="--"/>
    <x v="1"/>
    <x v="3"/>
    <x v="1"/>
    <x v="3"/>
    <x v="2"/>
    <x v="0"/>
    <x v="0"/>
    <x v="3"/>
    <x v="1"/>
    <x v="4"/>
    <x v="2"/>
    <x v="1"/>
    <s v="--"/>
    <x v="0"/>
    <x v="2"/>
    <x v="0"/>
    <x v="0"/>
    <x v="0"/>
    <x v="2"/>
    <x v="5"/>
    <s v=" "/>
    <x v="0"/>
    <x v="0"/>
    <x v="0"/>
    <x v="0"/>
    <x v="1"/>
    <x v="0"/>
    <x v="0"/>
    <x v="1"/>
    <x v="0"/>
    <x v="0"/>
    <x v="0"/>
    <s v=" "/>
    <x v="1"/>
    <x v="0"/>
    <x v="0"/>
    <x v="1"/>
    <x v="0"/>
    <x v="1"/>
    <x v="0"/>
    <x v="0"/>
    <x v="7"/>
  </r>
  <r>
    <n v="306329"/>
    <s v="--"/>
    <m/>
    <s v="Section Start"/>
    <x v="1"/>
    <s v=" "/>
    <s v="Chemical Engineering|Crystallisation"/>
    <x v="3"/>
    <x v="0"/>
    <x v="0"/>
    <x v="1"/>
    <s v="Section Start"/>
    <s v="--"/>
    <x v="3"/>
    <x v="1"/>
    <x v="4"/>
    <x v="2"/>
    <x v="2"/>
    <x v="3"/>
    <x v="1"/>
    <x v="1"/>
    <x v="1"/>
    <x v="3"/>
    <x v="0"/>
    <x v="6"/>
    <s v="--"/>
    <x v="1"/>
    <x v="1"/>
    <x v="0"/>
    <x v="0"/>
    <x v="0"/>
    <x v="1"/>
    <x v="2"/>
    <x v="0"/>
    <x v="3"/>
    <x v="0"/>
    <x v="6"/>
    <s v="--"/>
    <x v="2"/>
    <x v="4"/>
    <x v="3"/>
    <x v="2"/>
    <x v="1"/>
    <x v="2"/>
    <x v="3"/>
    <x v="0"/>
    <x v="0"/>
    <x v="5"/>
    <x v="5"/>
    <x v="3"/>
    <s v="--"/>
    <x v="2"/>
    <x v="0"/>
    <x v="0"/>
    <x v="0"/>
    <x v="2"/>
    <x v="0"/>
    <x v="6"/>
    <s v=" "/>
    <x v="0"/>
    <x v="1"/>
    <x v="1"/>
    <x v="1"/>
    <x v="1"/>
    <x v="0"/>
    <x v="1"/>
    <x v="1"/>
    <x v="0"/>
    <x v="0"/>
    <x v="0"/>
    <s v=" "/>
    <x v="0"/>
    <x v="0"/>
    <x v="0"/>
    <x v="1"/>
    <x v="0"/>
    <x v="0"/>
    <x v="0"/>
    <x v="0"/>
    <x v="8"/>
  </r>
  <r>
    <n v="306332"/>
    <s v="--"/>
    <m/>
    <s v="Section Start"/>
    <x v="1"/>
    <s v=" "/>
    <s v="Chemistry-materials chemistry"/>
    <x v="0"/>
    <x v="0"/>
    <x v="0"/>
    <x v="1"/>
    <s v="Section Start"/>
    <s v="--"/>
    <x v="0"/>
    <x v="1"/>
    <x v="0"/>
    <x v="2"/>
    <x v="1"/>
    <x v="0"/>
    <x v="2"/>
    <x v="1"/>
    <x v="0"/>
    <x v="0"/>
    <x v="3"/>
    <x v="7"/>
    <s v="--"/>
    <x v="1"/>
    <x v="2"/>
    <x v="1"/>
    <x v="2"/>
    <x v="1"/>
    <x v="1"/>
    <x v="2"/>
    <x v="1"/>
    <x v="0"/>
    <x v="4"/>
    <x v="7"/>
    <s v="--"/>
    <x v="0"/>
    <x v="2"/>
    <x v="0"/>
    <x v="1"/>
    <x v="0"/>
    <x v="0"/>
    <x v="2"/>
    <x v="4"/>
    <x v="3"/>
    <x v="6"/>
    <x v="1"/>
    <x v="2"/>
    <s v="--"/>
    <x v="0"/>
    <x v="1"/>
    <x v="4"/>
    <x v="1"/>
    <x v="1"/>
    <x v="2"/>
    <x v="0"/>
    <s v=" "/>
    <x v="0"/>
    <x v="0"/>
    <x v="0"/>
    <x v="0"/>
    <x v="0"/>
    <x v="1"/>
    <x v="1"/>
    <x v="1"/>
    <x v="1"/>
    <x v="1"/>
    <x v="2"/>
    <s v=" "/>
    <x v="0"/>
    <x v="0"/>
    <x v="0"/>
    <x v="1"/>
    <x v="0"/>
    <x v="0"/>
    <x v="0"/>
    <x v="0"/>
    <x v="9"/>
  </r>
  <r>
    <n v="306334"/>
    <s v="--"/>
    <m/>
    <s v="Section Start"/>
    <x v="0"/>
    <s v=" "/>
    <s v="physical organic chemistry"/>
    <x v="1"/>
    <x v="0"/>
    <x v="0"/>
    <x v="1"/>
    <s v="Section Start"/>
    <s v="--"/>
    <x v="0"/>
    <x v="1"/>
    <x v="1"/>
    <x v="1"/>
    <x v="1"/>
    <x v="0"/>
    <x v="0"/>
    <x v="1"/>
    <x v="0"/>
    <x v="0"/>
    <x v="1"/>
    <x v="8"/>
    <s v="--"/>
    <x v="1"/>
    <x v="2"/>
    <x v="0"/>
    <x v="1"/>
    <x v="2"/>
    <x v="1"/>
    <x v="0"/>
    <x v="0"/>
    <x v="1"/>
    <x v="1"/>
    <x v="8"/>
    <s v="--"/>
    <x v="4"/>
    <x v="2"/>
    <x v="0"/>
    <x v="0"/>
    <x v="2"/>
    <x v="0"/>
    <x v="0"/>
    <x v="2"/>
    <x v="1"/>
    <x v="7"/>
    <x v="1"/>
    <x v="6"/>
    <s v="--"/>
    <x v="2"/>
    <x v="0"/>
    <x v="1"/>
    <x v="1"/>
    <x v="1"/>
    <x v="2"/>
    <x v="7"/>
    <s v=" "/>
    <x v="0"/>
    <x v="0"/>
    <x v="0"/>
    <x v="0"/>
    <x v="0"/>
    <x v="0"/>
    <x v="0"/>
    <x v="0"/>
    <x v="0"/>
    <x v="0"/>
    <x v="0"/>
    <s v=" "/>
    <x v="0"/>
    <x v="0"/>
    <x v="0"/>
    <x v="1"/>
    <x v="0"/>
    <x v="0"/>
    <x v="1"/>
    <x v="3"/>
    <x v="10"/>
  </r>
  <r>
    <n v="306337"/>
    <s v="--"/>
    <m/>
    <s v="Section Start"/>
    <x v="2"/>
    <s v=" "/>
    <s v="Science Administration and organic chemistry"/>
    <x v="0"/>
    <x v="0"/>
    <x v="0"/>
    <x v="1"/>
    <s v="Section Start"/>
    <s v="--"/>
    <x v="2"/>
    <x v="1"/>
    <x v="2"/>
    <x v="1"/>
    <x v="1"/>
    <x v="0"/>
    <x v="3"/>
    <x v="1"/>
    <x v="0"/>
    <x v="1"/>
    <x v="1"/>
    <x v="9"/>
    <s v="--"/>
    <x v="0"/>
    <x v="2"/>
    <x v="0"/>
    <x v="1"/>
    <x v="2"/>
    <x v="0"/>
    <x v="1"/>
    <x v="1"/>
    <x v="0"/>
    <x v="1"/>
    <x v="3"/>
    <s v="--"/>
    <x v="0"/>
    <x v="2"/>
    <x v="0"/>
    <x v="2"/>
    <x v="2"/>
    <x v="2"/>
    <x v="3"/>
    <x v="2"/>
    <x v="1"/>
    <x v="3"/>
    <x v="0"/>
    <x v="5"/>
    <s v="--"/>
    <x v="2"/>
    <x v="1"/>
    <x v="2"/>
    <x v="1"/>
    <x v="1"/>
    <x v="2"/>
    <x v="4"/>
    <s v=" "/>
    <x v="0"/>
    <x v="0"/>
    <x v="0"/>
    <x v="0"/>
    <x v="0"/>
    <x v="0"/>
    <x v="0"/>
    <x v="1"/>
    <x v="1"/>
    <x v="0"/>
    <x v="0"/>
    <s v=" "/>
    <x v="0"/>
    <x v="0"/>
    <x v="0"/>
    <x v="1"/>
    <x v="0"/>
    <x v="0"/>
    <x v="0"/>
    <x v="0"/>
    <x v="11"/>
  </r>
  <r>
    <n v="306339"/>
    <s v="--"/>
    <m/>
    <s v="Section Start"/>
    <x v="1"/>
    <s v=" "/>
    <s v="Natural product organic synthesis"/>
    <x v="5"/>
    <x v="2"/>
    <x v="0"/>
    <x v="0"/>
    <s v="Section Start"/>
    <s v="--"/>
    <x v="1"/>
    <x v="1"/>
    <x v="0"/>
    <x v="0"/>
    <x v="3"/>
    <x v="2"/>
    <x v="1"/>
    <x v="2"/>
    <x v="1"/>
    <x v="0"/>
    <x v="1"/>
    <x v="0"/>
    <s v="--"/>
    <x v="1"/>
    <x v="2"/>
    <x v="1"/>
    <x v="2"/>
    <x v="0"/>
    <x v="0"/>
    <x v="0"/>
    <x v="0"/>
    <x v="0"/>
    <x v="1"/>
    <x v="0"/>
    <s v="--"/>
    <x v="0"/>
    <x v="3"/>
    <x v="1"/>
    <x v="0"/>
    <x v="0"/>
    <x v="0"/>
    <x v="0"/>
    <x v="4"/>
    <x v="1"/>
    <x v="8"/>
    <x v="1"/>
    <x v="2"/>
    <s v="--"/>
    <x v="2"/>
    <x v="4"/>
    <x v="4"/>
    <x v="2"/>
    <x v="1"/>
    <x v="1"/>
    <x v="8"/>
    <s v=" "/>
    <x v="1"/>
    <x v="0"/>
    <x v="0"/>
    <x v="1"/>
    <x v="1"/>
    <x v="0"/>
    <x v="0"/>
    <x v="1"/>
    <x v="0"/>
    <x v="0"/>
    <x v="0"/>
    <s v=" "/>
    <x v="0"/>
    <x v="0"/>
    <x v="0"/>
    <x v="0"/>
    <x v="0"/>
    <x v="1"/>
    <x v="1"/>
    <x v="4"/>
    <x v="12"/>
  </r>
  <r>
    <n v="306340"/>
    <s v="--"/>
    <m/>
    <s v="Section Start"/>
    <x v="1"/>
    <s v=" "/>
    <s v="Chemistry with some biology."/>
    <x v="5"/>
    <x v="0"/>
    <x v="0"/>
    <x v="1"/>
    <s v="Section Start"/>
    <s v="--"/>
    <x v="1"/>
    <x v="0"/>
    <x v="2"/>
    <x v="0"/>
    <x v="3"/>
    <x v="2"/>
    <x v="3"/>
    <x v="0"/>
    <x v="1"/>
    <x v="0"/>
    <x v="2"/>
    <x v="0"/>
    <s v="--"/>
    <x v="0"/>
    <x v="0"/>
    <x v="1"/>
    <x v="0"/>
    <x v="3"/>
    <x v="1"/>
    <x v="0"/>
    <x v="0"/>
    <x v="1"/>
    <x v="0"/>
    <x v="0"/>
    <s v="--"/>
    <x v="4"/>
    <x v="0"/>
    <x v="2"/>
    <x v="3"/>
    <x v="2"/>
    <x v="2"/>
    <x v="4"/>
    <x v="4"/>
    <x v="0"/>
    <x v="0"/>
    <x v="1"/>
    <x v="2"/>
    <s v="--"/>
    <x v="0"/>
    <x v="4"/>
    <x v="4"/>
    <x v="1"/>
    <x v="1"/>
    <x v="0"/>
    <x v="0"/>
    <s v=" "/>
    <x v="1"/>
    <x v="1"/>
    <x v="0"/>
    <x v="1"/>
    <x v="1"/>
    <x v="0"/>
    <x v="0"/>
    <x v="1"/>
    <x v="0"/>
    <x v="0"/>
    <x v="0"/>
    <s v=" "/>
    <x v="0"/>
    <x v="0"/>
    <x v="0"/>
    <x v="0"/>
    <x v="0"/>
    <x v="1"/>
    <x v="0"/>
    <x v="0"/>
    <x v="13"/>
  </r>
  <r>
    <n v="306341"/>
    <s v="--"/>
    <m/>
    <s v="Section Start"/>
    <x v="0"/>
    <s v=" "/>
    <s v="Physical chemistry"/>
    <x v="6"/>
    <x v="0"/>
    <x v="0"/>
    <x v="1"/>
    <s v="Section Start"/>
    <s v="--"/>
    <x v="1"/>
    <x v="1"/>
    <x v="1"/>
    <x v="1"/>
    <x v="1"/>
    <x v="0"/>
    <x v="2"/>
    <x v="1"/>
    <x v="0"/>
    <x v="1"/>
    <x v="4"/>
    <x v="10"/>
    <s v="--"/>
    <x v="1"/>
    <x v="2"/>
    <x v="1"/>
    <x v="2"/>
    <x v="2"/>
    <x v="0"/>
    <x v="0"/>
    <x v="0"/>
    <x v="1"/>
    <x v="3"/>
    <x v="9"/>
    <s v="--"/>
    <x v="0"/>
    <x v="2"/>
    <x v="1"/>
    <x v="1"/>
    <x v="1"/>
    <x v="3"/>
    <x v="2"/>
    <x v="2"/>
    <x v="4"/>
    <x v="9"/>
    <x v="0"/>
    <x v="3"/>
    <s v="--"/>
    <x v="2"/>
    <x v="1"/>
    <x v="1"/>
    <x v="1"/>
    <x v="1"/>
    <x v="1"/>
    <x v="9"/>
    <s v=" "/>
    <x v="1"/>
    <x v="0"/>
    <x v="0"/>
    <x v="0"/>
    <x v="0"/>
    <x v="1"/>
    <x v="1"/>
    <x v="0"/>
    <x v="1"/>
    <x v="0"/>
    <x v="0"/>
    <s v=" "/>
    <x v="0"/>
    <x v="0"/>
    <x v="0"/>
    <x v="0"/>
    <x v="0"/>
    <x v="0"/>
    <x v="0"/>
    <x v="0"/>
    <x v="14"/>
  </r>
  <r>
    <n v="306342"/>
    <s v="--"/>
    <s v="https://ueaexchange.uea.ac.uk/owa/redir.aspx?C=3e664806e3d6451c994d83a80113365b&amp;URL=https%3a%2f%2fwww.isurvey.soton.ac.uk%2f4882%2f36920%2f2IMHFP%2fUniversity%2bof%2bEast%2bAnglia"/>
    <s v="Section Start"/>
    <x v="1"/>
    <s v=" "/>
    <s v="Synthetic Organic Chemistry"/>
    <x v="7"/>
    <x v="0"/>
    <x v="0"/>
    <x v="1"/>
    <s v="Section Start"/>
    <s v="--"/>
    <x v="4"/>
    <x v="1"/>
    <x v="1"/>
    <x v="3"/>
    <x v="1"/>
    <x v="0"/>
    <x v="0"/>
    <x v="1"/>
    <x v="0"/>
    <x v="0"/>
    <x v="4"/>
    <x v="11"/>
    <s v="--"/>
    <x v="1"/>
    <x v="2"/>
    <x v="1"/>
    <x v="0"/>
    <x v="2"/>
    <x v="0"/>
    <x v="2"/>
    <x v="1"/>
    <x v="0"/>
    <x v="3"/>
    <x v="10"/>
    <s v="--"/>
    <x v="1"/>
    <x v="0"/>
    <x v="1"/>
    <x v="4"/>
    <x v="4"/>
    <x v="0"/>
    <x v="0"/>
    <x v="3"/>
    <x v="4"/>
    <x v="10"/>
    <x v="1"/>
    <x v="2"/>
    <s v="--"/>
    <x v="2"/>
    <x v="1"/>
    <x v="1"/>
    <x v="1"/>
    <x v="1"/>
    <x v="0"/>
    <x v="10"/>
    <s v=" "/>
    <x v="0"/>
    <x v="0"/>
    <x v="0"/>
    <x v="0"/>
    <x v="1"/>
    <x v="0"/>
    <x v="0"/>
    <x v="0"/>
    <x v="1"/>
    <x v="0"/>
    <x v="0"/>
    <s v=" "/>
    <x v="0"/>
    <x v="0"/>
    <x v="0"/>
    <x v="0"/>
    <x v="0"/>
    <x v="1"/>
    <x v="0"/>
    <x v="0"/>
    <x v="15"/>
  </r>
  <r>
    <n v="306344"/>
    <s v="--"/>
    <m/>
    <s v="Section Start"/>
    <x v="1"/>
    <s v=" "/>
    <s v="Pharmaceutical crystallisation"/>
    <x v="3"/>
    <x v="0"/>
    <x v="0"/>
    <x v="1"/>
    <s v="Section Start"/>
    <s v="--"/>
    <x v="4"/>
    <x v="2"/>
    <x v="2"/>
    <x v="2"/>
    <x v="1"/>
    <x v="1"/>
    <x v="0"/>
    <x v="1"/>
    <x v="0"/>
    <x v="0"/>
    <x v="1"/>
    <x v="0"/>
    <s v="--"/>
    <x v="1"/>
    <x v="2"/>
    <x v="2"/>
    <x v="0"/>
    <x v="1"/>
    <x v="0"/>
    <x v="2"/>
    <x v="1"/>
    <x v="0"/>
    <x v="1"/>
    <x v="0"/>
    <s v="--"/>
    <x v="0"/>
    <x v="2"/>
    <x v="1"/>
    <x v="1"/>
    <x v="1"/>
    <x v="3"/>
    <x v="2"/>
    <x v="1"/>
    <x v="1"/>
    <x v="3"/>
    <x v="2"/>
    <x v="3"/>
    <s v="--"/>
    <x v="0"/>
    <x v="4"/>
    <x v="4"/>
    <x v="3"/>
    <x v="0"/>
    <x v="2"/>
    <x v="4"/>
    <s v=" "/>
    <x v="1"/>
    <x v="1"/>
    <x v="1"/>
    <x v="0"/>
    <x v="0"/>
    <x v="0"/>
    <x v="1"/>
    <x v="0"/>
    <x v="1"/>
    <x v="1"/>
    <x v="3"/>
    <s v=" "/>
    <x v="0"/>
    <x v="0"/>
    <x v="0"/>
    <x v="1"/>
    <x v="1"/>
    <x v="0"/>
    <x v="0"/>
    <x v="0"/>
    <x v="16"/>
  </r>
  <r>
    <n v="306349"/>
    <s v="--"/>
    <s v="https://www.outlook.soton.ac.uk/owa/redir.aspx?C=d81b790a624543dabd13dc50d38f354b&amp;URL=https%3a%2f%2fwww.isurvey.soton.ac.uk%2f4882%2f36753%2fM0EA3Q%2fUniversity%2bof%2bSouthampton"/>
    <s v="Section Start"/>
    <x v="1"/>
    <s v=" "/>
    <s v="Supramolecular Chemistry and Crystallography"/>
    <x v="0"/>
    <x v="0"/>
    <x v="0"/>
    <x v="0"/>
    <s v="Section Start"/>
    <s v="--"/>
    <x v="0"/>
    <x v="2"/>
    <x v="3"/>
    <x v="0"/>
    <x v="3"/>
    <x v="1"/>
    <x v="3"/>
    <x v="0"/>
    <x v="1"/>
    <x v="1"/>
    <x v="1"/>
    <x v="0"/>
    <s v="--"/>
    <x v="2"/>
    <x v="1"/>
    <x v="0"/>
    <x v="3"/>
    <x v="1"/>
    <x v="2"/>
    <x v="0"/>
    <x v="0"/>
    <x v="1"/>
    <x v="1"/>
    <x v="0"/>
    <s v="--"/>
    <x v="1"/>
    <x v="2"/>
    <x v="2"/>
    <x v="3"/>
    <x v="0"/>
    <x v="0"/>
    <x v="3"/>
    <x v="0"/>
    <x v="1"/>
    <x v="0"/>
    <x v="2"/>
    <x v="3"/>
    <s v="--"/>
    <x v="1"/>
    <x v="2"/>
    <x v="0"/>
    <x v="0"/>
    <x v="0"/>
    <x v="2"/>
    <x v="0"/>
    <s v=" "/>
    <x v="1"/>
    <x v="1"/>
    <x v="0"/>
    <x v="0"/>
    <x v="1"/>
    <x v="0"/>
    <x v="0"/>
    <x v="0"/>
    <x v="0"/>
    <x v="0"/>
    <x v="0"/>
    <s v=" "/>
    <x v="0"/>
    <x v="0"/>
    <x v="0"/>
    <x v="0"/>
    <x v="0"/>
    <x v="0"/>
    <x v="0"/>
    <x v="0"/>
    <x v="17"/>
  </r>
  <r>
    <n v="306358"/>
    <s v="--"/>
    <m/>
    <s v="Section Start"/>
    <x v="1"/>
    <s v=" "/>
    <s v="Crystal Nucleation"/>
    <x v="6"/>
    <x v="0"/>
    <x v="0"/>
    <x v="2"/>
    <s v="Section Start"/>
    <s v="--"/>
    <x v="0"/>
    <x v="0"/>
    <x v="0"/>
    <x v="2"/>
    <x v="0"/>
    <x v="2"/>
    <x v="0"/>
    <x v="1"/>
    <x v="0"/>
    <x v="1"/>
    <x v="3"/>
    <x v="12"/>
    <s v="--"/>
    <x v="0"/>
    <x v="1"/>
    <x v="1"/>
    <x v="1"/>
    <x v="0"/>
    <x v="0"/>
    <x v="2"/>
    <x v="1"/>
    <x v="0"/>
    <x v="4"/>
    <x v="11"/>
    <s v="--"/>
    <x v="4"/>
    <x v="1"/>
    <x v="2"/>
    <x v="3"/>
    <x v="2"/>
    <x v="1"/>
    <x v="1"/>
    <x v="4"/>
    <x v="2"/>
    <x v="11"/>
    <x v="2"/>
    <x v="3"/>
    <s v="--"/>
    <x v="2"/>
    <x v="2"/>
    <x v="2"/>
    <x v="0"/>
    <x v="1"/>
    <x v="4"/>
    <x v="11"/>
    <s v=" "/>
    <x v="1"/>
    <x v="1"/>
    <x v="1"/>
    <x v="1"/>
    <x v="1"/>
    <x v="0"/>
    <x v="0"/>
    <x v="0"/>
    <x v="0"/>
    <x v="0"/>
    <x v="0"/>
    <s v=" "/>
    <x v="1"/>
    <x v="0"/>
    <x v="0"/>
    <x v="1"/>
    <x v="0"/>
    <x v="0"/>
    <x v="0"/>
    <x v="0"/>
    <x v="18"/>
  </r>
  <r>
    <n v="306360"/>
    <s v="--"/>
    <m/>
    <s v="Section Start"/>
    <x v="1"/>
    <s v=" "/>
    <s v="Inorganic chemistry/ Organometallics"/>
    <x v="7"/>
    <x v="0"/>
    <x v="0"/>
    <x v="1"/>
    <s v="Section Start"/>
    <s v="--"/>
    <x v="3"/>
    <x v="0"/>
    <x v="2"/>
    <x v="2"/>
    <x v="0"/>
    <x v="1"/>
    <x v="0"/>
    <x v="1"/>
    <x v="0"/>
    <x v="1"/>
    <x v="1"/>
    <x v="13"/>
    <s v="--"/>
    <x v="0"/>
    <x v="2"/>
    <x v="2"/>
    <x v="1"/>
    <x v="2"/>
    <x v="0"/>
    <x v="2"/>
    <x v="2"/>
    <x v="1"/>
    <x v="5"/>
    <x v="12"/>
    <s v="--"/>
    <x v="3"/>
    <x v="1"/>
    <x v="4"/>
    <x v="2"/>
    <x v="2"/>
    <x v="0"/>
    <x v="0"/>
    <x v="0"/>
    <x v="1"/>
    <x v="12"/>
    <x v="1"/>
    <x v="6"/>
    <s v="--"/>
    <x v="2"/>
    <x v="4"/>
    <x v="4"/>
    <x v="3"/>
    <x v="1"/>
    <x v="2"/>
    <x v="12"/>
    <s v=" "/>
    <x v="1"/>
    <x v="1"/>
    <x v="0"/>
    <x v="1"/>
    <x v="1"/>
    <x v="0"/>
    <x v="0"/>
    <x v="0"/>
    <x v="0"/>
    <x v="0"/>
    <x v="0"/>
    <s v=" "/>
    <x v="1"/>
    <x v="0"/>
    <x v="0"/>
    <x v="0"/>
    <x v="0"/>
    <x v="1"/>
    <x v="0"/>
    <x v="0"/>
    <x v="19"/>
  </r>
  <r>
    <n v="306374"/>
    <s v="--"/>
    <m/>
    <s v="Section Start"/>
    <x v="1"/>
    <s v=" "/>
    <s v="Chemistry"/>
    <x v="0"/>
    <x v="0"/>
    <x v="0"/>
    <x v="0"/>
    <s v="Section Start"/>
    <s v="--"/>
    <x v="0"/>
    <x v="0"/>
    <x v="3"/>
    <x v="1"/>
    <x v="0"/>
    <x v="1"/>
    <x v="3"/>
    <x v="2"/>
    <x v="1"/>
    <x v="0"/>
    <x v="3"/>
    <x v="14"/>
    <s v="--"/>
    <x v="0"/>
    <x v="0"/>
    <x v="0"/>
    <x v="2"/>
    <x v="0"/>
    <x v="1"/>
    <x v="0"/>
    <x v="0"/>
    <x v="3"/>
    <x v="4"/>
    <x v="13"/>
    <s v="--"/>
    <x v="1"/>
    <x v="0"/>
    <x v="2"/>
    <x v="0"/>
    <x v="0"/>
    <x v="2"/>
    <x v="3"/>
    <x v="1"/>
    <x v="2"/>
    <x v="13"/>
    <x v="1"/>
    <x v="3"/>
    <s v="--"/>
    <x v="0"/>
    <x v="2"/>
    <x v="2"/>
    <x v="0"/>
    <x v="0"/>
    <x v="2"/>
    <x v="0"/>
    <s v=" "/>
    <x v="1"/>
    <x v="0"/>
    <x v="0"/>
    <x v="0"/>
    <x v="0"/>
    <x v="0"/>
    <x v="0"/>
    <x v="0"/>
    <x v="0"/>
    <x v="1"/>
    <x v="4"/>
    <s v=" "/>
    <x v="0"/>
    <x v="0"/>
    <x v="0"/>
    <x v="0"/>
    <x v="0"/>
    <x v="1"/>
    <x v="0"/>
    <x v="0"/>
    <x v="20"/>
  </r>
  <r>
    <n v="306422"/>
    <s v="--"/>
    <s v="https://exchange.imperial.ac.uk/owa/redir.aspx?C=14a8bf79ee464ea091ef0d325d34333c&amp;URL=https%3a%2f%2fwww.isurvey.soton.ac.uk%2f4882%2f36837%2f7RIU14%2fImperial%2bCollege%2bLondon"/>
    <s v="Section Start"/>
    <x v="0"/>
    <s v=" "/>
    <s v="Chemical Biology"/>
    <x v="2"/>
    <x v="0"/>
    <x v="0"/>
    <x v="1"/>
    <s v="Section Start"/>
    <s v="--"/>
    <x v="1"/>
    <x v="1"/>
    <x v="2"/>
    <x v="2"/>
    <x v="0"/>
    <x v="1"/>
    <x v="2"/>
    <x v="0"/>
    <x v="2"/>
    <x v="1"/>
    <x v="1"/>
    <x v="0"/>
    <s v="--"/>
    <x v="1"/>
    <x v="1"/>
    <x v="1"/>
    <x v="2"/>
    <x v="2"/>
    <x v="0"/>
    <x v="1"/>
    <x v="0"/>
    <x v="1"/>
    <x v="1"/>
    <x v="0"/>
    <s v="--"/>
    <x v="3"/>
    <x v="1"/>
    <x v="0"/>
    <x v="1"/>
    <x v="1"/>
    <x v="0"/>
    <x v="0"/>
    <x v="3"/>
    <x v="1"/>
    <x v="0"/>
    <x v="0"/>
    <x v="5"/>
    <s v="--"/>
    <x v="2"/>
    <x v="4"/>
    <x v="4"/>
    <x v="1"/>
    <x v="0"/>
    <x v="2"/>
    <x v="0"/>
    <s v=" "/>
    <x v="1"/>
    <x v="0"/>
    <x v="0"/>
    <x v="0"/>
    <x v="1"/>
    <x v="0"/>
    <x v="1"/>
    <x v="0"/>
    <x v="0"/>
    <x v="1"/>
    <x v="5"/>
    <s v=" "/>
    <x v="0"/>
    <x v="1"/>
    <x v="0"/>
    <x v="1"/>
    <x v="0"/>
    <x v="0"/>
    <x v="0"/>
    <x v="0"/>
    <x v="21"/>
  </r>
  <r>
    <n v="306468"/>
    <s v="--"/>
    <s v="https://owa.qub.ac.uk/owa/redir.aspx?C=a960005b9ec542519550bf4f0dbcf1fb&amp;URL=https%3a%2f%2fwww.isurvey.soton.ac.uk%2f4882%2f36766%2f2SDPKJ%2fQueen%255C%2527s%2bUniversity%2bBelfast"/>
    <s v="Section Start"/>
    <x v="0"/>
    <s v=" "/>
    <s v="Medicinal Chemistry  Organic Synthesis"/>
    <x v="8"/>
    <x v="2"/>
    <x v="0"/>
    <x v="1"/>
    <s v="Section Start"/>
    <s v="--"/>
    <x v="4"/>
    <x v="0"/>
    <x v="2"/>
    <x v="0"/>
    <x v="1"/>
    <x v="2"/>
    <x v="0"/>
    <x v="0"/>
    <x v="0"/>
    <x v="1"/>
    <x v="2"/>
    <x v="15"/>
    <s v="--"/>
    <x v="1"/>
    <x v="2"/>
    <x v="1"/>
    <x v="3"/>
    <x v="2"/>
    <x v="0"/>
    <x v="2"/>
    <x v="1"/>
    <x v="3"/>
    <x v="2"/>
    <x v="5"/>
    <s v="--"/>
    <x v="3"/>
    <x v="1"/>
    <x v="1"/>
    <x v="1"/>
    <x v="1"/>
    <x v="0"/>
    <x v="0"/>
    <x v="4"/>
    <x v="1"/>
    <x v="4"/>
    <x v="1"/>
    <x v="2"/>
    <s v="--"/>
    <x v="2"/>
    <x v="2"/>
    <x v="2"/>
    <x v="1"/>
    <x v="0"/>
    <x v="2"/>
    <x v="5"/>
    <s v=" "/>
    <x v="0"/>
    <x v="0"/>
    <x v="0"/>
    <x v="0"/>
    <x v="0"/>
    <x v="0"/>
    <x v="0"/>
    <x v="1"/>
    <x v="0"/>
    <x v="0"/>
    <x v="0"/>
    <s v=" "/>
    <x v="1"/>
    <x v="1"/>
    <x v="0"/>
    <x v="0"/>
    <x v="0"/>
    <x v="0"/>
    <x v="0"/>
    <x v="0"/>
    <x v="22"/>
  </r>
  <r>
    <n v="306489"/>
    <s v="--"/>
    <s v="https://owa.qub.ac.uk/owa/redir.aspx?C=5530531cd9ae4448820c962a9ae35b64&amp;URL=https%3a%2f%2fwww.isurvey.soton.ac.uk%2f4882%2f36769%2fE0QTSI%2fQueen%255C%2527s%2bUniversity%2bBelfast"/>
    <s v="Section Start"/>
    <x v="1"/>
    <s v=" "/>
    <s v="Medicinal chemistry  NAD+ research"/>
    <x v="8"/>
    <x v="2"/>
    <x v="0"/>
    <x v="1"/>
    <s v="Section Start"/>
    <s v="--"/>
    <x v="1"/>
    <x v="1"/>
    <x v="1"/>
    <x v="3"/>
    <x v="1"/>
    <x v="1"/>
    <x v="0"/>
    <x v="2"/>
    <x v="1"/>
    <x v="2"/>
    <x v="4"/>
    <x v="16"/>
    <s v="--"/>
    <x v="1"/>
    <x v="1"/>
    <x v="1"/>
    <x v="1"/>
    <x v="0"/>
    <x v="0"/>
    <x v="2"/>
    <x v="1"/>
    <x v="0"/>
    <x v="4"/>
    <x v="14"/>
    <s v="--"/>
    <x v="3"/>
    <x v="2"/>
    <x v="1"/>
    <x v="1"/>
    <x v="0"/>
    <x v="4"/>
    <x v="4"/>
    <x v="1"/>
    <x v="4"/>
    <x v="14"/>
    <x v="1"/>
    <x v="2"/>
    <s v="--"/>
    <x v="2"/>
    <x v="4"/>
    <x v="4"/>
    <x v="1"/>
    <x v="1"/>
    <x v="1"/>
    <x v="13"/>
    <s v=" "/>
    <x v="0"/>
    <x v="1"/>
    <x v="0"/>
    <x v="0"/>
    <x v="0"/>
    <x v="0"/>
    <x v="0"/>
    <x v="1"/>
    <x v="0"/>
    <x v="0"/>
    <x v="0"/>
    <s v=" "/>
    <x v="0"/>
    <x v="0"/>
    <x v="0"/>
    <x v="1"/>
    <x v="0"/>
    <x v="1"/>
    <x v="1"/>
    <x v="5"/>
    <x v="23"/>
  </r>
  <r>
    <n v="306559"/>
    <s v="--"/>
    <m/>
    <s v="Section Start"/>
    <x v="0"/>
    <s v=" "/>
    <s v="(Bio)Organic/Computational Chemistry"/>
    <x v="9"/>
    <x v="1"/>
    <x v="0"/>
    <x v="0"/>
    <s v="Section Start"/>
    <s v="--"/>
    <x v="4"/>
    <x v="1"/>
    <x v="1"/>
    <x v="0"/>
    <x v="1"/>
    <x v="0"/>
    <x v="2"/>
    <x v="1"/>
    <x v="0"/>
    <x v="3"/>
    <x v="1"/>
    <x v="9"/>
    <s v="--"/>
    <x v="1"/>
    <x v="1"/>
    <x v="0"/>
    <x v="1"/>
    <x v="2"/>
    <x v="0"/>
    <x v="3"/>
    <x v="1"/>
    <x v="0"/>
    <x v="1"/>
    <x v="3"/>
    <s v="--"/>
    <x v="3"/>
    <x v="1"/>
    <x v="0"/>
    <x v="2"/>
    <x v="0"/>
    <x v="2"/>
    <x v="3"/>
    <x v="3"/>
    <x v="1"/>
    <x v="3"/>
    <x v="1"/>
    <x v="6"/>
    <s v="--"/>
    <x v="2"/>
    <x v="0"/>
    <x v="0"/>
    <x v="3"/>
    <x v="1"/>
    <x v="2"/>
    <x v="4"/>
    <s v=" "/>
    <x v="1"/>
    <x v="1"/>
    <x v="0"/>
    <x v="1"/>
    <x v="1"/>
    <x v="0"/>
    <x v="0"/>
    <x v="0"/>
    <x v="0"/>
    <x v="1"/>
    <x v="6"/>
    <s v=" "/>
    <x v="0"/>
    <x v="0"/>
    <x v="0"/>
    <x v="1"/>
    <x v="1"/>
    <x v="0"/>
    <x v="0"/>
    <x v="0"/>
    <x v="24"/>
  </r>
  <r>
    <n v="306714"/>
    <s v="--"/>
    <s v="https://outlook.manchester.ac.uk/owa/redir.aspx?C=ba26437e7c8f40798beff5defe48fa07&amp;URL=https%3a%2f%2fwww.isurvey.soton.ac.uk%2f4882%2f36979%2f3CJI98%2fUniversity%2bof%2bManchester"/>
    <s v="Section Start"/>
    <x v="2"/>
    <s v=" "/>
    <s v="Radiochemistry"/>
    <x v="6"/>
    <x v="0"/>
    <x v="1"/>
    <x v="1"/>
    <s v="Section Start"/>
    <s v="--"/>
    <x v="0"/>
    <x v="0"/>
    <x v="2"/>
    <x v="0"/>
    <x v="0"/>
    <x v="2"/>
    <x v="3"/>
    <x v="2"/>
    <x v="1"/>
    <x v="0"/>
    <x v="2"/>
    <x v="17"/>
    <s v="--"/>
    <x v="2"/>
    <x v="1"/>
    <x v="1"/>
    <x v="2"/>
    <x v="1"/>
    <x v="0"/>
    <x v="0"/>
    <x v="0"/>
    <x v="1"/>
    <x v="2"/>
    <x v="15"/>
    <s v="--"/>
    <x v="4"/>
    <x v="0"/>
    <x v="2"/>
    <x v="0"/>
    <x v="2"/>
    <x v="4"/>
    <x v="4"/>
    <x v="4"/>
    <x v="3"/>
    <x v="15"/>
    <x v="2"/>
    <x v="3"/>
    <s v="--"/>
    <x v="0"/>
    <x v="4"/>
    <x v="4"/>
    <x v="2"/>
    <x v="2"/>
    <x v="3"/>
    <x v="14"/>
    <s v=" "/>
    <x v="1"/>
    <x v="1"/>
    <x v="0"/>
    <x v="0"/>
    <x v="0"/>
    <x v="1"/>
    <x v="0"/>
    <x v="1"/>
    <x v="0"/>
    <x v="0"/>
    <x v="0"/>
    <s v=" "/>
    <x v="0"/>
    <x v="0"/>
    <x v="0"/>
    <x v="0"/>
    <x v="0"/>
    <x v="0"/>
    <x v="0"/>
    <x v="0"/>
    <x v="25"/>
  </r>
  <r>
    <n v="306824"/>
    <s v="--"/>
    <m/>
    <s v="Section Start"/>
    <x v="0"/>
    <s v=" "/>
    <s v="organic chemistry"/>
    <x v="10"/>
    <x v="0"/>
    <x v="0"/>
    <x v="1"/>
    <s v="Section Start"/>
    <s v="--"/>
    <x v="1"/>
    <x v="1"/>
    <x v="2"/>
    <x v="1"/>
    <x v="0"/>
    <x v="0"/>
    <x v="0"/>
    <x v="1"/>
    <x v="0"/>
    <x v="2"/>
    <x v="4"/>
    <x v="18"/>
    <s v="--"/>
    <x v="1"/>
    <x v="2"/>
    <x v="1"/>
    <x v="2"/>
    <x v="0"/>
    <x v="0"/>
    <x v="2"/>
    <x v="0"/>
    <x v="0"/>
    <x v="4"/>
    <x v="16"/>
    <s v="--"/>
    <x v="4"/>
    <x v="2"/>
    <x v="0"/>
    <x v="3"/>
    <x v="0"/>
    <x v="0"/>
    <x v="0"/>
    <x v="2"/>
    <x v="1"/>
    <x v="2"/>
    <x v="1"/>
    <x v="1"/>
    <s v="--"/>
    <x v="0"/>
    <x v="4"/>
    <x v="4"/>
    <x v="1"/>
    <x v="1"/>
    <x v="2"/>
    <x v="15"/>
    <s v=" "/>
    <x v="0"/>
    <x v="0"/>
    <x v="0"/>
    <x v="1"/>
    <x v="1"/>
    <x v="0"/>
    <x v="0"/>
    <x v="0"/>
    <x v="0"/>
    <x v="0"/>
    <x v="0"/>
    <s v=" "/>
    <x v="0"/>
    <x v="0"/>
    <x v="0"/>
    <x v="1"/>
    <x v="0"/>
    <x v="1"/>
    <x v="0"/>
    <x v="0"/>
    <x v="26"/>
  </r>
  <r>
    <n v="306852"/>
    <s v="--"/>
    <m/>
    <s v="Section Start"/>
    <x v="0"/>
    <s v=" "/>
    <s v="Synthetic Organic Chemistry"/>
    <x v="11"/>
    <x v="1"/>
    <x v="0"/>
    <x v="0"/>
    <s v="Section Start"/>
    <s v="--"/>
    <x v="2"/>
    <x v="1"/>
    <x v="1"/>
    <x v="1"/>
    <x v="0"/>
    <x v="1"/>
    <x v="3"/>
    <x v="0"/>
    <x v="1"/>
    <x v="2"/>
    <x v="1"/>
    <x v="0"/>
    <s v="--"/>
    <x v="1"/>
    <x v="1"/>
    <x v="1"/>
    <x v="2"/>
    <x v="2"/>
    <x v="1"/>
    <x v="0"/>
    <x v="0"/>
    <x v="0"/>
    <x v="1"/>
    <x v="0"/>
    <s v="--"/>
    <x v="0"/>
    <x v="2"/>
    <x v="2"/>
    <x v="4"/>
    <x v="1"/>
    <x v="0"/>
    <x v="0"/>
    <x v="4"/>
    <x v="1"/>
    <x v="0"/>
    <x v="1"/>
    <x v="3"/>
    <s v="--"/>
    <x v="0"/>
    <x v="4"/>
    <x v="4"/>
    <x v="1"/>
    <x v="1"/>
    <x v="2"/>
    <x v="0"/>
    <s v=" "/>
    <x v="0"/>
    <x v="0"/>
    <x v="0"/>
    <x v="0"/>
    <x v="0"/>
    <x v="0"/>
    <x v="0"/>
    <x v="0"/>
    <x v="0"/>
    <x v="0"/>
    <x v="0"/>
    <s v=" "/>
    <x v="0"/>
    <x v="0"/>
    <x v="0"/>
    <x v="1"/>
    <x v="1"/>
    <x v="0"/>
    <x v="0"/>
    <x v="0"/>
    <x v="27"/>
  </r>
  <r>
    <n v="306898"/>
    <s v="--"/>
    <s v="https://outlook.manchester.ac.uk/owa/redir.aspx?C=2b9aecd54e314af88c8e8b216cbbf31a&amp;URL=https%3a%2f%2fwww.isurvey.soton.ac.uk%2f4882%2f36974%2fL5VQWE%2fUniversity%2bof%2bManchester"/>
    <s v="Section Start"/>
    <x v="2"/>
    <s v=" "/>
    <s v="Analytical chemistry/chemical engineering |Crystallisation"/>
    <x v="6"/>
    <x v="0"/>
    <x v="0"/>
    <x v="1"/>
    <s v="Section Start"/>
    <s v="--"/>
    <x v="3"/>
    <x v="1"/>
    <x v="2"/>
    <x v="0"/>
    <x v="3"/>
    <x v="1"/>
    <x v="0"/>
    <x v="1"/>
    <x v="1"/>
    <x v="3"/>
    <x v="1"/>
    <x v="0"/>
    <s v="--"/>
    <x v="0"/>
    <x v="1"/>
    <x v="0"/>
    <x v="1"/>
    <x v="2"/>
    <x v="0"/>
    <x v="2"/>
    <x v="1"/>
    <x v="0"/>
    <x v="1"/>
    <x v="0"/>
    <s v="--"/>
    <x v="0"/>
    <x v="2"/>
    <x v="2"/>
    <x v="0"/>
    <x v="2"/>
    <x v="0"/>
    <x v="0"/>
    <x v="4"/>
    <x v="1"/>
    <x v="0"/>
    <x v="1"/>
    <x v="6"/>
    <s v="--"/>
    <x v="2"/>
    <x v="2"/>
    <x v="0"/>
    <x v="3"/>
    <x v="0"/>
    <x v="2"/>
    <x v="0"/>
    <s v=" "/>
    <x v="1"/>
    <x v="1"/>
    <x v="0"/>
    <x v="0"/>
    <x v="1"/>
    <x v="0"/>
    <x v="1"/>
    <x v="0"/>
    <x v="1"/>
    <x v="1"/>
    <x v="7"/>
    <s v=" "/>
    <x v="0"/>
    <x v="0"/>
    <x v="0"/>
    <x v="0"/>
    <x v="0"/>
    <x v="0"/>
    <x v="0"/>
    <x v="0"/>
    <x v="28"/>
  </r>
  <r>
    <n v="306926"/>
    <s v="--"/>
    <m/>
    <s v="Section Start"/>
    <x v="0"/>
    <s v=" "/>
    <s v="Chemistry. Organometallic catalysis for organic synthesis"/>
    <x v="11"/>
    <x v="1"/>
    <x v="0"/>
    <x v="0"/>
    <s v="Section Start"/>
    <s v="--"/>
    <x v="3"/>
    <x v="1"/>
    <x v="1"/>
    <x v="0"/>
    <x v="0"/>
    <x v="0"/>
    <x v="2"/>
    <x v="1"/>
    <x v="0"/>
    <x v="2"/>
    <x v="1"/>
    <x v="0"/>
    <s v="--"/>
    <x v="1"/>
    <x v="2"/>
    <x v="1"/>
    <x v="1"/>
    <x v="2"/>
    <x v="0"/>
    <x v="2"/>
    <x v="1"/>
    <x v="0"/>
    <x v="1"/>
    <x v="5"/>
    <s v="--"/>
    <x v="0"/>
    <x v="2"/>
    <x v="0"/>
    <x v="2"/>
    <x v="2"/>
    <x v="0"/>
    <x v="0"/>
    <x v="0"/>
    <x v="1"/>
    <x v="4"/>
    <x v="1"/>
    <x v="6"/>
    <s v="--"/>
    <x v="0"/>
    <x v="0"/>
    <x v="0"/>
    <x v="2"/>
    <x v="1"/>
    <x v="2"/>
    <x v="5"/>
    <s v=" "/>
    <x v="1"/>
    <x v="0"/>
    <x v="0"/>
    <x v="1"/>
    <x v="1"/>
    <x v="0"/>
    <x v="0"/>
    <x v="0"/>
    <x v="0"/>
    <x v="0"/>
    <x v="0"/>
    <s v=" "/>
    <x v="0"/>
    <x v="0"/>
    <x v="0"/>
    <x v="1"/>
    <x v="0"/>
    <x v="1"/>
    <x v="0"/>
    <x v="0"/>
    <x v="29"/>
  </r>
  <r>
    <n v="306973"/>
    <s v="--"/>
    <m/>
    <s v="Section Start"/>
    <x v="1"/>
    <s v=" "/>
    <s v="Organic Chemistry and Chemical Biology"/>
    <x v="4"/>
    <x v="1"/>
    <x v="0"/>
    <x v="1"/>
    <s v="Section Start"/>
    <s v="--"/>
    <x v="1"/>
    <x v="1"/>
    <x v="1"/>
    <x v="3"/>
    <x v="0"/>
    <x v="0"/>
    <x v="2"/>
    <x v="2"/>
    <x v="0"/>
    <x v="0"/>
    <x v="5"/>
    <x v="19"/>
    <s v="--"/>
    <x v="1"/>
    <x v="1"/>
    <x v="1"/>
    <x v="2"/>
    <x v="1"/>
    <x v="0"/>
    <x v="0"/>
    <x v="0"/>
    <x v="2"/>
    <x v="5"/>
    <x v="17"/>
    <s v="--"/>
    <x v="0"/>
    <x v="4"/>
    <x v="2"/>
    <x v="3"/>
    <x v="4"/>
    <x v="0"/>
    <x v="0"/>
    <x v="3"/>
    <x v="1"/>
    <x v="16"/>
    <x v="1"/>
    <x v="2"/>
    <s v="--"/>
    <x v="2"/>
    <x v="1"/>
    <x v="1"/>
    <x v="1"/>
    <x v="0"/>
    <x v="5"/>
    <x v="16"/>
    <s v=" "/>
    <x v="1"/>
    <x v="1"/>
    <x v="0"/>
    <x v="1"/>
    <x v="1"/>
    <x v="0"/>
    <x v="0"/>
    <x v="1"/>
    <x v="0"/>
    <x v="0"/>
    <x v="0"/>
    <s v=" "/>
    <x v="0"/>
    <x v="0"/>
    <x v="0"/>
    <x v="1"/>
    <x v="0"/>
    <x v="0"/>
    <x v="0"/>
    <x v="0"/>
    <x v="30"/>
  </r>
  <r>
    <n v="307024"/>
    <s v="--"/>
    <s v="https://owa.qub.ac.uk/owa/redir.aspx?C=6f4ad1d93fa7437a9cc794d1f1a88908&amp;URL=https%3a%2f%2fwww.isurvey.soton.ac.uk%2f4882%2f36768%2fE1FVWH%2fQueen%255C%2527s%2bUniversity%2bBelfast"/>
    <s v="Section Start"/>
    <x v="1"/>
    <s v=" "/>
    <s v="Medicinal Chemistry"/>
    <x v="8"/>
    <x v="2"/>
    <x v="0"/>
    <x v="2"/>
    <s v="Section Start"/>
    <s v="--"/>
    <x v="4"/>
    <x v="1"/>
    <x v="2"/>
    <x v="0"/>
    <x v="3"/>
    <x v="1"/>
    <x v="0"/>
    <x v="1"/>
    <x v="3"/>
    <x v="4"/>
    <x v="1"/>
    <x v="9"/>
    <s v="--"/>
    <x v="2"/>
    <x v="2"/>
    <x v="0"/>
    <x v="2"/>
    <x v="0"/>
    <x v="0"/>
    <x v="1"/>
    <x v="0"/>
    <x v="0"/>
    <x v="1"/>
    <x v="3"/>
    <s v="--"/>
    <x v="0"/>
    <x v="1"/>
    <x v="1"/>
    <x v="3"/>
    <x v="4"/>
    <x v="4"/>
    <x v="3"/>
    <x v="1"/>
    <x v="1"/>
    <x v="3"/>
    <x v="2"/>
    <x v="3"/>
    <s v="--"/>
    <x v="2"/>
    <x v="1"/>
    <x v="4"/>
    <x v="2"/>
    <x v="1"/>
    <x v="2"/>
    <x v="4"/>
    <s v=" "/>
    <x v="0"/>
    <x v="1"/>
    <x v="0"/>
    <x v="0"/>
    <x v="0"/>
    <x v="0"/>
    <x v="0"/>
    <x v="1"/>
    <x v="0"/>
    <x v="0"/>
    <x v="0"/>
    <s v=" "/>
    <x v="0"/>
    <x v="0"/>
    <x v="0"/>
    <x v="1"/>
    <x v="0"/>
    <x v="1"/>
    <x v="0"/>
    <x v="0"/>
    <x v="31"/>
  </r>
  <r>
    <n v="307052"/>
    <s v="--"/>
    <s v="https://www.outlook.soton.ac.uk/owa/redir.aspx?C=8c33e1f77e324dbdb06fce5d6bfba492&amp;URL=https%3a%2f%2fwww.isurvey.soton.ac.uk%2f4882%2f36748%2f5KKH2J%2fUniversity%2bof%2bSouthampton"/>
    <s v="Section Start"/>
    <x v="1"/>
    <s v=" "/>
    <s v="Characterisation and Analytics"/>
    <x v="0"/>
    <x v="0"/>
    <x v="2"/>
    <x v="1"/>
    <s v="Section Start"/>
    <s v="--"/>
    <x v="4"/>
    <x v="0"/>
    <x v="2"/>
    <x v="3"/>
    <x v="0"/>
    <x v="0"/>
    <x v="2"/>
    <x v="1"/>
    <x v="0"/>
    <x v="2"/>
    <x v="1"/>
    <x v="20"/>
    <s v="--"/>
    <x v="2"/>
    <x v="1"/>
    <x v="1"/>
    <x v="2"/>
    <x v="1"/>
    <x v="1"/>
    <x v="0"/>
    <x v="0"/>
    <x v="1"/>
    <x v="1"/>
    <x v="18"/>
    <s v="--"/>
    <x v="1"/>
    <x v="0"/>
    <x v="2"/>
    <x v="3"/>
    <x v="0"/>
    <x v="2"/>
    <x v="3"/>
    <x v="3"/>
    <x v="1"/>
    <x v="17"/>
    <x v="1"/>
    <x v="1"/>
    <s v="--"/>
    <x v="0"/>
    <x v="4"/>
    <x v="2"/>
    <x v="2"/>
    <x v="0"/>
    <x v="2"/>
    <x v="17"/>
    <s v=" "/>
    <x v="0"/>
    <x v="0"/>
    <x v="1"/>
    <x v="1"/>
    <x v="1"/>
    <x v="1"/>
    <x v="0"/>
    <x v="1"/>
    <x v="0"/>
    <x v="0"/>
    <x v="0"/>
    <s v=" "/>
    <x v="1"/>
    <x v="0"/>
    <x v="0"/>
    <x v="1"/>
    <x v="0"/>
    <x v="0"/>
    <x v="0"/>
    <x v="0"/>
    <x v="23"/>
  </r>
  <r>
    <n v="307124"/>
    <s v="--"/>
    <m/>
    <s v="Section Start"/>
    <x v="2"/>
    <s v=" "/>
    <s v="Carbohydrate chemistry. "/>
    <x v="9"/>
    <x v="0"/>
    <x v="0"/>
    <x v="1"/>
    <s v="Section Start"/>
    <s v="--"/>
    <x v="4"/>
    <x v="1"/>
    <x v="1"/>
    <x v="2"/>
    <x v="1"/>
    <x v="0"/>
    <x v="2"/>
    <x v="2"/>
    <x v="0"/>
    <x v="0"/>
    <x v="2"/>
    <x v="21"/>
    <s v="--"/>
    <x v="2"/>
    <x v="0"/>
    <x v="0"/>
    <x v="2"/>
    <x v="1"/>
    <x v="2"/>
    <x v="0"/>
    <x v="0"/>
    <x v="1"/>
    <x v="4"/>
    <x v="19"/>
    <s v="--"/>
    <x v="0"/>
    <x v="0"/>
    <x v="1"/>
    <x v="0"/>
    <x v="1"/>
    <x v="1"/>
    <x v="1"/>
    <x v="0"/>
    <x v="3"/>
    <x v="18"/>
    <x v="1"/>
    <x v="3"/>
    <s v="--"/>
    <x v="1"/>
    <x v="4"/>
    <x v="4"/>
    <x v="2"/>
    <x v="0"/>
    <x v="4"/>
    <x v="18"/>
    <s v=" "/>
    <x v="0"/>
    <x v="0"/>
    <x v="0"/>
    <x v="1"/>
    <x v="0"/>
    <x v="0"/>
    <x v="0"/>
    <x v="1"/>
    <x v="0"/>
    <x v="0"/>
    <x v="0"/>
    <s v=" "/>
    <x v="1"/>
    <x v="0"/>
    <x v="0"/>
    <x v="0"/>
    <x v="0"/>
    <x v="1"/>
    <x v="0"/>
    <x v="0"/>
    <x v="32"/>
  </r>
  <r>
    <n v="307130"/>
    <s v="--"/>
    <m/>
    <s v="Section Start"/>
    <x v="1"/>
    <s v=" "/>
    <s v="Synthetic Organic Chemistry"/>
    <x v="12"/>
    <x v="0"/>
    <x v="2"/>
    <x v="1"/>
    <s v="Section Start"/>
    <s v="--"/>
    <x v="1"/>
    <x v="2"/>
    <x v="1"/>
    <x v="0"/>
    <x v="3"/>
    <x v="2"/>
    <x v="1"/>
    <x v="0"/>
    <x v="0"/>
    <x v="0"/>
    <x v="1"/>
    <x v="0"/>
    <s v="--"/>
    <x v="1"/>
    <x v="2"/>
    <x v="0"/>
    <x v="0"/>
    <x v="0"/>
    <x v="0"/>
    <x v="1"/>
    <x v="1"/>
    <x v="0"/>
    <x v="1"/>
    <x v="0"/>
    <s v="--"/>
    <x v="3"/>
    <x v="2"/>
    <x v="2"/>
    <x v="0"/>
    <x v="0"/>
    <x v="0"/>
    <x v="0"/>
    <x v="4"/>
    <x v="1"/>
    <x v="0"/>
    <x v="4"/>
    <x v="1"/>
    <s v="--"/>
    <x v="2"/>
    <x v="1"/>
    <x v="4"/>
    <x v="2"/>
    <x v="0"/>
    <x v="2"/>
    <x v="0"/>
    <s v=" "/>
    <x v="1"/>
    <x v="0"/>
    <x v="0"/>
    <x v="0"/>
    <x v="0"/>
    <x v="0"/>
    <x v="0"/>
    <x v="0"/>
    <x v="0"/>
    <x v="0"/>
    <x v="0"/>
    <s v=" "/>
    <x v="0"/>
    <x v="0"/>
    <x v="0"/>
    <x v="0"/>
    <x v="0"/>
    <x v="0"/>
    <x v="0"/>
    <x v="0"/>
    <x v="33"/>
  </r>
  <r>
    <n v="307136"/>
    <s v="--"/>
    <m/>
    <s v="Section Start"/>
    <x v="1"/>
    <s v=" "/>
    <s v="organic chemistry"/>
    <x v="0"/>
    <x v="0"/>
    <x v="2"/>
    <x v="1"/>
    <s v="Section Start"/>
    <s v="--"/>
    <x v="0"/>
    <x v="3"/>
    <x v="0"/>
    <x v="0"/>
    <x v="0"/>
    <x v="1"/>
    <x v="3"/>
    <x v="2"/>
    <x v="2"/>
    <x v="1"/>
    <x v="1"/>
    <x v="22"/>
    <s v="--"/>
    <x v="0"/>
    <x v="1"/>
    <x v="0"/>
    <x v="0"/>
    <x v="3"/>
    <x v="1"/>
    <x v="0"/>
    <x v="1"/>
    <x v="0"/>
    <x v="1"/>
    <x v="20"/>
    <s v="--"/>
    <x v="4"/>
    <x v="0"/>
    <x v="2"/>
    <x v="1"/>
    <x v="2"/>
    <x v="4"/>
    <x v="4"/>
    <x v="1"/>
    <x v="0"/>
    <x v="0"/>
    <x v="1"/>
    <x v="3"/>
    <s v="--"/>
    <x v="0"/>
    <x v="2"/>
    <x v="4"/>
    <x v="2"/>
    <x v="1"/>
    <x v="0"/>
    <x v="0"/>
    <s v=" "/>
    <x v="0"/>
    <x v="0"/>
    <x v="0"/>
    <x v="0"/>
    <x v="1"/>
    <x v="0"/>
    <x v="0"/>
    <x v="1"/>
    <x v="0"/>
    <x v="0"/>
    <x v="0"/>
    <s v=" "/>
    <x v="0"/>
    <x v="0"/>
    <x v="0"/>
    <x v="0"/>
    <x v="0"/>
    <x v="0"/>
    <x v="0"/>
    <x v="0"/>
    <x v="34"/>
  </r>
  <r>
    <n v="307140"/>
    <s v="--"/>
    <s v="http://co114w.col114.mail.live.com/mail/InboxLight.aspx?n=12393759"/>
    <s v="Section Start"/>
    <x v="1"/>
    <s v=" "/>
    <s v="Synthetic chemistry"/>
    <x v="7"/>
    <x v="0"/>
    <x v="3"/>
    <x v="1"/>
    <s v="Section Start"/>
    <s v="--"/>
    <x v="1"/>
    <x v="0"/>
    <x v="4"/>
    <x v="1"/>
    <x v="1"/>
    <x v="2"/>
    <x v="3"/>
    <x v="1"/>
    <x v="0"/>
    <x v="3"/>
    <x v="1"/>
    <x v="23"/>
    <s v="--"/>
    <x v="1"/>
    <x v="2"/>
    <x v="3"/>
    <x v="1"/>
    <x v="0"/>
    <x v="0"/>
    <x v="2"/>
    <x v="2"/>
    <x v="0"/>
    <x v="2"/>
    <x v="21"/>
    <s v="--"/>
    <x v="2"/>
    <x v="0"/>
    <x v="0"/>
    <x v="2"/>
    <x v="0"/>
    <x v="2"/>
    <x v="0"/>
    <x v="4"/>
    <x v="1"/>
    <x v="8"/>
    <x v="1"/>
    <x v="2"/>
    <s v="--"/>
    <x v="1"/>
    <x v="0"/>
    <x v="0"/>
    <x v="0"/>
    <x v="0"/>
    <x v="2"/>
    <x v="19"/>
    <s v=" "/>
    <x v="0"/>
    <x v="0"/>
    <x v="0"/>
    <x v="0"/>
    <x v="1"/>
    <x v="0"/>
    <x v="0"/>
    <x v="0"/>
    <x v="0"/>
    <x v="0"/>
    <x v="0"/>
    <s v=" "/>
    <x v="1"/>
    <x v="0"/>
    <x v="0"/>
    <x v="1"/>
    <x v="0"/>
    <x v="1"/>
    <x v="0"/>
    <x v="0"/>
    <x v="35"/>
  </r>
  <r>
    <n v="307145"/>
    <s v="--"/>
    <s v="https://cardiffmail15.cf.ac.uk/mail6/sac7dw.nsf/iNotes/Mail/?OpenDocument&amp;ui=dwa_lite_frame&amp;l=en&amp;CR&amp;MX&amp;TS=20120325T214925"/>
    <s v="Section Start"/>
    <x v="1"/>
    <s v=" "/>
    <s v="Catalytic chemistry."/>
    <x v="1"/>
    <x v="2"/>
    <x v="2"/>
    <x v="1"/>
    <s v="Section Start"/>
    <s v="--"/>
    <x v="4"/>
    <x v="0"/>
    <x v="1"/>
    <x v="0"/>
    <x v="0"/>
    <x v="2"/>
    <x v="0"/>
    <x v="1"/>
    <x v="0"/>
    <x v="2"/>
    <x v="3"/>
    <x v="24"/>
    <s v="--"/>
    <x v="0"/>
    <x v="2"/>
    <x v="2"/>
    <x v="1"/>
    <x v="0"/>
    <x v="0"/>
    <x v="0"/>
    <x v="1"/>
    <x v="0"/>
    <x v="4"/>
    <x v="22"/>
    <s v="--"/>
    <x v="3"/>
    <x v="1"/>
    <x v="1"/>
    <x v="2"/>
    <x v="0"/>
    <x v="3"/>
    <x v="2"/>
    <x v="2"/>
    <x v="4"/>
    <x v="19"/>
    <x v="2"/>
    <x v="6"/>
    <s v="--"/>
    <x v="2"/>
    <x v="2"/>
    <x v="2"/>
    <x v="0"/>
    <x v="1"/>
    <x v="3"/>
    <x v="20"/>
    <s v=" "/>
    <x v="1"/>
    <x v="1"/>
    <x v="1"/>
    <x v="0"/>
    <x v="1"/>
    <x v="0"/>
    <x v="1"/>
    <x v="0"/>
    <x v="1"/>
    <x v="1"/>
    <x v="8"/>
    <s v=" "/>
    <x v="0"/>
    <x v="0"/>
    <x v="0"/>
    <x v="1"/>
    <x v="0"/>
    <x v="0"/>
    <x v="0"/>
    <x v="0"/>
    <x v="36"/>
  </r>
  <r>
    <n v="307164"/>
    <s v="--"/>
    <m/>
    <s v="Section Start"/>
    <x v="0"/>
    <s v=" "/>
    <s v="organic chemistry"/>
    <x v="13"/>
    <x v="0"/>
    <x v="4"/>
    <x v="1"/>
    <s v="Section Start"/>
    <s v="--"/>
    <x v="1"/>
    <x v="1"/>
    <x v="1"/>
    <x v="1"/>
    <x v="1"/>
    <x v="0"/>
    <x v="2"/>
    <x v="1"/>
    <x v="1"/>
    <x v="0"/>
    <x v="4"/>
    <x v="25"/>
    <s v="--"/>
    <x v="1"/>
    <x v="2"/>
    <x v="1"/>
    <x v="2"/>
    <x v="0"/>
    <x v="1"/>
    <x v="0"/>
    <x v="0"/>
    <x v="0"/>
    <x v="3"/>
    <x v="23"/>
    <s v="--"/>
    <x v="0"/>
    <x v="2"/>
    <x v="0"/>
    <x v="1"/>
    <x v="0"/>
    <x v="2"/>
    <x v="0"/>
    <x v="0"/>
    <x v="3"/>
    <x v="20"/>
    <x v="0"/>
    <x v="5"/>
    <s v="--"/>
    <x v="2"/>
    <x v="4"/>
    <x v="4"/>
    <x v="2"/>
    <x v="1"/>
    <x v="1"/>
    <x v="21"/>
    <s v=" "/>
    <x v="1"/>
    <x v="0"/>
    <x v="0"/>
    <x v="1"/>
    <x v="1"/>
    <x v="0"/>
    <x v="0"/>
    <x v="0"/>
    <x v="0"/>
    <x v="0"/>
    <x v="0"/>
    <s v=" "/>
    <x v="0"/>
    <x v="0"/>
    <x v="0"/>
    <x v="1"/>
    <x v="0"/>
    <x v="1"/>
    <x v="0"/>
    <x v="0"/>
    <x v="37"/>
  </r>
  <r>
    <n v="307196"/>
    <s v="--"/>
    <m/>
    <s v="Section Start"/>
    <x v="1"/>
    <s v=" "/>
    <s v="Physical chemistry"/>
    <x v="12"/>
    <x v="0"/>
    <x v="3"/>
    <x v="1"/>
    <s v="Section Start"/>
    <s v="--"/>
    <x v="1"/>
    <x v="1"/>
    <x v="2"/>
    <x v="2"/>
    <x v="1"/>
    <x v="0"/>
    <x v="0"/>
    <x v="2"/>
    <x v="0"/>
    <x v="2"/>
    <x v="4"/>
    <x v="26"/>
    <s v="--"/>
    <x v="0"/>
    <x v="2"/>
    <x v="2"/>
    <x v="2"/>
    <x v="0"/>
    <x v="0"/>
    <x v="2"/>
    <x v="1"/>
    <x v="0"/>
    <x v="1"/>
    <x v="0"/>
    <s v="--"/>
    <x v="0"/>
    <x v="2"/>
    <x v="1"/>
    <x v="2"/>
    <x v="3"/>
    <x v="4"/>
    <x v="1"/>
    <x v="1"/>
    <x v="1"/>
    <x v="0"/>
    <x v="5"/>
    <x v="1"/>
    <s v="--"/>
    <x v="0"/>
    <x v="2"/>
    <x v="2"/>
    <x v="2"/>
    <x v="0"/>
    <x v="2"/>
    <x v="0"/>
    <s v=" "/>
    <x v="1"/>
    <x v="0"/>
    <x v="1"/>
    <x v="0"/>
    <x v="0"/>
    <x v="0"/>
    <x v="0"/>
    <x v="1"/>
    <x v="0"/>
    <x v="0"/>
    <x v="0"/>
    <s v=" "/>
    <x v="0"/>
    <x v="0"/>
    <x v="0"/>
    <x v="1"/>
    <x v="0"/>
    <x v="0"/>
    <x v="0"/>
    <x v="0"/>
    <x v="38"/>
  </r>
  <r>
    <n v="307272"/>
    <s v="--"/>
    <m/>
    <s v="Section Start"/>
    <x v="1"/>
    <s v=" "/>
    <s v="Homogenous Catalysis"/>
    <x v="10"/>
    <x v="1"/>
    <x v="3"/>
    <x v="1"/>
    <s v="Section Start"/>
    <s v="--"/>
    <x v="1"/>
    <x v="1"/>
    <x v="1"/>
    <x v="2"/>
    <x v="3"/>
    <x v="2"/>
    <x v="3"/>
    <x v="1"/>
    <x v="0"/>
    <x v="1"/>
    <x v="1"/>
    <x v="0"/>
    <s v="--"/>
    <x v="1"/>
    <x v="0"/>
    <x v="0"/>
    <x v="1"/>
    <x v="2"/>
    <x v="0"/>
    <x v="2"/>
    <x v="1"/>
    <x v="0"/>
    <x v="1"/>
    <x v="0"/>
    <s v="--"/>
    <x v="3"/>
    <x v="2"/>
    <x v="0"/>
    <x v="2"/>
    <x v="3"/>
    <x v="3"/>
    <x v="2"/>
    <x v="1"/>
    <x v="1"/>
    <x v="0"/>
    <x v="1"/>
    <x v="3"/>
    <s v="--"/>
    <x v="2"/>
    <x v="4"/>
    <x v="4"/>
    <x v="4"/>
    <x v="1"/>
    <x v="2"/>
    <x v="0"/>
    <s v=" "/>
    <x v="1"/>
    <x v="0"/>
    <x v="0"/>
    <x v="0"/>
    <x v="1"/>
    <x v="0"/>
    <x v="0"/>
    <x v="0"/>
    <x v="0"/>
    <x v="0"/>
    <x v="0"/>
    <s v=" "/>
    <x v="0"/>
    <x v="0"/>
    <x v="0"/>
    <x v="0"/>
    <x v="0"/>
    <x v="1"/>
    <x v="0"/>
    <x v="0"/>
    <x v="39"/>
  </r>
  <r>
    <n v="307288"/>
    <s v="--"/>
    <m/>
    <s v="Section Start"/>
    <x v="1"/>
    <s v=" "/>
    <s v="Organic Chemistry - Methodology"/>
    <x v="14"/>
    <x v="1"/>
    <x v="1"/>
    <x v="1"/>
    <s v="Section Start"/>
    <s v="--"/>
    <x v="0"/>
    <x v="0"/>
    <x v="2"/>
    <x v="4"/>
    <x v="2"/>
    <x v="0"/>
    <x v="4"/>
    <x v="1"/>
    <x v="1"/>
    <x v="1"/>
    <x v="1"/>
    <x v="0"/>
    <s v="--"/>
    <x v="1"/>
    <x v="2"/>
    <x v="2"/>
    <x v="1"/>
    <x v="3"/>
    <x v="0"/>
    <x v="2"/>
    <x v="1"/>
    <x v="0"/>
    <x v="1"/>
    <x v="0"/>
    <s v="--"/>
    <x v="3"/>
    <x v="1"/>
    <x v="2"/>
    <x v="1"/>
    <x v="2"/>
    <x v="0"/>
    <x v="0"/>
    <x v="2"/>
    <x v="4"/>
    <x v="21"/>
    <x v="1"/>
    <x v="2"/>
    <s v="--"/>
    <x v="3"/>
    <x v="0"/>
    <x v="0"/>
    <x v="4"/>
    <x v="2"/>
    <x v="2"/>
    <x v="0"/>
    <s v=" "/>
    <x v="0"/>
    <x v="0"/>
    <x v="0"/>
    <x v="1"/>
    <x v="1"/>
    <x v="0"/>
    <x v="0"/>
    <x v="1"/>
    <x v="0"/>
    <x v="0"/>
    <x v="0"/>
    <s v=" "/>
    <x v="0"/>
    <x v="0"/>
    <x v="0"/>
    <x v="1"/>
    <x v="0"/>
    <x v="1"/>
    <x v="0"/>
    <x v="0"/>
    <x v="40"/>
  </r>
  <r>
    <n v="307290"/>
    <s v="--"/>
    <m/>
    <s v="Section Start"/>
    <x v="1"/>
    <s v=" "/>
    <s v="Organic Chemistry"/>
    <x v="14"/>
    <x v="1"/>
    <x v="1"/>
    <x v="1"/>
    <s v="Section Start"/>
    <s v="--"/>
    <x v="2"/>
    <x v="1"/>
    <x v="1"/>
    <x v="3"/>
    <x v="1"/>
    <x v="0"/>
    <x v="1"/>
    <x v="1"/>
    <x v="0"/>
    <x v="0"/>
    <x v="1"/>
    <x v="0"/>
    <s v="--"/>
    <x v="1"/>
    <x v="2"/>
    <x v="2"/>
    <x v="1"/>
    <x v="4"/>
    <x v="0"/>
    <x v="2"/>
    <x v="1"/>
    <x v="0"/>
    <x v="1"/>
    <x v="0"/>
    <s v="--"/>
    <x v="3"/>
    <x v="1"/>
    <x v="1"/>
    <x v="2"/>
    <x v="3"/>
    <x v="2"/>
    <x v="3"/>
    <x v="2"/>
    <x v="0"/>
    <x v="0"/>
    <x v="1"/>
    <x v="6"/>
    <s v="--"/>
    <x v="2"/>
    <x v="1"/>
    <x v="1"/>
    <x v="1"/>
    <x v="1"/>
    <x v="0"/>
    <x v="0"/>
    <s v=" "/>
    <x v="0"/>
    <x v="0"/>
    <x v="0"/>
    <x v="0"/>
    <x v="1"/>
    <x v="0"/>
    <x v="0"/>
    <x v="0"/>
    <x v="0"/>
    <x v="0"/>
    <x v="0"/>
    <s v=" "/>
    <x v="0"/>
    <x v="0"/>
    <x v="0"/>
    <x v="1"/>
    <x v="1"/>
    <x v="0"/>
    <x v="0"/>
    <x v="0"/>
    <x v="41"/>
  </r>
  <r>
    <n v="307294"/>
    <s v="--"/>
    <m/>
    <s v="Section Start"/>
    <x v="1"/>
    <s v=" "/>
    <s v="Organic chemistry"/>
    <x v="14"/>
    <x v="1"/>
    <x v="1"/>
    <x v="1"/>
    <s v="Section Start"/>
    <s v="--"/>
    <x v="2"/>
    <x v="1"/>
    <x v="1"/>
    <x v="3"/>
    <x v="1"/>
    <x v="0"/>
    <x v="0"/>
    <x v="1"/>
    <x v="0"/>
    <x v="2"/>
    <x v="1"/>
    <x v="27"/>
    <s v="--"/>
    <x v="1"/>
    <x v="1"/>
    <x v="2"/>
    <x v="0"/>
    <x v="2"/>
    <x v="0"/>
    <x v="2"/>
    <x v="1"/>
    <x v="0"/>
    <x v="1"/>
    <x v="5"/>
    <s v="--"/>
    <x v="3"/>
    <x v="2"/>
    <x v="1"/>
    <x v="1"/>
    <x v="1"/>
    <x v="0"/>
    <x v="4"/>
    <x v="3"/>
    <x v="1"/>
    <x v="4"/>
    <x v="1"/>
    <x v="2"/>
    <s v="--"/>
    <x v="2"/>
    <x v="1"/>
    <x v="0"/>
    <x v="2"/>
    <x v="1"/>
    <x v="2"/>
    <x v="5"/>
    <s v=" "/>
    <x v="1"/>
    <x v="1"/>
    <x v="0"/>
    <x v="1"/>
    <x v="1"/>
    <x v="0"/>
    <x v="0"/>
    <x v="1"/>
    <x v="0"/>
    <x v="1"/>
    <x v="9"/>
    <s v=" "/>
    <x v="1"/>
    <x v="0"/>
    <x v="0"/>
    <x v="0"/>
    <x v="0"/>
    <x v="1"/>
    <x v="0"/>
    <x v="0"/>
    <x v="42"/>
  </r>
  <r>
    <n v="307305"/>
    <s v="--"/>
    <m/>
    <s v="Section Start"/>
    <x v="2"/>
    <s v=" "/>
    <s v="Chemical biology- nucleic acids research"/>
    <x v="0"/>
    <x v="1"/>
    <x v="2"/>
    <x v="1"/>
    <s v="Section Start"/>
    <s v="--"/>
    <x v="0"/>
    <x v="1"/>
    <x v="2"/>
    <x v="2"/>
    <x v="0"/>
    <x v="1"/>
    <x v="0"/>
    <x v="0"/>
    <x v="0"/>
    <x v="2"/>
    <x v="1"/>
    <x v="9"/>
    <s v="--"/>
    <x v="1"/>
    <x v="1"/>
    <x v="1"/>
    <x v="1"/>
    <x v="3"/>
    <x v="1"/>
    <x v="0"/>
    <x v="0"/>
    <x v="0"/>
    <x v="1"/>
    <x v="3"/>
    <s v="--"/>
    <x v="3"/>
    <x v="1"/>
    <x v="2"/>
    <x v="1"/>
    <x v="2"/>
    <x v="0"/>
    <x v="0"/>
    <x v="3"/>
    <x v="4"/>
    <x v="22"/>
    <x v="1"/>
    <x v="3"/>
    <s v="--"/>
    <x v="0"/>
    <x v="4"/>
    <x v="4"/>
    <x v="3"/>
    <x v="0"/>
    <x v="2"/>
    <x v="4"/>
    <s v=" "/>
    <x v="0"/>
    <x v="0"/>
    <x v="0"/>
    <x v="0"/>
    <x v="0"/>
    <x v="0"/>
    <x v="0"/>
    <x v="1"/>
    <x v="0"/>
    <x v="1"/>
    <x v="10"/>
    <s v=" "/>
    <x v="0"/>
    <x v="0"/>
    <x v="0"/>
    <x v="1"/>
    <x v="0"/>
    <x v="0"/>
    <x v="1"/>
    <x v="6"/>
    <x v="43"/>
  </r>
  <r>
    <n v="307312"/>
    <s v="--"/>
    <m/>
    <s v="Section Start"/>
    <x v="1"/>
    <s v=" "/>
    <s v="Materials Chemistry  specifically organic conductive materials based on oligomers"/>
    <x v="12"/>
    <x v="0"/>
    <x v="2"/>
    <x v="1"/>
    <s v="Section Start"/>
    <s v="--"/>
    <x v="1"/>
    <x v="0"/>
    <x v="0"/>
    <x v="0"/>
    <x v="1"/>
    <x v="1"/>
    <x v="0"/>
    <x v="2"/>
    <x v="0"/>
    <x v="2"/>
    <x v="1"/>
    <x v="28"/>
    <s v="--"/>
    <x v="1"/>
    <x v="2"/>
    <x v="2"/>
    <x v="1"/>
    <x v="2"/>
    <x v="0"/>
    <x v="2"/>
    <x v="1"/>
    <x v="0"/>
    <x v="1"/>
    <x v="24"/>
    <s v="--"/>
    <x v="3"/>
    <x v="2"/>
    <x v="2"/>
    <x v="2"/>
    <x v="1"/>
    <x v="2"/>
    <x v="4"/>
    <x v="2"/>
    <x v="1"/>
    <x v="23"/>
    <x v="1"/>
    <x v="6"/>
    <s v="--"/>
    <x v="0"/>
    <x v="1"/>
    <x v="1"/>
    <x v="1"/>
    <x v="1"/>
    <x v="2"/>
    <x v="22"/>
    <s v=" "/>
    <x v="1"/>
    <x v="0"/>
    <x v="0"/>
    <x v="0"/>
    <x v="0"/>
    <x v="0"/>
    <x v="1"/>
    <x v="1"/>
    <x v="0"/>
    <x v="0"/>
    <x v="0"/>
    <s v=" "/>
    <x v="0"/>
    <x v="0"/>
    <x v="0"/>
    <x v="1"/>
    <x v="0"/>
    <x v="0"/>
    <x v="0"/>
    <x v="0"/>
    <x v="44"/>
  </r>
  <r>
    <n v="307316"/>
    <s v="--"/>
    <m/>
    <s v="Section Start"/>
    <x v="0"/>
    <s v=" "/>
    <s v="Computational chemistry"/>
    <x v="2"/>
    <x v="1"/>
    <x v="2"/>
    <x v="0"/>
    <s v="Section Start"/>
    <s v="--"/>
    <x v="3"/>
    <x v="1"/>
    <x v="2"/>
    <x v="0"/>
    <x v="0"/>
    <x v="0"/>
    <x v="2"/>
    <x v="1"/>
    <x v="0"/>
    <x v="4"/>
    <x v="1"/>
    <x v="0"/>
    <s v="--"/>
    <x v="1"/>
    <x v="2"/>
    <x v="0"/>
    <x v="1"/>
    <x v="2"/>
    <x v="1"/>
    <x v="1"/>
    <x v="1"/>
    <x v="0"/>
    <x v="1"/>
    <x v="0"/>
    <s v="--"/>
    <x v="2"/>
    <x v="1"/>
    <x v="1"/>
    <x v="4"/>
    <x v="1"/>
    <x v="3"/>
    <x v="0"/>
    <x v="3"/>
    <x v="1"/>
    <x v="0"/>
    <x v="0"/>
    <x v="5"/>
    <s v="--"/>
    <x v="2"/>
    <x v="1"/>
    <x v="1"/>
    <x v="2"/>
    <x v="1"/>
    <x v="2"/>
    <x v="0"/>
    <s v=" "/>
    <x v="1"/>
    <x v="1"/>
    <x v="1"/>
    <x v="1"/>
    <x v="1"/>
    <x v="0"/>
    <x v="0"/>
    <x v="0"/>
    <x v="0"/>
    <x v="0"/>
    <x v="0"/>
    <s v=" "/>
    <x v="1"/>
    <x v="1"/>
    <x v="0"/>
    <x v="0"/>
    <x v="0"/>
    <x v="0"/>
    <x v="0"/>
    <x v="0"/>
    <x v="45"/>
  </r>
  <r>
    <n v="307342"/>
    <s v="--"/>
    <m/>
    <s v="Section Start"/>
    <x v="1"/>
    <s v=" "/>
    <s v="Organic Chemistry"/>
    <x v="11"/>
    <x v="2"/>
    <x v="1"/>
    <x v="1"/>
    <s v="Section Start"/>
    <s v="--"/>
    <x v="4"/>
    <x v="0"/>
    <x v="0"/>
    <x v="1"/>
    <x v="0"/>
    <x v="1"/>
    <x v="3"/>
    <x v="2"/>
    <x v="1"/>
    <x v="0"/>
    <x v="0"/>
    <x v="0"/>
    <s v="--"/>
    <x v="0"/>
    <x v="0"/>
    <x v="0"/>
    <x v="2"/>
    <x v="0"/>
    <x v="1"/>
    <x v="1"/>
    <x v="2"/>
    <x v="3"/>
    <x v="0"/>
    <x v="0"/>
    <s v="--"/>
    <x v="3"/>
    <x v="2"/>
    <x v="2"/>
    <x v="0"/>
    <x v="1"/>
    <x v="0"/>
    <x v="3"/>
    <x v="4"/>
    <x v="0"/>
    <x v="0"/>
    <x v="1"/>
    <x v="1"/>
    <s v="--"/>
    <x v="2"/>
    <x v="4"/>
    <x v="4"/>
    <x v="2"/>
    <x v="1"/>
    <x v="0"/>
    <x v="0"/>
    <s v=" "/>
    <x v="0"/>
    <x v="0"/>
    <x v="0"/>
    <x v="0"/>
    <x v="0"/>
    <x v="0"/>
    <x v="0"/>
    <x v="1"/>
    <x v="0"/>
    <x v="0"/>
    <x v="0"/>
    <s v=" "/>
    <x v="0"/>
    <x v="0"/>
    <x v="0"/>
    <x v="0"/>
    <x v="0"/>
    <x v="1"/>
    <x v="0"/>
    <x v="0"/>
    <x v="46"/>
  </r>
  <r>
    <n v="307387"/>
    <s v="--"/>
    <m/>
    <s v="Section Start"/>
    <x v="2"/>
    <s v=" "/>
    <s v="Pharmaceutical Sciences"/>
    <x v="3"/>
    <x v="0"/>
    <x v="1"/>
    <x v="0"/>
    <s v="Section Start"/>
    <s v="--"/>
    <x v="1"/>
    <x v="1"/>
    <x v="0"/>
    <x v="3"/>
    <x v="0"/>
    <x v="1"/>
    <x v="0"/>
    <x v="1"/>
    <x v="0"/>
    <x v="1"/>
    <x v="1"/>
    <x v="0"/>
    <s v="--"/>
    <x v="0"/>
    <x v="1"/>
    <x v="1"/>
    <x v="2"/>
    <x v="0"/>
    <x v="1"/>
    <x v="2"/>
    <x v="0"/>
    <x v="0"/>
    <x v="1"/>
    <x v="0"/>
    <s v="--"/>
    <x v="3"/>
    <x v="2"/>
    <x v="1"/>
    <x v="0"/>
    <x v="0"/>
    <x v="4"/>
    <x v="4"/>
    <x v="0"/>
    <x v="1"/>
    <x v="24"/>
    <x v="1"/>
    <x v="2"/>
    <s v="--"/>
    <x v="0"/>
    <x v="4"/>
    <x v="2"/>
    <x v="0"/>
    <x v="0"/>
    <x v="2"/>
    <x v="23"/>
    <s v=" "/>
    <x v="0"/>
    <x v="0"/>
    <x v="1"/>
    <x v="1"/>
    <x v="0"/>
    <x v="0"/>
    <x v="1"/>
    <x v="1"/>
    <x v="0"/>
    <x v="0"/>
    <x v="0"/>
    <s v=" "/>
    <x v="0"/>
    <x v="0"/>
    <x v="0"/>
    <x v="1"/>
    <x v="1"/>
    <x v="0"/>
    <x v="0"/>
    <x v="0"/>
    <x v="47"/>
  </r>
  <r>
    <n v="307404"/>
    <s v="--"/>
    <m/>
    <s v="Section Start"/>
    <x v="1"/>
    <s v=" "/>
    <s v="Chemical Organic Synthesis"/>
    <x v="10"/>
    <x v="1"/>
    <x v="2"/>
    <x v="1"/>
    <s v="Section Start"/>
    <s v="--"/>
    <x v="1"/>
    <x v="1"/>
    <x v="1"/>
    <x v="1"/>
    <x v="3"/>
    <x v="2"/>
    <x v="0"/>
    <x v="2"/>
    <x v="0"/>
    <x v="2"/>
    <x v="1"/>
    <x v="0"/>
    <s v="--"/>
    <x v="1"/>
    <x v="2"/>
    <x v="2"/>
    <x v="1"/>
    <x v="1"/>
    <x v="0"/>
    <x v="2"/>
    <x v="1"/>
    <x v="0"/>
    <x v="1"/>
    <x v="0"/>
    <s v="--"/>
    <x v="1"/>
    <x v="2"/>
    <x v="1"/>
    <x v="1"/>
    <x v="1"/>
    <x v="0"/>
    <x v="0"/>
    <x v="4"/>
    <x v="1"/>
    <x v="0"/>
    <x v="1"/>
    <x v="1"/>
    <s v="--"/>
    <x v="0"/>
    <x v="1"/>
    <x v="4"/>
    <x v="2"/>
    <x v="0"/>
    <x v="0"/>
    <x v="0"/>
    <s v=" "/>
    <x v="1"/>
    <x v="1"/>
    <x v="0"/>
    <x v="1"/>
    <x v="1"/>
    <x v="0"/>
    <x v="0"/>
    <x v="0"/>
    <x v="0"/>
    <x v="0"/>
    <x v="0"/>
    <s v=" "/>
    <x v="0"/>
    <x v="0"/>
    <x v="0"/>
    <x v="1"/>
    <x v="0"/>
    <x v="1"/>
    <x v="0"/>
    <x v="0"/>
    <x v="48"/>
  </r>
  <r>
    <n v="307406"/>
    <s v="--"/>
    <m/>
    <s v="Section Start"/>
    <x v="1"/>
    <s v=" "/>
    <s v="Organic Chemistry"/>
    <x v="10"/>
    <x v="1"/>
    <x v="5"/>
    <x v="1"/>
    <s v="Section Start"/>
    <s v="--"/>
    <x v="2"/>
    <x v="1"/>
    <x v="0"/>
    <x v="0"/>
    <x v="0"/>
    <x v="3"/>
    <x v="1"/>
    <x v="0"/>
    <x v="0"/>
    <x v="1"/>
    <x v="2"/>
    <x v="1"/>
    <s v="--"/>
    <x v="1"/>
    <x v="2"/>
    <x v="0"/>
    <x v="2"/>
    <x v="3"/>
    <x v="1"/>
    <x v="1"/>
    <x v="1"/>
    <x v="0"/>
    <x v="2"/>
    <x v="2"/>
    <s v="--"/>
    <x v="1"/>
    <x v="0"/>
    <x v="2"/>
    <x v="0"/>
    <x v="0"/>
    <x v="3"/>
    <x v="2"/>
    <x v="0"/>
    <x v="2"/>
    <x v="2"/>
    <x v="5"/>
    <x v="4"/>
    <s v="--"/>
    <x v="2"/>
    <x v="2"/>
    <x v="2"/>
    <x v="0"/>
    <x v="1"/>
    <x v="3"/>
    <x v="7"/>
    <s v=" "/>
    <x v="1"/>
    <x v="1"/>
    <x v="0"/>
    <x v="1"/>
    <x v="1"/>
    <x v="0"/>
    <x v="0"/>
    <x v="1"/>
    <x v="0"/>
    <x v="0"/>
    <x v="0"/>
    <s v=" "/>
    <x v="0"/>
    <x v="0"/>
    <x v="0"/>
    <x v="0"/>
    <x v="0"/>
    <x v="1"/>
    <x v="1"/>
    <x v="7"/>
    <x v="49"/>
  </r>
  <r>
    <n v="307451"/>
    <s v="--"/>
    <s v="https://outlook.leeds.ac.uk/owa/redir.aspx?C=bf3568ff7964400ea5828d6714f17522&amp;URL=https%3a%2f%2fwww.isurvey.soton.ac.uk%2f4882%2f36863%2fSDNN0W%2fUniversity%2bof%2bLeeds"/>
    <s v="Section Start"/>
    <x v="1"/>
    <s v=" "/>
    <s v="Synthetic Organic Chemistry Methodology and Process Chemistry"/>
    <x v="4"/>
    <x v="0"/>
    <x v="1"/>
    <x v="1"/>
    <s v="Section Start"/>
    <s v="--"/>
    <x v="1"/>
    <x v="0"/>
    <x v="0"/>
    <x v="1"/>
    <x v="0"/>
    <x v="1"/>
    <x v="0"/>
    <x v="1"/>
    <x v="0"/>
    <x v="0"/>
    <x v="1"/>
    <x v="9"/>
    <s v="--"/>
    <x v="1"/>
    <x v="1"/>
    <x v="1"/>
    <x v="2"/>
    <x v="3"/>
    <x v="3"/>
    <x v="0"/>
    <x v="2"/>
    <x v="3"/>
    <x v="1"/>
    <x v="3"/>
    <s v="--"/>
    <x v="1"/>
    <x v="2"/>
    <x v="1"/>
    <x v="0"/>
    <x v="0"/>
    <x v="0"/>
    <x v="0"/>
    <x v="1"/>
    <x v="1"/>
    <x v="3"/>
    <x v="2"/>
    <x v="3"/>
    <s v="--"/>
    <x v="2"/>
    <x v="2"/>
    <x v="4"/>
    <x v="2"/>
    <x v="0"/>
    <x v="2"/>
    <x v="4"/>
    <s v=" "/>
    <x v="0"/>
    <x v="1"/>
    <x v="0"/>
    <x v="1"/>
    <x v="1"/>
    <x v="0"/>
    <x v="0"/>
    <x v="1"/>
    <x v="0"/>
    <x v="0"/>
    <x v="0"/>
    <s v=" "/>
    <x v="0"/>
    <x v="0"/>
    <x v="0"/>
    <x v="0"/>
    <x v="0"/>
    <x v="0"/>
    <x v="0"/>
    <x v="0"/>
    <x v="50"/>
  </r>
  <r>
    <n v="307605"/>
    <s v="--"/>
    <m/>
    <s v="Section Start"/>
    <x v="0"/>
    <s v=" "/>
    <s v="Synthetic Organic Chemistry"/>
    <x v="2"/>
    <x v="1"/>
    <x v="1"/>
    <x v="0"/>
    <s v="Section Start"/>
    <s v="--"/>
    <x v="0"/>
    <x v="1"/>
    <x v="1"/>
    <x v="0"/>
    <x v="0"/>
    <x v="1"/>
    <x v="0"/>
    <x v="2"/>
    <x v="2"/>
    <x v="0"/>
    <x v="1"/>
    <x v="0"/>
    <s v="--"/>
    <x v="1"/>
    <x v="2"/>
    <x v="1"/>
    <x v="2"/>
    <x v="2"/>
    <x v="0"/>
    <x v="2"/>
    <x v="0"/>
    <x v="0"/>
    <x v="1"/>
    <x v="0"/>
    <s v="--"/>
    <x v="3"/>
    <x v="1"/>
    <x v="0"/>
    <x v="1"/>
    <x v="0"/>
    <x v="2"/>
    <x v="3"/>
    <x v="3"/>
    <x v="1"/>
    <x v="0"/>
    <x v="1"/>
    <x v="6"/>
    <s v="--"/>
    <x v="2"/>
    <x v="4"/>
    <x v="1"/>
    <x v="1"/>
    <x v="1"/>
    <x v="2"/>
    <x v="0"/>
    <s v=" "/>
    <x v="1"/>
    <x v="0"/>
    <x v="0"/>
    <x v="0"/>
    <x v="1"/>
    <x v="0"/>
    <x v="0"/>
    <x v="1"/>
    <x v="0"/>
    <x v="0"/>
    <x v="0"/>
    <s v=" "/>
    <x v="0"/>
    <x v="0"/>
    <x v="0"/>
    <x v="0"/>
    <x v="0"/>
    <x v="0"/>
    <x v="0"/>
    <x v="0"/>
    <x v="51"/>
  </r>
  <r>
    <n v="307698"/>
    <s v="--"/>
    <m/>
    <s v="Section Start"/>
    <x v="1"/>
    <s v=" "/>
    <s v="Analytical chemistry"/>
    <x v="12"/>
    <x v="0"/>
    <x v="1"/>
    <x v="1"/>
    <s v="Section Start"/>
    <s v="--"/>
    <x v="2"/>
    <x v="1"/>
    <x v="2"/>
    <x v="2"/>
    <x v="1"/>
    <x v="0"/>
    <x v="0"/>
    <x v="1"/>
    <x v="0"/>
    <x v="2"/>
    <x v="3"/>
    <x v="29"/>
    <s v="--"/>
    <x v="1"/>
    <x v="2"/>
    <x v="2"/>
    <x v="1"/>
    <x v="2"/>
    <x v="0"/>
    <x v="2"/>
    <x v="1"/>
    <x v="0"/>
    <x v="1"/>
    <x v="8"/>
    <s v="--"/>
    <x v="3"/>
    <x v="1"/>
    <x v="0"/>
    <x v="2"/>
    <x v="3"/>
    <x v="3"/>
    <x v="2"/>
    <x v="2"/>
    <x v="1"/>
    <x v="7"/>
    <x v="1"/>
    <x v="1"/>
    <s v="--"/>
    <x v="2"/>
    <x v="1"/>
    <x v="4"/>
    <x v="1"/>
    <x v="1"/>
    <x v="2"/>
    <x v="24"/>
    <s v=" "/>
    <x v="0"/>
    <x v="0"/>
    <x v="1"/>
    <x v="1"/>
    <x v="1"/>
    <x v="0"/>
    <x v="0"/>
    <x v="1"/>
    <x v="0"/>
    <x v="1"/>
    <x v="11"/>
    <s v=" "/>
    <x v="0"/>
    <x v="0"/>
    <x v="0"/>
    <x v="1"/>
    <x v="0"/>
    <x v="0"/>
    <x v="0"/>
    <x v="0"/>
    <x v="52"/>
  </r>
  <r>
    <n v="307701"/>
    <s v="--"/>
    <m/>
    <s v="Section Start"/>
    <x v="0"/>
    <s v=" "/>
    <s v="Organic Chemistry - asymmetric synthesis and catalysis"/>
    <x v="5"/>
    <x v="1"/>
    <x v="4"/>
    <x v="0"/>
    <s v="Section Start"/>
    <s v="--"/>
    <x v="0"/>
    <x v="0"/>
    <x v="2"/>
    <x v="2"/>
    <x v="1"/>
    <x v="0"/>
    <x v="2"/>
    <x v="1"/>
    <x v="0"/>
    <x v="0"/>
    <x v="1"/>
    <x v="0"/>
    <s v="--"/>
    <x v="1"/>
    <x v="2"/>
    <x v="2"/>
    <x v="2"/>
    <x v="1"/>
    <x v="0"/>
    <x v="2"/>
    <x v="0"/>
    <x v="3"/>
    <x v="1"/>
    <x v="0"/>
    <s v="--"/>
    <x v="0"/>
    <x v="0"/>
    <x v="1"/>
    <x v="0"/>
    <x v="0"/>
    <x v="1"/>
    <x v="1"/>
    <x v="5"/>
    <x v="1"/>
    <x v="0"/>
    <x v="0"/>
    <x v="3"/>
    <s v="--"/>
    <x v="2"/>
    <x v="1"/>
    <x v="4"/>
    <x v="2"/>
    <x v="1"/>
    <x v="2"/>
    <x v="0"/>
    <s v=" "/>
    <x v="0"/>
    <x v="0"/>
    <x v="0"/>
    <x v="0"/>
    <x v="1"/>
    <x v="0"/>
    <x v="0"/>
    <x v="0"/>
    <x v="0"/>
    <x v="0"/>
    <x v="0"/>
    <s v=" "/>
    <x v="0"/>
    <x v="0"/>
    <x v="0"/>
    <x v="1"/>
    <x v="0"/>
    <x v="1"/>
    <x v="0"/>
    <x v="0"/>
    <x v="53"/>
  </r>
  <r>
    <n v="307705"/>
    <s v="--"/>
    <s v="https://webmail.bris.ac.uk/webmail/src/read_body.php?passed_id=12505&amp;startMessage=1&amp;mailbox=INBOX&amp;view_as_html=1"/>
    <s v="Section Start"/>
    <x v="1"/>
    <s v=" "/>
    <s v="Chemistry"/>
    <x v="12"/>
    <x v="3"/>
    <x v="0"/>
    <x v="3"/>
    <s v="Section Start"/>
    <s v="--"/>
    <x v="2"/>
    <x v="1"/>
    <x v="1"/>
    <x v="0"/>
    <x v="1"/>
    <x v="1"/>
    <x v="0"/>
    <x v="0"/>
    <x v="1"/>
    <x v="0"/>
    <x v="1"/>
    <x v="0"/>
    <s v="--"/>
    <x v="1"/>
    <x v="2"/>
    <x v="3"/>
    <x v="0"/>
    <x v="0"/>
    <x v="1"/>
    <x v="3"/>
    <x v="2"/>
    <x v="0"/>
    <x v="1"/>
    <x v="0"/>
    <s v="--"/>
    <x v="3"/>
    <x v="2"/>
    <x v="0"/>
    <x v="2"/>
    <x v="1"/>
    <x v="0"/>
    <x v="0"/>
    <x v="0"/>
    <x v="1"/>
    <x v="0"/>
    <x v="2"/>
    <x v="3"/>
    <s v="--"/>
    <x v="0"/>
    <x v="2"/>
    <x v="2"/>
    <x v="2"/>
    <x v="1"/>
    <x v="2"/>
    <x v="0"/>
    <s v=" "/>
    <x v="1"/>
    <x v="1"/>
    <x v="0"/>
    <x v="1"/>
    <x v="1"/>
    <x v="0"/>
    <x v="0"/>
    <x v="1"/>
    <x v="0"/>
    <x v="0"/>
    <x v="0"/>
    <s v=" "/>
    <x v="0"/>
    <x v="0"/>
    <x v="0"/>
    <x v="1"/>
    <x v="0"/>
    <x v="1"/>
    <x v="0"/>
    <x v="0"/>
    <x v="54"/>
  </r>
  <r>
    <n v="307710"/>
    <s v="--"/>
    <m/>
    <s v="Section Start"/>
    <x v="1"/>
    <s v=" "/>
    <s v="Chemistry"/>
    <x v="11"/>
    <x v="2"/>
    <x v="1"/>
    <x v="1"/>
    <s v="Section Start"/>
    <s v="--"/>
    <x v="4"/>
    <x v="1"/>
    <x v="1"/>
    <x v="3"/>
    <x v="1"/>
    <x v="1"/>
    <x v="2"/>
    <x v="3"/>
    <x v="0"/>
    <x v="0"/>
    <x v="1"/>
    <x v="0"/>
    <s v="--"/>
    <x v="1"/>
    <x v="2"/>
    <x v="1"/>
    <x v="3"/>
    <x v="1"/>
    <x v="0"/>
    <x v="2"/>
    <x v="0"/>
    <x v="0"/>
    <x v="0"/>
    <x v="0"/>
    <s v="--"/>
    <x v="4"/>
    <x v="0"/>
    <x v="2"/>
    <x v="1"/>
    <x v="4"/>
    <x v="0"/>
    <x v="0"/>
    <x v="3"/>
    <x v="3"/>
    <x v="25"/>
    <x v="1"/>
    <x v="6"/>
    <s v="--"/>
    <x v="2"/>
    <x v="1"/>
    <x v="1"/>
    <x v="0"/>
    <x v="2"/>
    <x v="1"/>
    <x v="25"/>
    <s v=" "/>
    <x v="1"/>
    <x v="1"/>
    <x v="0"/>
    <x v="1"/>
    <x v="0"/>
    <x v="0"/>
    <x v="0"/>
    <x v="0"/>
    <x v="0"/>
    <x v="1"/>
    <x v="12"/>
    <s v=" "/>
    <x v="0"/>
    <x v="0"/>
    <x v="0"/>
    <x v="0"/>
    <x v="0"/>
    <x v="1"/>
    <x v="1"/>
    <x v="8"/>
    <x v="55"/>
  </r>
  <r>
    <n v="307762"/>
    <s v="--"/>
    <s v="https://owa.qub.ac.uk/owa/redir.aspx?C=1ea7d68f3edc46f2b6e5fb3686f94d6c&amp;URL=https%3a%2f%2fwww.isurvey.soton.ac.uk%2f4882%2f36770%2f1VBB82%2fQueen%255C%2527s%2bUniversity%2bBelfast"/>
    <s v="Section Start"/>
    <x v="1"/>
    <s v=" "/>
    <s v="Organic/Physical organic chemistry"/>
    <x v="8"/>
    <x v="0"/>
    <x v="1"/>
    <x v="1"/>
    <s v="Section Start"/>
    <s v="--"/>
    <x v="1"/>
    <x v="1"/>
    <x v="0"/>
    <x v="1"/>
    <x v="1"/>
    <x v="1"/>
    <x v="3"/>
    <x v="0"/>
    <x v="1"/>
    <x v="1"/>
    <x v="1"/>
    <x v="9"/>
    <s v="--"/>
    <x v="1"/>
    <x v="2"/>
    <x v="1"/>
    <x v="0"/>
    <x v="1"/>
    <x v="1"/>
    <x v="0"/>
    <x v="0"/>
    <x v="1"/>
    <x v="1"/>
    <x v="3"/>
    <s v="--"/>
    <x v="0"/>
    <x v="1"/>
    <x v="1"/>
    <x v="1"/>
    <x v="2"/>
    <x v="0"/>
    <x v="0"/>
    <x v="0"/>
    <x v="1"/>
    <x v="3"/>
    <x v="2"/>
    <x v="6"/>
    <s v="--"/>
    <x v="2"/>
    <x v="0"/>
    <x v="0"/>
    <x v="0"/>
    <x v="0"/>
    <x v="2"/>
    <x v="4"/>
    <s v=" "/>
    <x v="1"/>
    <x v="0"/>
    <x v="0"/>
    <x v="1"/>
    <x v="1"/>
    <x v="0"/>
    <x v="0"/>
    <x v="1"/>
    <x v="0"/>
    <x v="1"/>
    <x v="13"/>
    <s v=" "/>
    <x v="0"/>
    <x v="0"/>
    <x v="0"/>
    <x v="1"/>
    <x v="0"/>
    <x v="1"/>
    <x v="0"/>
    <x v="0"/>
    <x v="56"/>
  </r>
  <r>
    <n v="307794"/>
    <s v="--"/>
    <s v="https://owa.qub.ac.uk/owa/redir.aspx?C=9ef5c643a78b40ba9c68e6f0f9b03ab9&amp;URL=https%3a%2f%2fwww.isurvey.soton.ac.uk%2f4882%2f36767%2fDZNLV4%2fQueen%255C%2527s%2bUniversity%2bBelfast"/>
    <s v="Section Start"/>
    <x v="1"/>
    <s v=" "/>
    <s v="Medicinal chemistry"/>
    <x v="8"/>
    <x v="1"/>
    <x v="2"/>
    <x v="1"/>
    <s v="Section Start"/>
    <s v="--"/>
    <x v="2"/>
    <x v="1"/>
    <x v="1"/>
    <x v="2"/>
    <x v="1"/>
    <x v="0"/>
    <x v="2"/>
    <x v="1"/>
    <x v="0"/>
    <x v="2"/>
    <x v="2"/>
    <x v="30"/>
    <s v="--"/>
    <x v="1"/>
    <x v="2"/>
    <x v="1"/>
    <x v="2"/>
    <x v="1"/>
    <x v="0"/>
    <x v="0"/>
    <x v="1"/>
    <x v="0"/>
    <x v="2"/>
    <x v="25"/>
    <s v="--"/>
    <x v="1"/>
    <x v="2"/>
    <x v="1"/>
    <x v="2"/>
    <x v="1"/>
    <x v="1"/>
    <x v="2"/>
    <x v="2"/>
    <x v="1"/>
    <x v="26"/>
    <x v="1"/>
    <x v="3"/>
    <s v="--"/>
    <x v="2"/>
    <x v="1"/>
    <x v="1"/>
    <x v="1"/>
    <x v="1"/>
    <x v="1"/>
    <x v="26"/>
    <s v=" "/>
    <x v="1"/>
    <x v="1"/>
    <x v="0"/>
    <x v="1"/>
    <x v="1"/>
    <x v="0"/>
    <x v="0"/>
    <x v="1"/>
    <x v="0"/>
    <x v="0"/>
    <x v="0"/>
    <s v=" "/>
    <x v="0"/>
    <x v="0"/>
    <x v="0"/>
    <x v="0"/>
    <x v="0"/>
    <x v="0"/>
    <x v="0"/>
    <x v="0"/>
    <x v="57"/>
  </r>
  <r>
    <n v="307817"/>
    <s v="--"/>
    <m/>
    <s v="Section Start"/>
    <x v="2"/>
    <s v=" "/>
    <s v="Chemistry"/>
    <x v="2"/>
    <x v="0"/>
    <x v="2"/>
    <x v="1"/>
    <s v="Section Start"/>
    <s v="--"/>
    <x v="4"/>
    <x v="2"/>
    <x v="0"/>
    <x v="2"/>
    <x v="0"/>
    <x v="1"/>
    <x v="0"/>
    <x v="2"/>
    <x v="0"/>
    <x v="4"/>
    <x v="1"/>
    <x v="31"/>
    <s v="--"/>
    <x v="1"/>
    <x v="2"/>
    <x v="1"/>
    <x v="2"/>
    <x v="2"/>
    <x v="0"/>
    <x v="2"/>
    <x v="1"/>
    <x v="0"/>
    <x v="1"/>
    <x v="26"/>
    <s v="--"/>
    <x v="1"/>
    <x v="0"/>
    <x v="0"/>
    <x v="1"/>
    <x v="2"/>
    <x v="0"/>
    <x v="0"/>
    <x v="3"/>
    <x v="1"/>
    <x v="24"/>
    <x v="1"/>
    <x v="2"/>
    <s v="--"/>
    <x v="0"/>
    <x v="2"/>
    <x v="4"/>
    <x v="2"/>
    <x v="0"/>
    <x v="2"/>
    <x v="23"/>
    <s v=" "/>
    <x v="0"/>
    <x v="0"/>
    <x v="0"/>
    <x v="1"/>
    <x v="1"/>
    <x v="0"/>
    <x v="0"/>
    <x v="1"/>
    <x v="0"/>
    <x v="1"/>
    <x v="14"/>
    <s v=" "/>
    <x v="0"/>
    <x v="0"/>
    <x v="0"/>
    <x v="1"/>
    <x v="0"/>
    <x v="0"/>
    <x v="0"/>
    <x v="0"/>
    <x v="58"/>
  </r>
  <r>
    <n v="308136"/>
    <s v="--"/>
    <m/>
    <s v="Section Start"/>
    <x v="2"/>
    <s v=" "/>
    <s v="heritage  physical and surface science"/>
    <x v="6"/>
    <x v="1"/>
    <x v="2"/>
    <x v="1"/>
    <s v="Section Start"/>
    <s v="--"/>
    <x v="2"/>
    <x v="1"/>
    <x v="1"/>
    <x v="1"/>
    <x v="1"/>
    <x v="0"/>
    <x v="2"/>
    <x v="1"/>
    <x v="0"/>
    <x v="3"/>
    <x v="1"/>
    <x v="32"/>
    <s v="--"/>
    <x v="1"/>
    <x v="1"/>
    <x v="1"/>
    <x v="1"/>
    <x v="2"/>
    <x v="0"/>
    <x v="2"/>
    <x v="1"/>
    <x v="0"/>
    <x v="1"/>
    <x v="27"/>
    <s v="--"/>
    <x v="1"/>
    <x v="0"/>
    <x v="0"/>
    <x v="2"/>
    <x v="0"/>
    <x v="4"/>
    <x v="1"/>
    <x v="2"/>
    <x v="5"/>
    <x v="27"/>
    <x v="2"/>
    <x v="3"/>
    <s v="--"/>
    <x v="2"/>
    <x v="2"/>
    <x v="2"/>
    <x v="1"/>
    <x v="1"/>
    <x v="1"/>
    <x v="27"/>
    <s v=" "/>
    <x v="1"/>
    <x v="1"/>
    <x v="1"/>
    <x v="0"/>
    <x v="1"/>
    <x v="0"/>
    <x v="1"/>
    <x v="1"/>
    <x v="1"/>
    <x v="1"/>
    <x v="15"/>
    <s v=" "/>
    <x v="0"/>
    <x v="0"/>
    <x v="0"/>
    <x v="1"/>
    <x v="0"/>
    <x v="1"/>
    <x v="1"/>
    <x v="9"/>
    <x v="59"/>
  </r>
  <r>
    <n v="308150"/>
    <s v="--"/>
    <s v="https://www.outlook.soton.ac.uk/owa/redir.aspx?C=8254f1380e78419c960c313de4e3ea15&amp;URL=https%3a%2f%2fwww.isurvey.soton.ac.uk%2f4882%2f36761%2fLI9M0H%2fUniversity%2bof%2bSouthampton"/>
    <s v="Section Start"/>
    <x v="1"/>
    <s v=" "/>
    <s v="Chemistry"/>
    <x v="0"/>
    <x v="0"/>
    <x v="1"/>
    <x v="1"/>
    <s v="Section Start"/>
    <s v="--"/>
    <x v="4"/>
    <x v="0"/>
    <x v="4"/>
    <x v="0"/>
    <x v="3"/>
    <x v="1"/>
    <x v="4"/>
    <x v="2"/>
    <x v="2"/>
    <x v="3"/>
    <x v="1"/>
    <x v="33"/>
    <s v="--"/>
    <x v="0"/>
    <x v="1"/>
    <x v="0"/>
    <x v="0"/>
    <x v="1"/>
    <x v="1"/>
    <x v="0"/>
    <x v="0"/>
    <x v="3"/>
    <x v="1"/>
    <x v="28"/>
    <s v="--"/>
    <x v="1"/>
    <x v="0"/>
    <x v="3"/>
    <x v="0"/>
    <x v="2"/>
    <x v="2"/>
    <x v="4"/>
    <x v="4"/>
    <x v="2"/>
    <x v="28"/>
    <x v="2"/>
    <x v="1"/>
    <s v="--"/>
    <x v="0"/>
    <x v="0"/>
    <x v="2"/>
    <x v="0"/>
    <x v="0"/>
    <x v="3"/>
    <x v="28"/>
    <s v=" "/>
    <x v="1"/>
    <x v="0"/>
    <x v="0"/>
    <x v="0"/>
    <x v="1"/>
    <x v="0"/>
    <x v="0"/>
    <x v="0"/>
    <x v="0"/>
    <x v="0"/>
    <x v="0"/>
    <s v=" "/>
    <x v="1"/>
    <x v="0"/>
    <x v="0"/>
    <x v="0"/>
    <x v="0"/>
    <x v="1"/>
    <x v="0"/>
    <x v="0"/>
    <x v="60"/>
  </r>
  <r>
    <n v="308188"/>
    <s v="--"/>
    <m/>
    <s v="Section Start"/>
    <x v="3"/>
    <s v="account manager"/>
    <s v="not a scientist. just testing the survey."/>
    <x v="0"/>
    <x v="0"/>
    <x v="2"/>
    <x v="1"/>
    <s v="Section Start"/>
    <s v="--"/>
    <x v="2"/>
    <x v="1"/>
    <x v="1"/>
    <x v="3"/>
    <x v="1"/>
    <x v="0"/>
    <x v="2"/>
    <x v="1"/>
    <x v="1"/>
    <x v="0"/>
    <x v="1"/>
    <x v="34"/>
    <s v="--"/>
    <x v="1"/>
    <x v="2"/>
    <x v="1"/>
    <x v="2"/>
    <x v="1"/>
    <x v="1"/>
    <x v="0"/>
    <x v="0"/>
    <x v="1"/>
    <x v="1"/>
    <x v="29"/>
    <s v="--"/>
    <x v="1"/>
    <x v="2"/>
    <x v="2"/>
    <x v="0"/>
    <x v="2"/>
    <x v="2"/>
    <x v="4"/>
    <x v="1"/>
    <x v="1"/>
    <x v="29"/>
    <x v="5"/>
    <x v="4"/>
    <s v="--"/>
    <x v="0"/>
    <x v="1"/>
    <x v="1"/>
    <x v="1"/>
    <x v="1"/>
    <x v="0"/>
    <x v="29"/>
    <s v=" "/>
    <x v="1"/>
    <x v="1"/>
    <x v="1"/>
    <x v="1"/>
    <x v="1"/>
    <x v="0"/>
    <x v="0"/>
    <x v="1"/>
    <x v="1"/>
    <x v="0"/>
    <x v="0"/>
    <s v=" "/>
    <x v="0"/>
    <x v="0"/>
    <x v="0"/>
    <x v="1"/>
    <x v="0"/>
    <x v="0"/>
    <x v="0"/>
    <x v="0"/>
    <x v="61"/>
  </r>
  <r>
    <n v="308198"/>
    <s v="--"/>
    <m/>
    <s v="Section Start"/>
    <x v="1"/>
    <s v=" "/>
    <s v="Organic chemistry - organocatalysis"/>
    <x v="5"/>
    <x v="1"/>
    <x v="2"/>
    <x v="1"/>
    <s v="Section Start"/>
    <s v="--"/>
    <x v="1"/>
    <x v="1"/>
    <x v="0"/>
    <x v="0"/>
    <x v="2"/>
    <x v="2"/>
    <x v="1"/>
    <x v="2"/>
    <x v="0"/>
    <x v="0"/>
    <x v="3"/>
    <x v="35"/>
    <s v="--"/>
    <x v="0"/>
    <x v="1"/>
    <x v="0"/>
    <x v="2"/>
    <x v="0"/>
    <x v="1"/>
    <x v="0"/>
    <x v="2"/>
    <x v="1"/>
    <x v="4"/>
    <x v="30"/>
    <s v="--"/>
    <x v="0"/>
    <x v="0"/>
    <x v="2"/>
    <x v="3"/>
    <x v="4"/>
    <x v="0"/>
    <x v="0"/>
    <x v="4"/>
    <x v="2"/>
    <x v="30"/>
    <x v="1"/>
    <x v="2"/>
    <s v="--"/>
    <x v="3"/>
    <x v="4"/>
    <x v="4"/>
    <x v="0"/>
    <x v="2"/>
    <x v="4"/>
    <x v="30"/>
    <s v=" "/>
    <x v="0"/>
    <x v="0"/>
    <x v="0"/>
    <x v="0"/>
    <x v="1"/>
    <x v="0"/>
    <x v="0"/>
    <x v="1"/>
    <x v="0"/>
    <x v="0"/>
    <x v="0"/>
    <s v=" "/>
    <x v="0"/>
    <x v="0"/>
    <x v="0"/>
    <x v="1"/>
    <x v="0"/>
    <x v="1"/>
    <x v="0"/>
    <x v="0"/>
    <x v="62"/>
  </r>
  <r>
    <n v="308313"/>
    <s v="--"/>
    <m/>
    <s v="Section Start"/>
    <x v="1"/>
    <s v=" "/>
    <s v="Polymer Chemistry"/>
    <x v="0"/>
    <x v="0"/>
    <x v="2"/>
    <x v="1"/>
    <s v="Section Start"/>
    <s v="--"/>
    <x v="1"/>
    <x v="1"/>
    <x v="3"/>
    <x v="0"/>
    <x v="0"/>
    <x v="0"/>
    <x v="1"/>
    <x v="0"/>
    <x v="3"/>
    <x v="0"/>
    <x v="1"/>
    <x v="0"/>
    <s v="--"/>
    <x v="0"/>
    <x v="2"/>
    <x v="0"/>
    <x v="3"/>
    <x v="3"/>
    <x v="1"/>
    <x v="0"/>
    <x v="0"/>
    <x v="1"/>
    <x v="1"/>
    <x v="0"/>
    <s v="--"/>
    <x v="1"/>
    <x v="2"/>
    <x v="2"/>
    <x v="0"/>
    <x v="1"/>
    <x v="2"/>
    <x v="3"/>
    <x v="4"/>
    <x v="1"/>
    <x v="0"/>
    <x v="2"/>
    <x v="7"/>
    <s v="--"/>
    <x v="0"/>
    <x v="2"/>
    <x v="0"/>
    <x v="3"/>
    <x v="1"/>
    <x v="2"/>
    <x v="0"/>
    <s v=" "/>
    <x v="1"/>
    <x v="0"/>
    <x v="0"/>
    <x v="0"/>
    <x v="0"/>
    <x v="0"/>
    <x v="1"/>
    <x v="1"/>
    <x v="1"/>
    <x v="0"/>
    <x v="0"/>
    <s v=" "/>
    <x v="0"/>
    <x v="0"/>
    <x v="0"/>
    <x v="1"/>
    <x v="1"/>
    <x v="0"/>
    <x v="0"/>
    <x v="0"/>
    <x v="63"/>
  </r>
  <r>
    <n v="308330"/>
    <s v="--"/>
    <s v="https://cardiffmail17.cf.ac.uk/mail5/sbi5rkp.nsf/iNotes/Mail/?OpenDocument&amp;ui=dwa_lite_frame&amp;l=en&amp;CR&amp;MX&amp;TS=20120327T201643"/>
    <s v="Section Start"/>
    <x v="1"/>
    <s v=" "/>
    <s v="Heterogeneous catalysis"/>
    <x v="1"/>
    <x v="2"/>
    <x v="1"/>
    <x v="1"/>
    <s v="Section Start"/>
    <s v="--"/>
    <x v="5"/>
    <x v="4"/>
    <x v="5"/>
    <x v="5"/>
    <x v="4"/>
    <x v="4"/>
    <x v="5"/>
    <x v="4"/>
    <x v="4"/>
    <x v="5"/>
    <x v="0"/>
    <x v="0"/>
    <s v="--"/>
    <x v="3"/>
    <x v="3"/>
    <x v="4"/>
    <x v="4"/>
    <x v="5"/>
    <x v="4"/>
    <x v="4"/>
    <x v="3"/>
    <x v="4"/>
    <x v="0"/>
    <x v="0"/>
    <s v="--"/>
    <x v="5"/>
    <x v="5"/>
    <x v="5"/>
    <x v="5"/>
    <x v="5"/>
    <x v="5"/>
    <x v="5"/>
    <x v="5"/>
    <x v="0"/>
    <x v="0"/>
    <x v="6"/>
    <x v="0"/>
    <s v="--"/>
    <x v="4"/>
    <x v="5"/>
    <x v="5"/>
    <x v="5"/>
    <x v="3"/>
    <x v="0"/>
    <x v="0"/>
    <s v=" "/>
    <x v="1"/>
    <x v="1"/>
    <x v="1"/>
    <x v="1"/>
    <x v="1"/>
    <x v="0"/>
    <x v="0"/>
    <x v="1"/>
    <x v="0"/>
    <x v="0"/>
    <x v="0"/>
    <s v=" "/>
    <x v="1"/>
    <x v="1"/>
    <x v="1"/>
    <x v="0"/>
    <x v="0"/>
    <x v="1"/>
    <x v="0"/>
    <x v="0"/>
    <x v="0"/>
  </r>
  <r>
    <n v="308630"/>
    <s v="--"/>
    <s v="https://nemo.strath.ac.uk/owa/redir.aspx?C=afe69fa402bc47b48c9d1d4e59598d43&amp;URL=https%3a%2f%2fwww.isurvey.soton.ac.uk%2f4882%2f36781%2f78BAYS%2fUniversityofStrathclyde"/>
    <s v="Section Start"/>
    <x v="1"/>
    <s v=" "/>
    <s v="Controlled release of proteins and peptides from biodegradable polymers."/>
    <x v="3"/>
    <x v="1"/>
    <x v="2"/>
    <x v="1"/>
    <s v="Section Start"/>
    <s v="--"/>
    <x v="2"/>
    <x v="1"/>
    <x v="2"/>
    <x v="2"/>
    <x v="1"/>
    <x v="1"/>
    <x v="0"/>
    <x v="1"/>
    <x v="0"/>
    <x v="0"/>
    <x v="1"/>
    <x v="1"/>
    <s v="--"/>
    <x v="1"/>
    <x v="2"/>
    <x v="2"/>
    <x v="1"/>
    <x v="0"/>
    <x v="1"/>
    <x v="2"/>
    <x v="0"/>
    <x v="1"/>
    <x v="1"/>
    <x v="2"/>
    <s v="--"/>
    <x v="4"/>
    <x v="0"/>
    <x v="4"/>
    <x v="1"/>
    <x v="2"/>
    <x v="3"/>
    <x v="2"/>
    <x v="1"/>
    <x v="1"/>
    <x v="2"/>
    <x v="2"/>
    <x v="1"/>
    <s v="--"/>
    <x v="2"/>
    <x v="1"/>
    <x v="0"/>
    <x v="3"/>
    <x v="1"/>
    <x v="2"/>
    <x v="7"/>
    <s v=" "/>
    <x v="0"/>
    <x v="1"/>
    <x v="1"/>
    <x v="1"/>
    <x v="0"/>
    <x v="0"/>
    <x v="1"/>
    <x v="1"/>
    <x v="0"/>
    <x v="0"/>
    <x v="0"/>
    <s v=" "/>
    <x v="0"/>
    <x v="0"/>
    <x v="0"/>
    <x v="1"/>
    <x v="0"/>
    <x v="1"/>
    <x v="0"/>
    <x v="0"/>
    <x v="64"/>
  </r>
  <r>
    <n v="309074"/>
    <s v="--"/>
    <m/>
    <s v="Section Start"/>
    <x v="1"/>
    <s v=" "/>
    <s v="supramolecular chemistry"/>
    <x v="12"/>
    <x v="0"/>
    <x v="2"/>
    <x v="0"/>
    <s v="Section Start"/>
    <s v="--"/>
    <x v="0"/>
    <x v="2"/>
    <x v="0"/>
    <x v="1"/>
    <x v="3"/>
    <x v="2"/>
    <x v="3"/>
    <x v="0"/>
    <x v="2"/>
    <x v="1"/>
    <x v="2"/>
    <x v="36"/>
    <s v="--"/>
    <x v="1"/>
    <x v="1"/>
    <x v="1"/>
    <x v="3"/>
    <x v="3"/>
    <x v="0"/>
    <x v="2"/>
    <x v="0"/>
    <x v="0"/>
    <x v="4"/>
    <x v="31"/>
    <s v="--"/>
    <x v="3"/>
    <x v="2"/>
    <x v="2"/>
    <x v="1"/>
    <x v="2"/>
    <x v="1"/>
    <x v="1"/>
    <x v="0"/>
    <x v="2"/>
    <x v="31"/>
    <x v="1"/>
    <x v="3"/>
    <s v="--"/>
    <x v="1"/>
    <x v="2"/>
    <x v="4"/>
    <x v="2"/>
    <x v="0"/>
    <x v="3"/>
    <x v="31"/>
    <s v=" "/>
    <x v="0"/>
    <x v="0"/>
    <x v="0"/>
    <x v="0"/>
    <x v="0"/>
    <x v="0"/>
    <x v="0"/>
    <x v="1"/>
    <x v="0"/>
    <x v="0"/>
    <x v="0"/>
    <s v=" "/>
    <x v="0"/>
    <x v="0"/>
    <x v="0"/>
    <x v="1"/>
    <x v="0"/>
    <x v="0"/>
    <x v="1"/>
    <x v="10"/>
    <x v="65"/>
  </r>
  <r>
    <n v="309169"/>
    <s v="--"/>
    <s v="https://cardiffmail15.cf.ac.uk/mail12/c1209844.nsf/iNotes/Mail/?OpenDocument&amp;ui=dwa_frame&amp;l=en&amp;CR&amp;MX&amp;TS=20120329T173856"/>
    <s v="Section Start"/>
    <x v="1"/>
    <s v=" "/>
    <s v="Chemistry (Catalysis)"/>
    <x v="1"/>
    <x v="2"/>
    <x v="3"/>
    <x v="0"/>
    <s v="Section Start"/>
    <s v="--"/>
    <x v="4"/>
    <x v="2"/>
    <x v="2"/>
    <x v="1"/>
    <x v="0"/>
    <x v="1"/>
    <x v="0"/>
    <x v="2"/>
    <x v="2"/>
    <x v="1"/>
    <x v="3"/>
    <x v="37"/>
    <s v="--"/>
    <x v="2"/>
    <x v="2"/>
    <x v="2"/>
    <x v="2"/>
    <x v="0"/>
    <x v="2"/>
    <x v="2"/>
    <x v="0"/>
    <x v="1"/>
    <x v="1"/>
    <x v="32"/>
    <s v="--"/>
    <x v="4"/>
    <x v="2"/>
    <x v="1"/>
    <x v="2"/>
    <x v="2"/>
    <x v="3"/>
    <x v="1"/>
    <x v="1"/>
    <x v="1"/>
    <x v="8"/>
    <x v="5"/>
    <x v="3"/>
    <s v="--"/>
    <x v="0"/>
    <x v="4"/>
    <x v="4"/>
    <x v="0"/>
    <x v="0"/>
    <x v="4"/>
    <x v="32"/>
    <s v=" "/>
    <x v="1"/>
    <x v="1"/>
    <x v="1"/>
    <x v="0"/>
    <x v="0"/>
    <x v="0"/>
    <x v="0"/>
    <x v="1"/>
    <x v="1"/>
    <x v="0"/>
    <x v="0"/>
    <s v=" "/>
    <x v="1"/>
    <x v="1"/>
    <x v="0"/>
    <x v="1"/>
    <x v="0"/>
    <x v="1"/>
    <x v="0"/>
    <x v="0"/>
    <x v="66"/>
  </r>
  <r>
    <n v="309325"/>
    <s v="--"/>
    <m/>
    <s v="Section Start"/>
    <x v="1"/>
    <s v=" "/>
    <s v="Inorganic Chemistry: Organometallics and nanoparticle chemistry "/>
    <x v="2"/>
    <x v="1"/>
    <x v="1"/>
    <x v="1"/>
    <s v="Section Start"/>
    <s v="--"/>
    <x v="1"/>
    <x v="0"/>
    <x v="0"/>
    <x v="0"/>
    <x v="2"/>
    <x v="3"/>
    <x v="1"/>
    <x v="0"/>
    <x v="2"/>
    <x v="1"/>
    <x v="1"/>
    <x v="0"/>
    <s v="--"/>
    <x v="0"/>
    <x v="1"/>
    <x v="0"/>
    <x v="0"/>
    <x v="1"/>
    <x v="1"/>
    <x v="3"/>
    <x v="0"/>
    <x v="1"/>
    <x v="1"/>
    <x v="21"/>
    <s v="--"/>
    <x v="0"/>
    <x v="0"/>
    <x v="2"/>
    <x v="0"/>
    <x v="2"/>
    <x v="2"/>
    <x v="3"/>
    <x v="0"/>
    <x v="1"/>
    <x v="32"/>
    <x v="1"/>
    <x v="2"/>
    <s v="--"/>
    <x v="0"/>
    <x v="4"/>
    <x v="2"/>
    <x v="0"/>
    <x v="0"/>
    <x v="2"/>
    <x v="33"/>
    <s v=" "/>
    <x v="1"/>
    <x v="0"/>
    <x v="0"/>
    <x v="0"/>
    <x v="0"/>
    <x v="0"/>
    <x v="1"/>
    <x v="0"/>
    <x v="0"/>
    <x v="1"/>
    <x v="16"/>
    <s v=" "/>
    <x v="0"/>
    <x v="0"/>
    <x v="0"/>
    <x v="1"/>
    <x v="0"/>
    <x v="0"/>
    <x v="0"/>
    <x v="0"/>
    <x v="67"/>
  </r>
  <r>
    <n v="309921"/>
    <s v="--"/>
    <m/>
    <s v="Section Start"/>
    <x v="0"/>
    <s v=" "/>
    <s v="Organic synthesis|Chemical nanotechnology"/>
    <x v="10"/>
    <x v="0"/>
    <x v="4"/>
    <x v="1"/>
    <s v="Section Start"/>
    <s v="--"/>
    <x v="4"/>
    <x v="1"/>
    <x v="1"/>
    <x v="0"/>
    <x v="1"/>
    <x v="0"/>
    <x v="2"/>
    <x v="1"/>
    <x v="1"/>
    <x v="0"/>
    <x v="1"/>
    <x v="0"/>
    <s v="--"/>
    <x v="1"/>
    <x v="2"/>
    <x v="2"/>
    <x v="1"/>
    <x v="0"/>
    <x v="1"/>
    <x v="2"/>
    <x v="0"/>
    <x v="1"/>
    <x v="1"/>
    <x v="0"/>
    <s v="--"/>
    <x v="3"/>
    <x v="2"/>
    <x v="1"/>
    <x v="1"/>
    <x v="0"/>
    <x v="0"/>
    <x v="1"/>
    <x v="2"/>
    <x v="1"/>
    <x v="0"/>
    <x v="0"/>
    <x v="5"/>
    <s v="--"/>
    <x v="2"/>
    <x v="1"/>
    <x v="1"/>
    <x v="1"/>
    <x v="1"/>
    <x v="2"/>
    <x v="0"/>
    <s v=" "/>
    <x v="0"/>
    <x v="0"/>
    <x v="0"/>
    <x v="0"/>
    <x v="0"/>
    <x v="0"/>
    <x v="0"/>
    <x v="0"/>
    <x v="0"/>
    <x v="0"/>
    <x v="0"/>
    <s v=" "/>
    <x v="0"/>
    <x v="1"/>
    <x v="0"/>
    <x v="1"/>
    <x v="0"/>
    <x v="0"/>
    <x v="0"/>
    <x v="0"/>
    <x v="68"/>
  </r>
  <r>
    <n v="310680"/>
    <s v="--"/>
    <m/>
    <s v="Section Start"/>
    <x v="1"/>
    <s v=" "/>
    <s v="Chemistry (medicinal/biological)|Cell physiology &amp; pharamacolocy|Enzyme kinetics"/>
    <x v="11"/>
    <x v="2"/>
    <x v="1"/>
    <x v="1"/>
    <s v="Section Start"/>
    <s v="--"/>
    <x v="2"/>
    <x v="1"/>
    <x v="2"/>
    <x v="0"/>
    <x v="1"/>
    <x v="0"/>
    <x v="3"/>
    <x v="1"/>
    <x v="0"/>
    <x v="1"/>
    <x v="1"/>
    <x v="0"/>
    <s v="--"/>
    <x v="1"/>
    <x v="1"/>
    <x v="1"/>
    <x v="1"/>
    <x v="2"/>
    <x v="0"/>
    <x v="1"/>
    <x v="1"/>
    <x v="0"/>
    <x v="1"/>
    <x v="0"/>
    <s v="--"/>
    <x v="3"/>
    <x v="1"/>
    <x v="0"/>
    <x v="1"/>
    <x v="2"/>
    <x v="0"/>
    <x v="4"/>
    <x v="3"/>
    <x v="1"/>
    <x v="0"/>
    <x v="1"/>
    <x v="3"/>
    <s v="--"/>
    <x v="2"/>
    <x v="2"/>
    <x v="2"/>
    <x v="0"/>
    <x v="1"/>
    <x v="1"/>
    <x v="34"/>
    <s v=" "/>
    <x v="0"/>
    <x v="1"/>
    <x v="0"/>
    <x v="0"/>
    <x v="1"/>
    <x v="0"/>
    <x v="0"/>
    <x v="1"/>
    <x v="0"/>
    <x v="0"/>
    <x v="0"/>
    <s v=" "/>
    <x v="0"/>
    <x v="0"/>
    <x v="0"/>
    <x v="1"/>
    <x v="0"/>
    <x v="0"/>
    <x v="0"/>
    <x v="0"/>
    <x v="69"/>
  </r>
  <r>
    <n v="314575"/>
    <s v="--"/>
    <s v="https://nemo.strath.ac.uk/owa/redir.aspx?C=02eba6c22d364f0e86c96f94240e69d4&amp;URL=https%3a%2f%2fwww.isurvey.soton.ac.uk%2f4882%2f36773%2fN5F3I2%2fUniversityofStrathclyde"/>
    <s v="Section Start"/>
    <x v="0"/>
    <s v=" "/>
    <s v="Modelling and informatics  both in chemistry and biology."/>
    <x v="3"/>
    <x v="0"/>
    <x v="1"/>
    <x v="1"/>
    <s v="Section Start"/>
    <s v="--"/>
    <x v="4"/>
    <x v="1"/>
    <x v="1"/>
    <x v="1"/>
    <x v="0"/>
    <x v="0"/>
    <x v="0"/>
    <x v="2"/>
    <x v="1"/>
    <x v="3"/>
    <x v="1"/>
    <x v="0"/>
    <s v="--"/>
    <x v="1"/>
    <x v="1"/>
    <x v="1"/>
    <x v="2"/>
    <x v="2"/>
    <x v="0"/>
    <x v="2"/>
    <x v="0"/>
    <x v="0"/>
    <x v="1"/>
    <x v="0"/>
    <s v="--"/>
    <x v="2"/>
    <x v="0"/>
    <x v="2"/>
    <x v="3"/>
    <x v="2"/>
    <x v="2"/>
    <x v="3"/>
    <x v="0"/>
    <x v="1"/>
    <x v="33"/>
    <x v="1"/>
    <x v="2"/>
    <s v="--"/>
    <x v="0"/>
    <x v="2"/>
    <x v="2"/>
    <x v="2"/>
    <x v="0"/>
    <x v="2"/>
    <x v="0"/>
    <s v=" "/>
    <x v="1"/>
    <x v="1"/>
    <x v="1"/>
    <x v="1"/>
    <x v="1"/>
    <x v="0"/>
    <x v="0"/>
    <x v="1"/>
    <x v="0"/>
    <x v="1"/>
    <x v="0"/>
    <s v=" "/>
    <x v="0"/>
    <x v="0"/>
    <x v="0"/>
    <x v="1"/>
    <x v="0"/>
    <x v="0"/>
    <x v="0"/>
    <x v="0"/>
    <x v="70"/>
  </r>
  <r>
    <n v="314863"/>
    <s v="--"/>
    <m/>
    <s v="Section Start"/>
    <x v="1"/>
    <s v=" "/>
    <s v="environmental chemistry"/>
    <x v="9"/>
    <x v="1"/>
    <x v="1"/>
    <x v="1"/>
    <s v="Section Start"/>
    <s v="--"/>
    <x v="1"/>
    <x v="0"/>
    <x v="0"/>
    <x v="3"/>
    <x v="1"/>
    <x v="2"/>
    <x v="2"/>
    <x v="1"/>
    <x v="0"/>
    <x v="2"/>
    <x v="2"/>
    <x v="0"/>
    <s v="--"/>
    <x v="1"/>
    <x v="2"/>
    <x v="2"/>
    <x v="1"/>
    <x v="2"/>
    <x v="0"/>
    <x v="2"/>
    <x v="1"/>
    <x v="0"/>
    <x v="2"/>
    <x v="33"/>
    <s v="--"/>
    <x v="0"/>
    <x v="2"/>
    <x v="1"/>
    <x v="1"/>
    <x v="3"/>
    <x v="2"/>
    <x v="3"/>
    <x v="1"/>
    <x v="2"/>
    <x v="34"/>
    <x v="1"/>
    <x v="3"/>
    <s v="--"/>
    <x v="0"/>
    <x v="4"/>
    <x v="2"/>
    <x v="0"/>
    <x v="0"/>
    <x v="3"/>
    <x v="35"/>
    <s v=" "/>
    <x v="1"/>
    <x v="1"/>
    <x v="1"/>
    <x v="1"/>
    <x v="0"/>
    <x v="0"/>
    <x v="0"/>
    <x v="1"/>
    <x v="0"/>
    <x v="0"/>
    <x v="0"/>
    <s v=" "/>
    <x v="0"/>
    <x v="0"/>
    <x v="0"/>
    <x v="0"/>
    <x v="0"/>
    <x v="0"/>
    <x v="1"/>
    <x v="11"/>
    <x v="71"/>
  </r>
  <r>
    <n v="315190"/>
    <s v="--"/>
    <m/>
    <s v="Section Start"/>
    <x v="3"/>
    <s v="research fellow"/>
    <s v="drug discovery-biological screening"/>
    <x v="3"/>
    <x v="0"/>
    <x v="5"/>
    <x v="1"/>
    <s v="Section Start"/>
    <s v="--"/>
    <x v="2"/>
    <x v="1"/>
    <x v="2"/>
    <x v="3"/>
    <x v="1"/>
    <x v="0"/>
    <x v="2"/>
    <x v="1"/>
    <x v="0"/>
    <x v="2"/>
    <x v="2"/>
    <x v="38"/>
    <s v="--"/>
    <x v="1"/>
    <x v="1"/>
    <x v="2"/>
    <x v="1"/>
    <x v="2"/>
    <x v="0"/>
    <x v="2"/>
    <x v="1"/>
    <x v="0"/>
    <x v="2"/>
    <x v="34"/>
    <s v="--"/>
    <x v="1"/>
    <x v="2"/>
    <x v="2"/>
    <x v="3"/>
    <x v="2"/>
    <x v="4"/>
    <x v="1"/>
    <x v="3"/>
    <x v="2"/>
    <x v="35"/>
    <x v="1"/>
    <x v="3"/>
    <s v="--"/>
    <x v="2"/>
    <x v="1"/>
    <x v="1"/>
    <x v="1"/>
    <x v="1"/>
    <x v="3"/>
    <x v="36"/>
    <s v=" "/>
    <x v="1"/>
    <x v="1"/>
    <x v="1"/>
    <x v="1"/>
    <x v="1"/>
    <x v="0"/>
    <x v="1"/>
    <x v="1"/>
    <x v="0"/>
    <x v="1"/>
    <x v="17"/>
    <s v=" "/>
    <x v="0"/>
    <x v="0"/>
    <x v="0"/>
    <x v="1"/>
    <x v="0"/>
    <x v="0"/>
    <x v="1"/>
    <x v="12"/>
    <x v="72"/>
  </r>
  <r>
    <n v="321990"/>
    <s v="--"/>
    <s v="https://webmail.bris.ac.uk/webmail/src/read_body.php?passed_id=48884&amp;startMessage=406&amp;mailbox=INBOX&amp;view_as_html=1"/>
    <s v="Section Start"/>
    <x v="0"/>
    <s v=" "/>
    <s v="Synthetic Chemistry"/>
    <x v="12"/>
    <x v="0"/>
    <x v="4"/>
    <x v="1"/>
    <s v="Section Start"/>
    <s v="--"/>
    <x v="1"/>
    <x v="1"/>
    <x v="0"/>
    <x v="0"/>
    <x v="0"/>
    <x v="2"/>
    <x v="1"/>
    <x v="3"/>
    <x v="1"/>
    <x v="0"/>
    <x v="1"/>
    <x v="39"/>
    <s v="--"/>
    <x v="1"/>
    <x v="2"/>
    <x v="1"/>
    <x v="2"/>
    <x v="0"/>
    <x v="1"/>
    <x v="0"/>
    <x v="0"/>
    <x v="0"/>
    <x v="1"/>
    <x v="35"/>
    <s v="--"/>
    <x v="3"/>
    <x v="3"/>
    <x v="1"/>
    <x v="1"/>
    <x v="1"/>
    <x v="0"/>
    <x v="0"/>
    <x v="3"/>
    <x v="4"/>
    <x v="36"/>
    <x v="0"/>
    <x v="5"/>
    <s v="--"/>
    <x v="0"/>
    <x v="4"/>
    <x v="2"/>
    <x v="4"/>
    <x v="0"/>
    <x v="1"/>
    <x v="37"/>
    <s v=" "/>
    <x v="0"/>
    <x v="0"/>
    <x v="0"/>
    <x v="0"/>
    <x v="1"/>
    <x v="0"/>
    <x v="0"/>
    <x v="0"/>
    <x v="0"/>
    <x v="0"/>
    <x v="0"/>
    <s v=" "/>
    <x v="0"/>
    <x v="0"/>
    <x v="0"/>
    <x v="1"/>
    <x v="1"/>
    <x v="0"/>
    <x v="0"/>
    <x v="0"/>
    <x v="73"/>
  </r>
  <r>
    <n v="322075"/>
    <s v="--"/>
    <m/>
    <s v="Section Start"/>
    <x v="1"/>
    <s v=" "/>
    <s v="Organic Synthesis"/>
    <x v="10"/>
    <x v="1"/>
    <x v="2"/>
    <x v="1"/>
    <s v="Section Start"/>
    <s v="--"/>
    <x v="4"/>
    <x v="0"/>
    <x v="0"/>
    <x v="3"/>
    <x v="0"/>
    <x v="1"/>
    <x v="2"/>
    <x v="2"/>
    <x v="0"/>
    <x v="2"/>
    <x v="4"/>
    <x v="40"/>
    <s v="--"/>
    <x v="2"/>
    <x v="2"/>
    <x v="2"/>
    <x v="2"/>
    <x v="3"/>
    <x v="0"/>
    <x v="2"/>
    <x v="1"/>
    <x v="1"/>
    <x v="3"/>
    <x v="36"/>
    <s v="--"/>
    <x v="3"/>
    <x v="1"/>
    <x v="0"/>
    <x v="2"/>
    <x v="0"/>
    <x v="1"/>
    <x v="0"/>
    <x v="0"/>
    <x v="4"/>
    <x v="37"/>
    <x v="1"/>
    <x v="6"/>
    <s v="--"/>
    <x v="0"/>
    <x v="2"/>
    <x v="4"/>
    <x v="3"/>
    <x v="4"/>
    <x v="3"/>
    <x v="38"/>
    <s v=" "/>
    <x v="0"/>
    <x v="0"/>
    <x v="0"/>
    <x v="0"/>
    <x v="1"/>
    <x v="0"/>
    <x v="0"/>
    <x v="0"/>
    <x v="0"/>
    <x v="0"/>
    <x v="0"/>
    <s v=" "/>
    <x v="0"/>
    <x v="0"/>
    <x v="0"/>
    <x v="1"/>
    <x v="0"/>
    <x v="0"/>
    <x v="0"/>
    <x v="0"/>
    <x v="74"/>
  </r>
  <r>
    <n v="322076"/>
    <s v="--"/>
    <m/>
    <s v="Section Start"/>
    <x v="1"/>
    <s v=" "/>
    <s v="Colloids and soft matter science"/>
    <x v="12"/>
    <x v="0"/>
    <x v="3"/>
    <x v="1"/>
    <s v="Section Start"/>
    <s v="--"/>
    <x v="1"/>
    <x v="1"/>
    <x v="2"/>
    <x v="3"/>
    <x v="1"/>
    <x v="2"/>
    <x v="1"/>
    <x v="1"/>
    <x v="0"/>
    <x v="0"/>
    <x v="1"/>
    <x v="0"/>
    <s v="--"/>
    <x v="1"/>
    <x v="1"/>
    <x v="1"/>
    <x v="1"/>
    <x v="3"/>
    <x v="1"/>
    <x v="2"/>
    <x v="1"/>
    <x v="0"/>
    <x v="1"/>
    <x v="0"/>
    <s v="--"/>
    <x v="4"/>
    <x v="0"/>
    <x v="2"/>
    <x v="3"/>
    <x v="4"/>
    <x v="0"/>
    <x v="0"/>
    <x v="3"/>
    <x v="1"/>
    <x v="33"/>
    <x v="3"/>
    <x v="1"/>
    <s v="--"/>
    <x v="0"/>
    <x v="2"/>
    <x v="2"/>
    <x v="3"/>
    <x v="1"/>
    <x v="2"/>
    <x v="39"/>
    <s v=" "/>
    <x v="1"/>
    <x v="1"/>
    <x v="1"/>
    <x v="1"/>
    <x v="1"/>
    <x v="0"/>
    <x v="1"/>
    <x v="1"/>
    <x v="0"/>
    <x v="0"/>
    <x v="0"/>
    <s v=" "/>
    <x v="0"/>
    <x v="0"/>
    <x v="0"/>
    <x v="1"/>
    <x v="0"/>
    <x v="0"/>
    <x v="0"/>
    <x v="0"/>
    <x v="75"/>
  </r>
  <r>
    <n v="322080"/>
    <s v="--"/>
    <m/>
    <s v="Section Start"/>
    <x v="1"/>
    <s v=" "/>
    <s v="Organic Synthesis"/>
    <x v="7"/>
    <x v="1"/>
    <x v="4"/>
    <x v="1"/>
    <s v="Section Start"/>
    <s v="--"/>
    <x v="2"/>
    <x v="1"/>
    <x v="0"/>
    <x v="0"/>
    <x v="0"/>
    <x v="1"/>
    <x v="3"/>
    <x v="0"/>
    <x v="1"/>
    <x v="1"/>
    <x v="2"/>
    <x v="27"/>
    <s v="--"/>
    <x v="1"/>
    <x v="1"/>
    <x v="1"/>
    <x v="2"/>
    <x v="2"/>
    <x v="2"/>
    <x v="0"/>
    <x v="1"/>
    <x v="0"/>
    <x v="4"/>
    <x v="37"/>
    <s v="--"/>
    <x v="1"/>
    <x v="2"/>
    <x v="0"/>
    <x v="2"/>
    <x v="0"/>
    <x v="0"/>
    <x v="0"/>
    <x v="1"/>
    <x v="2"/>
    <x v="4"/>
    <x v="3"/>
    <x v="5"/>
    <s v="--"/>
    <x v="2"/>
    <x v="4"/>
    <x v="4"/>
    <x v="2"/>
    <x v="1"/>
    <x v="3"/>
    <x v="40"/>
    <s v=" "/>
    <x v="0"/>
    <x v="0"/>
    <x v="0"/>
    <x v="0"/>
    <x v="0"/>
    <x v="0"/>
    <x v="0"/>
    <x v="0"/>
    <x v="0"/>
    <x v="0"/>
    <x v="0"/>
    <s v=" "/>
    <x v="0"/>
    <x v="0"/>
    <x v="0"/>
    <x v="1"/>
    <x v="0"/>
    <x v="1"/>
    <x v="0"/>
    <x v="0"/>
    <x v="76"/>
  </r>
  <r>
    <n v="322081"/>
    <s v="--"/>
    <m/>
    <s v="Section Start"/>
    <x v="0"/>
    <s v=" "/>
    <s v="Organic Chemistry"/>
    <x v="14"/>
    <x v="0"/>
    <x v="1"/>
    <x v="1"/>
    <s v="Section Start"/>
    <s v="--"/>
    <x v="3"/>
    <x v="1"/>
    <x v="2"/>
    <x v="0"/>
    <x v="1"/>
    <x v="3"/>
    <x v="1"/>
    <x v="2"/>
    <x v="0"/>
    <x v="0"/>
    <x v="1"/>
    <x v="0"/>
    <s v="--"/>
    <x v="1"/>
    <x v="2"/>
    <x v="2"/>
    <x v="0"/>
    <x v="2"/>
    <x v="0"/>
    <x v="2"/>
    <x v="1"/>
    <x v="0"/>
    <x v="1"/>
    <x v="0"/>
    <s v="--"/>
    <x v="1"/>
    <x v="2"/>
    <x v="0"/>
    <x v="2"/>
    <x v="2"/>
    <x v="0"/>
    <x v="2"/>
    <x v="2"/>
    <x v="1"/>
    <x v="0"/>
    <x v="0"/>
    <x v="5"/>
    <s v="--"/>
    <x v="2"/>
    <x v="1"/>
    <x v="4"/>
    <x v="1"/>
    <x v="1"/>
    <x v="2"/>
    <x v="0"/>
    <s v=" "/>
    <x v="1"/>
    <x v="0"/>
    <x v="0"/>
    <x v="1"/>
    <x v="1"/>
    <x v="0"/>
    <x v="0"/>
    <x v="0"/>
    <x v="0"/>
    <x v="0"/>
    <x v="0"/>
    <s v=" "/>
    <x v="0"/>
    <x v="0"/>
    <x v="0"/>
    <x v="1"/>
    <x v="1"/>
    <x v="0"/>
    <x v="0"/>
    <x v="0"/>
    <x v="77"/>
  </r>
  <r>
    <n v="322086"/>
    <s v="--"/>
    <m/>
    <s v="Section Start"/>
    <x v="1"/>
    <s v=" "/>
    <s v="Synthetic organic chemistry"/>
    <x v="2"/>
    <x v="1"/>
    <x v="2"/>
    <x v="0"/>
    <s v="Section Start"/>
    <s v="--"/>
    <x v="1"/>
    <x v="1"/>
    <x v="1"/>
    <x v="0"/>
    <x v="3"/>
    <x v="1"/>
    <x v="3"/>
    <x v="1"/>
    <x v="0"/>
    <x v="2"/>
    <x v="4"/>
    <x v="41"/>
    <s v="--"/>
    <x v="1"/>
    <x v="2"/>
    <x v="1"/>
    <x v="1"/>
    <x v="0"/>
    <x v="1"/>
    <x v="2"/>
    <x v="0"/>
    <x v="0"/>
    <x v="2"/>
    <x v="38"/>
    <s v="--"/>
    <x v="3"/>
    <x v="0"/>
    <x v="3"/>
    <x v="1"/>
    <x v="2"/>
    <x v="2"/>
    <x v="3"/>
    <x v="1"/>
    <x v="4"/>
    <x v="38"/>
    <x v="1"/>
    <x v="6"/>
    <s v="--"/>
    <x v="2"/>
    <x v="4"/>
    <x v="4"/>
    <x v="3"/>
    <x v="1"/>
    <x v="1"/>
    <x v="41"/>
    <s v=" "/>
    <x v="1"/>
    <x v="0"/>
    <x v="0"/>
    <x v="0"/>
    <x v="1"/>
    <x v="0"/>
    <x v="0"/>
    <x v="1"/>
    <x v="0"/>
    <x v="0"/>
    <x v="0"/>
    <s v=" "/>
    <x v="0"/>
    <x v="0"/>
    <x v="0"/>
    <x v="0"/>
    <x v="0"/>
    <x v="0"/>
    <x v="0"/>
    <x v="0"/>
    <x v="78"/>
  </r>
  <r>
    <n v="322090"/>
    <s v="--"/>
    <m/>
    <s v="Section Start"/>
    <x v="1"/>
    <s v=" "/>
    <s v="Synthetic Chemistry and Biochemistry"/>
    <x v="4"/>
    <x v="1"/>
    <x v="1"/>
    <x v="1"/>
    <s v="Section Start"/>
    <s v="--"/>
    <x v="2"/>
    <x v="1"/>
    <x v="3"/>
    <x v="0"/>
    <x v="1"/>
    <x v="1"/>
    <x v="4"/>
    <x v="2"/>
    <x v="0"/>
    <x v="2"/>
    <x v="1"/>
    <x v="0"/>
    <s v="--"/>
    <x v="1"/>
    <x v="2"/>
    <x v="2"/>
    <x v="2"/>
    <x v="1"/>
    <x v="0"/>
    <x v="0"/>
    <x v="1"/>
    <x v="0"/>
    <x v="1"/>
    <x v="0"/>
    <s v="--"/>
    <x v="0"/>
    <x v="1"/>
    <x v="1"/>
    <x v="1"/>
    <x v="4"/>
    <x v="0"/>
    <x v="0"/>
    <x v="3"/>
    <x v="1"/>
    <x v="0"/>
    <x v="1"/>
    <x v="3"/>
    <s v="--"/>
    <x v="2"/>
    <x v="0"/>
    <x v="0"/>
    <x v="3"/>
    <x v="0"/>
    <x v="0"/>
    <x v="0"/>
    <s v=" "/>
    <x v="1"/>
    <x v="0"/>
    <x v="0"/>
    <x v="1"/>
    <x v="1"/>
    <x v="0"/>
    <x v="0"/>
    <x v="1"/>
    <x v="0"/>
    <x v="0"/>
    <x v="0"/>
    <s v=" "/>
    <x v="0"/>
    <x v="0"/>
    <x v="0"/>
    <x v="0"/>
    <x v="0"/>
    <x v="1"/>
    <x v="0"/>
    <x v="0"/>
    <x v="79"/>
  </r>
  <r>
    <n v="322099"/>
    <s v="--"/>
    <m/>
    <s v="Section Start"/>
    <x v="1"/>
    <s v=" "/>
    <s v="Organic chemistry  total synthesis."/>
    <x v="14"/>
    <x v="2"/>
    <x v="2"/>
    <x v="1"/>
    <s v="Section Start"/>
    <s v="--"/>
    <x v="4"/>
    <x v="2"/>
    <x v="3"/>
    <x v="0"/>
    <x v="3"/>
    <x v="3"/>
    <x v="1"/>
    <x v="0"/>
    <x v="2"/>
    <x v="1"/>
    <x v="1"/>
    <x v="0"/>
    <s v="--"/>
    <x v="0"/>
    <x v="1"/>
    <x v="1"/>
    <x v="2"/>
    <x v="2"/>
    <x v="0"/>
    <x v="2"/>
    <x v="1"/>
    <x v="0"/>
    <x v="1"/>
    <x v="0"/>
    <s v="--"/>
    <x v="3"/>
    <x v="2"/>
    <x v="0"/>
    <x v="2"/>
    <x v="0"/>
    <x v="2"/>
    <x v="3"/>
    <x v="4"/>
    <x v="1"/>
    <x v="0"/>
    <x v="2"/>
    <x v="1"/>
    <s v="--"/>
    <x v="1"/>
    <x v="4"/>
    <x v="4"/>
    <x v="0"/>
    <x v="0"/>
    <x v="2"/>
    <x v="0"/>
    <s v=" "/>
    <x v="1"/>
    <x v="1"/>
    <x v="0"/>
    <x v="1"/>
    <x v="1"/>
    <x v="0"/>
    <x v="0"/>
    <x v="1"/>
    <x v="0"/>
    <x v="0"/>
    <x v="0"/>
    <s v=" "/>
    <x v="1"/>
    <x v="0"/>
    <x v="0"/>
    <x v="0"/>
    <x v="0"/>
    <x v="1"/>
    <x v="0"/>
    <x v="0"/>
    <x v="80"/>
  </r>
  <r>
    <n v="322120"/>
    <s v="--"/>
    <m/>
    <s v="Section Start"/>
    <x v="1"/>
    <s v=" "/>
    <s v="Biotech"/>
    <x v="2"/>
    <x v="0"/>
    <x v="2"/>
    <x v="0"/>
    <s v="Section Start"/>
    <s v="--"/>
    <x v="2"/>
    <x v="1"/>
    <x v="2"/>
    <x v="4"/>
    <x v="1"/>
    <x v="0"/>
    <x v="0"/>
    <x v="2"/>
    <x v="1"/>
    <x v="1"/>
    <x v="2"/>
    <x v="1"/>
    <s v="--"/>
    <x v="1"/>
    <x v="0"/>
    <x v="3"/>
    <x v="0"/>
    <x v="1"/>
    <x v="0"/>
    <x v="0"/>
    <x v="1"/>
    <x v="0"/>
    <x v="3"/>
    <x v="39"/>
    <s v="--"/>
    <x v="4"/>
    <x v="4"/>
    <x v="2"/>
    <x v="3"/>
    <x v="4"/>
    <x v="0"/>
    <x v="0"/>
    <x v="4"/>
    <x v="2"/>
    <x v="2"/>
    <x v="2"/>
    <x v="1"/>
    <s v="--"/>
    <x v="2"/>
    <x v="4"/>
    <x v="1"/>
    <x v="1"/>
    <x v="1"/>
    <x v="1"/>
    <x v="42"/>
    <s v=" "/>
    <x v="0"/>
    <x v="0"/>
    <x v="1"/>
    <x v="1"/>
    <x v="0"/>
    <x v="1"/>
    <x v="1"/>
    <x v="1"/>
    <x v="1"/>
    <x v="1"/>
    <x v="18"/>
    <s v=" "/>
    <x v="0"/>
    <x v="0"/>
    <x v="0"/>
    <x v="1"/>
    <x v="1"/>
    <x v="0"/>
    <x v="1"/>
    <x v="13"/>
    <x v="81"/>
  </r>
  <r>
    <n v="322134"/>
    <s v="--"/>
    <m/>
    <s v="Section Start"/>
    <x v="2"/>
    <s v=" "/>
    <s v="Medicinal Chemistry "/>
    <x v="2"/>
    <x v="0"/>
    <x v="1"/>
    <x v="1"/>
    <s v="Section Start"/>
    <s v="--"/>
    <x v="1"/>
    <x v="1"/>
    <x v="1"/>
    <x v="3"/>
    <x v="0"/>
    <x v="1"/>
    <x v="0"/>
    <x v="2"/>
    <x v="0"/>
    <x v="0"/>
    <x v="1"/>
    <x v="0"/>
    <s v="--"/>
    <x v="1"/>
    <x v="2"/>
    <x v="2"/>
    <x v="2"/>
    <x v="0"/>
    <x v="0"/>
    <x v="2"/>
    <x v="1"/>
    <x v="0"/>
    <x v="1"/>
    <x v="0"/>
    <s v="--"/>
    <x v="3"/>
    <x v="1"/>
    <x v="1"/>
    <x v="3"/>
    <x v="2"/>
    <x v="0"/>
    <x v="0"/>
    <x v="1"/>
    <x v="1"/>
    <x v="0"/>
    <x v="1"/>
    <x v="2"/>
    <s v="--"/>
    <x v="2"/>
    <x v="4"/>
    <x v="4"/>
    <x v="1"/>
    <x v="1"/>
    <x v="2"/>
    <x v="0"/>
    <s v=" "/>
    <x v="1"/>
    <x v="0"/>
    <x v="0"/>
    <x v="1"/>
    <x v="1"/>
    <x v="0"/>
    <x v="0"/>
    <x v="0"/>
    <x v="0"/>
    <x v="0"/>
    <x v="0"/>
    <s v=" "/>
    <x v="0"/>
    <x v="0"/>
    <x v="0"/>
    <x v="0"/>
    <x v="0"/>
    <x v="1"/>
    <x v="0"/>
    <x v="0"/>
    <x v="82"/>
  </r>
  <r>
    <n v="322179"/>
    <s v="--"/>
    <s v="https://cardiffmail15.cf.ac.uk/mail7/c1060665.nsf/iNotes/Mail/?OpenDocument&amp;ui=dwa_lite_frame&amp;l=en&amp;CR&amp;MX&amp;TS=20120424T220228"/>
    <s v="Section Start"/>
    <x v="1"/>
    <s v=" "/>
    <s v="heterogenous catalysis- diesel soot oxidation"/>
    <x v="1"/>
    <x v="2"/>
    <x v="2"/>
    <x v="1"/>
    <s v="Section Start"/>
    <s v="--"/>
    <x v="1"/>
    <x v="0"/>
    <x v="2"/>
    <x v="1"/>
    <x v="0"/>
    <x v="1"/>
    <x v="2"/>
    <x v="2"/>
    <x v="1"/>
    <x v="0"/>
    <x v="5"/>
    <x v="0"/>
    <s v="--"/>
    <x v="0"/>
    <x v="3"/>
    <x v="1"/>
    <x v="2"/>
    <x v="0"/>
    <x v="1"/>
    <x v="2"/>
    <x v="0"/>
    <x v="1"/>
    <x v="2"/>
    <x v="0"/>
    <s v="--"/>
    <x v="3"/>
    <x v="1"/>
    <x v="1"/>
    <x v="2"/>
    <x v="0"/>
    <x v="4"/>
    <x v="1"/>
    <x v="2"/>
    <x v="2"/>
    <x v="0"/>
    <x v="1"/>
    <x v="6"/>
    <s v="--"/>
    <x v="0"/>
    <x v="4"/>
    <x v="4"/>
    <x v="2"/>
    <x v="0"/>
    <x v="3"/>
    <x v="0"/>
    <s v=" "/>
    <x v="1"/>
    <x v="0"/>
    <x v="1"/>
    <x v="0"/>
    <x v="1"/>
    <x v="0"/>
    <x v="1"/>
    <x v="0"/>
    <x v="1"/>
    <x v="0"/>
    <x v="0"/>
    <s v=" "/>
    <x v="0"/>
    <x v="0"/>
    <x v="0"/>
    <x v="1"/>
    <x v="0"/>
    <x v="0"/>
    <x v="0"/>
    <x v="0"/>
    <x v="83"/>
  </r>
  <r>
    <n v="322210"/>
    <s v="--"/>
    <m/>
    <s v="Section Start"/>
    <x v="1"/>
    <s v=" "/>
    <s v="Analytical chemistry"/>
    <x v="0"/>
    <x v="0"/>
    <x v="1"/>
    <x v="1"/>
    <s v="Section Start"/>
    <s v="--"/>
    <x v="2"/>
    <x v="1"/>
    <x v="3"/>
    <x v="0"/>
    <x v="1"/>
    <x v="0"/>
    <x v="1"/>
    <x v="1"/>
    <x v="0"/>
    <x v="2"/>
    <x v="4"/>
    <x v="42"/>
    <s v="--"/>
    <x v="1"/>
    <x v="2"/>
    <x v="1"/>
    <x v="2"/>
    <x v="0"/>
    <x v="0"/>
    <x v="2"/>
    <x v="1"/>
    <x v="1"/>
    <x v="0"/>
    <x v="3"/>
    <s v="--"/>
    <x v="2"/>
    <x v="2"/>
    <x v="0"/>
    <x v="4"/>
    <x v="4"/>
    <x v="0"/>
    <x v="0"/>
    <x v="3"/>
    <x v="0"/>
    <x v="39"/>
    <x v="1"/>
    <x v="4"/>
    <s v="--"/>
    <x v="2"/>
    <x v="0"/>
    <x v="0"/>
    <x v="2"/>
    <x v="1"/>
    <x v="0"/>
    <x v="4"/>
    <s v=" "/>
    <x v="0"/>
    <x v="0"/>
    <x v="1"/>
    <x v="1"/>
    <x v="1"/>
    <x v="0"/>
    <x v="0"/>
    <x v="1"/>
    <x v="0"/>
    <x v="0"/>
    <x v="0"/>
    <s v=" "/>
    <x v="0"/>
    <x v="0"/>
    <x v="0"/>
    <x v="1"/>
    <x v="0"/>
    <x v="0"/>
    <x v="0"/>
    <x v="0"/>
    <x v="84"/>
  </r>
  <r>
    <n v="322246"/>
    <s v="--"/>
    <m/>
    <s v="Section Start"/>
    <x v="1"/>
    <s v=" "/>
    <s v="chemistry"/>
    <x v="4"/>
    <x v="2"/>
    <x v="1"/>
    <x v="1"/>
    <s v="Section Start"/>
    <s v="--"/>
    <x v="3"/>
    <x v="3"/>
    <x v="3"/>
    <x v="4"/>
    <x v="2"/>
    <x v="5"/>
    <x v="4"/>
    <x v="5"/>
    <x v="5"/>
    <x v="4"/>
    <x v="1"/>
    <x v="1"/>
    <s v="--"/>
    <x v="4"/>
    <x v="4"/>
    <x v="5"/>
    <x v="3"/>
    <x v="3"/>
    <x v="5"/>
    <x v="5"/>
    <x v="4"/>
    <x v="5"/>
    <x v="1"/>
    <x v="2"/>
    <s v="--"/>
    <x v="0"/>
    <x v="2"/>
    <x v="1"/>
    <x v="1"/>
    <x v="1"/>
    <x v="1"/>
    <x v="1"/>
    <x v="1"/>
    <x v="1"/>
    <x v="2"/>
    <x v="4"/>
    <x v="6"/>
    <s v="--"/>
    <x v="3"/>
    <x v="0"/>
    <x v="0"/>
    <x v="3"/>
    <x v="4"/>
    <x v="2"/>
    <x v="7"/>
    <s v=" "/>
    <x v="1"/>
    <x v="0"/>
    <x v="0"/>
    <x v="1"/>
    <x v="1"/>
    <x v="0"/>
    <x v="0"/>
    <x v="0"/>
    <x v="0"/>
    <x v="1"/>
    <x v="19"/>
    <s v=" "/>
    <x v="1"/>
    <x v="0"/>
    <x v="0"/>
    <x v="1"/>
    <x v="0"/>
    <x v="1"/>
    <x v="0"/>
    <x v="0"/>
    <x v="85"/>
  </r>
  <r>
    <n v="322270"/>
    <s v="--"/>
    <s v="https://outlook.leeds.ac.uk/owa/redir.aspx?C=ae1e50bc14294a97bdb924ac81691244&amp;URL=https%3a%2f%2fwww.isurvey.soton.ac.uk%2f4882%2f36861%2f11CCLQ%2f"/>
    <s v="Section Start"/>
    <x v="1"/>
    <s v=" "/>
    <s v="Organic Synthesis - Chemical Biology"/>
    <x v="4"/>
    <x v="1"/>
    <x v="2"/>
    <x v="1"/>
    <s v="Section Start"/>
    <s v="--"/>
    <x v="2"/>
    <x v="1"/>
    <x v="1"/>
    <x v="1"/>
    <x v="0"/>
    <x v="3"/>
    <x v="3"/>
    <x v="2"/>
    <x v="5"/>
    <x v="0"/>
    <x v="4"/>
    <x v="43"/>
    <s v="--"/>
    <x v="1"/>
    <x v="1"/>
    <x v="0"/>
    <x v="5"/>
    <x v="1"/>
    <x v="0"/>
    <x v="1"/>
    <x v="1"/>
    <x v="0"/>
    <x v="3"/>
    <x v="40"/>
    <s v="--"/>
    <x v="3"/>
    <x v="1"/>
    <x v="0"/>
    <x v="1"/>
    <x v="4"/>
    <x v="0"/>
    <x v="0"/>
    <x v="0"/>
    <x v="4"/>
    <x v="40"/>
    <x v="2"/>
    <x v="4"/>
    <s v="--"/>
    <x v="2"/>
    <x v="1"/>
    <x v="2"/>
    <x v="2"/>
    <x v="1"/>
    <x v="4"/>
    <x v="43"/>
    <s v=" "/>
    <x v="1"/>
    <x v="0"/>
    <x v="0"/>
    <x v="0"/>
    <x v="1"/>
    <x v="0"/>
    <x v="0"/>
    <x v="1"/>
    <x v="0"/>
    <x v="0"/>
    <x v="0"/>
    <s v=" "/>
    <x v="0"/>
    <x v="0"/>
    <x v="0"/>
    <x v="0"/>
    <x v="0"/>
    <x v="1"/>
    <x v="0"/>
    <x v="0"/>
    <x v="86"/>
  </r>
  <r>
    <n v="322280"/>
    <s v="--"/>
    <m/>
    <s v="Section Start"/>
    <x v="1"/>
    <s v=" "/>
    <s v="Inorganic and Materials Chemistry"/>
    <x v="12"/>
    <x v="0"/>
    <x v="2"/>
    <x v="1"/>
    <s v="Section Start"/>
    <s v="--"/>
    <x v="1"/>
    <x v="1"/>
    <x v="2"/>
    <x v="0"/>
    <x v="3"/>
    <x v="5"/>
    <x v="1"/>
    <x v="2"/>
    <x v="1"/>
    <x v="2"/>
    <x v="1"/>
    <x v="0"/>
    <s v="--"/>
    <x v="1"/>
    <x v="1"/>
    <x v="0"/>
    <x v="2"/>
    <x v="3"/>
    <x v="0"/>
    <x v="0"/>
    <x v="0"/>
    <x v="0"/>
    <x v="1"/>
    <x v="0"/>
    <s v="--"/>
    <x v="3"/>
    <x v="1"/>
    <x v="2"/>
    <x v="3"/>
    <x v="2"/>
    <x v="4"/>
    <x v="4"/>
    <x v="1"/>
    <x v="0"/>
    <x v="0"/>
    <x v="1"/>
    <x v="3"/>
    <s v="--"/>
    <x v="0"/>
    <x v="0"/>
    <x v="0"/>
    <x v="3"/>
    <x v="0"/>
    <x v="0"/>
    <x v="0"/>
    <s v=" "/>
    <x v="1"/>
    <x v="1"/>
    <x v="1"/>
    <x v="0"/>
    <x v="0"/>
    <x v="0"/>
    <x v="1"/>
    <x v="0"/>
    <x v="0"/>
    <x v="0"/>
    <x v="0"/>
    <s v=" "/>
    <x v="0"/>
    <x v="0"/>
    <x v="0"/>
    <x v="1"/>
    <x v="1"/>
    <x v="0"/>
    <x v="0"/>
    <x v="0"/>
    <x v="87"/>
  </r>
  <r>
    <n v="322541"/>
    <s v="--"/>
    <m/>
    <s v="Section Start"/>
    <x v="0"/>
    <s v=" "/>
    <s v="chemical synthesis; chmeical biology"/>
    <x v="8"/>
    <x v="0"/>
    <x v="4"/>
    <x v="1"/>
    <s v="Section Start"/>
    <s v="--"/>
    <x v="2"/>
    <x v="2"/>
    <x v="1"/>
    <x v="1"/>
    <x v="1"/>
    <x v="0"/>
    <x v="2"/>
    <x v="1"/>
    <x v="1"/>
    <x v="0"/>
    <x v="4"/>
    <x v="44"/>
    <s v="--"/>
    <x v="1"/>
    <x v="2"/>
    <x v="2"/>
    <x v="2"/>
    <x v="2"/>
    <x v="0"/>
    <x v="0"/>
    <x v="1"/>
    <x v="0"/>
    <x v="3"/>
    <x v="41"/>
    <s v="--"/>
    <x v="1"/>
    <x v="1"/>
    <x v="0"/>
    <x v="2"/>
    <x v="2"/>
    <x v="0"/>
    <x v="0"/>
    <x v="3"/>
    <x v="4"/>
    <x v="41"/>
    <x v="0"/>
    <x v="5"/>
    <s v="--"/>
    <x v="2"/>
    <x v="1"/>
    <x v="1"/>
    <x v="1"/>
    <x v="1"/>
    <x v="1"/>
    <x v="44"/>
    <s v=" "/>
    <x v="0"/>
    <x v="0"/>
    <x v="0"/>
    <x v="0"/>
    <x v="0"/>
    <x v="0"/>
    <x v="0"/>
    <x v="0"/>
    <x v="1"/>
    <x v="1"/>
    <x v="20"/>
    <s v=" "/>
    <x v="0"/>
    <x v="1"/>
    <x v="0"/>
    <x v="1"/>
    <x v="0"/>
    <x v="0"/>
    <x v="0"/>
    <x v="0"/>
    <x v="88"/>
  </r>
  <r>
    <s v=" "/>
    <m/>
    <m/>
    <m/>
    <x v="4"/>
    <m/>
    <m/>
    <x v="15"/>
    <x v="4"/>
    <x v="6"/>
    <x v="4"/>
    <m/>
    <m/>
    <x v="6"/>
    <x v="5"/>
    <x v="6"/>
    <x v="6"/>
    <x v="5"/>
    <x v="6"/>
    <x v="6"/>
    <x v="6"/>
    <x v="6"/>
    <x v="6"/>
    <x v="6"/>
    <x v="45"/>
    <m/>
    <x v="5"/>
    <x v="5"/>
    <x v="6"/>
    <x v="6"/>
    <x v="6"/>
    <x v="6"/>
    <x v="6"/>
    <x v="5"/>
    <x v="6"/>
    <x v="6"/>
    <x v="42"/>
    <m/>
    <x v="6"/>
    <x v="6"/>
    <x v="6"/>
    <x v="6"/>
    <x v="6"/>
    <x v="6"/>
    <x v="6"/>
    <x v="6"/>
    <x v="6"/>
    <x v="42"/>
    <x v="7"/>
    <x v="8"/>
    <m/>
    <x v="5"/>
    <x v="6"/>
    <x v="6"/>
    <x v="6"/>
    <x v="5"/>
    <x v="6"/>
    <x v="45"/>
    <m/>
    <x v="2"/>
    <x v="2"/>
    <x v="2"/>
    <x v="2"/>
    <x v="2"/>
    <x v="2"/>
    <x v="2"/>
    <x v="2"/>
    <x v="2"/>
    <x v="2"/>
    <x v="21"/>
    <m/>
    <x v="2"/>
    <x v="2"/>
    <x v="2"/>
    <x v="2"/>
    <x v="2"/>
    <x v="2"/>
    <x v="2"/>
    <x v="14"/>
    <x v="89"/>
  </r>
  <r>
    <s v=" "/>
    <m/>
    <m/>
    <m/>
    <x v="4"/>
    <m/>
    <m/>
    <x v="15"/>
    <x v="4"/>
    <x v="6"/>
    <x v="4"/>
    <m/>
    <m/>
    <x v="6"/>
    <x v="5"/>
    <x v="6"/>
    <x v="6"/>
    <x v="5"/>
    <x v="6"/>
    <x v="6"/>
    <x v="6"/>
    <x v="6"/>
    <x v="6"/>
    <x v="6"/>
    <x v="45"/>
    <m/>
    <x v="5"/>
    <x v="5"/>
    <x v="6"/>
    <x v="6"/>
    <x v="6"/>
    <x v="6"/>
    <x v="6"/>
    <x v="5"/>
    <x v="6"/>
    <x v="6"/>
    <x v="42"/>
    <m/>
    <x v="6"/>
    <x v="6"/>
    <x v="6"/>
    <x v="6"/>
    <x v="6"/>
    <x v="6"/>
    <x v="6"/>
    <x v="6"/>
    <x v="6"/>
    <x v="42"/>
    <x v="7"/>
    <x v="8"/>
    <m/>
    <x v="5"/>
    <x v="6"/>
    <x v="6"/>
    <x v="6"/>
    <x v="5"/>
    <x v="6"/>
    <x v="45"/>
    <m/>
    <x v="2"/>
    <x v="2"/>
    <x v="2"/>
    <x v="2"/>
    <x v="2"/>
    <x v="2"/>
    <x v="2"/>
    <x v="2"/>
    <x v="2"/>
    <x v="2"/>
    <x v="21"/>
    <m/>
    <x v="2"/>
    <x v="2"/>
    <x v="2"/>
    <x v="2"/>
    <x v="2"/>
    <x v="2"/>
    <x v="2"/>
    <x v="14"/>
    <x v="89"/>
  </r>
  <r>
    <m/>
    <m/>
    <m/>
    <m/>
    <x v="4"/>
    <m/>
    <m/>
    <x v="15"/>
    <x v="4"/>
    <x v="6"/>
    <x v="4"/>
    <m/>
    <m/>
    <x v="6"/>
    <x v="5"/>
    <x v="6"/>
    <x v="6"/>
    <x v="5"/>
    <x v="6"/>
    <x v="6"/>
    <x v="6"/>
    <x v="6"/>
    <x v="6"/>
    <x v="6"/>
    <x v="45"/>
    <m/>
    <x v="5"/>
    <x v="5"/>
    <x v="6"/>
    <x v="6"/>
    <x v="6"/>
    <x v="6"/>
    <x v="6"/>
    <x v="5"/>
    <x v="6"/>
    <x v="6"/>
    <x v="42"/>
    <m/>
    <x v="6"/>
    <x v="6"/>
    <x v="6"/>
    <x v="6"/>
    <x v="6"/>
    <x v="6"/>
    <x v="6"/>
    <x v="6"/>
    <x v="6"/>
    <x v="42"/>
    <x v="7"/>
    <x v="8"/>
    <m/>
    <x v="5"/>
    <x v="6"/>
    <x v="6"/>
    <x v="6"/>
    <x v="5"/>
    <x v="6"/>
    <x v="45"/>
    <m/>
    <x v="2"/>
    <x v="2"/>
    <x v="2"/>
    <x v="2"/>
    <x v="2"/>
    <x v="2"/>
    <x v="2"/>
    <x v="2"/>
    <x v="2"/>
    <x v="2"/>
    <x v="21"/>
    <m/>
    <x v="2"/>
    <x v="2"/>
    <x v="2"/>
    <x v="2"/>
    <x v="2"/>
    <x v="2"/>
    <x v="2"/>
    <x v="14"/>
    <x v="8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What operating system does your (primary) computer use?">
  <location ref="A43:C47" firstHeaderRow="0" firstDataRow="1" firstDataCol="1"/>
  <pivotFields count="80">
    <pivotField showAll="0"/>
    <pivotField showAll="0"/>
    <pivotField showAll="0"/>
    <pivotField showAll="0"/>
    <pivotField showAll="0"/>
    <pivotField showAll="0"/>
    <pivotField showAll="0"/>
    <pivotField showAll="0"/>
    <pivotField showAll="0"/>
    <pivotField showAll="0">
      <items count="9">
        <item h="1" x="0"/>
        <item x="1"/>
        <item x="2"/>
        <item x="5"/>
        <item x="3"/>
        <item x="4"/>
        <item h="1" x="6"/>
        <item h="1" m="1" x="7"/>
        <item t="default"/>
      </items>
    </pivotField>
    <pivotField axis="axisRow" dataField="1" showAll="0">
      <items count="7">
        <item x="2"/>
        <item x="0"/>
        <item h="1" m="1" x="5"/>
        <item x="1"/>
        <item h="1" x="4"/>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4">
    <i>
      <x/>
    </i>
    <i>
      <x v="1"/>
    </i>
    <i>
      <x v="3"/>
    </i>
    <i t="grand">
      <x/>
    </i>
  </rowItems>
  <colFields count="1">
    <field x="-2"/>
  </colFields>
  <colItems count="2">
    <i>
      <x/>
    </i>
    <i i="1">
      <x v="1"/>
    </i>
  </colItems>
  <dataFields count="2">
    <dataField name="Responses" fld="10" subtotal="count" baseField="10" baseItem="0"/>
    <dataField name="% of Total" fld="10" subtotal="count" showDataAs="percentOfTotal" baseField="10" baseItem="0" numFmtId="9"/>
  </dataFields>
  <formats count="5">
    <format dxfId="26">
      <pivotArea field="9" type="button" dataOnly="0" labelOnly="1" outline="0"/>
    </format>
    <format dxfId="25">
      <pivotArea field="9" type="button" dataOnly="0" labelOnly="1" outline="0"/>
    </format>
    <format dxfId="24">
      <pivotArea field="9" type="button" dataOnly="0" labelOnly="1" outline="0"/>
    </format>
    <format dxfId="23">
      <pivotArea field="10" type="button" dataOnly="0" labelOnly="1" outline="0" axis="axisRow" fieldPosition="0"/>
    </format>
    <format dxfId="22">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PivotTable1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Use the space below to describe 'Other' and/or expand on your answer">
  <location ref="A92:A122" firstHeaderRow="1"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7">
        <item h="1" x="23"/>
        <item h="1" x="28"/>
        <item h="1" x="0"/>
        <item h="1" x="22"/>
        <item h="1" x="31"/>
        <item x="26"/>
        <item x="42"/>
        <item x="3"/>
        <item x="4"/>
        <item x="17"/>
        <item x="5"/>
        <item x="13"/>
        <item x="15"/>
        <item x="24"/>
        <item x="18"/>
        <item x="2"/>
        <item x="41"/>
        <item x="38"/>
        <item x="11"/>
        <item x="29"/>
        <item x="19"/>
        <item x="36"/>
        <item x="7"/>
        <item x="40"/>
        <item x="25"/>
        <item x="21"/>
        <item h="1" x="9"/>
        <item h="1" x="1"/>
        <item h="1" x="20"/>
        <item h="1" x="6"/>
        <item h="1" x="33"/>
        <item h="1" x="27"/>
        <item h="1" x="8"/>
        <item h="1" x="32"/>
        <item x="14"/>
        <item x="12"/>
        <item x="10"/>
        <item x="35"/>
        <item x="39"/>
        <item x="30"/>
        <item x="16"/>
        <item x="37"/>
        <item h="1" x="45"/>
        <item h="1" x="34"/>
        <item h="1" x="43"/>
        <item h="1" x="4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4"/>
  </rowFields>
  <rowItems count="30">
    <i>
      <x v="5"/>
    </i>
    <i>
      <x v="6"/>
    </i>
    <i>
      <x v="7"/>
    </i>
    <i>
      <x v="8"/>
    </i>
    <i>
      <x v="9"/>
    </i>
    <i>
      <x v="10"/>
    </i>
    <i>
      <x v="11"/>
    </i>
    <i>
      <x v="12"/>
    </i>
    <i>
      <x v="13"/>
    </i>
    <i>
      <x v="14"/>
    </i>
    <i>
      <x v="15"/>
    </i>
    <i>
      <x v="16"/>
    </i>
    <i>
      <x v="17"/>
    </i>
    <i>
      <x v="18"/>
    </i>
    <i>
      <x v="19"/>
    </i>
    <i>
      <x v="20"/>
    </i>
    <i>
      <x v="21"/>
    </i>
    <i>
      <x v="22"/>
    </i>
    <i>
      <x v="23"/>
    </i>
    <i>
      <x v="24"/>
    </i>
    <i>
      <x v="25"/>
    </i>
    <i>
      <x v="34"/>
    </i>
    <i>
      <x v="35"/>
    </i>
    <i>
      <x v="36"/>
    </i>
    <i>
      <x v="37"/>
    </i>
    <i>
      <x v="38"/>
    </i>
    <i>
      <x v="39"/>
    </i>
    <i>
      <x v="40"/>
    </i>
    <i>
      <x v="41"/>
    </i>
    <i t="grand">
      <x/>
    </i>
  </rowItems>
  <colItems count="1">
    <i/>
  </colItems>
  <formats count="4">
    <format dxfId="15">
      <pivotArea type="all" dataOnly="0" outline="0" fieldPosition="0"/>
    </format>
    <format dxfId="14">
      <pivotArea dataOnly="0" labelOnly="1" fieldPosition="0">
        <references count="1">
          <reference field="24" count="0"/>
        </references>
      </pivotArea>
    </format>
    <format dxfId="13">
      <pivotArea field="24" type="button" dataOnly="0" labelOnly="1" outline="0" axis="axisRow" fieldPosition="0"/>
    </format>
    <format dxfId="12">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PivotTable8"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mproved group / project management">
  <location ref="A52:C58"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showAll="0"/>
    <pivotField axis="axisRow" showAll="0">
      <items count="8">
        <item h="1" x="5"/>
        <item x="2"/>
        <item x="0"/>
        <item x="3"/>
        <item x="1"/>
        <item x="4"/>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6">
    <i>
      <x v="1"/>
    </i>
    <i>
      <x v="2"/>
    </i>
    <i>
      <x v="3"/>
    </i>
    <i>
      <x v="4"/>
    </i>
    <i>
      <x v="5"/>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6">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PivotTable1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84:C9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showAll="0"/>
    <pivotField showAll="0"/>
    <pivotField showAll="0"/>
    <pivotField showAll="0"/>
    <pivotField showAll="0"/>
    <pivotField axis="axisRow" showAll="0">
      <items count="8">
        <item h="1" x="0"/>
        <item x="4"/>
        <item x="3"/>
        <item x="2"/>
        <item x="5"/>
        <item x="1"/>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6">
    <i>
      <x v="1"/>
    </i>
    <i>
      <x v="2"/>
    </i>
    <i>
      <x v="3"/>
    </i>
    <i>
      <x v="4"/>
    </i>
    <i>
      <x v="5"/>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7">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PivotTable1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asier inclusion of safety data">
  <location ref="A76:C8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showAll="0"/>
    <pivotField showAll="0"/>
    <pivotField showAll="0"/>
    <pivotField showAll="0"/>
    <pivotField axis="axisRow" showAll="0">
      <items count="8">
        <item h="1" x="5"/>
        <item x="2"/>
        <item x="0"/>
        <item x="1"/>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2"/>
  </rowFields>
  <rowItems count="6">
    <i>
      <x v="1"/>
    </i>
    <i>
      <x v="2"/>
    </i>
    <i>
      <x v="3"/>
    </i>
    <i>
      <x v="4"/>
    </i>
    <i>
      <x v="6"/>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8">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PivotTable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ccess to notebook from more locations (e.g. home)">
  <location ref="A60:C65"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showAll="0"/>
    <pivotField showAll="0"/>
    <pivotField axis="axisRow" showAll="0">
      <items count="8">
        <item h="1" x="4"/>
        <item x="1"/>
        <item x="2"/>
        <item x="0"/>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5">
    <i>
      <x v="1"/>
    </i>
    <i>
      <x v="2"/>
    </i>
    <i>
      <x v="3"/>
    </i>
    <i>
      <x v="4"/>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9">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PivotTable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mproved quality of record keeping">
  <location ref="A36:C41"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axis="axisRow" showAll="0">
      <items count="7">
        <item h="1" x="4"/>
        <item x="1"/>
        <item x="0"/>
        <item x="3"/>
        <item x="2"/>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5">
    <i>
      <x v="1"/>
    </i>
    <i>
      <x v="2"/>
    </i>
    <i>
      <x v="3"/>
    </i>
    <i>
      <x v="4"/>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6.xml><?xml version="1.0" encoding="utf-8"?>
<pivotTableDefinition xmlns="http://schemas.openxmlformats.org/spreadsheetml/2006/main" name="PivotTable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Better protection of IP">
  <location ref="A28:C34"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8">
        <item h="1" x="5"/>
        <item x="3"/>
        <item x="2"/>
        <item x="1"/>
        <item x="0"/>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6">
    <i>
      <x v="1"/>
    </i>
    <i>
      <x v="2"/>
    </i>
    <i>
      <x v="3"/>
    </i>
    <i>
      <x v="4"/>
    </i>
    <i>
      <x v="6"/>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7.xml><?xml version="1.0" encoding="utf-8"?>
<pivotTableDefinition xmlns="http://schemas.openxmlformats.org/spreadsheetml/2006/main" name="PivotTable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mproved ability to search and re-use documented information">
  <location ref="A12:C1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items count="8">
        <item h="1" x="5"/>
        <item x="2"/>
        <item x="1"/>
        <item x="4"/>
        <item x="0"/>
        <item h="1" x="6"/>
        <item x="3"/>
        <item t="default"/>
      </items>
    </pivotField>
    <pivotField axis="axisRow" showAll="0">
      <items count="7">
        <item h="1" x="4"/>
        <item x="1"/>
        <item x="0"/>
        <item x="2"/>
        <item x="3"/>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5">
    <i>
      <x v="1"/>
    </i>
    <i>
      <x v="2"/>
    </i>
    <i>
      <x v="3"/>
    </i>
    <i>
      <x v="4"/>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2">
    <format dxfId="21">
      <pivotArea field="13" type="button" dataOnly="0" labelOnly="1" outline="0"/>
    </format>
    <format dxfId="20">
      <pivotArea field="14"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8.xml><?xml version="1.0" encoding="utf-8"?>
<pivotTableDefinition xmlns="http://schemas.openxmlformats.org/spreadsheetml/2006/main" name="PivotTable2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Low cost">
  <location ref="A36:C4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axis="axisRow" showAll="0">
      <items count="8">
        <item h="1" x="5"/>
        <item x="2"/>
        <item x="0"/>
        <item x="1"/>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0"/>
  </rowFields>
  <rowItems count="6">
    <i>
      <x v="1"/>
    </i>
    <i>
      <x v="2"/>
    </i>
    <i>
      <x v="3"/>
    </i>
    <i>
      <x v="4"/>
    </i>
    <i>
      <x v="6"/>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9.xml><?xml version="1.0" encoding="utf-8"?>
<pivotTableDefinition xmlns="http://schemas.openxmlformats.org/spreadsheetml/2006/main" name="PivotTable2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76:C8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axis="axisRow" showAll="0">
      <items count="8">
        <item h="1" x="0"/>
        <item x="3"/>
        <item x="4"/>
        <item x="2"/>
        <item x="5"/>
        <item h="1" x="6"/>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5"/>
  </rowFields>
  <rowItems count="6">
    <i>
      <x v="1"/>
    </i>
    <i>
      <x v="2"/>
    </i>
    <i>
      <x v="3"/>
    </i>
    <i>
      <x v="4"/>
    </i>
    <i>
      <x v="6"/>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1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What is your current position?">
  <location ref="A3:C9" firstHeaderRow="1" firstDataRow="2" firstDataCol="1"/>
  <pivotFields count="80">
    <pivotField showAll="0"/>
    <pivotField showAll="0"/>
    <pivotField showAll="0"/>
    <pivotField showAll="0"/>
    <pivotField axis="axisRow" dataField="1" showAll="0">
      <items count="6">
        <item x="0"/>
        <item x="2"/>
        <item x="1"/>
        <item x="3"/>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Responses" fld="4" subtotal="count" baseField="4" baseItem="0"/>
    <dataField name="% of Total" fld="4" subtotal="count" showDataAs="percentOfTotal" baseField="4" baseItem="0" numFmtId="1"/>
  </dataFields>
  <formats count="2">
    <format dxfId="28">
      <pivotArea collapsedLevelsAreSubtotals="1" fieldPosition="0">
        <references count="2">
          <reference field="4294967294" count="1" selected="0">
            <x v="1"/>
          </reference>
          <reference field="4" count="0"/>
        </references>
      </pivotArea>
    </format>
    <format dxfId="27">
      <pivotArea dataOnly="0"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0.xml><?xml version="1.0" encoding="utf-8"?>
<pivotTableDefinition xmlns="http://schemas.openxmlformats.org/spreadsheetml/2006/main" name="PivotTable1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Scientific specific capabilities">
  <location ref="A12:C1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Row" showAll="0">
      <items count="7">
        <item h="1" x="3"/>
        <item x="2"/>
        <item x="1"/>
        <item h="1" x="5"/>
        <item x="0"/>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7"/>
  </rowFields>
  <rowItems count="4">
    <i>
      <x v="1"/>
    </i>
    <i>
      <x v="2"/>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1.xml><?xml version="1.0" encoding="utf-8"?>
<pivotTableDefinition xmlns="http://schemas.openxmlformats.org/spreadsheetml/2006/main" name="PivotTable2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ange of data types it can handle">
  <location ref="A60:C64"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axis="axisRow" showAll="0">
      <items count="7">
        <item h="1" x="3"/>
        <item x="1"/>
        <item x="0"/>
        <item x="2"/>
        <item h="1" x="5"/>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3"/>
  </rowFields>
  <rowItems count="4">
    <i>
      <x v="1"/>
    </i>
    <i>
      <x v="2"/>
    </i>
    <i>
      <x v="3"/>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2.xml><?xml version="1.0" encoding="utf-8"?>
<pivotTableDefinition xmlns="http://schemas.openxmlformats.org/spreadsheetml/2006/main" name="PivotTable2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Level of security">
  <location ref="A52:C5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8">
        <item h="1" x="4"/>
        <item x="2"/>
        <item x="0"/>
        <item x="1"/>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5">
    <i>
      <x v="1"/>
    </i>
    <i>
      <x v="2"/>
    </i>
    <i>
      <x v="3"/>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3.xml><?xml version="1.0" encoding="utf-8"?>
<pivotTableDefinition xmlns="http://schemas.openxmlformats.org/spreadsheetml/2006/main" name="PivotTable2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Performance of the system (e.g. response time)">
  <location ref="A44:C49"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axis="axisRow" showAll="0">
      <items count="8">
        <item h="1" x="4"/>
        <item x="0"/>
        <item x="1"/>
        <item x="2"/>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1"/>
  </rowFields>
  <rowItems count="5">
    <i>
      <x v="1"/>
    </i>
    <i>
      <x v="2"/>
    </i>
    <i>
      <x v="3"/>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4.xml><?xml version="1.0" encoding="utf-8"?>
<pivotTableDefinition xmlns="http://schemas.openxmlformats.org/spreadsheetml/2006/main" name="PivotTable2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Quality of support">
  <location ref="A20:C25"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8">
        <item h="1" x="4"/>
        <item x="2"/>
        <item x="1"/>
        <item x="0"/>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8"/>
  </rowFields>
  <rowItems count="5">
    <i>
      <x v="1"/>
    </i>
    <i>
      <x v="2"/>
    </i>
    <i>
      <x v="3"/>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5.xml><?xml version="1.0" encoding="utf-8"?>
<pivotTableDefinition xmlns="http://schemas.openxmlformats.org/spreadsheetml/2006/main" name="PivotTable2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ccessibility from a wide range of devices / locations">
  <location ref="A28:C33"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8">
        <item h="1" x="4"/>
        <item x="1"/>
        <item x="2"/>
        <item x="0"/>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5">
    <i>
      <x v="1"/>
    </i>
    <i>
      <x v="2"/>
    </i>
    <i>
      <x v="3"/>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6.xml><?xml version="1.0" encoding="utf-8"?>
<pivotTableDefinition xmlns="http://schemas.openxmlformats.org/spreadsheetml/2006/main" name="PivotTable28"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84:A108" firstHeaderRow="1"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h="1" x="21"/>
        <item h="1" x="24"/>
        <item h="1" x="0"/>
        <item h="1" x="1"/>
        <item h="1" x="20"/>
        <item h="1" x="26"/>
        <item x="4"/>
        <item x="10"/>
        <item x="36"/>
        <item x="11"/>
        <item x="22"/>
        <item x="30"/>
        <item x="14"/>
        <item x="37"/>
        <item x="12"/>
        <item x="39"/>
        <item x="23"/>
        <item x="9"/>
        <item h="1" x="3"/>
        <item h="1" x="2"/>
        <item h="1" x="18"/>
        <item h="1" x="6"/>
        <item h="1" x="28"/>
        <item h="1" x="5"/>
        <item h="1" x="8"/>
        <item h="1" x="32"/>
        <item h="1" x="27"/>
        <item x="16"/>
        <item x="13"/>
        <item x="7"/>
        <item x="15"/>
        <item x="19"/>
        <item x="33"/>
        <item x="17"/>
        <item x="35"/>
        <item x="38"/>
        <item x="31"/>
        <item x="25"/>
        <item h="1" x="34"/>
        <item h="1" x="42"/>
        <item h="1" x="29"/>
        <item h="1" x="40"/>
        <item h="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6"/>
  </rowFields>
  <rowItems count="24">
    <i>
      <x v="6"/>
    </i>
    <i>
      <x v="7"/>
    </i>
    <i>
      <x v="8"/>
    </i>
    <i>
      <x v="9"/>
    </i>
    <i>
      <x v="10"/>
    </i>
    <i>
      <x v="11"/>
    </i>
    <i>
      <x v="12"/>
    </i>
    <i>
      <x v="13"/>
    </i>
    <i>
      <x v="14"/>
    </i>
    <i>
      <x v="15"/>
    </i>
    <i>
      <x v="16"/>
    </i>
    <i>
      <x v="17"/>
    </i>
    <i>
      <x v="27"/>
    </i>
    <i>
      <x v="28"/>
    </i>
    <i>
      <x v="29"/>
    </i>
    <i>
      <x v="30"/>
    </i>
    <i>
      <x v="31"/>
    </i>
    <i>
      <x v="32"/>
    </i>
    <i>
      <x v="33"/>
    </i>
    <i>
      <x v="34"/>
    </i>
    <i>
      <x v="35"/>
    </i>
    <i>
      <x v="36"/>
    </i>
    <i>
      <x v="37"/>
    </i>
    <i t="grand">
      <x/>
    </i>
  </rowItems>
  <colItems count="1">
    <i/>
  </colItems>
  <formats count="4">
    <format dxfId="9">
      <pivotArea field="36" type="button" dataOnly="0" labelOnly="1" outline="0" axis="axisRow" fieldPosition="0"/>
    </format>
    <format dxfId="8">
      <pivotArea dataOnly="0" labelOnly="1" fieldPosition="0">
        <references count="1">
          <reference field="36" count="0"/>
        </references>
      </pivotArea>
    </format>
    <format dxfId="7">
      <pivotArea field="36" type="button" dataOnly="0" labelOnly="1" outline="0" axis="axisRow" fieldPosition="0"/>
    </format>
    <format dxfId="6">
      <pivotArea dataOnly="0" labelOnly="1" fieldPosition="0">
        <references count="1">
          <reference field="3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7.xml><?xml version="1.0" encoding="utf-8"?>
<pivotTableDefinition xmlns="http://schemas.openxmlformats.org/spreadsheetml/2006/main" name="PivotTable2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bility to export data in an open format">
  <location ref="A68:C73"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axis="axisRow" showAll="0">
      <items count="8">
        <item h="1" x="4"/>
        <item x="0"/>
        <item x="1"/>
        <item x="3"/>
        <item x="2"/>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4"/>
  </rowFields>
  <rowItems count="5">
    <i>
      <x v="1"/>
    </i>
    <i>
      <x v="2"/>
    </i>
    <i>
      <x v="3"/>
    </i>
    <i>
      <x v="4"/>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8.xml><?xml version="1.0" encoding="utf-8"?>
<pivotTableDefinition xmlns="http://schemas.openxmlformats.org/spreadsheetml/2006/main" name="PivotTable1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ase of use">
  <location ref="A4:C8"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h="1" x="3"/>
        <item x="1"/>
        <item x="0"/>
        <item x="2"/>
        <item h="1" x="5"/>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6"/>
  </rowFields>
  <rowItems count="4">
    <i>
      <x v="1"/>
    </i>
    <i>
      <x v="2"/>
    </i>
    <i>
      <x v="3"/>
    </i>
    <i t="grand">
      <x/>
    </i>
  </rowItems>
  <colFields count="1">
    <field x="-2"/>
  </colFields>
  <colItems count="2">
    <i>
      <x/>
    </i>
    <i i="1">
      <x v="1"/>
    </i>
  </colItems>
  <dataFields count="2">
    <dataField name="Responses" fld="26" subtotal="count" baseField="26" baseItem="0"/>
    <dataField name="% of Total" fld="26" subtotal="count" showDataAs="percentOfTotal" baseField="26"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9.xml><?xml version="1.0" encoding="utf-8"?>
<pivotTableDefinition xmlns="http://schemas.openxmlformats.org/spreadsheetml/2006/main" name="PivotTable3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Too much trouble to log on to a system for minor entries">
  <location ref="A28:C34"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8">
        <item h="1" x="5"/>
        <item x="2"/>
        <item x="1"/>
        <item x="0"/>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1"/>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How much time a week do you spend finding information in your paper notebook, aggregating and compiling electronic reports?">
  <location ref="A35:C41" firstHeaderRow="0" firstDataRow="1" firstDataCol="1"/>
  <pivotFields count="80">
    <pivotField showAll="0"/>
    <pivotField showAll="0"/>
    <pivotField showAll="0"/>
    <pivotField showAll="0"/>
    <pivotField showAll="0"/>
    <pivotField showAll="0"/>
    <pivotField showAll="0"/>
    <pivotField showAll="0"/>
    <pivotField showAll="0"/>
    <pivotField axis="axisRow" dataField="1" showAll="0">
      <items count="9">
        <item h="1" x="0"/>
        <item x="1"/>
        <item x="2"/>
        <item x="5"/>
        <item x="3"/>
        <item x="4"/>
        <item h="1" x="6"/>
        <item h="1" m="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6">
    <i>
      <x v="1"/>
    </i>
    <i>
      <x v="2"/>
    </i>
    <i>
      <x v="3"/>
    </i>
    <i>
      <x v="4"/>
    </i>
    <i>
      <x v="5"/>
    </i>
    <i t="grand">
      <x/>
    </i>
  </rowItems>
  <colFields count="1">
    <field x="-2"/>
  </colFields>
  <colItems count="2">
    <i>
      <x/>
    </i>
    <i i="1">
      <x v="1"/>
    </i>
  </colItems>
  <dataFields count="2">
    <dataField name="Responses" fld="9" subtotal="count" baseField="9" baseItem="0"/>
    <dataField name="% of Total" fld="9" subtotal="count" showDataAs="percentOfTotal" baseField="9" baseItem="0" numFmtId="9"/>
  </dataFields>
  <formats count="5">
    <format dxfId="33">
      <pivotArea field="9" type="button" dataOnly="0" labelOnly="1" outline="0" axis="axisRow" fieldPosition="0"/>
    </format>
    <format dxfId="32">
      <pivotArea field="9" type="button" dataOnly="0" labelOnly="1" outline="0" axis="axisRow" fieldPosition="0"/>
    </format>
    <format dxfId="31">
      <pivotArea field="9" type="button" dataOnly="0" labelOnly="1" outline="0" axis="axisRow" fieldPosition="0"/>
    </format>
    <format dxfId="30">
      <pivotArea dataOnly="0" labelOnly="1" outline="0" fieldPosition="0">
        <references count="1">
          <reference field="4294967294" count="2">
            <x v="0"/>
            <x v="1"/>
          </reference>
        </references>
      </pivotArea>
    </format>
    <format dxfId="29">
      <pivotArea outline="0" fieldPosition="0">
        <references count="1">
          <reference field="4294967294"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0.xml><?xml version="1.0" encoding="utf-8"?>
<pivotTableDefinition xmlns="http://schemas.openxmlformats.org/spreadsheetml/2006/main" name="PivotTable3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Difficulty of easily capturing some types of information into an ELN">
  <location ref="A12:C18"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Row" showAll="0">
      <items count="8">
        <item h="1" x="5"/>
        <item x="1"/>
        <item x="2"/>
        <item x="0"/>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9"/>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1.xml><?xml version="1.0" encoding="utf-8"?>
<pivotTableDefinition xmlns="http://schemas.openxmlformats.org/spreadsheetml/2006/main" name="PivotTable3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My data is not suitable for an ELN">
  <location ref="A52:C58"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axis="axisRow" showAll="0">
      <items count="8">
        <item h="1" x="5"/>
        <item x="2"/>
        <item x="1"/>
        <item x="4"/>
        <item x="3"/>
        <item h="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2.xml><?xml version="1.0" encoding="utf-8"?>
<pivotTableDefinition xmlns="http://schemas.openxmlformats.org/spreadsheetml/2006/main" name="PivotTable3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nability to take experiment write-ups with me when I leave">
  <location ref="A60:C6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axis="axisRow" showAll="0">
      <items count="8">
        <item h="1" x="5"/>
        <item x="2"/>
        <item x="1"/>
        <item x="0"/>
        <item x="4"/>
        <item h="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5"/>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3.xml><?xml version="1.0" encoding="utf-8"?>
<pivotTableDefinition xmlns="http://schemas.openxmlformats.org/spreadsheetml/2006/main" name="PivotTable2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Difficulty of needing to enter data in both lab and write-up area">
  <location ref="A4:C1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8">
        <item h="1" x="5"/>
        <item n="Very important" x="3"/>
        <item x="0"/>
        <item x="1"/>
        <item x="4"/>
        <item h="1" x="6"/>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8"/>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4.xml><?xml version="1.0" encoding="utf-8"?>
<pivotTableDefinition xmlns="http://schemas.openxmlformats.org/spreadsheetml/2006/main" name="PivotTable3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Data tied into particular commercial package">
  <location ref="A20:C2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8">
        <item h="1" x="5"/>
        <item x="0"/>
        <item x="1"/>
        <item x="2"/>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0"/>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5.xml><?xml version="1.0" encoding="utf-8"?>
<pivotTableDefinition xmlns="http://schemas.openxmlformats.org/spreadsheetml/2006/main" name="PivotTable38"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Use the space below to describe 'Other' and/or expand on your answer.">
  <location ref="A76:A102" firstHeaderRow="1"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4">
        <item h="1" x="8"/>
        <item h="1" x="23"/>
        <item h="1" x="0"/>
        <item h="1" x="32"/>
        <item h="1" x="33"/>
        <item h="1" x="24"/>
        <item h="1" x="31"/>
        <item x="36"/>
        <item x="22"/>
        <item x="11"/>
        <item x="21"/>
        <item x="38"/>
        <item x="30"/>
        <item x="35"/>
        <item x="28"/>
        <item x="37"/>
        <item x="18"/>
        <item x="15"/>
        <item x="39"/>
        <item x="16"/>
        <item x="1"/>
        <item x="27"/>
        <item x="13"/>
        <item h="1" x="26"/>
        <item x="19"/>
        <item x="10"/>
        <item x="6"/>
        <item h="1" x="3"/>
        <item h="1" x="2"/>
        <item h="1" x="17"/>
        <item h="1" x="4"/>
        <item h="1" x="7"/>
        <item h="1" x="9"/>
        <item x="20"/>
        <item x="34"/>
        <item x="12"/>
        <item x="25"/>
        <item h="1" x="5"/>
        <item x="14"/>
        <item x="42"/>
        <item h="1" x="29"/>
        <item h="1" x="40"/>
        <item h="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26">
    <i>
      <x v="7"/>
    </i>
    <i>
      <x v="8"/>
    </i>
    <i>
      <x v="9"/>
    </i>
    <i>
      <x v="10"/>
    </i>
    <i>
      <x v="11"/>
    </i>
    <i>
      <x v="12"/>
    </i>
    <i>
      <x v="13"/>
    </i>
    <i>
      <x v="14"/>
    </i>
    <i>
      <x v="15"/>
    </i>
    <i>
      <x v="16"/>
    </i>
    <i>
      <x v="17"/>
    </i>
    <i>
      <x v="18"/>
    </i>
    <i>
      <x v="19"/>
    </i>
    <i>
      <x v="20"/>
    </i>
    <i>
      <x v="21"/>
    </i>
    <i>
      <x v="22"/>
    </i>
    <i>
      <x v="24"/>
    </i>
    <i>
      <x v="25"/>
    </i>
    <i>
      <x v="26"/>
    </i>
    <i>
      <x v="33"/>
    </i>
    <i>
      <x v="34"/>
    </i>
    <i>
      <x v="35"/>
    </i>
    <i>
      <x v="36"/>
    </i>
    <i>
      <x v="38"/>
    </i>
    <i>
      <x v="39"/>
    </i>
    <i t="grand">
      <x/>
    </i>
  </rowItems>
  <colItems count="1">
    <i/>
  </colItems>
  <formats count="4">
    <format dxfId="5">
      <pivotArea field="47" type="button" dataOnly="0" labelOnly="1" outline="0" axis="axisRow" fieldPosition="0"/>
    </format>
    <format dxfId="4">
      <pivotArea dataOnly="0" labelOnly="1" fieldPosition="0">
        <references count="1">
          <reference field="47" count="0"/>
        </references>
      </pivotArea>
    </format>
    <format dxfId="3">
      <pivotArea field="47" type="button" dataOnly="0" labelOnly="1" outline="0" axis="axisRow" fieldPosition="0"/>
    </format>
    <format dxfId="2">
      <pivotArea dataOnly="0" labelOnly="1" fieldPosition="0">
        <references count="1">
          <reference field="4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6.xml><?xml version="1.0" encoding="utf-8"?>
<pivotTableDefinition xmlns="http://schemas.openxmlformats.org/spreadsheetml/2006/main" name="PivotTable3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dditional training burden">
  <location ref="A36:C4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axis="axisRow" showAll="0">
      <items count="8">
        <item h="1" x="5"/>
        <item x="3"/>
        <item x="1"/>
        <item x="0"/>
        <item x="2"/>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2"/>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7.xml><?xml version="1.0" encoding="utf-8"?>
<pivotTableDefinition xmlns="http://schemas.openxmlformats.org/spreadsheetml/2006/main" name="PivotTable3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LN not applicable to my sort of research">
  <location ref="A44:C5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axis="axisRow" showAll="0">
      <items count="8">
        <item h="1" x="5"/>
        <item x="3"/>
        <item x="1"/>
        <item x="4"/>
        <item x="2"/>
        <item h="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3"/>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8.xml><?xml version="1.0" encoding="utf-8"?>
<pivotTableDefinition xmlns="http://schemas.openxmlformats.org/spreadsheetml/2006/main" name="PivotTable3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68:C74"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axis="axisRow" showAll="0">
      <items count="8">
        <item h="1" x="0"/>
        <item x="4"/>
        <item x="3"/>
        <item x="2"/>
        <item x="5"/>
        <item h="1" x="6"/>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6"/>
  </rowFields>
  <rowItems count="6">
    <i>
      <x v="1"/>
    </i>
    <i>
      <x v="2"/>
    </i>
    <i>
      <x v="3"/>
    </i>
    <i>
      <x v="4"/>
    </i>
    <i>
      <x v="6"/>
    </i>
    <i t="grand">
      <x/>
    </i>
  </rowItems>
  <colFields count="1">
    <field x="-2"/>
  </colFields>
  <colItems count="2">
    <i>
      <x/>
    </i>
    <i i="1">
      <x v="1"/>
    </i>
  </colItems>
  <dataFields count="2">
    <dataField name="Responses" fld="38" subtotal="count" baseField="38" baseItem="0"/>
    <dataField name="% of Total" fld="38" subtotal="count" showDataAs="percentOfTotal" baseField="38"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9.xml><?xml version="1.0" encoding="utf-8"?>
<pivotTableDefinition xmlns="http://schemas.openxmlformats.org/spreadsheetml/2006/main" name="PivotTable4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voiding repeating experiments that have been done by others through easier searching">
  <location ref="A28:C34"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axis="axisRow" showAll="0">
      <items count="8">
        <item h="1" x="5"/>
        <item x="1"/>
        <item x="2"/>
        <item x="0"/>
        <item x="3"/>
        <item h="1"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4"/>
  </rowFields>
  <rowItems count="6">
    <i>
      <x v="1"/>
    </i>
    <i>
      <x v="2"/>
    </i>
    <i>
      <x v="3"/>
    </i>
    <i>
      <x v="4"/>
    </i>
    <i>
      <x v="6"/>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Do you currently routinely use a computer at work?">
  <location ref="A28:C32" firstHeaderRow="0" firstDataRow="1" firstDataCol="1"/>
  <pivotFields count="80">
    <pivotField showAll="0"/>
    <pivotField showAll="0"/>
    <pivotField showAll="0"/>
    <pivotField showAll="0"/>
    <pivotField showAll="0"/>
    <pivotField showAll="0"/>
    <pivotField showAll="0"/>
    <pivotField showAll="0"/>
    <pivotField axis="axisRow" dataField="1" showAll="0">
      <items count="7">
        <item h="1" x="3"/>
        <item x="0"/>
        <item x="2"/>
        <item x="1"/>
        <item h="1" x="4"/>
        <item m="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4">
    <i>
      <x v="1"/>
    </i>
    <i>
      <x v="2"/>
    </i>
    <i>
      <x v="3"/>
    </i>
    <i t="grand">
      <x/>
    </i>
  </rowItems>
  <colFields count="1">
    <field x="-2"/>
  </colFields>
  <colItems count="2">
    <i>
      <x/>
    </i>
    <i i="1">
      <x v="1"/>
    </i>
  </colItems>
  <dataFields count="2">
    <dataField name="Responses" fld="8" subtotal="count" baseField="8" baseItem="1"/>
    <dataField name="% of Total" fld="8" subtotal="count" showDataAs="percentOfTotal" baseField="8" baseItem="1"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0.xml><?xml version="1.0" encoding="utf-8"?>
<pivotTableDefinition xmlns="http://schemas.openxmlformats.org/spreadsheetml/2006/main" name="PivotTable4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Allowing others to re-use information in your lab-book">
  <location ref="A20:C2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8">
        <item h="1" x="5"/>
        <item x="1"/>
        <item x="4"/>
        <item x="2"/>
        <item x="0"/>
        <item h="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3"/>
  </rowFields>
  <rowItems count="6">
    <i>
      <x v="1"/>
    </i>
    <i>
      <x v="2"/>
    </i>
    <i>
      <x v="3"/>
    </i>
    <i>
      <x v="4"/>
    </i>
    <i>
      <x v="6"/>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1.xml><?xml version="1.0" encoding="utf-8"?>
<pivotTableDefinition xmlns="http://schemas.openxmlformats.org/spreadsheetml/2006/main" name="PivotTable3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trieving information to compile reports">
  <location ref="A4:C9"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h="1" x="4"/>
        <item x="2"/>
        <item x="0"/>
        <item x="1"/>
        <item x="3"/>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1"/>
  </rowFields>
  <rowItems count="5">
    <i>
      <x v="1"/>
    </i>
    <i>
      <x v="2"/>
    </i>
    <i>
      <x v="3"/>
    </i>
    <i>
      <x v="4"/>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2.xml><?xml version="1.0" encoding="utf-8"?>
<pivotTableDefinition xmlns="http://schemas.openxmlformats.org/spreadsheetml/2006/main" name="PivotTable4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52:A80" firstHeaderRow="1"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7">
        <item h="1" x="19"/>
        <item h="1" x="0"/>
        <item h="1" x="33"/>
        <item h="1" x="39"/>
        <item h="1" x="23"/>
        <item h="1" x="31"/>
        <item h="1" x="22"/>
        <item x="10"/>
        <item h="1" x="36"/>
        <item x="16"/>
        <item x="3"/>
        <item x="2"/>
        <item x="15"/>
        <item x="28"/>
        <item h="1" x="9"/>
        <item x="13"/>
        <item x="14"/>
        <item x="35"/>
        <item x="20"/>
        <item x="1"/>
        <item x="41"/>
        <item x="42"/>
        <item x="18"/>
        <item x="11"/>
        <item x="30"/>
        <item x="21"/>
        <item h="1" x="4"/>
        <item h="1" x="7"/>
        <item h="1" x="17"/>
        <item h="1" x="6"/>
        <item h="1" x="5"/>
        <item h="1" x="24"/>
        <item x="26"/>
        <item x="25"/>
        <item x="38"/>
        <item x="40"/>
        <item x="32"/>
        <item x="8"/>
        <item x="34"/>
        <item x="12"/>
        <item x="37"/>
        <item x="27"/>
        <item h="1" x="45"/>
        <item h="1" x="29"/>
        <item h="1" x="43"/>
        <item h="1" x="4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7"/>
  </rowFields>
  <rowItems count="28">
    <i>
      <x v="7"/>
    </i>
    <i>
      <x v="9"/>
    </i>
    <i>
      <x v="10"/>
    </i>
    <i>
      <x v="11"/>
    </i>
    <i>
      <x v="12"/>
    </i>
    <i>
      <x v="13"/>
    </i>
    <i>
      <x v="15"/>
    </i>
    <i>
      <x v="16"/>
    </i>
    <i>
      <x v="17"/>
    </i>
    <i>
      <x v="18"/>
    </i>
    <i>
      <x v="19"/>
    </i>
    <i>
      <x v="20"/>
    </i>
    <i>
      <x v="21"/>
    </i>
    <i>
      <x v="22"/>
    </i>
    <i>
      <x v="23"/>
    </i>
    <i>
      <x v="24"/>
    </i>
    <i>
      <x v="25"/>
    </i>
    <i>
      <x v="32"/>
    </i>
    <i>
      <x v="33"/>
    </i>
    <i>
      <x v="34"/>
    </i>
    <i>
      <x v="35"/>
    </i>
    <i>
      <x v="36"/>
    </i>
    <i>
      <x v="37"/>
    </i>
    <i>
      <x v="38"/>
    </i>
    <i>
      <x v="39"/>
    </i>
    <i>
      <x v="40"/>
    </i>
    <i>
      <x v="41"/>
    </i>
    <i t="grand">
      <x/>
    </i>
  </rowItems>
  <colItems count="1">
    <i/>
  </colItems>
  <formats count="2">
    <format dxfId="1">
      <pivotArea dataOnly="0" labelOnly="1" fieldPosition="0">
        <references count="1">
          <reference field="57" count="0"/>
        </references>
      </pivotArea>
    </format>
    <format dxfId="0">
      <pivotArea dataOnly="0" labelOnly="1" fieldPosition="0">
        <references count="1">
          <reference field="5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3.xml><?xml version="1.0" encoding="utf-8"?>
<pivotTableDefinition xmlns="http://schemas.openxmlformats.org/spreadsheetml/2006/main" name="PivotTable4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44:C5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axis="axisRow" showAll="0">
      <items count="8">
        <item h="1" x="0"/>
        <item x="1"/>
        <item x="4"/>
        <item x="3"/>
        <item x="5"/>
        <item h="1" x="6"/>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6"/>
  </rowFields>
  <rowItems count="6">
    <i>
      <x v="1"/>
    </i>
    <i>
      <x v="2"/>
    </i>
    <i>
      <x v="3"/>
    </i>
    <i>
      <x v="4"/>
    </i>
    <i>
      <x v="6"/>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4.xml><?xml version="1.0" encoding="utf-8"?>
<pivotTableDefinition xmlns="http://schemas.openxmlformats.org/spreadsheetml/2006/main" name="PivotTable4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asier organisation of data (e.g. spectroscopic)">
  <location ref="A36:C41"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axis="axisRow" showAll="0">
      <items count="7">
        <item h="1" x="3"/>
        <item x="1"/>
        <item x="0"/>
        <item x="2"/>
        <item x="4"/>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5"/>
  </rowFields>
  <rowItems count="5">
    <i>
      <x v="1"/>
    </i>
    <i>
      <x v="2"/>
    </i>
    <i>
      <x v="3"/>
    </i>
    <i>
      <x v="4"/>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5.xml><?xml version="1.0" encoding="utf-8"?>
<pivotTableDefinition xmlns="http://schemas.openxmlformats.org/spreadsheetml/2006/main" name="PivotTable4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using colleagues information in your lab book (e.g. copying experiments)">
  <location ref="A12:C18"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Row" showAll="0">
      <items count="8">
        <item h="1" x="5"/>
        <item x="1"/>
        <item x="4"/>
        <item x="2"/>
        <item x="0"/>
        <item h="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2"/>
  </rowFields>
  <rowItems count="6">
    <i>
      <x v="1"/>
    </i>
    <i>
      <x v="2"/>
    </i>
    <i>
      <x v="3"/>
    </i>
    <i>
      <x v="4"/>
    </i>
    <i>
      <x v="6"/>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6.xml><?xml version="1.0" encoding="utf-8"?>
<pivotTableDefinition xmlns="http://schemas.openxmlformats.org/spreadsheetml/2006/main" name="PivotTable6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Text documents">
  <location ref="A102:C105"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s>
  <rowFields count="1">
    <field x="72"/>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7.xml><?xml version="1.0" encoding="utf-8"?>
<pivotTableDefinition xmlns="http://schemas.openxmlformats.org/spreadsheetml/2006/main" name="PivotTable6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Please list any software you use to produce data you might store in an ELN?">
  <location ref="A150:C23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axis="axisRow" showAll="0">
      <items count="91">
        <item h="1" x="0"/>
        <item x="70"/>
        <item x="49"/>
        <item x="44"/>
        <item x="67"/>
        <item x="82"/>
        <item x="19"/>
        <item x="32"/>
        <item x="63"/>
        <item x="26"/>
        <item x="53"/>
        <item x="2"/>
        <item x="29"/>
        <item x="37"/>
        <item x="61"/>
        <item x="14"/>
        <item x="62"/>
        <item x="79"/>
        <item x="9"/>
        <item x="10"/>
        <item x="74"/>
        <item x="23"/>
        <item x="43"/>
        <item x="71"/>
        <item x="20"/>
        <item x="11"/>
        <item x="41"/>
        <item x="34"/>
        <item x="36"/>
        <item x="12"/>
        <item x="47"/>
        <item x="33"/>
        <item x="73"/>
        <item x="40"/>
        <item x="51"/>
        <item x="24"/>
        <item x="65"/>
        <item x="3"/>
        <item x="27"/>
        <item x="55"/>
        <item x="13"/>
        <item x="75"/>
        <item x="66"/>
        <item x="25"/>
        <item x="57"/>
        <item x="42"/>
        <item x="64"/>
        <item x="8"/>
        <item x="21"/>
        <item x="4"/>
        <item x="56"/>
        <item x="77"/>
        <item x="17"/>
        <item x="7"/>
        <item x="31"/>
        <item x="16"/>
        <item x="46"/>
        <item x="48"/>
        <item x="72"/>
        <item x="38"/>
        <item x="68"/>
        <item x="6"/>
        <item x="59"/>
        <item x="28"/>
        <item x="69"/>
        <item x="45"/>
        <item x="83"/>
        <item x="81"/>
        <item x="35"/>
        <item x="15"/>
        <item x="30"/>
        <item x="50"/>
        <item x="76"/>
        <item x="18"/>
        <item x="80"/>
        <item x="60"/>
        <item x="78"/>
        <item x="58"/>
        <item x="39"/>
        <item x="52"/>
        <item x="84"/>
        <item x="1"/>
        <item x="22"/>
        <item x="54"/>
        <item x="5"/>
        <item x="89"/>
        <item h="1" x="85"/>
        <item h="1" x="86"/>
        <item h="1" x="87"/>
        <item h="1" x="88"/>
        <item t="default"/>
      </items>
    </pivotField>
  </pivotFields>
  <rowFields count="1">
    <field x="79"/>
  </rowFields>
  <rowItems count="86">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8.xml><?xml version="1.0" encoding="utf-8"?>
<pivotTableDefinition xmlns="http://schemas.openxmlformats.org/spreadsheetml/2006/main" name="PivotTable4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stimate how much time you spend documenting information in your paper notebook per week?">
  <location ref="A3:C1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1">
        <item h="1" x="6"/>
        <item x="0"/>
        <item x="3"/>
        <item x="4"/>
        <item x="1"/>
        <item x="2"/>
        <item x="5"/>
        <item h="1" x="7"/>
        <item h="1" m="1" x="8"/>
        <item h="1" m="1" x="9"/>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8"/>
  </rowFields>
  <rowItems count="7">
    <i>
      <x v="1"/>
    </i>
    <i>
      <x v="2"/>
    </i>
    <i>
      <x v="3"/>
    </i>
    <i>
      <x v="4"/>
    </i>
    <i>
      <x v="5"/>
    </i>
    <i>
      <x v="6"/>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9.xml><?xml version="1.0" encoding="utf-8"?>
<pivotTableDefinition xmlns="http://schemas.openxmlformats.org/spreadsheetml/2006/main" name="PivotTable6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Videos">
  <location ref="A117:C12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s>
  <rowFields count="1">
    <field x="75"/>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1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With what institution are you affiliated?">
  <location ref="A10:C27" firstHeaderRow="1" firstDataRow="2" firstDataCol="1"/>
  <pivotFields count="80">
    <pivotField showAll="0"/>
    <pivotField showAll="0"/>
    <pivotField showAll="0"/>
    <pivotField showAll="0"/>
    <pivotField showAll="0"/>
    <pivotField showAll="0"/>
    <pivotField showAll="0"/>
    <pivotField axis="axisRow" dataField="1" showAll="0">
      <items count="17">
        <item x="9"/>
        <item x="1"/>
        <item x="2"/>
        <item x="10"/>
        <item x="8"/>
        <item x="13"/>
        <item x="12"/>
        <item x="7"/>
        <item x="4"/>
        <item x="11"/>
        <item x="6"/>
        <item x="0"/>
        <item x="5"/>
        <item x="3"/>
        <item x="14"/>
        <item h="1"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16">
    <i>
      <x/>
    </i>
    <i>
      <x v="1"/>
    </i>
    <i>
      <x v="2"/>
    </i>
    <i>
      <x v="3"/>
    </i>
    <i>
      <x v="4"/>
    </i>
    <i>
      <x v="5"/>
    </i>
    <i>
      <x v="6"/>
    </i>
    <i>
      <x v="7"/>
    </i>
    <i>
      <x v="8"/>
    </i>
    <i>
      <x v="9"/>
    </i>
    <i>
      <x v="10"/>
    </i>
    <i>
      <x v="11"/>
    </i>
    <i>
      <x v="12"/>
    </i>
    <i>
      <x v="13"/>
    </i>
    <i>
      <x v="14"/>
    </i>
    <i t="grand">
      <x/>
    </i>
  </rowItems>
  <colFields count="1">
    <field x="-2"/>
  </colFields>
  <colItems count="2">
    <i>
      <x/>
    </i>
    <i i="1">
      <x v="1"/>
    </i>
  </colItems>
  <dataFields count="2">
    <dataField name="Responses" fld="7" subtotal="count" baseField="7" baseItem="0"/>
    <dataField name="% of Total" fld="7" subtotal="count" showDataAs="percentOfTotal" baseField="7"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0.xml><?xml version="1.0" encoding="utf-8"?>
<pivotTableDefinition xmlns="http://schemas.openxmlformats.org/spreadsheetml/2006/main" name="PivotTable5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Spreadsheets">
  <location ref="A97:C10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s>
  <rowFields count="1">
    <field x="71"/>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1.xml><?xml version="1.0" encoding="utf-8"?>
<pivotTableDefinition xmlns="http://schemas.openxmlformats.org/spreadsheetml/2006/main" name="PivotTable58"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74:C93"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axis="axisRow" showAll="0">
      <items count="23">
        <item h="1" x="0"/>
        <item x="14"/>
        <item x="8"/>
        <item x="6"/>
        <item x="9"/>
        <item x="1"/>
        <item x="15"/>
        <item x="4"/>
        <item x="12"/>
        <item x="10"/>
        <item x="5"/>
        <item x="18"/>
        <item x="17"/>
        <item x="11"/>
        <item x="7"/>
        <item x="3"/>
        <item x="13"/>
        <item x="16"/>
        <item x="2"/>
        <item h="1" x="21"/>
        <item h="1" x="19"/>
        <item h="1" x="20"/>
        <item t="default"/>
      </items>
    </pivotField>
    <pivotField showAll="0"/>
    <pivotField showAll="0"/>
    <pivotField showAll="0"/>
    <pivotField showAll="0"/>
    <pivotField showAll="0"/>
    <pivotField showAll="0"/>
    <pivotField showAll="0"/>
    <pivotField showAll="0"/>
    <pivotField showAll="0"/>
    <pivotField showAll="0"/>
  </pivotFields>
  <rowFields count="1">
    <field x="69"/>
  </rowFields>
  <rowItems count="19">
    <i>
      <x v="1"/>
    </i>
    <i>
      <x v="2"/>
    </i>
    <i>
      <x v="3"/>
    </i>
    <i>
      <x v="4"/>
    </i>
    <i>
      <x v="5"/>
    </i>
    <i>
      <x v="6"/>
    </i>
    <i>
      <x v="7"/>
    </i>
    <i>
      <x v="8"/>
    </i>
    <i>
      <x v="9"/>
    </i>
    <i>
      <x v="10"/>
    </i>
    <i>
      <x v="11"/>
    </i>
    <i>
      <x v="12"/>
    </i>
    <i>
      <x v="13"/>
    </i>
    <i>
      <x v="14"/>
    </i>
    <i>
      <x v="15"/>
    </i>
    <i>
      <x v="16"/>
    </i>
    <i>
      <x v="17"/>
    </i>
    <i>
      <x v="18"/>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2.xml><?xml version="1.0" encoding="utf-8"?>
<pivotTableDefinition xmlns="http://schemas.openxmlformats.org/spreadsheetml/2006/main" name="PivotTable5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nfrared spectrometry">
  <location ref="A39:C4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2"/>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3.xml><?xml version="1.0" encoding="utf-8"?>
<pivotTableDefinition xmlns="http://schemas.openxmlformats.org/spreadsheetml/2006/main" name="PivotTable5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below)">
  <location ref="A69:C7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68"/>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4.xml><?xml version="1.0" encoding="utf-8"?>
<pivotTableDefinition xmlns="http://schemas.openxmlformats.org/spreadsheetml/2006/main" name="PivotTable6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location ref="A127:C13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s>
  <rowFields count="1">
    <field x="77"/>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5.xml><?xml version="1.0" encoding="utf-8"?>
<pivotTableDefinition xmlns="http://schemas.openxmlformats.org/spreadsheetml/2006/main" name="PivotTable6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images (e.g. scans photos)">
  <location ref="A112:C115"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 showAll="0"/>
  </pivotFields>
  <rowFields count="1">
    <field x="74"/>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6.xml><?xml version="1.0" encoding="utf-8"?>
<pivotTableDefinition xmlns="http://schemas.openxmlformats.org/spreadsheetml/2006/main" name="PivotTable49"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Mass spectrometry">
  <location ref="A29:C3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0"/>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7.xml><?xml version="1.0" encoding="utf-8"?>
<pivotTableDefinition xmlns="http://schemas.openxmlformats.org/spreadsheetml/2006/main" name="PivotTable5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UV-Vis spectrometry">
  <location ref="A44:C4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3"/>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8.xml><?xml version="1.0" encoding="utf-8"?>
<pivotTableDefinition xmlns="http://schemas.openxmlformats.org/spreadsheetml/2006/main" name="PivotTable4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How much time per week do you estimate you could save if you could document in an electronic lab notebook versus paper.">
  <location ref="A12:C2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1">
        <item h="1" x="0"/>
        <item x="5"/>
        <item x="6"/>
        <item x="2"/>
        <item x="1"/>
        <item x="7"/>
        <item h="1" x="8"/>
        <item x="4"/>
        <item x="3"/>
        <item h="1" m="1" x="9"/>
        <item t="default"/>
      </items>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9"/>
  </rowFields>
  <rowItems count="8">
    <i>
      <x v="1"/>
    </i>
    <i>
      <x v="2"/>
    </i>
    <i>
      <x v="3"/>
    </i>
    <i>
      <x v="4"/>
    </i>
    <i>
      <x v="5"/>
    </i>
    <i>
      <x v="7"/>
    </i>
    <i>
      <x v="8"/>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9.xml><?xml version="1.0" encoding="utf-8"?>
<pivotTableDefinition xmlns="http://schemas.openxmlformats.org/spreadsheetml/2006/main" name="PivotTable6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Other (please specify)">
  <location ref="A132:C146"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axis="axisRow" showAll="0">
      <items count="16">
        <item h="1" x="0"/>
        <item x="10"/>
        <item x="13"/>
        <item x="2"/>
        <item x="3"/>
        <item x="4"/>
        <item x="8"/>
        <item x="11"/>
        <item x="12"/>
        <item x="1"/>
        <item x="5"/>
        <item x="7"/>
        <item x="9"/>
        <item x="6"/>
        <item h="1" x="14"/>
        <item t="default"/>
      </items>
    </pivotField>
    <pivotField showAll="0"/>
  </pivotFields>
  <rowFields count="1">
    <field x="78"/>
  </rowFields>
  <rowItems count="14">
    <i>
      <x v="1"/>
    </i>
    <i>
      <x v="2"/>
    </i>
    <i>
      <x v="3"/>
    </i>
    <i>
      <x v="4"/>
    </i>
    <i>
      <x v="5"/>
    </i>
    <i>
      <x v="6"/>
    </i>
    <i>
      <x v="7"/>
    </i>
    <i>
      <x v="8"/>
    </i>
    <i>
      <x v="9"/>
    </i>
    <i>
      <x v="10"/>
    </i>
    <i>
      <x v="11"/>
    </i>
    <i>
      <x v="12"/>
    </i>
    <i>
      <x v="13"/>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1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Secure automatic back-up of data">
  <location ref="A68:C73"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showAll="0"/>
    <pivotField showAll="0"/>
    <pivotField showAll="0"/>
    <pivotField axis="axisRow" showAll="0">
      <items count="8">
        <item h="1" x="4"/>
        <item x="0"/>
        <item x="1"/>
        <item x="2"/>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1"/>
  </rowFields>
  <rowItems count="5">
    <i>
      <x v="1"/>
    </i>
    <i>
      <x v="2"/>
    </i>
    <i>
      <x v="3"/>
    </i>
    <i>
      <x v="4"/>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0">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0.xml><?xml version="1.0" encoding="utf-8"?>
<pivotTableDefinition xmlns="http://schemas.openxmlformats.org/spreadsheetml/2006/main" name="PivotTable61"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Pdfs of journal articles">
  <location ref="A107:C11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s>
  <rowFields count="1">
    <field x="73"/>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1.xml><?xml version="1.0" encoding="utf-8"?>
<pivotTableDefinition xmlns="http://schemas.openxmlformats.org/spreadsheetml/2006/main" name="PivotTable55"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Crystal structures">
  <location ref="A59:C6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6"/>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2.xml><?xml version="1.0" encoding="utf-8"?>
<pivotTableDefinition xmlns="http://schemas.openxmlformats.org/spreadsheetml/2006/main" name="PivotTable53"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Electrochemistry">
  <location ref="A49:C52"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4"/>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3.xml><?xml version="1.0" encoding="utf-8"?>
<pivotTableDefinition xmlns="http://schemas.openxmlformats.org/spreadsheetml/2006/main" name="PivotTable48"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Chromatography">
  <location ref="A24:C2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9"/>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4.xml><?xml version="1.0" encoding="utf-8"?>
<pivotTableDefinition xmlns="http://schemas.openxmlformats.org/spreadsheetml/2006/main" name="PivotTable6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sults of calculations">
  <location ref="A122:C125"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pivotField showAll="0"/>
    <pivotField showAll="0" sortType="descending"/>
    <pivotField showAll="0" sortType="descending"/>
    <pivotField showAll="0" sortType="descending"/>
    <pivotField showAll="0" sortType="descending"/>
    <pivotField showAll="0" sortType="descending"/>
    <pivotField axis="axisRow" showAll="0" sortType="descending">
      <items count="4">
        <item h="1" x="2"/>
        <item x="0"/>
        <item x="1"/>
        <item t="default"/>
      </items>
    </pivotField>
    <pivotField showAll="0"/>
    <pivotField showAll="0"/>
    <pivotField showAll="0"/>
  </pivotFields>
  <rowFields count="1">
    <field x="76"/>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5.xml><?xml version="1.0" encoding="utf-8"?>
<pivotTableDefinition xmlns="http://schemas.openxmlformats.org/spreadsheetml/2006/main" name="PivotTable56"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Surface analysis">
  <location ref="A64:C6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s>
  <rowFields count="1">
    <field x="67"/>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6.xml><?xml version="1.0" encoding="utf-8"?>
<pivotTableDefinition xmlns="http://schemas.openxmlformats.org/spreadsheetml/2006/main" name="PivotTable50"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NMR Spectroscopy">
  <location ref="A34:C3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axis="axisRow" showAll="0" sortType="descending">
      <items count="4">
        <item h="1" x="2"/>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1"/>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7.xml><?xml version="1.0" encoding="utf-8"?>
<pivotTableDefinition xmlns="http://schemas.openxmlformats.org/spreadsheetml/2006/main" name="PivotTable54"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Microscopy">
  <location ref="A54:C57"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sortType="descending"/>
    <pivotField showAll="0" sortType="descending"/>
    <pivotField showAll="0" sortType="descending"/>
    <pivotField showAll="0" sortType="descending"/>
    <pivotField showAll="0" sortType="descending"/>
    <pivotField showAll="0" sortType="descending"/>
    <pivotField axis="axisRow" showAll="0" sortType="descending">
      <items count="4">
        <item h="1"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5"/>
  </rowFields>
  <rowItems count="3">
    <i>
      <x v="1"/>
    </i>
    <i>
      <x v="2"/>
    </i>
    <i t="grand">
      <x/>
    </i>
  </rowItems>
  <colFields count="1">
    <field x="-2"/>
  </colFields>
  <colItems count="2">
    <i>
      <x/>
    </i>
    <i i="1">
      <x v="1"/>
    </i>
  </colItems>
  <dataFields count="2">
    <dataField name="Responses" fld="51" subtotal="count" baseField="51" baseItem="0"/>
    <dataField name="% of Total" fld="51" subtotal="count" showDataAs="percentOfTotal" baseField="51"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PivotTable4" cacheId="49" applyNumberFormats="0" applyBorderFormats="0" applyFontFormats="0" applyPatternFormats="0" applyAlignmentFormats="0" applyWidthHeightFormats="1" dataCaption="Values" updatedVersion="4" minRefreshableVersion="3" showDrill="0" useAutoFormatting="1" itemPrintTitles="1" createdVersion="4" indent="0" outline="1" outlineData="1" multipleFieldFilters="0" rowHeaderCaption="Better ability to collaborate and share information">
  <location ref="A20:C27" firstHeaderRow="1" firstDataRow="2"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axis="axisRow" showAll="0">
      <items count="8">
        <item h="1" x="5"/>
        <item x="1"/>
        <item x="2"/>
        <item x="0"/>
        <item x="3"/>
        <item x="4"/>
        <item h="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5"/>
  </rowFields>
  <rowItems count="6">
    <i>
      <x v="1"/>
    </i>
    <i>
      <x v="2"/>
    </i>
    <i>
      <x v="3"/>
    </i>
    <i>
      <x v="4"/>
    </i>
    <i>
      <x v="5"/>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PivotTable2"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Saving time over the paper notebook process">
  <location ref="A4:C10"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8">
        <item h="1" x="5"/>
        <item x="2"/>
        <item x="1"/>
        <item x="4"/>
        <item x="0"/>
        <item h="1" x="6"/>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6">
    <i>
      <x v="1"/>
    </i>
    <i>
      <x v="2"/>
    </i>
    <i>
      <x v="3"/>
    </i>
    <i>
      <x v="4"/>
    </i>
    <i>
      <x v="6"/>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PivotTable7" cacheId="49"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Improved access to data as linked through ELN">
  <location ref="A44:C49" firstHeaderRow="0" firstDataRow="1" firstDataCol="1"/>
  <pivotFields count="8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items count="7">
        <item h="1" x="4"/>
        <item x="1"/>
        <item x="0"/>
        <item x="3"/>
        <item x="2"/>
        <item h="1" x="5"/>
        <item t="default"/>
      </items>
    </pivotField>
    <pivotField axis="axisRow" showAll="0">
      <items count="8">
        <item h="1" x="4"/>
        <item x="0"/>
        <item x="1"/>
        <item x="2"/>
        <item x="3"/>
        <item h="1" x="6"/>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5">
    <i>
      <x v="1"/>
    </i>
    <i>
      <x v="2"/>
    </i>
    <i>
      <x v="3"/>
    </i>
    <i>
      <x v="4"/>
    </i>
    <i t="grand">
      <x/>
    </i>
  </rowItems>
  <colFields count="1">
    <field x="-2"/>
  </colFields>
  <colItems count="2">
    <i>
      <x/>
    </i>
    <i i="1">
      <x v="1"/>
    </i>
  </colItems>
  <dataFields count="2">
    <dataField name="Responses" fld="13" subtotal="count" baseField="13" baseItem="0"/>
    <dataField name="% of Total" fld="13" subtotal="count" showDataAs="percentOfTotal" baseField="13" baseItem="0" numFmtId="9"/>
  </dataFields>
  <formats count="1">
    <format dxfId="11">
      <pivotArea field="17" type="button" dataOnly="0" labelOnly="1" outline="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SurveyID4882 (2)"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4" Type="http://schemas.openxmlformats.org/officeDocument/2006/relationships/pivotTable" Target="../pivotTables/pivotTable4.xml"/><Relationship Id="rId5" Type="http://schemas.openxmlformats.org/officeDocument/2006/relationships/pivotTable" Target="../pivotTables/pivotTable5.xml"/><Relationship Id="rId6" Type="http://schemas.openxmlformats.org/officeDocument/2006/relationships/drawing" Target="../drawings/drawing8.xml"/><Relationship Id="rId1" Type="http://schemas.openxmlformats.org/officeDocument/2006/relationships/pivotTable" Target="../pivotTables/pivotTable1.xml"/><Relationship Id="rId2"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1" Type="http://schemas.openxmlformats.org/officeDocument/2006/relationships/pivotTable" Target="../pivotTables/pivotTable16.xml"/><Relationship Id="rId12" Type="http://schemas.openxmlformats.org/officeDocument/2006/relationships/pivotTable" Target="../pivotTables/pivotTable17.xml"/><Relationship Id="rId13" Type="http://schemas.openxmlformats.org/officeDocument/2006/relationships/drawing" Target="../drawings/drawing11.xml"/><Relationship Id="rId1" Type="http://schemas.openxmlformats.org/officeDocument/2006/relationships/pivotTable" Target="../pivotTables/pivotTable6.xml"/><Relationship Id="rId2" Type="http://schemas.openxmlformats.org/officeDocument/2006/relationships/pivotTable" Target="../pivotTables/pivotTable7.xml"/><Relationship Id="rId3" Type="http://schemas.openxmlformats.org/officeDocument/2006/relationships/pivotTable" Target="../pivotTables/pivotTable8.xml"/><Relationship Id="rId4" Type="http://schemas.openxmlformats.org/officeDocument/2006/relationships/pivotTable" Target="../pivotTables/pivotTable9.xml"/><Relationship Id="rId5" Type="http://schemas.openxmlformats.org/officeDocument/2006/relationships/pivotTable" Target="../pivotTables/pivotTable10.xml"/><Relationship Id="rId6" Type="http://schemas.openxmlformats.org/officeDocument/2006/relationships/pivotTable" Target="../pivotTables/pivotTable11.xml"/><Relationship Id="rId7" Type="http://schemas.openxmlformats.org/officeDocument/2006/relationships/pivotTable" Target="../pivotTables/pivotTable12.xml"/><Relationship Id="rId8" Type="http://schemas.openxmlformats.org/officeDocument/2006/relationships/pivotTable" Target="../pivotTables/pivotTable13.xml"/><Relationship Id="rId9" Type="http://schemas.openxmlformats.org/officeDocument/2006/relationships/pivotTable" Target="../pivotTables/pivotTable14.xml"/><Relationship Id="rId10" Type="http://schemas.openxmlformats.org/officeDocument/2006/relationships/pivotTable" Target="../pivotTables/pivotTable15.xml"/></Relationships>
</file>

<file path=xl/worksheets/_rels/sheet5.xml.rels><?xml version="1.0" encoding="UTF-8" standalone="yes"?>
<Relationships xmlns="http://schemas.openxmlformats.org/package/2006/relationships"><Relationship Id="rId11" Type="http://schemas.openxmlformats.org/officeDocument/2006/relationships/pivotTable" Target="../pivotTables/pivotTable28.xml"/><Relationship Id="rId12" Type="http://schemas.openxmlformats.org/officeDocument/2006/relationships/drawing" Target="../drawings/drawing23.xml"/><Relationship Id="rId1" Type="http://schemas.openxmlformats.org/officeDocument/2006/relationships/pivotTable" Target="../pivotTables/pivotTable18.xml"/><Relationship Id="rId2" Type="http://schemas.openxmlformats.org/officeDocument/2006/relationships/pivotTable" Target="../pivotTables/pivotTable19.xml"/><Relationship Id="rId3" Type="http://schemas.openxmlformats.org/officeDocument/2006/relationships/pivotTable" Target="../pivotTables/pivotTable20.xml"/><Relationship Id="rId4" Type="http://schemas.openxmlformats.org/officeDocument/2006/relationships/pivotTable" Target="../pivotTables/pivotTable21.xml"/><Relationship Id="rId5" Type="http://schemas.openxmlformats.org/officeDocument/2006/relationships/pivotTable" Target="../pivotTables/pivotTable22.xml"/><Relationship Id="rId6" Type="http://schemas.openxmlformats.org/officeDocument/2006/relationships/pivotTable" Target="../pivotTables/pivotTable23.xml"/><Relationship Id="rId7" Type="http://schemas.openxmlformats.org/officeDocument/2006/relationships/pivotTable" Target="../pivotTables/pivotTable24.xml"/><Relationship Id="rId8" Type="http://schemas.openxmlformats.org/officeDocument/2006/relationships/pivotTable" Target="../pivotTables/pivotTable25.xml"/><Relationship Id="rId9" Type="http://schemas.openxmlformats.org/officeDocument/2006/relationships/pivotTable" Target="../pivotTables/pivotTable26.xml"/><Relationship Id="rId10" Type="http://schemas.openxmlformats.org/officeDocument/2006/relationships/pivotTable" Target="../pivotTables/pivotTable27.xml"/></Relationships>
</file>

<file path=xl/worksheets/_rels/sheet6.xml.rels><?xml version="1.0" encoding="UTF-8" standalone="yes"?>
<Relationships xmlns="http://schemas.openxmlformats.org/package/2006/relationships"><Relationship Id="rId3" Type="http://schemas.openxmlformats.org/officeDocument/2006/relationships/pivotTable" Target="../pivotTables/pivotTable31.xml"/><Relationship Id="rId4" Type="http://schemas.openxmlformats.org/officeDocument/2006/relationships/pivotTable" Target="../pivotTables/pivotTable32.xml"/><Relationship Id="rId5" Type="http://schemas.openxmlformats.org/officeDocument/2006/relationships/pivotTable" Target="../pivotTables/pivotTable33.xml"/><Relationship Id="rId6" Type="http://schemas.openxmlformats.org/officeDocument/2006/relationships/pivotTable" Target="../pivotTables/pivotTable34.xml"/><Relationship Id="rId7" Type="http://schemas.openxmlformats.org/officeDocument/2006/relationships/pivotTable" Target="../pivotTables/pivotTable35.xml"/><Relationship Id="rId8" Type="http://schemas.openxmlformats.org/officeDocument/2006/relationships/pivotTable" Target="../pivotTables/pivotTable36.xml"/><Relationship Id="rId9" Type="http://schemas.openxmlformats.org/officeDocument/2006/relationships/pivotTable" Target="../pivotTables/pivotTable37.xml"/><Relationship Id="rId10" Type="http://schemas.openxmlformats.org/officeDocument/2006/relationships/pivotTable" Target="../pivotTables/pivotTable38.xml"/><Relationship Id="rId11" Type="http://schemas.openxmlformats.org/officeDocument/2006/relationships/drawing" Target="../drawings/drawing34.xml"/><Relationship Id="rId1" Type="http://schemas.openxmlformats.org/officeDocument/2006/relationships/pivotTable" Target="../pivotTables/pivotTable29.xml"/><Relationship Id="rId2" Type="http://schemas.openxmlformats.org/officeDocument/2006/relationships/pivotTable" Target="../pivotTables/pivotTable30.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41.xml"/><Relationship Id="rId4" Type="http://schemas.openxmlformats.org/officeDocument/2006/relationships/pivotTable" Target="../pivotTables/pivotTable42.xml"/><Relationship Id="rId5" Type="http://schemas.openxmlformats.org/officeDocument/2006/relationships/pivotTable" Target="../pivotTables/pivotTable43.xml"/><Relationship Id="rId6" Type="http://schemas.openxmlformats.org/officeDocument/2006/relationships/pivotTable" Target="../pivotTables/pivotTable44.xml"/><Relationship Id="rId7" Type="http://schemas.openxmlformats.org/officeDocument/2006/relationships/pivotTable" Target="../pivotTables/pivotTable45.xml"/><Relationship Id="rId8" Type="http://schemas.openxmlformats.org/officeDocument/2006/relationships/drawing" Target="../drawings/drawing44.xml"/><Relationship Id="rId1" Type="http://schemas.openxmlformats.org/officeDocument/2006/relationships/pivotTable" Target="../pivotTables/pivotTable39.xml"/><Relationship Id="rId2" Type="http://schemas.openxmlformats.org/officeDocument/2006/relationships/pivotTable" Target="../pivotTables/pivotTable40.xml"/></Relationships>
</file>

<file path=xl/worksheets/_rels/sheet8.xml.rels><?xml version="1.0" encoding="UTF-8" standalone="yes"?>
<Relationships xmlns="http://schemas.openxmlformats.org/package/2006/relationships"><Relationship Id="rId9" Type="http://schemas.openxmlformats.org/officeDocument/2006/relationships/pivotTable" Target="../pivotTables/pivotTable54.xml"/><Relationship Id="rId20" Type="http://schemas.openxmlformats.org/officeDocument/2006/relationships/pivotTable" Target="../pivotTables/pivotTable65.xml"/><Relationship Id="rId21" Type="http://schemas.openxmlformats.org/officeDocument/2006/relationships/pivotTable" Target="../pivotTables/pivotTable66.xml"/><Relationship Id="rId22" Type="http://schemas.openxmlformats.org/officeDocument/2006/relationships/pivotTable" Target="../pivotTables/pivotTable67.xml"/><Relationship Id="rId23" Type="http://schemas.openxmlformats.org/officeDocument/2006/relationships/drawing" Target="../drawings/drawing51.xml"/><Relationship Id="rId10" Type="http://schemas.openxmlformats.org/officeDocument/2006/relationships/pivotTable" Target="../pivotTables/pivotTable55.xml"/><Relationship Id="rId11" Type="http://schemas.openxmlformats.org/officeDocument/2006/relationships/pivotTable" Target="../pivotTables/pivotTable56.xml"/><Relationship Id="rId12" Type="http://schemas.openxmlformats.org/officeDocument/2006/relationships/pivotTable" Target="../pivotTables/pivotTable57.xml"/><Relationship Id="rId13" Type="http://schemas.openxmlformats.org/officeDocument/2006/relationships/pivotTable" Target="../pivotTables/pivotTable58.xml"/><Relationship Id="rId14" Type="http://schemas.openxmlformats.org/officeDocument/2006/relationships/pivotTable" Target="../pivotTables/pivotTable59.xml"/><Relationship Id="rId15" Type="http://schemas.openxmlformats.org/officeDocument/2006/relationships/pivotTable" Target="../pivotTables/pivotTable60.xml"/><Relationship Id="rId16" Type="http://schemas.openxmlformats.org/officeDocument/2006/relationships/pivotTable" Target="../pivotTables/pivotTable61.xml"/><Relationship Id="rId17" Type="http://schemas.openxmlformats.org/officeDocument/2006/relationships/pivotTable" Target="../pivotTables/pivotTable62.xml"/><Relationship Id="rId18" Type="http://schemas.openxmlformats.org/officeDocument/2006/relationships/pivotTable" Target="../pivotTables/pivotTable63.xml"/><Relationship Id="rId19" Type="http://schemas.openxmlformats.org/officeDocument/2006/relationships/pivotTable" Target="../pivotTables/pivotTable64.xml"/><Relationship Id="rId1" Type="http://schemas.openxmlformats.org/officeDocument/2006/relationships/pivotTable" Target="../pivotTables/pivotTable46.xml"/><Relationship Id="rId2" Type="http://schemas.openxmlformats.org/officeDocument/2006/relationships/pivotTable" Target="../pivotTables/pivotTable47.xml"/><Relationship Id="rId3" Type="http://schemas.openxmlformats.org/officeDocument/2006/relationships/pivotTable" Target="../pivotTables/pivotTable48.xml"/><Relationship Id="rId4" Type="http://schemas.openxmlformats.org/officeDocument/2006/relationships/pivotTable" Target="../pivotTables/pivotTable49.xml"/><Relationship Id="rId5" Type="http://schemas.openxmlformats.org/officeDocument/2006/relationships/pivotTable" Target="../pivotTables/pivotTable50.xml"/><Relationship Id="rId6" Type="http://schemas.openxmlformats.org/officeDocument/2006/relationships/pivotTable" Target="../pivotTables/pivotTable51.xml"/><Relationship Id="rId7" Type="http://schemas.openxmlformats.org/officeDocument/2006/relationships/pivotTable" Target="../pivotTables/pivotTable52.xml"/><Relationship Id="rId8" Type="http://schemas.openxmlformats.org/officeDocument/2006/relationships/pivotTable" Target="../pivotTables/pivotTable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
  <sheetViews>
    <sheetView zoomScale="75" zoomScaleNormal="75" zoomScalePageLayoutView="75" workbookViewId="0">
      <selection activeCell="Q138" sqref="Q138"/>
    </sheetView>
  </sheetViews>
  <sheetFormatPr baseColWidth="10" defaultColWidth="8.83203125" defaultRowHeight="14" x14ac:dyDescent="0"/>
  <sheetData/>
  <pageMargins left="0.70866141732283472" right="0.70866141732283472" top="0.55118110236220474" bottom="0.55118110236220474" header="0.31496062992125984" footer="0.31496062992125984"/>
  <pageSetup paperSize="9" scale="56" fitToHeight="0"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4"/>
  <sheetViews>
    <sheetView topLeftCell="CD1" workbookViewId="0">
      <selection activeCell="CF1" sqref="CF1"/>
    </sheetView>
  </sheetViews>
  <sheetFormatPr baseColWidth="10" defaultColWidth="8.83203125" defaultRowHeight="14" x14ac:dyDescent="0"/>
  <cols>
    <col min="3" max="3" width="0" hidden="1" customWidth="1"/>
    <col min="4" max="4" width="19.33203125" bestFit="1" customWidth="1"/>
    <col min="5" max="5" width="34.1640625" bestFit="1" customWidth="1"/>
    <col min="6" max="6" width="17.83203125" bestFit="1" customWidth="1"/>
    <col min="7" max="7" width="83.33203125" bestFit="1" customWidth="1"/>
    <col min="8" max="8" width="39" bestFit="1" customWidth="1"/>
    <col min="9" max="9" width="50.1640625" bestFit="1" customWidth="1"/>
    <col min="10" max="10" width="128.1640625" bestFit="1" customWidth="1"/>
    <col min="11" max="11" width="57.33203125" bestFit="1" customWidth="1"/>
    <col min="12" max="12" width="25.83203125" bestFit="1" customWidth="1"/>
  </cols>
  <sheetData>
    <row r="1" spans="1:80">
      <c r="A1" t="s">
        <v>0</v>
      </c>
      <c r="B1" t="s">
        <v>1</v>
      </c>
      <c r="C1" t="s">
        <v>2</v>
      </c>
      <c r="D1" t="s">
        <v>3</v>
      </c>
      <c r="E1" t="s">
        <v>4</v>
      </c>
      <c r="F1" t="s">
        <v>451</v>
      </c>
      <c r="G1" t="s">
        <v>452</v>
      </c>
      <c r="H1" t="s">
        <v>453</v>
      </c>
      <c r="I1" t="s">
        <v>454</v>
      </c>
      <c r="J1" t="s">
        <v>455</v>
      </c>
      <c r="K1" t="s">
        <v>456</v>
      </c>
      <c r="L1" t="s">
        <v>5</v>
      </c>
      <c r="M1" t="s">
        <v>457</v>
      </c>
      <c r="N1" t="s">
        <v>6</v>
      </c>
      <c r="O1" t="s">
        <v>7</v>
      </c>
      <c r="P1" t="s">
        <v>8</v>
      </c>
      <c r="Q1" t="s">
        <v>9</v>
      </c>
      <c r="R1" t="s">
        <v>10</v>
      </c>
      <c r="S1" t="s">
        <v>11</v>
      </c>
      <c r="T1" t="s">
        <v>12</v>
      </c>
      <c r="U1" t="s">
        <v>13</v>
      </c>
      <c r="V1" t="s">
        <v>14</v>
      </c>
      <c r="W1" t="s">
        <v>15</v>
      </c>
      <c r="X1" t="s">
        <v>16</v>
      </c>
      <c r="Y1" t="s">
        <v>17</v>
      </c>
      <c r="Z1" t="s">
        <v>458</v>
      </c>
      <c r="AA1" t="s">
        <v>18</v>
      </c>
      <c r="AB1" t="s">
        <v>19</v>
      </c>
      <c r="AC1" t="s">
        <v>20</v>
      </c>
      <c r="AD1" t="s">
        <v>21</v>
      </c>
      <c r="AE1" t="s">
        <v>22</v>
      </c>
      <c r="AF1" t="s">
        <v>23</v>
      </c>
      <c r="AG1" t="s">
        <v>24</v>
      </c>
      <c r="AH1" t="s">
        <v>25</v>
      </c>
      <c r="AI1" t="s">
        <v>26</v>
      </c>
      <c r="AJ1" t="s">
        <v>16</v>
      </c>
      <c r="AK1" t="s">
        <v>27</v>
      </c>
      <c r="AL1" t="s">
        <v>459</v>
      </c>
      <c r="AM1" t="s">
        <v>28</v>
      </c>
      <c r="AN1" t="s">
        <v>29</v>
      </c>
      <c r="AO1" t="s">
        <v>30</v>
      </c>
      <c r="AP1" t="s">
        <v>31</v>
      </c>
      <c r="AQ1" t="s">
        <v>32</v>
      </c>
      <c r="AR1" t="s">
        <v>33</v>
      </c>
      <c r="AS1" t="s">
        <v>34</v>
      </c>
      <c r="AT1" t="s">
        <v>35</v>
      </c>
      <c r="AU1" t="s">
        <v>16</v>
      </c>
      <c r="AV1" t="s">
        <v>36</v>
      </c>
      <c r="AW1" t="s">
        <v>460</v>
      </c>
      <c r="AX1" t="s">
        <v>37</v>
      </c>
      <c r="AY1" t="s">
        <v>461</v>
      </c>
      <c r="AZ1" t="s">
        <v>38</v>
      </c>
      <c r="BA1" t="s">
        <v>39</v>
      </c>
      <c r="BB1" t="s">
        <v>40</v>
      </c>
      <c r="BC1" t="s">
        <v>41</v>
      </c>
      <c r="BD1" t="s">
        <v>42</v>
      </c>
      <c r="BE1" t="s">
        <v>16</v>
      </c>
      <c r="BF1" t="s">
        <v>43</v>
      </c>
      <c r="BG1" t="s">
        <v>462</v>
      </c>
      <c r="BH1" t="s">
        <v>44</v>
      </c>
      <c r="BI1" t="s">
        <v>45</v>
      </c>
      <c r="BJ1" t="s">
        <v>46</v>
      </c>
      <c r="BK1" t="s">
        <v>47</v>
      </c>
      <c r="BL1" t="s">
        <v>48</v>
      </c>
      <c r="BM1" t="s">
        <v>49</v>
      </c>
      <c r="BN1" t="s">
        <v>50</v>
      </c>
      <c r="BO1" t="s">
        <v>51</v>
      </c>
      <c r="BP1" t="s">
        <v>52</v>
      </c>
      <c r="BQ1" t="s">
        <v>16</v>
      </c>
      <c r="BR1" t="s">
        <v>463</v>
      </c>
      <c r="BS1" t="s">
        <v>464</v>
      </c>
      <c r="BT1" t="s">
        <v>53</v>
      </c>
      <c r="BU1" t="s">
        <v>54</v>
      </c>
      <c r="BV1" t="s">
        <v>55</v>
      </c>
      <c r="BW1" t="s">
        <v>56</v>
      </c>
      <c r="BX1" t="s">
        <v>57</v>
      </c>
      <c r="BY1" t="s">
        <v>58</v>
      </c>
      <c r="BZ1" t="s">
        <v>59</v>
      </c>
      <c r="CA1" t="s">
        <v>463</v>
      </c>
      <c r="CB1" t="s">
        <v>465</v>
      </c>
    </row>
    <row r="2" spans="1:80">
      <c r="A2">
        <v>306277</v>
      </c>
      <c r="B2" t="s">
        <v>60</v>
      </c>
      <c r="D2" t="s">
        <v>61</v>
      </c>
      <c r="E2" t="s">
        <v>62</v>
      </c>
      <c r="F2" t="s">
        <v>63</v>
      </c>
      <c r="G2" t="s">
        <v>64</v>
      </c>
      <c r="H2" t="s">
        <v>65</v>
      </c>
      <c r="I2" t="s">
        <v>467</v>
      </c>
      <c r="J2" t="s">
        <v>63</v>
      </c>
      <c r="K2" t="s">
        <v>66</v>
      </c>
      <c r="L2" t="s">
        <v>61</v>
      </c>
      <c r="M2" t="s">
        <v>60</v>
      </c>
      <c r="N2" t="s">
        <v>67</v>
      </c>
      <c r="O2" t="s">
        <v>68</v>
      </c>
      <c r="P2" t="s">
        <v>69</v>
      </c>
      <c r="Q2" t="s">
        <v>67</v>
      </c>
      <c r="R2" t="s">
        <v>68</v>
      </c>
      <c r="S2" t="s">
        <v>70</v>
      </c>
      <c r="T2" t="s">
        <v>68</v>
      </c>
      <c r="U2" t="s">
        <v>69</v>
      </c>
      <c r="V2" t="s">
        <v>70</v>
      </c>
      <c r="W2" t="s">
        <v>68</v>
      </c>
      <c r="X2" t="s">
        <v>63</v>
      </c>
      <c r="Y2" t="s">
        <v>63</v>
      </c>
      <c r="Z2" t="s">
        <v>60</v>
      </c>
      <c r="AA2" t="s">
        <v>68</v>
      </c>
      <c r="AB2" t="s">
        <v>69</v>
      </c>
      <c r="AC2" t="s">
        <v>69</v>
      </c>
      <c r="AD2" t="s">
        <v>69</v>
      </c>
      <c r="AE2" t="s">
        <v>68</v>
      </c>
      <c r="AF2" t="s">
        <v>70</v>
      </c>
      <c r="AG2" t="s">
        <v>68</v>
      </c>
      <c r="AH2" t="s">
        <v>68</v>
      </c>
      <c r="AI2" t="s">
        <v>70</v>
      </c>
      <c r="AJ2" t="s">
        <v>63</v>
      </c>
      <c r="AK2" t="s">
        <v>63</v>
      </c>
      <c r="AL2" t="s">
        <v>60</v>
      </c>
      <c r="AM2" t="s">
        <v>71</v>
      </c>
      <c r="AN2" t="s">
        <v>72</v>
      </c>
      <c r="AO2" t="s">
        <v>73</v>
      </c>
      <c r="AP2" t="s">
        <v>72</v>
      </c>
      <c r="AQ2" t="s">
        <v>72</v>
      </c>
      <c r="AR2" t="s">
        <v>74</v>
      </c>
      <c r="AS2" t="s">
        <v>74</v>
      </c>
      <c r="AT2" t="s">
        <v>72</v>
      </c>
      <c r="AU2" t="s">
        <v>63</v>
      </c>
      <c r="AV2" t="s">
        <v>63</v>
      </c>
      <c r="AW2" t="s">
        <v>473</v>
      </c>
      <c r="AX2" t="s">
        <v>63</v>
      </c>
      <c r="AY2" t="s">
        <v>60</v>
      </c>
      <c r="AZ2" t="s">
        <v>71</v>
      </c>
      <c r="BA2" t="s">
        <v>75</v>
      </c>
      <c r="BB2" t="s">
        <v>75</v>
      </c>
      <c r="BC2" t="s">
        <v>72</v>
      </c>
      <c r="BD2" t="s">
        <v>71</v>
      </c>
      <c r="BE2" t="s">
        <v>63</v>
      </c>
      <c r="BF2" t="s">
        <v>63</v>
      </c>
      <c r="BG2" t="s">
        <v>63</v>
      </c>
      <c r="BH2" t="s">
        <v>76</v>
      </c>
      <c r="BI2" t="s">
        <v>76</v>
      </c>
      <c r="BJ2" t="s">
        <v>76</v>
      </c>
      <c r="BK2" t="s">
        <v>76</v>
      </c>
      <c r="BL2" t="s">
        <v>76</v>
      </c>
      <c r="BM2" t="s">
        <v>77</v>
      </c>
      <c r="BN2" t="s">
        <v>77</v>
      </c>
      <c r="BO2" t="s">
        <v>76</v>
      </c>
      <c r="BP2" t="s">
        <v>77</v>
      </c>
      <c r="BQ2" t="s">
        <v>77</v>
      </c>
      <c r="BR2" t="s">
        <v>63</v>
      </c>
      <c r="BS2" t="s">
        <v>63</v>
      </c>
      <c r="BT2" t="s">
        <v>76</v>
      </c>
      <c r="BU2" t="s">
        <v>76</v>
      </c>
      <c r="BV2" t="s">
        <v>76</v>
      </c>
      <c r="BW2" t="s">
        <v>77</v>
      </c>
      <c r="BX2" t="s">
        <v>77</v>
      </c>
      <c r="BY2" t="s">
        <v>76</v>
      </c>
      <c r="BZ2" t="s">
        <v>77</v>
      </c>
      <c r="CA2" t="s">
        <v>63</v>
      </c>
      <c r="CB2" t="s">
        <v>63</v>
      </c>
    </row>
    <row r="3" spans="1:80">
      <c r="A3">
        <v>306315</v>
      </c>
      <c r="B3" t="s">
        <v>60</v>
      </c>
      <c r="D3" t="s">
        <v>61</v>
      </c>
      <c r="E3" t="s">
        <v>78</v>
      </c>
      <c r="F3" t="s">
        <v>63</v>
      </c>
      <c r="G3" t="s">
        <v>79</v>
      </c>
      <c r="H3" t="s">
        <v>65</v>
      </c>
      <c r="I3" t="s">
        <v>467</v>
      </c>
      <c r="J3" t="s">
        <v>63</v>
      </c>
      <c r="K3" t="s">
        <v>80</v>
      </c>
      <c r="L3" t="s">
        <v>61</v>
      </c>
      <c r="M3" t="s">
        <v>60</v>
      </c>
      <c r="N3" t="s">
        <v>68</v>
      </c>
      <c r="O3" t="s">
        <v>68</v>
      </c>
      <c r="P3" t="s">
        <v>70</v>
      </c>
      <c r="Q3" t="s">
        <v>69</v>
      </c>
      <c r="R3" t="s">
        <v>68</v>
      </c>
      <c r="S3" t="s">
        <v>68</v>
      </c>
      <c r="T3" t="s">
        <v>68</v>
      </c>
      <c r="U3" t="s">
        <v>70</v>
      </c>
      <c r="V3" t="s">
        <v>68</v>
      </c>
      <c r="W3" t="s">
        <v>68</v>
      </c>
      <c r="X3" t="s">
        <v>74</v>
      </c>
      <c r="Y3" t="s">
        <v>63</v>
      </c>
      <c r="Z3" t="s">
        <v>60</v>
      </c>
      <c r="AA3" t="s">
        <v>68</v>
      </c>
      <c r="AB3" t="s">
        <v>68</v>
      </c>
      <c r="AC3" t="s">
        <v>68</v>
      </c>
      <c r="AD3" t="s">
        <v>70</v>
      </c>
      <c r="AE3" t="s">
        <v>68</v>
      </c>
      <c r="AF3" t="s">
        <v>68</v>
      </c>
      <c r="AG3" t="s">
        <v>68</v>
      </c>
      <c r="AH3" t="s">
        <v>68</v>
      </c>
      <c r="AI3" t="s">
        <v>70</v>
      </c>
      <c r="AJ3" t="s">
        <v>74</v>
      </c>
      <c r="AK3" t="s">
        <v>63</v>
      </c>
      <c r="AL3" t="s">
        <v>60</v>
      </c>
      <c r="AM3" t="s">
        <v>72</v>
      </c>
      <c r="AN3" t="s">
        <v>72</v>
      </c>
      <c r="AO3" t="s">
        <v>71</v>
      </c>
      <c r="AP3" t="s">
        <v>71</v>
      </c>
      <c r="AQ3" t="s">
        <v>71</v>
      </c>
      <c r="AR3" t="s">
        <v>71</v>
      </c>
      <c r="AS3" t="s">
        <v>71</v>
      </c>
      <c r="AT3" t="s">
        <v>71</v>
      </c>
      <c r="AU3" t="s">
        <v>74</v>
      </c>
      <c r="AV3" t="s">
        <v>81</v>
      </c>
      <c r="AW3" t="s">
        <v>82</v>
      </c>
      <c r="AX3" t="s">
        <v>83</v>
      </c>
      <c r="AY3" t="s">
        <v>60</v>
      </c>
      <c r="AZ3" t="s">
        <v>71</v>
      </c>
      <c r="BA3" t="s">
        <v>73</v>
      </c>
      <c r="BB3" t="s">
        <v>73</v>
      </c>
      <c r="BC3" t="s">
        <v>73</v>
      </c>
      <c r="BD3" t="s">
        <v>73</v>
      </c>
      <c r="BE3" t="s">
        <v>73</v>
      </c>
      <c r="BF3" t="s">
        <v>84</v>
      </c>
      <c r="BG3" t="s">
        <v>63</v>
      </c>
      <c r="BH3" t="s">
        <v>77</v>
      </c>
      <c r="BI3" t="s">
        <v>77</v>
      </c>
      <c r="BJ3" t="s">
        <v>77</v>
      </c>
      <c r="BK3" t="s">
        <v>77</v>
      </c>
      <c r="BL3" t="s">
        <v>77</v>
      </c>
      <c r="BM3" t="s">
        <v>77</v>
      </c>
      <c r="BN3" t="s">
        <v>77</v>
      </c>
      <c r="BO3" t="s">
        <v>77</v>
      </c>
      <c r="BP3" t="s">
        <v>77</v>
      </c>
      <c r="BQ3" t="s">
        <v>77</v>
      </c>
      <c r="BR3" t="s">
        <v>63</v>
      </c>
      <c r="BS3" t="s">
        <v>63</v>
      </c>
      <c r="BT3" t="s">
        <v>77</v>
      </c>
      <c r="BU3" t="s">
        <v>77</v>
      </c>
      <c r="BV3" t="s">
        <v>77</v>
      </c>
      <c r="BW3" t="s">
        <v>77</v>
      </c>
      <c r="BX3" t="s">
        <v>77</v>
      </c>
      <c r="BY3" t="s">
        <v>77</v>
      </c>
      <c r="BZ3" t="s">
        <v>77</v>
      </c>
      <c r="CA3" t="s">
        <v>63</v>
      </c>
      <c r="CB3" t="s">
        <v>85</v>
      </c>
    </row>
    <row r="4" spans="1:80">
      <c r="A4">
        <v>306317</v>
      </c>
      <c r="B4" t="s">
        <v>60</v>
      </c>
      <c r="D4" t="s">
        <v>61</v>
      </c>
      <c r="E4" t="s">
        <v>62</v>
      </c>
      <c r="F4" t="s">
        <v>63</v>
      </c>
      <c r="G4" t="s">
        <v>86</v>
      </c>
      <c r="H4" t="s">
        <v>87</v>
      </c>
      <c r="I4" t="s">
        <v>467</v>
      </c>
      <c r="J4" t="s">
        <v>63</v>
      </c>
      <c r="K4" t="s">
        <v>66</v>
      </c>
      <c r="L4" t="s">
        <v>61</v>
      </c>
      <c r="M4" t="s">
        <v>60</v>
      </c>
      <c r="N4" t="s">
        <v>67</v>
      </c>
      <c r="O4" t="s">
        <v>68</v>
      </c>
      <c r="P4" t="s">
        <v>68</v>
      </c>
      <c r="Q4" t="s">
        <v>67</v>
      </c>
      <c r="R4" t="s">
        <v>68</v>
      </c>
      <c r="S4" t="s">
        <v>68</v>
      </c>
      <c r="T4" t="s">
        <v>68</v>
      </c>
      <c r="U4" t="s">
        <v>68</v>
      </c>
      <c r="V4" t="s">
        <v>68</v>
      </c>
      <c r="W4" t="s">
        <v>69</v>
      </c>
      <c r="X4" t="s">
        <v>74</v>
      </c>
      <c r="Y4" t="s">
        <v>63</v>
      </c>
      <c r="Z4" t="s">
        <v>60</v>
      </c>
      <c r="AA4" t="s">
        <v>70</v>
      </c>
      <c r="AB4" t="s">
        <v>68</v>
      </c>
      <c r="AC4" t="s">
        <v>68</v>
      </c>
      <c r="AD4" t="s">
        <v>69</v>
      </c>
      <c r="AE4" t="s">
        <v>69</v>
      </c>
      <c r="AF4" t="s">
        <v>68</v>
      </c>
      <c r="AG4" t="s">
        <v>68</v>
      </c>
      <c r="AH4" t="s">
        <v>68</v>
      </c>
      <c r="AI4" t="s">
        <v>68</v>
      </c>
      <c r="AJ4" t="s">
        <v>74</v>
      </c>
      <c r="AK4" t="s">
        <v>88</v>
      </c>
      <c r="AL4" t="s">
        <v>60</v>
      </c>
      <c r="AM4" t="s">
        <v>72</v>
      </c>
      <c r="AN4" t="s">
        <v>72</v>
      </c>
      <c r="AO4" t="s">
        <v>72</v>
      </c>
      <c r="AP4" t="s">
        <v>71</v>
      </c>
      <c r="AQ4" t="s">
        <v>71</v>
      </c>
      <c r="AR4" t="s">
        <v>75</v>
      </c>
      <c r="AS4" t="s">
        <v>74</v>
      </c>
      <c r="AT4" t="s">
        <v>72</v>
      </c>
      <c r="AU4" t="s">
        <v>74</v>
      </c>
      <c r="AV4" t="s">
        <v>63</v>
      </c>
      <c r="AW4" t="s">
        <v>473</v>
      </c>
      <c r="AX4" t="s">
        <v>89</v>
      </c>
      <c r="AY4" t="s">
        <v>60</v>
      </c>
      <c r="AZ4" t="s">
        <v>72</v>
      </c>
      <c r="BA4" t="s">
        <v>72</v>
      </c>
      <c r="BB4" t="s">
        <v>72</v>
      </c>
      <c r="BC4" t="s">
        <v>71</v>
      </c>
      <c r="BD4" t="s">
        <v>71</v>
      </c>
      <c r="BE4" t="s">
        <v>74</v>
      </c>
      <c r="BF4" t="s">
        <v>63</v>
      </c>
      <c r="BG4" t="s">
        <v>63</v>
      </c>
      <c r="BH4" t="s">
        <v>77</v>
      </c>
      <c r="BI4" t="s">
        <v>76</v>
      </c>
      <c r="BJ4" t="s">
        <v>76</v>
      </c>
      <c r="BK4" t="s">
        <v>77</v>
      </c>
      <c r="BL4" t="s">
        <v>77</v>
      </c>
      <c r="BM4" t="s">
        <v>77</v>
      </c>
      <c r="BN4" t="s">
        <v>77</v>
      </c>
      <c r="BO4" t="s">
        <v>77</v>
      </c>
      <c r="BP4" t="s">
        <v>77</v>
      </c>
      <c r="BQ4" t="s">
        <v>77</v>
      </c>
      <c r="BR4" t="s">
        <v>63</v>
      </c>
      <c r="BS4" t="s">
        <v>63</v>
      </c>
      <c r="BT4" t="s">
        <v>77</v>
      </c>
      <c r="BU4" t="s">
        <v>76</v>
      </c>
      <c r="BV4" t="s">
        <v>76</v>
      </c>
      <c r="BW4" t="s">
        <v>76</v>
      </c>
      <c r="BX4" t="s">
        <v>76</v>
      </c>
      <c r="BY4" t="s">
        <v>77</v>
      </c>
      <c r="BZ4" t="s">
        <v>77</v>
      </c>
      <c r="CA4" t="s">
        <v>63</v>
      </c>
      <c r="CB4" t="s">
        <v>90</v>
      </c>
    </row>
    <row r="5" spans="1:80">
      <c r="A5">
        <v>306318</v>
      </c>
      <c r="B5" t="s">
        <v>60</v>
      </c>
      <c r="C5" t="s">
        <v>91</v>
      </c>
      <c r="D5" t="s">
        <v>61</v>
      </c>
      <c r="E5" t="s">
        <v>78</v>
      </c>
      <c r="F5" t="s">
        <v>63</v>
      </c>
      <c r="G5" t="s">
        <v>92</v>
      </c>
      <c r="H5" t="s">
        <v>93</v>
      </c>
      <c r="I5" t="s">
        <v>467</v>
      </c>
      <c r="J5" t="s">
        <v>63</v>
      </c>
      <c r="K5" t="s">
        <v>66</v>
      </c>
      <c r="L5" t="s">
        <v>61</v>
      </c>
      <c r="M5" t="s">
        <v>60</v>
      </c>
      <c r="N5" t="s">
        <v>70</v>
      </c>
      <c r="O5" t="s">
        <v>70</v>
      </c>
      <c r="P5" t="s">
        <v>68</v>
      </c>
      <c r="Q5" t="s">
        <v>67</v>
      </c>
      <c r="R5" t="s">
        <v>70</v>
      </c>
      <c r="S5" t="s">
        <v>70</v>
      </c>
      <c r="T5" t="s">
        <v>68</v>
      </c>
      <c r="U5" t="s">
        <v>68</v>
      </c>
      <c r="V5" t="s">
        <v>70</v>
      </c>
      <c r="W5" t="s">
        <v>69</v>
      </c>
      <c r="X5" t="s">
        <v>69</v>
      </c>
      <c r="Y5" t="s">
        <v>94</v>
      </c>
      <c r="Z5" t="s">
        <v>60</v>
      </c>
      <c r="AA5" t="s">
        <v>70</v>
      </c>
      <c r="AB5" t="s">
        <v>70</v>
      </c>
      <c r="AC5" t="s">
        <v>68</v>
      </c>
      <c r="AD5" t="s">
        <v>69</v>
      </c>
      <c r="AE5" t="s">
        <v>70</v>
      </c>
      <c r="AF5" t="s">
        <v>68</v>
      </c>
      <c r="AG5" t="s">
        <v>69</v>
      </c>
      <c r="AH5" t="s">
        <v>70</v>
      </c>
      <c r="AI5" t="s">
        <v>70</v>
      </c>
      <c r="AJ5" t="s">
        <v>69</v>
      </c>
      <c r="AK5" t="s">
        <v>94</v>
      </c>
      <c r="AL5" t="s">
        <v>60</v>
      </c>
      <c r="AM5" t="s">
        <v>71</v>
      </c>
      <c r="AN5" t="s">
        <v>73</v>
      </c>
      <c r="AO5" t="s">
        <v>71</v>
      </c>
      <c r="AP5" t="s">
        <v>73</v>
      </c>
      <c r="AQ5" t="s">
        <v>75</v>
      </c>
      <c r="AR5" t="s">
        <v>73</v>
      </c>
      <c r="AS5" t="s">
        <v>73</v>
      </c>
      <c r="AT5" t="s">
        <v>73</v>
      </c>
      <c r="AU5" t="s">
        <v>72</v>
      </c>
      <c r="AV5" t="s">
        <v>94</v>
      </c>
      <c r="AW5" t="s">
        <v>95</v>
      </c>
      <c r="AX5" t="s">
        <v>83</v>
      </c>
      <c r="AY5" t="s">
        <v>60</v>
      </c>
      <c r="AZ5" t="s">
        <v>73</v>
      </c>
      <c r="BA5" t="s">
        <v>73</v>
      </c>
      <c r="BB5" t="s">
        <v>73</v>
      </c>
      <c r="BC5" t="s">
        <v>73</v>
      </c>
      <c r="BD5" t="s">
        <v>73</v>
      </c>
      <c r="BE5" t="s">
        <v>73</v>
      </c>
      <c r="BF5" t="s">
        <v>96</v>
      </c>
      <c r="BG5" t="s">
        <v>63</v>
      </c>
      <c r="BH5" t="s">
        <v>76</v>
      </c>
      <c r="BI5" t="s">
        <v>76</v>
      </c>
      <c r="BJ5" t="s">
        <v>76</v>
      </c>
      <c r="BK5" t="s">
        <v>76</v>
      </c>
      <c r="BL5" t="s">
        <v>77</v>
      </c>
      <c r="BM5" t="s">
        <v>77</v>
      </c>
      <c r="BN5" t="s">
        <v>77</v>
      </c>
      <c r="BO5" t="s">
        <v>77</v>
      </c>
      <c r="BP5" t="s">
        <v>76</v>
      </c>
      <c r="BQ5" t="s">
        <v>77</v>
      </c>
      <c r="BR5" t="s">
        <v>63</v>
      </c>
      <c r="BS5" t="s">
        <v>63</v>
      </c>
      <c r="BT5" t="s">
        <v>76</v>
      </c>
      <c r="BU5" t="s">
        <v>76</v>
      </c>
      <c r="BV5" t="s">
        <v>76</v>
      </c>
      <c r="BW5" t="s">
        <v>76</v>
      </c>
      <c r="BX5" t="s">
        <v>76</v>
      </c>
      <c r="BY5" t="s">
        <v>76</v>
      </c>
      <c r="BZ5" t="s">
        <v>77</v>
      </c>
      <c r="CA5" t="s">
        <v>63</v>
      </c>
      <c r="CB5" t="s">
        <v>97</v>
      </c>
    </row>
    <row r="6" spans="1:80">
      <c r="A6">
        <v>306319</v>
      </c>
      <c r="B6" t="s">
        <v>60</v>
      </c>
      <c r="C6" t="s">
        <v>98</v>
      </c>
      <c r="D6" t="s">
        <v>61</v>
      </c>
      <c r="E6" t="s">
        <v>78</v>
      </c>
      <c r="F6" t="s">
        <v>63</v>
      </c>
      <c r="G6" t="s">
        <v>99</v>
      </c>
      <c r="H6" t="s">
        <v>466</v>
      </c>
      <c r="I6" t="s">
        <v>467</v>
      </c>
      <c r="J6" t="s">
        <v>63</v>
      </c>
      <c r="K6" t="s">
        <v>80</v>
      </c>
      <c r="L6" t="s">
        <v>61</v>
      </c>
      <c r="M6" t="s">
        <v>60</v>
      </c>
      <c r="N6" t="s">
        <v>68</v>
      </c>
      <c r="O6" t="s">
        <v>70</v>
      </c>
      <c r="P6" t="s">
        <v>67</v>
      </c>
      <c r="Q6" t="s">
        <v>68</v>
      </c>
      <c r="R6" t="s">
        <v>70</v>
      </c>
      <c r="S6" t="s">
        <v>68</v>
      </c>
      <c r="T6" t="s">
        <v>67</v>
      </c>
      <c r="U6" t="s">
        <v>68</v>
      </c>
      <c r="V6" t="s">
        <v>70</v>
      </c>
      <c r="W6" t="s">
        <v>69</v>
      </c>
      <c r="X6" t="s">
        <v>68</v>
      </c>
      <c r="Y6" t="s">
        <v>100</v>
      </c>
      <c r="Z6" t="s">
        <v>60</v>
      </c>
      <c r="AA6" t="s">
        <v>70</v>
      </c>
      <c r="AB6" t="s">
        <v>69</v>
      </c>
      <c r="AC6" t="s">
        <v>68</v>
      </c>
      <c r="AD6" t="s">
        <v>68</v>
      </c>
      <c r="AE6" t="s">
        <v>67</v>
      </c>
      <c r="AF6" t="s">
        <v>70</v>
      </c>
      <c r="AG6" t="s">
        <v>70</v>
      </c>
      <c r="AH6" t="s">
        <v>70</v>
      </c>
      <c r="AI6" t="s">
        <v>67</v>
      </c>
      <c r="AJ6" t="s">
        <v>69</v>
      </c>
      <c r="AK6" t="s">
        <v>101</v>
      </c>
      <c r="AL6" t="s">
        <v>60</v>
      </c>
      <c r="AM6" t="s">
        <v>74</v>
      </c>
      <c r="AN6" t="s">
        <v>71</v>
      </c>
      <c r="AO6" t="s">
        <v>72</v>
      </c>
      <c r="AP6" t="s">
        <v>72</v>
      </c>
      <c r="AQ6" t="s">
        <v>75</v>
      </c>
      <c r="AR6" t="s">
        <v>74</v>
      </c>
      <c r="AS6" t="s">
        <v>74</v>
      </c>
      <c r="AT6" t="s">
        <v>74</v>
      </c>
      <c r="AU6" t="s">
        <v>74</v>
      </c>
      <c r="AV6" t="s">
        <v>101</v>
      </c>
      <c r="AW6" t="s">
        <v>102</v>
      </c>
      <c r="AX6" t="s">
        <v>103</v>
      </c>
      <c r="AY6" t="s">
        <v>60</v>
      </c>
      <c r="AZ6" t="s">
        <v>71</v>
      </c>
      <c r="BA6" t="s">
        <v>74</v>
      </c>
      <c r="BB6" t="s">
        <v>73</v>
      </c>
      <c r="BC6" t="s">
        <v>71</v>
      </c>
      <c r="BD6" t="s">
        <v>71</v>
      </c>
      <c r="BE6" t="s">
        <v>74</v>
      </c>
      <c r="BF6" t="s">
        <v>104</v>
      </c>
      <c r="BG6" t="s">
        <v>63</v>
      </c>
      <c r="BH6" t="s">
        <v>77</v>
      </c>
      <c r="BI6" t="s">
        <v>77</v>
      </c>
      <c r="BJ6" t="s">
        <v>77</v>
      </c>
      <c r="BK6" t="s">
        <v>77</v>
      </c>
      <c r="BL6" t="s">
        <v>77</v>
      </c>
      <c r="BM6" t="s">
        <v>77</v>
      </c>
      <c r="BN6" t="s">
        <v>77</v>
      </c>
      <c r="BO6" t="s">
        <v>77</v>
      </c>
      <c r="BP6" t="s">
        <v>77</v>
      </c>
      <c r="BQ6" t="s">
        <v>76</v>
      </c>
      <c r="BR6" t="s">
        <v>105</v>
      </c>
      <c r="BS6" t="s">
        <v>63</v>
      </c>
      <c r="BT6" t="s">
        <v>76</v>
      </c>
      <c r="BU6" t="s">
        <v>76</v>
      </c>
      <c r="BV6" t="s">
        <v>76</v>
      </c>
      <c r="BW6" t="s">
        <v>76</v>
      </c>
      <c r="BX6" t="s">
        <v>77</v>
      </c>
      <c r="BY6" t="s">
        <v>76</v>
      </c>
      <c r="BZ6" t="s">
        <v>77</v>
      </c>
      <c r="CA6" t="s">
        <v>63</v>
      </c>
      <c r="CB6" t="s">
        <v>106</v>
      </c>
    </row>
    <row r="7" spans="1:80">
      <c r="A7">
        <v>306323</v>
      </c>
      <c r="B7" t="s">
        <v>60</v>
      </c>
      <c r="D7" t="s">
        <v>61</v>
      </c>
      <c r="E7" t="s">
        <v>78</v>
      </c>
      <c r="F7" t="s">
        <v>63</v>
      </c>
      <c r="G7" t="s">
        <v>107</v>
      </c>
      <c r="H7" t="s">
        <v>466</v>
      </c>
      <c r="I7" t="s">
        <v>467</v>
      </c>
      <c r="J7" t="s">
        <v>63</v>
      </c>
      <c r="K7" t="s">
        <v>80</v>
      </c>
      <c r="L7" t="s">
        <v>61</v>
      </c>
      <c r="M7" t="s">
        <v>60</v>
      </c>
      <c r="N7" t="s">
        <v>70</v>
      </c>
      <c r="O7" t="s">
        <v>70</v>
      </c>
      <c r="P7" t="s">
        <v>67</v>
      </c>
      <c r="Q7" t="s">
        <v>69</v>
      </c>
      <c r="R7" t="s">
        <v>68</v>
      </c>
      <c r="S7" t="s">
        <v>69</v>
      </c>
      <c r="T7" t="s">
        <v>67</v>
      </c>
      <c r="U7" t="s">
        <v>68</v>
      </c>
      <c r="V7" t="s">
        <v>68</v>
      </c>
      <c r="W7" t="s">
        <v>69</v>
      </c>
      <c r="X7" t="s">
        <v>68</v>
      </c>
      <c r="Y7" t="s">
        <v>108</v>
      </c>
      <c r="Z7" t="s">
        <v>60</v>
      </c>
      <c r="AA7" t="s">
        <v>70</v>
      </c>
      <c r="AB7" t="s">
        <v>70</v>
      </c>
      <c r="AC7" t="s">
        <v>68</v>
      </c>
      <c r="AD7" t="s">
        <v>69</v>
      </c>
      <c r="AE7" t="s">
        <v>69</v>
      </c>
      <c r="AF7" t="s">
        <v>70</v>
      </c>
      <c r="AG7" t="s">
        <v>70</v>
      </c>
      <c r="AH7" t="s">
        <v>70</v>
      </c>
      <c r="AI7" t="s">
        <v>70</v>
      </c>
      <c r="AJ7" t="s">
        <v>69</v>
      </c>
      <c r="AK7" t="s">
        <v>109</v>
      </c>
      <c r="AL7" t="s">
        <v>60</v>
      </c>
      <c r="AM7" t="s">
        <v>73</v>
      </c>
      <c r="AN7" t="s">
        <v>73</v>
      </c>
      <c r="AO7" t="s">
        <v>73</v>
      </c>
      <c r="AP7" t="s">
        <v>71</v>
      </c>
      <c r="AQ7" t="s">
        <v>73</v>
      </c>
      <c r="AR7" t="s">
        <v>73</v>
      </c>
      <c r="AS7" t="s">
        <v>73</v>
      </c>
      <c r="AT7" t="s">
        <v>73</v>
      </c>
      <c r="AU7" t="s">
        <v>72</v>
      </c>
      <c r="AV7" t="s">
        <v>109</v>
      </c>
      <c r="AW7" t="s">
        <v>470</v>
      </c>
      <c r="AX7" t="s">
        <v>471</v>
      </c>
      <c r="AY7" t="s">
        <v>60</v>
      </c>
      <c r="AZ7" t="s">
        <v>73</v>
      </c>
      <c r="BA7" t="s">
        <v>74</v>
      </c>
      <c r="BB7" t="s">
        <v>74</v>
      </c>
      <c r="BC7" t="s">
        <v>73</v>
      </c>
      <c r="BD7" t="s">
        <v>73</v>
      </c>
      <c r="BE7" t="s">
        <v>72</v>
      </c>
      <c r="BF7" t="s">
        <v>109</v>
      </c>
      <c r="BG7" t="s">
        <v>63</v>
      </c>
      <c r="BH7" t="s">
        <v>77</v>
      </c>
      <c r="BI7" t="s">
        <v>77</v>
      </c>
      <c r="BJ7" t="s">
        <v>77</v>
      </c>
      <c r="BK7" t="s">
        <v>77</v>
      </c>
      <c r="BL7" t="s">
        <v>77</v>
      </c>
      <c r="BM7" t="s">
        <v>77</v>
      </c>
      <c r="BN7" t="s">
        <v>77</v>
      </c>
      <c r="BO7" t="s">
        <v>77</v>
      </c>
      <c r="BP7" t="s">
        <v>77</v>
      </c>
      <c r="BQ7" t="s">
        <v>77</v>
      </c>
      <c r="BR7" t="s">
        <v>63</v>
      </c>
      <c r="BS7" t="s">
        <v>63</v>
      </c>
      <c r="BT7" t="s">
        <v>76</v>
      </c>
      <c r="BU7" t="s">
        <v>76</v>
      </c>
      <c r="BV7" t="s">
        <v>76</v>
      </c>
      <c r="BW7" t="s">
        <v>76</v>
      </c>
      <c r="BX7" t="s">
        <v>77</v>
      </c>
      <c r="BY7" t="s">
        <v>76</v>
      </c>
      <c r="BZ7" t="s">
        <v>76</v>
      </c>
      <c r="CA7" t="s">
        <v>110</v>
      </c>
      <c r="CB7" t="s">
        <v>111</v>
      </c>
    </row>
    <row r="8" spans="1:80">
      <c r="A8">
        <v>306325</v>
      </c>
      <c r="B8" t="s">
        <v>60</v>
      </c>
      <c r="C8" t="s">
        <v>112</v>
      </c>
      <c r="D8" t="s">
        <v>61</v>
      </c>
      <c r="E8" t="s">
        <v>62</v>
      </c>
      <c r="F8" t="s">
        <v>63</v>
      </c>
      <c r="G8" t="s">
        <v>113</v>
      </c>
      <c r="H8" t="s">
        <v>87</v>
      </c>
      <c r="I8" t="s">
        <v>467</v>
      </c>
      <c r="J8" t="s">
        <v>63</v>
      </c>
      <c r="K8" t="s">
        <v>80</v>
      </c>
      <c r="L8" t="s">
        <v>61</v>
      </c>
      <c r="M8" t="s">
        <v>60</v>
      </c>
      <c r="N8" t="s">
        <v>67</v>
      </c>
      <c r="O8" t="s">
        <v>70</v>
      </c>
      <c r="P8" t="s">
        <v>70</v>
      </c>
      <c r="Q8" t="s">
        <v>70</v>
      </c>
      <c r="R8" t="s">
        <v>70</v>
      </c>
      <c r="S8" t="s">
        <v>70</v>
      </c>
      <c r="T8" t="s">
        <v>70</v>
      </c>
      <c r="U8" t="s">
        <v>70</v>
      </c>
      <c r="V8" t="s">
        <v>70</v>
      </c>
      <c r="W8" t="s">
        <v>70</v>
      </c>
      <c r="X8" t="s">
        <v>70</v>
      </c>
      <c r="Y8" t="s">
        <v>114</v>
      </c>
      <c r="Z8" t="s">
        <v>60</v>
      </c>
      <c r="AA8" t="s">
        <v>70</v>
      </c>
      <c r="AB8" t="s">
        <v>70</v>
      </c>
      <c r="AC8" t="s">
        <v>70</v>
      </c>
      <c r="AD8" t="s">
        <v>70</v>
      </c>
      <c r="AE8" t="s">
        <v>70</v>
      </c>
      <c r="AF8" t="s">
        <v>70</v>
      </c>
      <c r="AG8" t="s">
        <v>70</v>
      </c>
      <c r="AH8" t="s">
        <v>70</v>
      </c>
      <c r="AI8" t="s">
        <v>70</v>
      </c>
      <c r="AJ8" t="s">
        <v>70</v>
      </c>
      <c r="AK8" t="s">
        <v>115</v>
      </c>
      <c r="AL8" t="s">
        <v>60</v>
      </c>
      <c r="AM8" t="s">
        <v>73</v>
      </c>
      <c r="AN8" t="s">
        <v>73</v>
      </c>
      <c r="AO8" t="s">
        <v>73</v>
      </c>
      <c r="AP8" t="s">
        <v>73</v>
      </c>
      <c r="AQ8" t="s">
        <v>75</v>
      </c>
      <c r="AR8" t="s">
        <v>74</v>
      </c>
      <c r="AS8" t="s">
        <v>74</v>
      </c>
      <c r="AT8" t="s">
        <v>73</v>
      </c>
      <c r="AU8" t="s">
        <v>74</v>
      </c>
      <c r="AV8" t="s">
        <v>116</v>
      </c>
      <c r="AW8" t="s">
        <v>473</v>
      </c>
      <c r="AX8" t="s">
        <v>117</v>
      </c>
      <c r="AY8" t="s">
        <v>60</v>
      </c>
      <c r="AZ8" t="s">
        <v>73</v>
      </c>
      <c r="BA8" t="s">
        <v>73</v>
      </c>
      <c r="BB8" t="s">
        <v>73</v>
      </c>
      <c r="BC8" t="s">
        <v>73</v>
      </c>
      <c r="BD8" t="s">
        <v>73</v>
      </c>
      <c r="BE8" t="s">
        <v>74</v>
      </c>
      <c r="BF8" t="s">
        <v>116</v>
      </c>
      <c r="BG8" t="s">
        <v>63</v>
      </c>
      <c r="BH8" t="s">
        <v>76</v>
      </c>
      <c r="BI8" t="s">
        <v>76</v>
      </c>
      <c r="BJ8" t="s">
        <v>77</v>
      </c>
      <c r="BK8" t="s">
        <v>77</v>
      </c>
      <c r="BL8" t="s">
        <v>77</v>
      </c>
      <c r="BM8" t="s">
        <v>77</v>
      </c>
      <c r="BN8" t="s">
        <v>76</v>
      </c>
      <c r="BO8" t="s">
        <v>76</v>
      </c>
      <c r="BP8" t="s">
        <v>76</v>
      </c>
      <c r="BQ8" t="s">
        <v>77</v>
      </c>
      <c r="BR8" t="s">
        <v>63</v>
      </c>
      <c r="BS8" t="s">
        <v>63</v>
      </c>
      <c r="BT8" t="s">
        <v>76</v>
      </c>
      <c r="BU8" t="s">
        <v>76</v>
      </c>
      <c r="BV8" t="s">
        <v>76</v>
      </c>
      <c r="BW8" t="s">
        <v>76</v>
      </c>
      <c r="BX8" t="s">
        <v>77</v>
      </c>
      <c r="BY8" t="s">
        <v>76</v>
      </c>
      <c r="BZ8" t="s">
        <v>76</v>
      </c>
      <c r="CA8" t="s">
        <v>118</v>
      </c>
      <c r="CB8" t="s">
        <v>119</v>
      </c>
    </row>
    <row r="9" spans="1:80">
      <c r="A9">
        <v>306327</v>
      </c>
      <c r="B9" t="s">
        <v>60</v>
      </c>
      <c r="C9" t="s">
        <v>120</v>
      </c>
      <c r="D9" t="s">
        <v>61</v>
      </c>
      <c r="E9" t="s">
        <v>78</v>
      </c>
      <c r="F9" t="s">
        <v>63</v>
      </c>
      <c r="G9" t="s">
        <v>92</v>
      </c>
      <c r="H9" t="s">
        <v>121</v>
      </c>
      <c r="I9" t="s">
        <v>468</v>
      </c>
      <c r="J9" t="s">
        <v>63</v>
      </c>
      <c r="K9" t="s">
        <v>80</v>
      </c>
      <c r="L9" t="s">
        <v>61</v>
      </c>
      <c r="M9" t="s">
        <v>60</v>
      </c>
      <c r="N9" t="s">
        <v>68</v>
      </c>
      <c r="O9" t="s">
        <v>68</v>
      </c>
      <c r="P9" t="s">
        <v>69</v>
      </c>
      <c r="Q9" t="s">
        <v>69</v>
      </c>
      <c r="R9" t="s">
        <v>68</v>
      </c>
      <c r="S9" t="s">
        <v>68</v>
      </c>
      <c r="T9" t="s">
        <v>68</v>
      </c>
      <c r="U9" t="s">
        <v>70</v>
      </c>
      <c r="V9" t="s">
        <v>68</v>
      </c>
      <c r="W9" t="s">
        <v>68</v>
      </c>
      <c r="X9" t="s">
        <v>67</v>
      </c>
      <c r="Y9" t="s">
        <v>122</v>
      </c>
      <c r="Z9" t="s">
        <v>60</v>
      </c>
      <c r="AA9" t="s">
        <v>70</v>
      </c>
      <c r="AB9" t="s">
        <v>68</v>
      </c>
      <c r="AC9" t="s">
        <v>68</v>
      </c>
      <c r="AD9" t="s">
        <v>68</v>
      </c>
      <c r="AE9" t="s">
        <v>69</v>
      </c>
      <c r="AF9" t="s">
        <v>69</v>
      </c>
      <c r="AG9" t="s">
        <v>69</v>
      </c>
      <c r="AH9" t="s">
        <v>68</v>
      </c>
      <c r="AI9" t="s">
        <v>68</v>
      </c>
      <c r="AJ9" t="s">
        <v>74</v>
      </c>
      <c r="AK9" t="s">
        <v>123</v>
      </c>
      <c r="AL9" t="s">
        <v>60</v>
      </c>
      <c r="AM9" t="s">
        <v>72</v>
      </c>
      <c r="AN9" t="s">
        <v>75</v>
      </c>
      <c r="AO9" t="s">
        <v>71</v>
      </c>
      <c r="AP9" t="s">
        <v>75</v>
      </c>
      <c r="AQ9" t="s">
        <v>75</v>
      </c>
      <c r="AR9" t="s">
        <v>74</v>
      </c>
      <c r="AS9" t="s">
        <v>74</v>
      </c>
      <c r="AT9" t="s">
        <v>74</v>
      </c>
      <c r="AU9" t="s">
        <v>74</v>
      </c>
      <c r="AV9" t="s">
        <v>123</v>
      </c>
      <c r="AW9" t="s">
        <v>95</v>
      </c>
      <c r="AX9" t="s">
        <v>83</v>
      </c>
      <c r="AY9" t="s">
        <v>60</v>
      </c>
      <c r="AZ9" t="s">
        <v>71</v>
      </c>
      <c r="BA9" t="s">
        <v>72</v>
      </c>
      <c r="BB9" t="s">
        <v>75</v>
      </c>
      <c r="BC9" t="s">
        <v>72</v>
      </c>
      <c r="BD9" t="s">
        <v>71</v>
      </c>
      <c r="BE9" t="s">
        <v>74</v>
      </c>
      <c r="BF9" t="s">
        <v>123</v>
      </c>
      <c r="BG9" t="s">
        <v>63</v>
      </c>
      <c r="BH9" t="s">
        <v>76</v>
      </c>
      <c r="BI9" t="s">
        <v>76</v>
      </c>
      <c r="BJ9" t="s">
        <v>76</v>
      </c>
      <c r="BK9" t="s">
        <v>76</v>
      </c>
      <c r="BL9" t="s">
        <v>77</v>
      </c>
      <c r="BM9" t="s">
        <v>77</v>
      </c>
      <c r="BN9" t="s">
        <v>77</v>
      </c>
      <c r="BO9" t="s">
        <v>77</v>
      </c>
      <c r="BP9" t="s">
        <v>77</v>
      </c>
      <c r="BQ9" t="s">
        <v>77</v>
      </c>
      <c r="BR9" t="s">
        <v>63</v>
      </c>
      <c r="BS9" t="s">
        <v>63</v>
      </c>
      <c r="BT9" t="s">
        <v>77</v>
      </c>
      <c r="BU9" t="s">
        <v>76</v>
      </c>
      <c r="BV9" t="s">
        <v>76</v>
      </c>
      <c r="BW9" t="s">
        <v>76</v>
      </c>
      <c r="BX9" t="s">
        <v>77</v>
      </c>
      <c r="BY9" t="s">
        <v>77</v>
      </c>
      <c r="BZ9" t="s">
        <v>77</v>
      </c>
      <c r="CA9" t="s">
        <v>63</v>
      </c>
      <c r="CB9" t="s">
        <v>124</v>
      </c>
    </row>
    <row r="10" spans="1:80">
      <c r="A10">
        <v>306329</v>
      </c>
      <c r="B10" t="s">
        <v>60</v>
      </c>
      <c r="D10" t="s">
        <v>61</v>
      </c>
      <c r="E10" t="s">
        <v>78</v>
      </c>
      <c r="F10" t="s">
        <v>63</v>
      </c>
      <c r="G10" t="s">
        <v>125</v>
      </c>
      <c r="H10" t="s">
        <v>466</v>
      </c>
      <c r="I10" t="s">
        <v>467</v>
      </c>
      <c r="J10" t="s">
        <v>63</v>
      </c>
      <c r="K10" t="s">
        <v>80</v>
      </c>
      <c r="L10" t="s">
        <v>61</v>
      </c>
      <c r="M10" t="s">
        <v>60</v>
      </c>
      <c r="N10" t="s">
        <v>74</v>
      </c>
      <c r="O10" t="s">
        <v>70</v>
      </c>
      <c r="P10" t="s">
        <v>74</v>
      </c>
      <c r="Q10" t="s">
        <v>68</v>
      </c>
      <c r="R10" t="s">
        <v>67</v>
      </c>
      <c r="S10" t="s">
        <v>67</v>
      </c>
      <c r="T10" t="s">
        <v>67</v>
      </c>
      <c r="U10" t="s">
        <v>70</v>
      </c>
      <c r="V10" t="s">
        <v>68</v>
      </c>
      <c r="W10" t="s">
        <v>67</v>
      </c>
      <c r="X10" t="s">
        <v>63</v>
      </c>
      <c r="Y10" t="s">
        <v>126</v>
      </c>
      <c r="Z10" t="s">
        <v>60</v>
      </c>
      <c r="AA10" t="s">
        <v>70</v>
      </c>
      <c r="AB10" t="s">
        <v>68</v>
      </c>
      <c r="AC10" t="s">
        <v>69</v>
      </c>
      <c r="AD10" t="s">
        <v>69</v>
      </c>
      <c r="AE10" t="s">
        <v>68</v>
      </c>
      <c r="AF10" t="s">
        <v>68</v>
      </c>
      <c r="AG10" t="s">
        <v>70</v>
      </c>
      <c r="AH10" t="s">
        <v>68</v>
      </c>
      <c r="AI10" t="s">
        <v>69</v>
      </c>
      <c r="AJ10" t="s">
        <v>63</v>
      </c>
      <c r="AK10" t="s">
        <v>127</v>
      </c>
      <c r="AL10" t="s">
        <v>60</v>
      </c>
      <c r="AM10" t="s">
        <v>74</v>
      </c>
      <c r="AN10" t="s">
        <v>74</v>
      </c>
      <c r="AO10" t="s">
        <v>75</v>
      </c>
      <c r="AP10" t="s">
        <v>73</v>
      </c>
      <c r="AQ10" t="s">
        <v>71</v>
      </c>
      <c r="AR10" t="s">
        <v>75</v>
      </c>
      <c r="AS10" t="s">
        <v>75</v>
      </c>
      <c r="AT10" t="s">
        <v>72</v>
      </c>
      <c r="AU10" t="s">
        <v>63</v>
      </c>
      <c r="AV10" t="s">
        <v>128</v>
      </c>
      <c r="AW10" t="s">
        <v>129</v>
      </c>
      <c r="AX10" t="s">
        <v>103</v>
      </c>
      <c r="AY10" t="s">
        <v>60</v>
      </c>
      <c r="AZ10" t="s">
        <v>73</v>
      </c>
      <c r="BA10" t="s">
        <v>75</v>
      </c>
      <c r="BB10" t="s">
        <v>75</v>
      </c>
      <c r="BC10" t="s">
        <v>72</v>
      </c>
      <c r="BD10" t="s">
        <v>72</v>
      </c>
      <c r="BE10" t="s">
        <v>63</v>
      </c>
      <c r="BF10" t="s">
        <v>126</v>
      </c>
      <c r="BG10" t="s">
        <v>63</v>
      </c>
      <c r="BH10" t="s">
        <v>76</v>
      </c>
      <c r="BI10" t="s">
        <v>77</v>
      </c>
      <c r="BJ10" t="s">
        <v>77</v>
      </c>
      <c r="BK10" t="s">
        <v>77</v>
      </c>
      <c r="BL10" t="s">
        <v>77</v>
      </c>
      <c r="BM10" t="s">
        <v>77</v>
      </c>
      <c r="BN10" t="s">
        <v>76</v>
      </c>
      <c r="BO10" t="s">
        <v>77</v>
      </c>
      <c r="BP10" t="s">
        <v>77</v>
      </c>
      <c r="BQ10" t="s">
        <v>77</v>
      </c>
      <c r="BR10" t="s">
        <v>63</v>
      </c>
      <c r="BS10" t="s">
        <v>63</v>
      </c>
      <c r="BT10" t="s">
        <v>76</v>
      </c>
      <c r="BU10" t="s">
        <v>76</v>
      </c>
      <c r="BV10" t="s">
        <v>76</v>
      </c>
      <c r="BW10" t="s">
        <v>76</v>
      </c>
      <c r="BX10" t="s">
        <v>77</v>
      </c>
      <c r="BY10" t="s">
        <v>76</v>
      </c>
      <c r="BZ10" t="s">
        <v>77</v>
      </c>
      <c r="CA10" t="s">
        <v>63</v>
      </c>
      <c r="CB10" t="s">
        <v>130</v>
      </c>
    </row>
    <row r="11" spans="1:80">
      <c r="A11">
        <v>306332</v>
      </c>
      <c r="B11" t="s">
        <v>60</v>
      </c>
      <c r="D11" t="s">
        <v>61</v>
      </c>
      <c r="E11" t="s">
        <v>78</v>
      </c>
      <c r="F11" t="s">
        <v>63</v>
      </c>
      <c r="G11" t="s">
        <v>131</v>
      </c>
      <c r="H11" t="s">
        <v>65</v>
      </c>
      <c r="I11" t="s">
        <v>467</v>
      </c>
      <c r="J11" t="s">
        <v>63</v>
      </c>
      <c r="K11" t="s">
        <v>80</v>
      </c>
      <c r="L11" t="s">
        <v>61</v>
      </c>
      <c r="M11" t="s">
        <v>60</v>
      </c>
      <c r="N11" t="s">
        <v>67</v>
      </c>
      <c r="O11" t="s">
        <v>70</v>
      </c>
      <c r="P11" t="s">
        <v>69</v>
      </c>
      <c r="Q11" t="s">
        <v>68</v>
      </c>
      <c r="R11" t="s">
        <v>70</v>
      </c>
      <c r="S11" t="s">
        <v>70</v>
      </c>
      <c r="T11" t="s">
        <v>70</v>
      </c>
      <c r="U11" t="s">
        <v>70</v>
      </c>
      <c r="V11" t="s">
        <v>70</v>
      </c>
      <c r="W11" t="s">
        <v>68</v>
      </c>
      <c r="X11" t="s">
        <v>68</v>
      </c>
      <c r="Y11" t="s">
        <v>132</v>
      </c>
      <c r="Z11" t="s">
        <v>60</v>
      </c>
      <c r="AA11" t="s">
        <v>70</v>
      </c>
      <c r="AB11" t="s">
        <v>70</v>
      </c>
      <c r="AC11" t="s">
        <v>68</v>
      </c>
      <c r="AD11" t="s">
        <v>68</v>
      </c>
      <c r="AE11" t="s">
        <v>69</v>
      </c>
      <c r="AF11" t="s">
        <v>68</v>
      </c>
      <c r="AG11" t="s">
        <v>70</v>
      </c>
      <c r="AH11" t="s">
        <v>70</v>
      </c>
      <c r="AI11" t="s">
        <v>70</v>
      </c>
      <c r="AJ11" t="s">
        <v>68</v>
      </c>
      <c r="AK11" t="s">
        <v>133</v>
      </c>
      <c r="AL11" t="s">
        <v>60</v>
      </c>
      <c r="AM11" t="s">
        <v>71</v>
      </c>
      <c r="AN11" t="s">
        <v>71</v>
      </c>
      <c r="AO11" t="s">
        <v>73</v>
      </c>
      <c r="AP11" t="s">
        <v>71</v>
      </c>
      <c r="AQ11" t="s">
        <v>72</v>
      </c>
      <c r="AR11" t="s">
        <v>74</v>
      </c>
      <c r="AS11" t="s">
        <v>73</v>
      </c>
      <c r="AT11" t="s">
        <v>75</v>
      </c>
      <c r="AU11" t="s">
        <v>71</v>
      </c>
      <c r="AV11" t="s">
        <v>134</v>
      </c>
      <c r="AW11" t="s">
        <v>82</v>
      </c>
      <c r="AX11" t="s">
        <v>89</v>
      </c>
      <c r="AY11" t="s">
        <v>60</v>
      </c>
      <c r="AZ11" t="s">
        <v>71</v>
      </c>
      <c r="BA11" t="s">
        <v>73</v>
      </c>
      <c r="BB11" t="s">
        <v>71</v>
      </c>
      <c r="BC11" t="s">
        <v>73</v>
      </c>
      <c r="BD11" t="s">
        <v>73</v>
      </c>
      <c r="BE11" t="s">
        <v>74</v>
      </c>
      <c r="BF11" t="s">
        <v>63</v>
      </c>
      <c r="BG11" t="s">
        <v>63</v>
      </c>
      <c r="BH11" t="s">
        <v>76</v>
      </c>
      <c r="BI11" t="s">
        <v>76</v>
      </c>
      <c r="BJ11" t="s">
        <v>76</v>
      </c>
      <c r="BK11" t="s">
        <v>76</v>
      </c>
      <c r="BL11" t="s">
        <v>76</v>
      </c>
      <c r="BM11" t="s">
        <v>76</v>
      </c>
      <c r="BN11" t="s">
        <v>76</v>
      </c>
      <c r="BO11" t="s">
        <v>77</v>
      </c>
      <c r="BP11" t="s">
        <v>76</v>
      </c>
      <c r="BQ11" t="s">
        <v>76</v>
      </c>
      <c r="BR11" t="s">
        <v>135</v>
      </c>
      <c r="BS11" t="s">
        <v>63</v>
      </c>
      <c r="BT11" t="s">
        <v>76</v>
      </c>
      <c r="BU11" t="s">
        <v>76</v>
      </c>
      <c r="BV11" t="s">
        <v>76</v>
      </c>
      <c r="BW11" t="s">
        <v>76</v>
      </c>
      <c r="BX11" t="s">
        <v>77</v>
      </c>
      <c r="BY11" t="s">
        <v>76</v>
      </c>
      <c r="BZ11" t="s">
        <v>77</v>
      </c>
      <c r="CA11" t="s">
        <v>63</v>
      </c>
      <c r="CB11" t="s">
        <v>136</v>
      </c>
    </row>
    <row r="12" spans="1:80">
      <c r="A12">
        <v>306334</v>
      </c>
      <c r="B12" t="s">
        <v>60</v>
      </c>
      <c r="D12" t="s">
        <v>61</v>
      </c>
      <c r="E12" t="s">
        <v>62</v>
      </c>
      <c r="F12" t="s">
        <v>63</v>
      </c>
      <c r="G12" t="s">
        <v>137</v>
      </c>
      <c r="H12" t="s">
        <v>87</v>
      </c>
      <c r="I12" t="s">
        <v>467</v>
      </c>
      <c r="J12" t="s">
        <v>63</v>
      </c>
      <c r="K12" t="s">
        <v>80</v>
      </c>
      <c r="L12" t="s">
        <v>61</v>
      </c>
      <c r="M12" t="s">
        <v>60</v>
      </c>
      <c r="N12" t="s">
        <v>67</v>
      </c>
      <c r="O12" t="s">
        <v>70</v>
      </c>
      <c r="P12" t="s">
        <v>70</v>
      </c>
      <c r="Q12" t="s">
        <v>69</v>
      </c>
      <c r="R12" t="s">
        <v>70</v>
      </c>
      <c r="S12" t="s">
        <v>70</v>
      </c>
      <c r="T12" t="s">
        <v>68</v>
      </c>
      <c r="U12" t="s">
        <v>70</v>
      </c>
      <c r="V12" t="s">
        <v>70</v>
      </c>
      <c r="W12" t="s">
        <v>68</v>
      </c>
      <c r="X12" t="s">
        <v>74</v>
      </c>
      <c r="Y12" t="s">
        <v>138</v>
      </c>
      <c r="Z12" t="s">
        <v>60</v>
      </c>
      <c r="AA12" t="s">
        <v>70</v>
      </c>
      <c r="AB12" t="s">
        <v>70</v>
      </c>
      <c r="AC12" t="s">
        <v>69</v>
      </c>
      <c r="AD12" t="s">
        <v>70</v>
      </c>
      <c r="AE12" t="s">
        <v>70</v>
      </c>
      <c r="AF12" t="s">
        <v>68</v>
      </c>
      <c r="AG12" t="s">
        <v>68</v>
      </c>
      <c r="AH12" t="s">
        <v>68</v>
      </c>
      <c r="AI12" t="s">
        <v>68</v>
      </c>
      <c r="AJ12" t="s">
        <v>74</v>
      </c>
      <c r="AK12" t="s">
        <v>138</v>
      </c>
      <c r="AL12" t="s">
        <v>60</v>
      </c>
      <c r="AM12" t="s">
        <v>75</v>
      </c>
      <c r="AN12" t="s">
        <v>71</v>
      </c>
      <c r="AO12" t="s">
        <v>73</v>
      </c>
      <c r="AP12" t="s">
        <v>72</v>
      </c>
      <c r="AQ12" t="s">
        <v>75</v>
      </c>
      <c r="AR12" t="s">
        <v>74</v>
      </c>
      <c r="AS12" t="s">
        <v>74</v>
      </c>
      <c r="AT12" t="s">
        <v>73</v>
      </c>
      <c r="AU12" t="s">
        <v>74</v>
      </c>
      <c r="AV12" t="s">
        <v>138</v>
      </c>
      <c r="AW12" t="s">
        <v>82</v>
      </c>
      <c r="AX12" t="s">
        <v>139</v>
      </c>
      <c r="AY12" t="s">
        <v>60</v>
      </c>
      <c r="AZ12" t="s">
        <v>73</v>
      </c>
      <c r="BA12" t="s">
        <v>75</v>
      </c>
      <c r="BB12" t="s">
        <v>73</v>
      </c>
      <c r="BC12" t="s">
        <v>73</v>
      </c>
      <c r="BD12" t="s">
        <v>73</v>
      </c>
      <c r="BE12" t="s">
        <v>74</v>
      </c>
      <c r="BF12" t="s">
        <v>94</v>
      </c>
      <c r="BG12" t="s">
        <v>63</v>
      </c>
      <c r="BH12" t="s">
        <v>76</v>
      </c>
      <c r="BI12" t="s">
        <v>76</v>
      </c>
      <c r="BJ12" t="s">
        <v>76</v>
      </c>
      <c r="BK12" t="s">
        <v>76</v>
      </c>
      <c r="BL12" t="s">
        <v>76</v>
      </c>
      <c r="BM12" t="s">
        <v>77</v>
      </c>
      <c r="BN12" t="s">
        <v>77</v>
      </c>
      <c r="BO12" t="s">
        <v>76</v>
      </c>
      <c r="BP12" t="s">
        <v>77</v>
      </c>
      <c r="BQ12" t="s">
        <v>77</v>
      </c>
      <c r="BR12" t="s">
        <v>63</v>
      </c>
      <c r="BS12" t="s">
        <v>63</v>
      </c>
      <c r="BT12" t="s">
        <v>76</v>
      </c>
      <c r="BU12" t="s">
        <v>76</v>
      </c>
      <c r="BV12" t="s">
        <v>76</v>
      </c>
      <c r="BW12" t="s">
        <v>76</v>
      </c>
      <c r="BX12" t="s">
        <v>77</v>
      </c>
      <c r="BY12" t="s">
        <v>76</v>
      </c>
      <c r="BZ12" t="s">
        <v>76</v>
      </c>
      <c r="CA12" t="s">
        <v>140</v>
      </c>
      <c r="CB12" t="s">
        <v>141</v>
      </c>
    </row>
    <row r="13" spans="1:80">
      <c r="A13">
        <v>306337</v>
      </c>
      <c r="B13" t="s">
        <v>60</v>
      </c>
      <c r="D13" t="s">
        <v>61</v>
      </c>
      <c r="E13" t="s">
        <v>142</v>
      </c>
      <c r="F13" t="s">
        <v>63</v>
      </c>
      <c r="G13" t="s">
        <v>143</v>
      </c>
      <c r="H13" t="s">
        <v>65</v>
      </c>
      <c r="I13" t="s">
        <v>467</v>
      </c>
      <c r="J13" t="s">
        <v>63</v>
      </c>
      <c r="K13" t="s">
        <v>80</v>
      </c>
      <c r="L13" t="s">
        <v>61</v>
      </c>
      <c r="M13" t="s">
        <v>60</v>
      </c>
      <c r="N13" t="s">
        <v>70</v>
      </c>
      <c r="O13" t="s">
        <v>70</v>
      </c>
      <c r="P13" t="s">
        <v>68</v>
      </c>
      <c r="Q13" t="s">
        <v>69</v>
      </c>
      <c r="R13" t="s">
        <v>70</v>
      </c>
      <c r="S13" t="s">
        <v>70</v>
      </c>
      <c r="T13" t="s">
        <v>69</v>
      </c>
      <c r="U13" t="s">
        <v>70</v>
      </c>
      <c r="V13" t="s">
        <v>70</v>
      </c>
      <c r="W13" t="s">
        <v>69</v>
      </c>
      <c r="X13" t="s">
        <v>74</v>
      </c>
      <c r="Y13" t="s">
        <v>101</v>
      </c>
      <c r="Z13" t="s">
        <v>60</v>
      </c>
      <c r="AA13" t="s">
        <v>68</v>
      </c>
      <c r="AB13" t="s">
        <v>70</v>
      </c>
      <c r="AC13" t="s">
        <v>69</v>
      </c>
      <c r="AD13" t="s">
        <v>70</v>
      </c>
      <c r="AE13" t="s">
        <v>70</v>
      </c>
      <c r="AF13" t="s">
        <v>70</v>
      </c>
      <c r="AG13" t="s">
        <v>69</v>
      </c>
      <c r="AH13" t="s">
        <v>70</v>
      </c>
      <c r="AI13" t="s">
        <v>70</v>
      </c>
      <c r="AJ13" t="s">
        <v>74</v>
      </c>
      <c r="AK13" t="s">
        <v>101</v>
      </c>
      <c r="AL13" t="s">
        <v>60</v>
      </c>
      <c r="AM13" t="s">
        <v>71</v>
      </c>
      <c r="AN13" t="s">
        <v>71</v>
      </c>
      <c r="AO13" t="s">
        <v>73</v>
      </c>
      <c r="AP13" t="s">
        <v>73</v>
      </c>
      <c r="AQ13" t="s">
        <v>75</v>
      </c>
      <c r="AR13" t="s">
        <v>75</v>
      </c>
      <c r="AS13" t="s">
        <v>75</v>
      </c>
      <c r="AT13" t="s">
        <v>73</v>
      </c>
      <c r="AU13" t="s">
        <v>74</v>
      </c>
      <c r="AV13" t="s">
        <v>101</v>
      </c>
      <c r="AW13" t="s">
        <v>473</v>
      </c>
      <c r="AX13" t="s">
        <v>117</v>
      </c>
      <c r="AY13" t="s">
        <v>60</v>
      </c>
      <c r="AZ13" t="s">
        <v>73</v>
      </c>
      <c r="BA13" t="s">
        <v>73</v>
      </c>
      <c r="BB13" t="s">
        <v>72</v>
      </c>
      <c r="BC13" t="s">
        <v>73</v>
      </c>
      <c r="BD13" t="s">
        <v>73</v>
      </c>
      <c r="BE13" t="s">
        <v>74</v>
      </c>
      <c r="BF13" t="s">
        <v>101</v>
      </c>
      <c r="BG13" t="s">
        <v>63</v>
      </c>
      <c r="BH13" t="s">
        <v>76</v>
      </c>
      <c r="BI13" t="s">
        <v>76</v>
      </c>
      <c r="BJ13" t="s">
        <v>76</v>
      </c>
      <c r="BK13" t="s">
        <v>76</v>
      </c>
      <c r="BL13" t="s">
        <v>76</v>
      </c>
      <c r="BM13" t="s">
        <v>77</v>
      </c>
      <c r="BN13" t="s">
        <v>77</v>
      </c>
      <c r="BO13" t="s">
        <v>77</v>
      </c>
      <c r="BP13" t="s">
        <v>76</v>
      </c>
      <c r="BQ13" t="s">
        <v>77</v>
      </c>
      <c r="BR13" t="s">
        <v>63</v>
      </c>
      <c r="BS13" t="s">
        <v>63</v>
      </c>
      <c r="BT13" t="s">
        <v>76</v>
      </c>
      <c r="BU13" t="s">
        <v>76</v>
      </c>
      <c r="BV13" t="s">
        <v>76</v>
      </c>
      <c r="BW13" t="s">
        <v>76</v>
      </c>
      <c r="BX13" t="s">
        <v>77</v>
      </c>
      <c r="BY13" t="s">
        <v>76</v>
      </c>
      <c r="BZ13" t="s">
        <v>77</v>
      </c>
      <c r="CA13" t="s">
        <v>63</v>
      </c>
      <c r="CB13" t="s">
        <v>144</v>
      </c>
    </row>
    <row r="14" spans="1:80">
      <c r="A14">
        <v>306339</v>
      </c>
      <c r="B14" t="s">
        <v>60</v>
      </c>
      <c r="D14" t="s">
        <v>61</v>
      </c>
      <c r="E14" t="s">
        <v>78</v>
      </c>
      <c r="F14" t="s">
        <v>63</v>
      </c>
      <c r="G14" t="s">
        <v>145</v>
      </c>
      <c r="H14" t="s">
        <v>146</v>
      </c>
      <c r="I14" t="s">
        <v>469</v>
      </c>
      <c r="J14" t="s">
        <v>63</v>
      </c>
      <c r="K14" t="s">
        <v>66</v>
      </c>
      <c r="L14" t="s">
        <v>61</v>
      </c>
      <c r="M14" t="s">
        <v>60</v>
      </c>
      <c r="N14" t="s">
        <v>68</v>
      </c>
      <c r="O14" t="s">
        <v>70</v>
      </c>
      <c r="P14" t="s">
        <v>69</v>
      </c>
      <c r="Q14" t="s">
        <v>67</v>
      </c>
      <c r="R14" t="s">
        <v>69</v>
      </c>
      <c r="S14" t="s">
        <v>69</v>
      </c>
      <c r="T14" t="s">
        <v>67</v>
      </c>
      <c r="U14" t="s">
        <v>68</v>
      </c>
      <c r="V14" t="s">
        <v>68</v>
      </c>
      <c r="W14" t="s">
        <v>68</v>
      </c>
      <c r="X14" t="s">
        <v>74</v>
      </c>
      <c r="Y14" t="s">
        <v>63</v>
      </c>
      <c r="Z14" t="s">
        <v>60</v>
      </c>
      <c r="AA14" t="s">
        <v>70</v>
      </c>
      <c r="AB14" t="s">
        <v>70</v>
      </c>
      <c r="AC14" t="s">
        <v>68</v>
      </c>
      <c r="AD14" t="s">
        <v>68</v>
      </c>
      <c r="AE14" t="s">
        <v>68</v>
      </c>
      <c r="AF14" t="s">
        <v>70</v>
      </c>
      <c r="AG14" t="s">
        <v>68</v>
      </c>
      <c r="AH14" t="s">
        <v>68</v>
      </c>
      <c r="AI14" t="s">
        <v>70</v>
      </c>
      <c r="AJ14" t="s">
        <v>74</v>
      </c>
      <c r="AK14" t="s">
        <v>63</v>
      </c>
      <c r="AL14" t="s">
        <v>60</v>
      </c>
      <c r="AM14" t="s">
        <v>71</v>
      </c>
      <c r="AN14" t="s">
        <v>75</v>
      </c>
      <c r="AO14" t="s">
        <v>71</v>
      </c>
      <c r="AP14" t="s">
        <v>72</v>
      </c>
      <c r="AQ14" t="s">
        <v>72</v>
      </c>
      <c r="AR14" t="s">
        <v>74</v>
      </c>
      <c r="AS14" t="s">
        <v>74</v>
      </c>
      <c r="AT14" t="s">
        <v>75</v>
      </c>
      <c r="AU14" t="s">
        <v>74</v>
      </c>
      <c r="AV14" t="s">
        <v>147</v>
      </c>
      <c r="AW14" t="s">
        <v>82</v>
      </c>
      <c r="AX14" t="s">
        <v>89</v>
      </c>
      <c r="AY14" t="s">
        <v>60</v>
      </c>
      <c r="AZ14" t="s">
        <v>73</v>
      </c>
      <c r="BA14" t="s">
        <v>71</v>
      </c>
      <c r="BB14" t="s">
        <v>71</v>
      </c>
      <c r="BC14" t="s">
        <v>71</v>
      </c>
      <c r="BD14" t="s">
        <v>73</v>
      </c>
      <c r="BE14" t="s">
        <v>73</v>
      </c>
      <c r="BF14" t="s">
        <v>148</v>
      </c>
      <c r="BG14" t="s">
        <v>63</v>
      </c>
      <c r="BH14" t="s">
        <v>77</v>
      </c>
      <c r="BI14" t="s">
        <v>76</v>
      </c>
      <c r="BJ14" t="s">
        <v>76</v>
      </c>
      <c r="BK14" t="s">
        <v>77</v>
      </c>
      <c r="BL14" t="s">
        <v>77</v>
      </c>
      <c r="BM14" t="s">
        <v>77</v>
      </c>
      <c r="BN14" t="s">
        <v>77</v>
      </c>
      <c r="BO14" t="s">
        <v>77</v>
      </c>
      <c r="BP14" t="s">
        <v>77</v>
      </c>
      <c r="BQ14" t="s">
        <v>77</v>
      </c>
      <c r="BR14" t="s">
        <v>63</v>
      </c>
      <c r="BS14" t="s">
        <v>63</v>
      </c>
      <c r="BT14" t="s">
        <v>76</v>
      </c>
      <c r="BU14" t="s">
        <v>76</v>
      </c>
      <c r="BV14" t="s">
        <v>76</v>
      </c>
      <c r="BW14" t="s">
        <v>77</v>
      </c>
      <c r="BX14" t="s">
        <v>77</v>
      </c>
      <c r="BY14" t="s">
        <v>77</v>
      </c>
      <c r="BZ14" t="s">
        <v>76</v>
      </c>
      <c r="CA14" t="s">
        <v>149</v>
      </c>
      <c r="CB14" t="s">
        <v>150</v>
      </c>
    </row>
    <row r="15" spans="1:80">
      <c r="A15">
        <v>306340</v>
      </c>
      <c r="B15" t="s">
        <v>60</v>
      </c>
      <c r="D15" t="s">
        <v>61</v>
      </c>
      <c r="E15" t="s">
        <v>78</v>
      </c>
      <c r="F15" t="s">
        <v>63</v>
      </c>
      <c r="G15" t="s">
        <v>151</v>
      </c>
      <c r="H15" t="s">
        <v>146</v>
      </c>
      <c r="I15" t="s">
        <v>467</v>
      </c>
      <c r="J15" t="s">
        <v>63</v>
      </c>
      <c r="K15" t="s">
        <v>80</v>
      </c>
      <c r="L15" t="s">
        <v>61</v>
      </c>
      <c r="M15" t="s">
        <v>60</v>
      </c>
      <c r="N15" t="s">
        <v>68</v>
      </c>
      <c r="O15" t="s">
        <v>68</v>
      </c>
      <c r="P15" t="s">
        <v>68</v>
      </c>
      <c r="Q15" t="s">
        <v>67</v>
      </c>
      <c r="R15" t="s">
        <v>69</v>
      </c>
      <c r="S15" t="s">
        <v>69</v>
      </c>
      <c r="T15" t="s">
        <v>69</v>
      </c>
      <c r="U15" t="s">
        <v>69</v>
      </c>
      <c r="V15" t="s">
        <v>68</v>
      </c>
      <c r="W15" t="s">
        <v>68</v>
      </c>
      <c r="X15" t="s">
        <v>69</v>
      </c>
      <c r="Y15" t="s">
        <v>63</v>
      </c>
      <c r="Z15" t="s">
        <v>60</v>
      </c>
      <c r="AA15" t="s">
        <v>68</v>
      </c>
      <c r="AB15" t="s">
        <v>69</v>
      </c>
      <c r="AC15" t="s">
        <v>68</v>
      </c>
      <c r="AD15" t="s">
        <v>69</v>
      </c>
      <c r="AE15" t="s">
        <v>67</v>
      </c>
      <c r="AF15" t="s">
        <v>68</v>
      </c>
      <c r="AG15" t="s">
        <v>68</v>
      </c>
      <c r="AH15" t="s">
        <v>68</v>
      </c>
      <c r="AI15" t="s">
        <v>68</v>
      </c>
      <c r="AJ15" t="s">
        <v>63</v>
      </c>
      <c r="AK15" t="s">
        <v>63</v>
      </c>
      <c r="AL15" t="s">
        <v>60</v>
      </c>
      <c r="AM15" t="s">
        <v>75</v>
      </c>
      <c r="AN15" t="s">
        <v>72</v>
      </c>
      <c r="AO15" t="s">
        <v>72</v>
      </c>
      <c r="AP15" t="s">
        <v>75</v>
      </c>
      <c r="AQ15" t="s">
        <v>75</v>
      </c>
      <c r="AR15" t="s">
        <v>75</v>
      </c>
      <c r="AS15" t="s">
        <v>72</v>
      </c>
      <c r="AT15" t="s">
        <v>75</v>
      </c>
      <c r="AU15" t="s">
        <v>63</v>
      </c>
      <c r="AV15" t="s">
        <v>63</v>
      </c>
      <c r="AW15" t="s">
        <v>82</v>
      </c>
      <c r="AX15" t="s">
        <v>89</v>
      </c>
      <c r="AY15" t="s">
        <v>60</v>
      </c>
      <c r="AZ15" t="s">
        <v>71</v>
      </c>
      <c r="BA15" t="s">
        <v>71</v>
      </c>
      <c r="BB15" t="s">
        <v>71</v>
      </c>
      <c r="BC15" t="s">
        <v>73</v>
      </c>
      <c r="BD15" t="s">
        <v>73</v>
      </c>
      <c r="BE15" t="s">
        <v>63</v>
      </c>
      <c r="BF15" t="s">
        <v>63</v>
      </c>
      <c r="BG15" t="s">
        <v>63</v>
      </c>
      <c r="BH15" t="s">
        <v>77</v>
      </c>
      <c r="BI15" t="s">
        <v>77</v>
      </c>
      <c r="BJ15" t="s">
        <v>76</v>
      </c>
      <c r="BK15" t="s">
        <v>77</v>
      </c>
      <c r="BL15" t="s">
        <v>77</v>
      </c>
      <c r="BM15" t="s">
        <v>77</v>
      </c>
      <c r="BN15" t="s">
        <v>77</v>
      </c>
      <c r="BO15" t="s">
        <v>77</v>
      </c>
      <c r="BP15" t="s">
        <v>77</v>
      </c>
      <c r="BQ15" t="s">
        <v>77</v>
      </c>
      <c r="BR15" t="s">
        <v>63</v>
      </c>
      <c r="BS15" t="s">
        <v>63</v>
      </c>
      <c r="BT15" t="s">
        <v>76</v>
      </c>
      <c r="BU15" t="s">
        <v>76</v>
      </c>
      <c r="BV15" t="s">
        <v>76</v>
      </c>
      <c r="BW15" t="s">
        <v>77</v>
      </c>
      <c r="BX15" t="s">
        <v>77</v>
      </c>
      <c r="BY15" t="s">
        <v>77</v>
      </c>
      <c r="BZ15" t="s">
        <v>77</v>
      </c>
      <c r="CA15" t="s">
        <v>63</v>
      </c>
      <c r="CB15" t="s">
        <v>152</v>
      </c>
    </row>
    <row r="16" spans="1:80">
      <c r="A16">
        <v>306341</v>
      </c>
      <c r="B16" t="s">
        <v>60</v>
      </c>
      <c r="D16" t="s">
        <v>61</v>
      </c>
      <c r="E16" t="s">
        <v>62</v>
      </c>
      <c r="F16" t="s">
        <v>63</v>
      </c>
      <c r="G16" t="s">
        <v>153</v>
      </c>
      <c r="H16" t="s">
        <v>154</v>
      </c>
      <c r="I16" t="s">
        <v>467</v>
      </c>
      <c r="J16" t="s">
        <v>63</v>
      </c>
      <c r="K16" t="s">
        <v>80</v>
      </c>
      <c r="L16" t="s">
        <v>61</v>
      </c>
      <c r="M16" t="s">
        <v>60</v>
      </c>
      <c r="N16" t="s">
        <v>68</v>
      </c>
      <c r="O16" t="s">
        <v>70</v>
      </c>
      <c r="P16" t="s">
        <v>70</v>
      </c>
      <c r="Q16" t="s">
        <v>69</v>
      </c>
      <c r="R16" t="s">
        <v>70</v>
      </c>
      <c r="S16" t="s">
        <v>70</v>
      </c>
      <c r="T16" t="s">
        <v>70</v>
      </c>
      <c r="U16" t="s">
        <v>70</v>
      </c>
      <c r="V16" t="s">
        <v>70</v>
      </c>
      <c r="W16" t="s">
        <v>69</v>
      </c>
      <c r="X16" t="s">
        <v>70</v>
      </c>
      <c r="Y16" t="s">
        <v>155</v>
      </c>
      <c r="Z16" t="s">
        <v>60</v>
      </c>
      <c r="AA16" t="s">
        <v>70</v>
      </c>
      <c r="AB16" t="s">
        <v>70</v>
      </c>
      <c r="AC16" t="s">
        <v>68</v>
      </c>
      <c r="AD16" t="s">
        <v>68</v>
      </c>
      <c r="AE16" t="s">
        <v>70</v>
      </c>
      <c r="AF16" t="s">
        <v>70</v>
      </c>
      <c r="AG16" t="s">
        <v>68</v>
      </c>
      <c r="AH16" t="s">
        <v>68</v>
      </c>
      <c r="AI16" t="s">
        <v>68</v>
      </c>
      <c r="AJ16" t="s">
        <v>70</v>
      </c>
      <c r="AK16" t="s">
        <v>156</v>
      </c>
      <c r="AL16" t="s">
        <v>60</v>
      </c>
      <c r="AM16" t="s">
        <v>71</v>
      </c>
      <c r="AN16" t="s">
        <v>71</v>
      </c>
      <c r="AO16" t="s">
        <v>71</v>
      </c>
      <c r="AP16" t="s">
        <v>71</v>
      </c>
      <c r="AQ16" t="s">
        <v>71</v>
      </c>
      <c r="AR16" t="s">
        <v>73</v>
      </c>
      <c r="AS16" t="s">
        <v>73</v>
      </c>
      <c r="AT16" t="s">
        <v>73</v>
      </c>
      <c r="AU16" t="s">
        <v>73</v>
      </c>
      <c r="AV16" t="s">
        <v>157</v>
      </c>
      <c r="AW16" t="s">
        <v>473</v>
      </c>
      <c r="AX16" t="s">
        <v>103</v>
      </c>
      <c r="AY16" t="s">
        <v>60</v>
      </c>
      <c r="AZ16" t="s">
        <v>73</v>
      </c>
      <c r="BA16" t="s">
        <v>73</v>
      </c>
      <c r="BB16" t="s">
        <v>73</v>
      </c>
      <c r="BC16" t="s">
        <v>73</v>
      </c>
      <c r="BD16" t="s">
        <v>73</v>
      </c>
      <c r="BE16" t="s">
        <v>73</v>
      </c>
      <c r="BF16" t="s">
        <v>158</v>
      </c>
      <c r="BG16" t="s">
        <v>63</v>
      </c>
      <c r="BH16" t="s">
        <v>77</v>
      </c>
      <c r="BI16" t="s">
        <v>76</v>
      </c>
      <c r="BJ16" t="s">
        <v>76</v>
      </c>
      <c r="BK16" t="s">
        <v>76</v>
      </c>
      <c r="BL16" t="s">
        <v>76</v>
      </c>
      <c r="BM16" t="s">
        <v>76</v>
      </c>
      <c r="BN16" t="s">
        <v>76</v>
      </c>
      <c r="BO16" t="s">
        <v>76</v>
      </c>
      <c r="BP16" t="s">
        <v>76</v>
      </c>
      <c r="BQ16" t="s">
        <v>77</v>
      </c>
      <c r="BR16" t="s">
        <v>63</v>
      </c>
      <c r="BS16" t="s">
        <v>63</v>
      </c>
      <c r="BT16" t="s">
        <v>76</v>
      </c>
      <c r="BU16" t="s">
        <v>76</v>
      </c>
      <c r="BV16" t="s">
        <v>76</v>
      </c>
      <c r="BW16" t="s">
        <v>77</v>
      </c>
      <c r="BX16" t="s">
        <v>77</v>
      </c>
      <c r="BY16" t="s">
        <v>76</v>
      </c>
      <c r="BZ16" t="s">
        <v>77</v>
      </c>
      <c r="CA16" t="s">
        <v>63</v>
      </c>
      <c r="CB16" t="s">
        <v>159</v>
      </c>
    </row>
    <row r="17" spans="1:80">
      <c r="A17">
        <v>306342</v>
      </c>
      <c r="B17" t="s">
        <v>60</v>
      </c>
      <c r="C17" t="s">
        <v>160</v>
      </c>
      <c r="D17" t="s">
        <v>61</v>
      </c>
      <c r="E17" t="s">
        <v>78</v>
      </c>
      <c r="F17" t="s">
        <v>63</v>
      </c>
      <c r="G17" t="s">
        <v>161</v>
      </c>
      <c r="H17" t="s">
        <v>162</v>
      </c>
      <c r="I17" t="s">
        <v>467</v>
      </c>
      <c r="J17" t="s">
        <v>63</v>
      </c>
      <c r="K17" t="s">
        <v>80</v>
      </c>
      <c r="L17" t="s">
        <v>61</v>
      </c>
      <c r="M17" t="s">
        <v>60</v>
      </c>
      <c r="N17" t="s">
        <v>69</v>
      </c>
      <c r="O17" t="s">
        <v>70</v>
      </c>
      <c r="P17" t="s">
        <v>70</v>
      </c>
      <c r="Q17" t="s">
        <v>70</v>
      </c>
      <c r="R17" t="s">
        <v>70</v>
      </c>
      <c r="S17" t="s">
        <v>70</v>
      </c>
      <c r="T17" t="s">
        <v>68</v>
      </c>
      <c r="U17" t="s">
        <v>70</v>
      </c>
      <c r="V17" t="s">
        <v>70</v>
      </c>
      <c r="W17" t="s">
        <v>68</v>
      </c>
      <c r="X17" t="s">
        <v>70</v>
      </c>
      <c r="Y17" t="s">
        <v>163</v>
      </c>
      <c r="Z17" t="s">
        <v>60</v>
      </c>
      <c r="AA17" t="s">
        <v>70</v>
      </c>
      <c r="AB17" t="s">
        <v>70</v>
      </c>
      <c r="AC17" t="s">
        <v>68</v>
      </c>
      <c r="AD17" t="s">
        <v>69</v>
      </c>
      <c r="AE17" t="s">
        <v>70</v>
      </c>
      <c r="AF17" t="s">
        <v>70</v>
      </c>
      <c r="AG17" t="s">
        <v>70</v>
      </c>
      <c r="AH17" t="s">
        <v>70</v>
      </c>
      <c r="AI17" t="s">
        <v>70</v>
      </c>
      <c r="AJ17" t="s">
        <v>70</v>
      </c>
      <c r="AK17" t="s">
        <v>164</v>
      </c>
      <c r="AL17" t="s">
        <v>60</v>
      </c>
      <c r="AM17" t="s">
        <v>72</v>
      </c>
      <c r="AN17" t="s">
        <v>72</v>
      </c>
      <c r="AO17" t="s">
        <v>71</v>
      </c>
      <c r="AP17" t="s">
        <v>74</v>
      </c>
      <c r="AQ17" t="s">
        <v>74</v>
      </c>
      <c r="AR17" t="s">
        <v>74</v>
      </c>
      <c r="AS17" t="s">
        <v>74</v>
      </c>
      <c r="AT17" t="s">
        <v>74</v>
      </c>
      <c r="AU17" t="s">
        <v>73</v>
      </c>
      <c r="AV17" t="s">
        <v>165</v>
      </c>
      <c r="AW17" t="s">
        <v>82</v>
      </c>
      <c r="AX17" t="s">
        <v>89</v>
      </c>
      <c r="AY17" t="s">
        <v>60</v>
      </c>
      <c r="AZ17" t="s">
        <v>73</v>
      </c>
      <c r="BA17" t="s">
        <v>73</v>
      </c>
      <c r="BB17" t="s">
        <v>73</v>
      </c>
      <c r="BC17" t="s">
        <v>73</v>
      </c>
      <c r="BD17" t="s">
        <v>73</v>
      </c>
      <c r="BE17" t="s">
        <v>63</v>
      </c>
      <c r="BF17" t="s">
        <v>166</v>
      </c>
      <c r="BG17" t="s">
        <v>63</v>
      </c>
      <c r="BH17" t="s">
        <v>76</v>
      </c>
      <c r="BI17" t="s">
        <v>76</v>
      </c>
      <c r="BJ17" t="s">
        <v>76</v>
      </c>
      <c r="BK17" t="s">
        <v>76</v>
      </c>
      <c r="BL17" t="s">
        <v>77</v>
      </c>
      <c r="BM17" t="s">
        <v>77</v>
      </c>
      <c r="BN17" t="s">
        <v>77</v>
      </c>
      <c r="BO17" t="s">
        <v>76</v>
      </c>
      <c r="BP17" t="s">
        <v>76</v>
      </c>
      <c r="BQ17" t="s">
        <v>77</v>
      </c>
      <c r="BR17" t="s">
        <v>63</v>
      </c>
      <c r="BS17" t="s">
        <v>63</v>
      </c>
      <c r="BT17" t="s">
        <v>76</v>
      </c>
      <c r="BU17" t="s">
        <v>76</v>
      </c>
      <c r="BV17" t="s">
        <v>76</v>
      </c>
      <c r="BW17" t="s">
        <v>77</v>
      </c>
      <c r="BX17" t="s">
        <v>77</v>
      </c>
      <c r="BY17" t="s">
        <v>77</v>
      </c>
      <c r="BZ17" t="s">
        <v>77</v>
      </c>
      <c r="CA17" t="s">
        <v>63</v>
      </c>
      <c r="CB17" t="s">
        <v>167</v>
      </c>
    </row>
    <row r="18" spans="1:80">
      <c r="A18">
        <v>306344</v>
      </c>
      <c r="B18" t="s">
        <v>60</v>
      </c>
      <c r="D18" t="s">
        <v>61</v>
      </c>
      <c r="E18" t="s">
        <v>78</v>
      </c>
      <c r="F18" t="s">
        <v>63</v>
      </c>
      <c r="G18" t="s">
        <v>168</v>
      </c>
      <c r="H18" t="s">
        <v>466</v>
      </c>
      <c r="I18" t="s">
        <v>467</v>
      </c>
      <c r="J18" t="s">
        <v>63</v>
      </c>
      <c r="K18" t="s">
        <v>80</v>
      </c>
      <c r="L18" t="s">
        <v>61</v>
      </c>
      <c r="M18" t="s">
        <v>60</v>
      </c>
      <c r="N18" t="s">
        <v>69</v>
      </c>
      <c r="O18" t="s">
        <v>69</v>
      </c>
      <c r="P18" t="s">
        <v>68</v>
      </c>
      <c r="Q18" t="s">
        <v>68</v>
      </c>
      <c r="R18" t="s">
        <v>70</v>
      </c>
      <c r="S18" t="s">
        <v>68</v>
      </c>
      <c r="T18" t="s">
        <v>68</v>
      </c>
      <c r="U18" t="s">
        <v>70</v>
      </c>
      <c r="V18" t="s">
        <v>70</v>
      </c>
      <c r="W18" t="s">
        <v>68</v>
      </c>
      <c r="X18" t="s">
        <v>74</v>
      </c>
      <c r="Y18" t="s">
        <v>63</v>
      </c>
      <c r="Z18" t="s">
        <v>60</v>
      </c>
      <c r="AA18" t="s">
        <v>70</v>
      </c>
      <c r="AB18" t="s">
        <v>70</v>
      </c>
      <c r="AC18" t="s">
        <v>70</v>
      </c>
      <c r="AD18" t="s">
        <v>69</v>
      </c>
      <c r="AE18" t="s">
        <v>69</v>
      </c>
      <c r="AF18" t="s">
        <v>70</v>
      </c>
      <c r="AG18" t="s">
        <v>70</v>
      </c>
      <c r="AH18" t="s">
        <v>70</v>
      </c>
      <c r="AI18" t="s">
        <v>70</v>
      </c>
      <c r="AJ18" t="s">
        <v>74</v>
      </c>
      <c r="AK18" t="s">
        <v>63</v>
      </c>
      <c r="AL18" t="s">
        <v>60</v>
      </c>
      <c r="AM18" t="s">
        <v>71</v>
      </c>
      <c r="AN18" t="s">
        <v>71</v>
      </c>
      <c r="AO18" t="s">
        <v>71</v>
      </c>
      <c r="AP18" t="s">
        <v>71</v>
      </c>
      <c r="AQ18" t="s">
        <v>71</v>
      </c>
      <c r="AR18" t="s">
        <v>73</v>
      </c>
      <c r="AS18" t="s">
        <v>73</v>
      </c>
      <c r="AT18" t="s">
        <v>71</v>
      </c>
      <c r="AU18" t="s">
        <v>74</v>
      </c>
      <c r="AV18" t="s">
        <v>101</v>
      </c>
      <c r="AW18" t="s">
        <v>95</v>
      </c>
      <c r="AX18" t="s">
        <v>103</v>
      </c>
      <c r="AY18" t="s">
        <v>60</v>
      </c>
      <c r="AZ18" t="s">
        <v>71</v>
      </c>
      <c r="BA18" t="s">
        <v>71</v>
      </c>
      <c r="BB18" t="s">
        <v>71</v>
      </c>
      <c r="BC18" t="s">
        <v>75</v>
      </c>
      <c r="BD18" t="s">
        <v>71</v>
      </c>
      <c r="BE18" t="s">
        <v>74</v>
      </c>
      <c r="BF18" t="s">
        <v>101</v>
      </c>
      <c r="BG18" t="s">
        <v>63</v>
      </c>
      <c r="BH18" t="s">
        <v>77</v>
      </c>
      <c r="BI18" t="s">
        <v>77</v>
      </c>
      <c r="BJ18" t="s">
        <v>77</v>
      </c>
      <c r="BK18" t="s">
        <v>76</v>
      </c>
      <c r="BL18" t="s">
        <v>76</v>
      </c>
      <c r="BM18" t="s">
        <v>77</v>
      </c>
      <c r="BN18" t="s">
        <v>76</v>
      </c>
      <c r="BO18" t="s">
        <v>76</v>
      </c>
      <c r="BP18" t="s">
        <v>76</v>
      </c>
      <c r="BQ18" t="s">
        <v>76</v>
      </c>
      <c r="BR18" t="s">
        <v>169</v>
      </c>
      <c r="BS18" t="s">
        <v>63</v>
      </c>
      <c r="BT18" t="s">
        <v>76</v>
      </c>
      <c r="BU18" t="s">
        <v>76</v>
      </c>
      <c r="BV18" t="s">
        <v>76</v>
      </c>
      <c r="BW18" t="s">
        <v>76</v>
      </c>
      <c r="BX18" t="s">
        <v>76</v>
      </c>
      <c r="BY18" t="s">
        <v>76</v>
      </c>
      <c r="BZ18" t="s">
        <v>77</v>
      </c>
      <c r="CA18" t="s">
        <v>63</v>
      </c>
      <c r="CB18" t="s">
        <v>170</v>
      </c>
    </row>
    <row r="19" spans="1:80">
      <c r="A19">
        <v>306349</v>
      </c>
      <c r="B19" t="s">
        <v>60</v>
      </c>
      <c r="C19" t="s">
        <v>171</v>
      </c>
      <c r="D19" t="s">
        <v>61</v>
      </c>
      <c r="E19" t="s">
        <v>78</v>
      </c>
      <c r="F19" t="s">
        <v>63</v>
      </c>
      <c r="G19" t="s">
        <v>172</v>
      </c>
      <c r="H19" t="s">
        <v>65</v>
      </c>
      <c r="I19" t="s">
        <v>467</v>
      </c>
      <c r="J19" t="s">
        <v>63</v>
      </c>
      <c r="K19" t="s">
        <v>66</v>
      </c>
      <c r="L19" t="s">
        <v>61</v>
      </c>
      <c r="M19" t="s">
        <v>60</v>
      </c>
      <c r="N19" t="s">
        <v>67</v>
      </c>
      <c r="O19" t="s">
        <v>69</v>
      </c>
      <c r="P19" t="s">
        <v>67</v>
      </c>
      <c r="Q19" t="s">
        <v>67</v>
      </c>
      <c r="R19" t="s">
        <v>69</v>
      </c>
      <c r="S19" t="s">
        <v>68</v>
      </c>
      <c r="T19" t="s">
        <v>69</v>
      </c>
      <c r="U19" t="s">
        <v>69</v>
      </c>
      <c r="V19" t="s">
        <v>68</v>
      </c>
      <c r="W19" t="s">
        <v>69</v>
      </c>
      <c r="X19" t="s">
        <v>74</v>
      </c>
      <c r="Y19" t="s">
        <v>63</v>
      </c>
      <c r="Z19" t="s">
        <v>60</v>
      </c>
      <c r="AA19" t="s">
        <v>69</v>
      </c>
      <c r="AB19" t="s">
        <v>68</v>
      </c>
      <c r="AC19" t="s">
        <v>69</v>
      </c>
      <c r="AD19" t="s">
        <v>67</v>
      </c>
      <c r="AE19" t="s">
        <v>69</v>
      </c>
      <c r="AF19" t="s">
        <v>69</v>
      </c>
      <c r="AG19" t="s">
        <v>68</v>
      </c>
      <c r="AH19" t="s">
        <v>68</v>
      </c>
      <c r="AI19" t="s">
        <v>68</v>
      </c>
      <c r="AJ19" t="s">
        <v>74</v>
      </c>
      <c r="AK19" t="s">
        <v>63</v>
      </c>
      <c r="AL19" t="s">
        <v>60</v>
      </c>
      <c r="AM19" t="s">
        <v>72</v>
      </c>
      <c r="AN19" t="s">
        <v>71</v>
      </c>
      <c r="AO19" t="s">
        <v>72</v>
      </c>
      <c r="AP19" t="s">
        <v>75</v>
      </c>
      <c r="AQ19" t="s">
        <v>72</v>
      </c>
      <c r="AR19" t="s">
        <v>74</v>
      </c>
      <c r="AS19" t="s">
        <v>75</v>
      </c>
      <c r="AT19" t="s">
        <v>72</v>
      </c>
      <c r="AU19" t="s">
        <v>74</v>
      </c>
      <c r="AV19" t="s">
        <v>63</v>
      </c>
      <c r="AW19" t="s">
        <v>95</v>
      </c>
      <c r="AX19" t="s">
        <v>103</v>
      </c>
      <c r="AY19" t="s">
        <v>60</v>
      </c>
      <c r="AZ19" t="s">
        <v>72</v>
      </c>
      <c r="BA19" t="s">
        <v>72</v>
      </c>
      <c r="BB19" t="s">
        <v>75</v>
      </c>
      <c r="BC19" t="s">
        <v>72</v>
      </c>
      <c r="BD19" t="s">
        <v>71</v>
      </c>
      <c r="BE19" t="s">
        <v>74</v>
      </c>
      <c r="BF19" t="s">
        <v>63</v>
      </c>
      <c r="BG19" t="s">
        <v>63</v>
      </c>
      <c r="BH19" t="s">
        <v>77</v>
      </c>
      <c r="BI19" t="s">
        <v>77</v>
      </c>
      <c r="BJ19" t="s">
        <v>76</v>
      </c>
      <c r="BK19" t="s">
        <v>76</v>
      </c>
      <c r="BL19" t="s">
        <v>77</v>
      </c>
      <c r="BM19" t="s">
        <v>77</v>
      </c>
      <c r="BN19" t="s">
        <v>77</v>
      </c>
      <c r="BO19" t="s">
        <v>76</v>
      </c>
      <c r="BP19" t="s">
        <v>77</v>
      </c>
      <c r="BQ19" t="s">
        <v>77</v>
      </c>
      <c r="BR19" t="s">
        <v>63</v>
      </c>
      <c r="BS19" t="s">
        <v>63</v>
      </c>
      <c r="BT19" t="s">
        <v>76</v>
      </c>
      <c r="BU19" t="s">
        <v>76</v>
      </c>
      <c r="BV19" t="s">
        <v>76</v>
      </c>
      <c r="BW19" t="s">
        <v>77</v>
      </c>
      <c r="BX19" t="s">
        <v>77</v>
      </c>
      <c r="BY19" t="s">
        <v>76</v>
      </c>
      <c r="BZ19" t="s">
        <v>77</v>
      </c>
      <c r="CA19" t="s">
        <v>63</v>
      </c>
      <c r="CB19" t="s">
        <v>173</v>
      </c>
    </row>
    <row r="20" spans="1:80">
      <c r="A20">
        <v>306358</v>
      </c>
      <c r="B20" t="s">
        <v>60</v>
      </c>
      <c r="D20" t="s">
        <v>61</v>
      </c>
      <c r="E20" t="s">
        <v>78</v>
      </c>
      <c r="F20" t="s">
        <v>63</v>
      </c>
      <c r="G20" t="s">
        <v>174</v>
      </c>
      <c r="H20" t="s">
        <v>154</v>
      </c>
      <c r="I20" t="s">
        <v>467</v>
      </c>
      <c r="J20" t="s">
        <v>63</v>
      </c>
      <c r="K20" t="s">
        <v>175</v>
      </c>
      <c r="L20" t="s">
        <v>61</v>
      </c>
      <c r="M20" t="s">
        <v>60</v>
      </c>
      <c r="N20" t="s">
        <v>67</v>
      </c>
      <c r="O20" t="s">
        <v>68</v>
      </c>
      <c r="P20" t="s">
        <v>69</v>
      </c>
      <c r="Q20" t="s">
        <v>68</v>
      </c>
      <c r="R20" t="s">
        <v>68</v>
      </c>
      <c r="S20" t="s">
        <v>69</v>
      </c>
      <c r="T20" t="s">
        <v>68</v>
      </c>
      <c r="U20" t="s">
        <v>70</v>
      </c>
      <c r="V20" t="s">
        <v>70</v>
      </c>
      <c r="W20" t="s">
        <v>69</v>
      </c>
      <c r="X20" t="s">
        <v>68</v>
      </c>
      <c r="Y20" t="s">
        <v>176</v>
      </c>
      <c r="Z20" t="s">
        <v>60</v>
      </c>
      <c r="AA20" t="s">
        <v>68</v>
      </c>
      <c r="AB20" t="s">
        <v>68</v>
      </c>
      <c r="AC20" t="s">
        <v>68</v>
      </c>
      <c r="AD20" t="s">
        <v>70</v>
      </c>
      <c r="AE20" t="s">
        <v>68</v>
      </c>
      <c r="AF20" t="s">
        <v>70</v>
      </c>
      <c r="AG20" t="s">
        <v>70</v>
      </c>
      <c r="AH20" t="s">
        <v>70</v>
      </c>
      <c r="AI20" t="s">
        <v>70</v>
      </c>
      <c r="AJ20" t="s">
        <v>68</v>
      </c>
      <c r="AK20" t="s">
        <v>177</v>
      </c>
      <c r="AL20" t="s">
        <v>60</v>
      </c>
      <c r="AM20" t="s">
        <v>75</v>
      </c>
      <c r="AN20" t="s">
        <v>73</v>
      </c>
      <c r="AO20" t="s">
        <v>72</v>
      </c>
      <c r="AP20" t="s">
        <v>75</v>
      </c>
      <c r="AQ20" t="s">
        <v>75</v>
      </c>
      <c r="AR20" t="s">
        <v>71</v>
      </c>
      <c r="AS20" t="s">
        <v>71</v>
      </c>
      <c r="AT20" t="s">
        <v>75</v>
      </c>
      <c r="AU20" t="s">
        <v>72</v>
      </c>
      <c r="AV20" t="s">
        <v>178</v>
      </c>
      <c r="AW20" t="s">
        <v>95</v>
      </c>
      <c r="AX20" t="s">
        <v>103</v>
      </c>
      <c r="AY20" t="s">
        <v>60</v>
      </c>
      <c r="AZ20" t="s">
        <v>73</v>
      </c>
      <c r="BA20" t="s">
        <v>72</v>
      </c>
      <c r="BB20" t="s">
        <v>72</v>
      </c>
      <c r="BC20" t="s">
        <v>72</v>
      </c>
      <c r="BD20" t="s">
        <v>73</v>
      </c>
      <c r="BE20" t="s">
        <v>71</v>
      </c>
      <c r="BF20" t="s">
        <v>179</v>
      </c>
      <c r="BG20" t="s">
        <v>63</v>
      </c>
      <c r="BH20" t="s">
        <v>77</v>
      </c>
      <c r="BI20" t="s">
        <v>77</v>
      </c>
      <c r="BJ20" t="s">
        <v>77</v>
      </c>
      <c r="BK20" t="s">
        <v>77</v>
      </c>
      <c r="BL20" t="s">
        <v>77</v>
      </c>
      <c r="BM20" t="s">
        <v>77</v>
      </c>
      <c r="BN20" t="s">
        <v>77</v>
      </c>
      <c r="BO20" t="s">
        <v>76</v>
      </c>
      <c r="BP20" t="s">
        <v>77</v>
      </c>
      <c r="BQ20" t="s">
        <v>77</v>
      </c>
      <c r="BR20" t="s">
        <v>63</v>
      </c>
      <c r="BS20" t="s">
        <v>63</v>
      </c>
      <c r="BT20" t="s">
        <v>77</v>
      </c>
      <c r="BU20" t="s">
        <v>76</v>
      </c>
      <c r="BV20" t="s">
        <v>76</v>
      </c>
      <c r="BW20" t="s">
        <v>76</v>
      </c>
      <c r="BX20" t="s">
        <v>77</v>
      </c>
      <c r="BY20" t="s">
        <v>76</v>
      </c>
      <c r="BZ20" t="s">
        <v>77</v>
      </c>
      <c r="CA20" t="s">
        <v>63</v>
      </c>
      <c r="CB20" t="s">
        <v>180</v>
      </c>
    </row>
    <row r="21" spans="1:80">
      <c r="A21">
        <v>306360</v>
      </c>
      <c r="B21" t="s">
        <v>60</v>
      </c>
      <c r="D21" t="s">
        <v>61</v>
      </c>
      <c r="E21" t="s">
        <v>78</v>
      </c>
      <c r="F21" t="s">
        <v>63</v>
      </c>
      <c r="G21" t="s">
        <v>181</v>
      </c>
      <c r="H21" t="s">
        <v>162</v>
      </c>
      <c r="I21" t="s">
        <v>467</v>
      </c>
      <c r="J21" t="s">
        <v>63</v>
      </c>
      <c r="K21" t="s">
        <v>80</v>
      </c>
      <c r="L21" t="s">
        <v>61</v>
      </c>
      <c r="M21" t="s">
        <v>60</v>
      </c>
      <c r="N21" t="s">
        <v>74</v>
      </c>
      <c r="O21" t="s">
        <v>68</v>
      </c>
      <c r="P21" t="s">
        <v>68</v>
      </c>
      <c r="Q21" t="s">
        <v>68</v>
      </c>
      <c r="R21" t="s">
        <v>68</v>
      </c>
      <c r="S21" t="s">
        <v>68</v>
      </c>
      <c r="T21" t="s">
        <v>68</v>
      </c>
      <c r="U21" t="s">
        <v>70</v>
      </c>
      <c r="V21" t="s">
        <v>70</v>
      </c>
      <c r="W21" t="s">
        <v>69</v>
      </c>
      <c r="X21" t="s">
        <v>74</v>
      </c>
      <c r="Y21" t="s">
        <v>182</v>
      </c>
      <c r="Z21" t="s">
        <v>60</v>
      </c>
      <c r="AA21" t="s">
        <v>68</v>
      </c>
      <c r="AB21" t="s">
        <v>70</v>
      </c>
      <c r="AC21" t="s">
        <v>70</v>
      </c>
      <c r="AD21" t="s">
        <v>70</v>
      </c>
      <c r="AE21" t="s">
        <v>70</v>
      </c>
      <c r="AF21" t="s">
        <v>70</v>
      </c>
      <c r="AG21" t="s">
        <v>70</v>
      </c>
      <c r="AH21" t="s">
        <v>69</v>
      </c>
      <c r="AI21" t="s">
        <v>68</v>
      </c>
      <c r="AJ21" t="s">
        <v>67</v>
      </c>
      <c r="AK21" t="s">
        <v>183</v>
      </c>
      <c r="AL21" t="s">
        <v>60</v>
      </c>
      <c r="AM21" t="s">
        <v>73</v>
      </c>
      <c r="AN21" t="s">
        <v>73</v>
      </c>
      <c r="AO21" t="s">
        <v>74</v>
      </c>
      <c r="AP21" t="s">
        <v>73</v>
      </c>
      <c r="AQ21" t="s">
        <v>75</v>
      </c>
      <c r="AR21" t="s">
        <v>74</v>
      </c>
      <c r="AS21" t="s">
        <v>74</v>
      </c>
      <c r="AT21" t="s">
        <v>72</v>
      </c>
      <c r="AU21" t="s">
        <v>74</v>
      </c>
      <c r="AV21" t="s">
        <v>184</v>
      </c>
      <c r="AW21" t="s">
        <v>82</v>
      </c>
      <c r="AX21" t="s">
        <v>139</v>
      </c>
      <c r="AY21" t="s">
        <v>60</v>
      </c>
      <c r="AZ21" t="s">
        <v>73</v>
      </c>
      <c r="BA21" t="s">
        <v>71</v>
      </c>
      <c r="BB21" t="s">
        <v>71</v>
      </c>
      <c r="BC21" t="s">
        <v>75</v>
      </c>
      <c r="BD21" t="s">
        <v>73</v>
      </c>
      <c r="BE21" t="s">
        <v>74</v>
      </c>
      <c r="BF21" t="s">
        <v>185</v>
      </c>
      <c r="BG21" t="s">
        <v>63</v>
      </c>
      <c r="BH21" t="s">
        <v>77</v>
      </c>
      <c r="BI21" t="s">
        <v>77</v>
      </c>
      <c r="BJ21" t="s">
        <v>76</v>
      </c>
      <c r="BK21" t="s">
        <v>77</v>
      </c>
      <c r="BL21" t="s">
        <v>77</v>
      </c>
      <c r="BM21" t="s">
        <v>77</v>
      </c>
      <c r="BN21" t="s">
        <v>77</v>
      </c>
      <c r="BO21" t="s">
        <v>76</v>
      </c>
      <c r="BP21" t="s">
        <v>77</v>
      </c>
      <c r="BQ21" t="s">
        <v>77</v>
      </c>
      <c r="BR21" t="s">
        <v>63</v>
      </c>
      <c r="BS21" t="s">
        <v>63</v>
      </c>
      <c r="BT21" t="s">
        <v>77</v>
      </c>
      <c r="BU21" t="s">
        <v>76</v>
      </c>
      <c r="BV21" t="s">
        <v>76</v>
      </c>
      <c r="BW21" t="s">
        <v>77</v>
      </c>
      <c r="BX21" t="s">
        <v>77</v>
      </c>
      <c r="BY21" t="s">
        <v>77</v>
      </c>
      <c r="BZ21" t="s">
        <v>77</v>
      </c>
      <c r="CA21" t="s">
        <v>63</v>
      </c>
      <c r="CB21" t="s">
        <v>186</v>
      </c>
    </row>
    <row r="22" spans="1:80">
      <c r="A22">
        <v>306374</v>
      </c>
      <c r="B22" t="s">
        <v>60</v>
      </c>
      <c r="D22" t="s">
        <v>61</v>
      </c>
      <c r="E22" t="s">
        <v>78</v>
      </c>
      <c r="F22" t="s">
        <v>63</v>
      </c>
      <c r="G22" t="s">
        <v>79</v>
      </c>
      <c r="H22" t="s">
        <v>65</v>
      </c>
      <c r="I22" t="s">
        <v>467</v>
      </c>
      <c r="J22" t="s">
        <v>63</v>
      </c>
      <c r="K22" t="s">
        <v>66</v>
      </c>
      <c r="L22" t="s">
        <v>61</v>
      </c>
      <c r="M22" t="s">
        <v>60</v>
      </c>
      <c r="N22" t="s">
        <v>67</v>
      </c>
      <c r="O22" t="s">
        <v>68</v>
      </c>
      <c r="P22" t="s">
        <v>67</v>
      </c>
      <c r="Q22" t="s">
        <v>69</v>
      </c>
      <c r="R22" t="s">
        <v>68</v>
      </c>
      <c r="S22" t="s">
        <v>68</v>
      </c>
      <c r="T22" t="s">
        <v>69</v>
      </c>
      <c r="U22" t="s">
        <v>68</v>
      </c>
      <c r="V22" t="s">
        <v>68</v>
      </c>
      <c r="W22" t="s">
        <v>68</v>
      </c>
      <c r="X22" t="s">
        <v>68</v>
      </c>
      <c r="Y22" t="s">
        <v>187</v>
      </c>
      <c r="Z22" t="s">
        <v>60</v>
      </c>
      <c r="AA22" t="s">
        <v>68</v>
      </c>
      <c r="AB22" t="s">
        <v>69</v>
      </c>
      <c r="AC22" t="s">
        <v>69</v>
      </c>
      <c r="AD22" t="s">
        <v>68</v>
      </c>
      <c r="AE22" t="s">
        <v>68</v>
      </c>
      <c r="AF22" t="s">
        <v>68</v>
      </c>
      <c r="AG22" t="s">
        <v>68</v>
      </c>
      <c r="AH22" t="s">
        <v>68</v>
      </c>
      <c r="AI22" t="s">
        <v>69</v>
      </c>
      <c r="AJ22" t="s">
        <v>68</v>
      </c>
      <c r="AK22" t="s">
        <v>188</v>
      </c>
      <c r="AL22" t="s">
        <v>60</v>
      </c>
      <c r="AM22" t="s">
        <v>72</v>
      </c>
      <c r="AN22" t="s">
        <v>72</v>
      </c>
      <c r="AO22" t="s">
        <v>72</v>
      </c>
      <c r="AP22" t="s">
        <v>72</v>
      </c>
      <c r="AQ22" t="s">
        <v>72</v>
      </c>
      <c r="AR22" t="s">
        <v>75</v>
      </c>
      <c r="AS22" t="s">
        <v>75</v>
      </c>
      <c r="AT22" t="s">
        <v>71</v>
      </c>
      <c r="AU22" t="s">
        <v>72</v>
      </c>
      <c r="AV22" t="s">
        <v>189</v>
      </c>
      <c r="AW22" t="s">
        <v>82</v>
      </c>
      <c r="AX22" t="s">
        <v>103</v>
      </c>
      <c r="AY22" t="s">
        <v>60</v>
      </c>
      <c r="AZ22" t="s">
        <v>71</v>
      </c>
      <c r="BA22" t="s">
        <v>72</v>
      </c>
      <c r="BB22" t="s">
        <v>72</v>
      </c>
      <c r="BC22" t="s">
        <v>72</v>
      </c>
      <c r="BD22" t="s">
        <v>71</v>
      </c>
      <c r="BE22" t="s">
        <v>74</v>
      </c>
      <c r="BF22" t="s">
        <v>63</v>
      </c>
      <c r="BG22" t="s">
        <v>63</v>
      </c>
      <c r="BH22" t="s">
        <v>77</v>
      </c>
      <c r="BI22" t="s">
        <v>76</v>
      </c>
      <c r="BJ22" t="s">
        <v>76</v>
      </c>
      <c r="BK22" t="s">
        <v>76</v>
      </c>
      <c r="BL22" t="s">
        <v>76</v>
      </c>
      <c r="BM22" t="s">
        <v>77</v>
      </c>
      <c r="BN22" t="s">
        <v>77</v>
      </c>
      <c r="BO22" t="s">
        <v>76</v>
      </c>
      <c r="BP22" t="s">
        <v>77</v>
      </c>
      <c r="BQ22" t="s">
        <v>76</v>
      </c>
      <c r="BR22" t="s">
        <v>190</v>
      </c>
      <c r="BS22" t="s">
        <v>63</v>
      </c>
      <c r="BT22" t="s">
        <v>76</v>
      </c>
      <c r="BU22" t="s">
        <v>76</v>
      </c>
      <c r="BV22" t="s">
        <v>76</v>
      </c>
      <c r="BW22" t="s">
        <v>77</v>
      </c>
      <c r="BX22" t="s">
        <v>77</v>
      </c>
      <c r="BY22" t="s">
        <v>77</v>
      </c>
      <c r="BZ22" t="s">
        <v>77</v>
      </c>
      <c r="CA22" t="s">
        <v>63</v>
      </c>
      <c r="CB22" t="s">
        <v>191</v>
      </c>
    </row>
    <row r="23" spans="1:80">
      <c r="A23">
        <v>306422</v>
      </c>
      <c r="B23" t="s">
        <v>60</v>
      </c>
      <c r="C23" t="s">
        <v>192</v>
      </c>
      <c r="D23" t="s">
        <v>61</v>
      </c>
      <c r="E23" t="s">
        <v>62</v>
      </c>
      <c r="F23" t="s">
        <v>63</v>
      </c>
      <c r="G23" t="s">
        <v>193</v>
      </c>
      <c r="H23" t="s">
        <v>93</v>
      </c>
      <c r="I23" t="s">
        <v>467</v>
      </c>
      <c r="J23" t="s">
        <v>63</v>
      </c>
      <c r="K23" t="s">
        <v>80</v>
      </c>
      <c r="L23" t="s">
        <v>61</v>
      </c>
      <c r="M23" t="s">
        <v>60</v>
      </c>
      <c r="N23" t="s">
        <v>68</v>
      </c>
      <c r="O23" t="s">
        <v>70</v>
      </c>
      <c r="P23" t="s">
        <v>68</v>
      </c>
      <c r="Q23" t="s">
        <v>68</v>
      </c>
      <c r="R23" t="s">
        <v>68</v>
      </c>
      <c r="S23" t="s">
        <v>68</v>
      </c>
      <c r="T23" t="s">
        <v>70</v>
      </c>
      <c r="U23" t="s">
        <v>69</v>
      </c>
      <c r="V23" t="s">
        <v>69</v>
      </c>
      <c r="W23" t="s">
        <v>69</v>
      </c>
      <c r="X23" t="s">
        <v>74</v>
      </c>
      <c r="Y23" t="s">
        <v>63</v>
      </c>
      <c r="Z23" t="s">
        <v>60</v>
      </c>
      <c r="AA23" t="s">
        <v>70</v>
      </c>
      <c r="AB23" t="s">
        <v>68</v>
      </c>
      <c r="AC23" t="s">
        <v>68</v>
      </c>
      <c r="AD23" t="s">
        <v>68</v>
      </c>
      <c r="AE23" t="s">
        <v>70</v>
      </c>
      <c r="AF23" t="s">
        <v>70</v>
      </c>
      <c r="AG23" t="s">
        <v>69</v>
      </c>
      <c r="AH23" t="s">
        <v>68</v>
      </c>
      <c r="AI23" t="s">
        <v>68</v>
      </c>
      <c r="AJ23" t="s">
        <v>74</v>
      </c>
      <c r="AK23" t="s">
        <v>63</v>
      </c>
      <c r="AL23" t="s">
        <v>60</v>
      </c>
      <c r="AM23" t="s">
        <v>73</v>
      </c>
      <c r="AN23" t="s">
        <v>73</v>
      </c>
      <c r="AO23" t="s">
        <v>73</v>
      </c>
      <c r="AP23" t="s">
        <v>71</v>
      </c>
      <c r="AQ23" t="s">
        <v>71</v>
      </c>
      <c r="AR23" t="s">
        <v>74</v>
      </c>
      <c r="AS23" t="s">
        <v>74</v>
      </c>
      <c r="AT23" t="s">
        <v>74</v>
      </c>
      <c r="AU23" t="s">
        <v>74</v>
      </c>
      <c r="AV23" t="s">
        <v>63</v>
      </c>
      <c r="AW23" t="s">
        <v>473</v>
      </c>
      <c r="AX23" t="s">
        <v>117</v>
      </c>
      <c r="AY23" t="s">
        <v>60</v>
      </c>
      <c r="AZ23" t="s">
        <v>73</v>
      </c>
      <c r="BA23" t="s">
        <v>71</v>
      </c>
      <c r="BB23" t="s">
        <v>71</v>
      </c>
      <c r="BC23" t="s">
        <v>73</v>
      </c>
      <c r="BD23" t="s">
        <v>71</v>
      </c>
      <c r="BE23" t="s">
        <v>74</v>
      </c>
      <c r="BF23" t="s">
        <v>63</v>
      </c>
      <c r="BG23" t="s">
        <v>63</v>
      </c>
      <c r="BH23" t="s">
        <v>77</v>
      </c>
      <c r="BI23" t="s">
        <v>76</v>
      </c>
      <c r="BJ23" t="s">
        <v>76</v>
      </c>
      <c r="BK23" t="s">
        <v>76</v>
      </c>
      <c r="BL23" t="s">
        <v>77</v>
      </c>
      <c r="BM23" t="s">
        <v>77</v>
      </c>
      <c r="BN23" t="s">
        <v>76</v>
      </c>
      <c r="BO23" t="s">
        <v>76</v>
      </c>
      <c r="BP23" t="s">
        <v>77</v>
      </c>
      <c r="BQ23" t="s">
        <v>76</v>
      </c>
      <c r="BR23" t="s">
        <v>194</v>
      </c>
      <c r="BS23" t="s">
        <v>63</v>
      </c>
      <c r="BT23" t="s">
        <v>76</v>
      </c>
      <c r="BU23" t="s">
        <v>77</v>
      </c>
      <c r="BV23" t="s">
        <v>76</v>
      </c>
      <c r="BW23" t="s">
        <v>76</v>
      </c>
      <c r="BX23" t="s">
        <v>77</v>
      </c>
      <c r="BY23" t="s">
        <v>76</v>
      </c>
      <c r="BZ23" t="s">
        <v>77</v>
      </c>
      <c r="CA23" t="s">
        <v>63</v>
      </c>
      <c r="CB23" t="s">
        <v>195</v>
      </c>
    </row>
    <row r="24" spans="1:80">
      <c r="A24">
        <v>306468</v>
      </c>
      <c r="B24" t="s">
        <v>60</v>
      </c>
      <c r="C24" t="s">
        <v>196</v>
      </c>
      <c r="D24" t="s">
        <v>61</v>
      </c>
      <c r="E24" t="s">
        <v>62</v>
      </c>
      <c r="F24" t="s">
        <v>63</v>
      </c>
      <c r="G24" t="s">
        <v>197</v>
      </c>
      <c r="H24" t="s">
        <v>474</v>
      </c>
      <c r="I24" t="s">
        <v>469</v>
      </c>
      <c r="J24" t="s">
        <v>63</v>
      </c>
      <c r="K24" t="s">
        <v>80</v>
      </c>
      <c r="L24" t="s">
        <v>61</v>
      </c>
      <c r="M24" t="s">
        <v>60</v>
      </c>
      <c r="N24" t="s">
        <v>69</v>
      </c>
      <c r="O24" t="s">
        <v>68</v>
      </c>
      <c r="P24" t="s">
        <v>68</v>
      </c>
      <c r="Q24" t="s">
        <v>67</v>
      </c>
      <c r="R24" t="s">
        <v>70</v>
      </c>
      <c r="S24" t="s">
        <v>69</v>
      </c>
      <c r="T24" t="s">
        <v>68</v>
      </c>
      <c r="U24" t="s">
        <v>69</v>
      </c>
      <c r="V24" t="s">
        <v>70</v>
      </c>
      <c r="W24" t="s">
        <v>69</v>
      </c>
      <c r="X24" t="s">
        <v>69</v>
      </c>
      <c r="Y24" t="s">
        <v>198</v>
      </c>
      <c r="Z24" t="s">
        <v>60</v>
      </c>
      <c r="AA24" t="s">
        <v>70</v>
      </c>
      <c r="AB24" t="s">
        <v>70</v>
      </c>
      <c r="AC24" t="s">
        <v>68</v>
      </c>
      <c r="AD24" t="s">
        <v>67</v>
      </c>
      <c r="AE24" t="s">
        <v>70</v>
      </c>
      <c r="AF24" t="s">
        <v>70</v>
      </c>
      <c r="AG24" t="s">
        <v>70</v>
      </c>
      <c r="AH24" t="s">
        <v>70</v>
      </c>
      <c r="AI24" t="s">
        <v>69</v>
      </c>
      <c r="AJ24" t="s">
        <v>69</v>
      </c>
      <c r="AK24" t="s">
        <v>123</v>
      </c>
      <c r="AL24" t="s">
        <v>60</v>
      </c>
      <c r="AM24" t="s">
        <v>73</v>
      </c>
      <c r="AN24" t="s">
        <v>73</v>
      </c>
      <c r="AO24" t="s">
        <v>71</v>
      </c>
      <c r="AP24" t="s">
        <v>71</v>
      </c>
      <c r="AQ24" t="s">
        <v>71</v>
      </c>
      <c r="AR24" t="s">
        <v>74</v>
      </c>
      <c r="AS24" t="s">
        <v>74</v>
      </c>
      <c r="AT24" t="s">
        <v>75</v>
      </c>
      <c r="AU24" t="s">
        <v>74</v>
      </c>
      <c r="AV24" t="s">
        <v>123</v>
      </c>
      <c r="AW24" t="s">
        <v>82</v>
      </c>
      <c r="AX24" t="s">
        <v>89</v>
      </c>
      <c r="AY24" t="s">
        <v>60</v>
      </c>
      <c r="AZ24" t="s">
        <v>73</v>
      </c>
      <c r="BA24" t="s">
        <v>72</v>
      </c>
      <c r="BB24" t="s">
        <v>72</v>
      </c>
      <c r="BC24" t="s">
        <v>73</v>
      </c>
      <c r="BD24" t="s">
        <v>71</v>
      </c>
      <c r="BE24" t="s">
        <v>74</v>
      </c>
      <c r="BF24" t="s">
        <v>123</v>
      </c>
      <c r="BG24" t="s">
        <v>63</v>
      </c>
      <c r="BH24" t="s">
        <v>76</v>
      </c>
      <c r="BI24" t="s">
        <v>76</v>
      </c>
      <c r="BJ24" t="s">
        <v>76</v>
      </c>
      <c r="BK24" t="s">
        <v>76</v>
      </c>
      <c r="BL24" t="s">
        <v>76</v>
      </c>
      <c r="BM24" t="s">
        <v>77</v>
      </c>
      <c r="BN24" t="s">
        <v>77</v>
      </c>
      <c r="BO24" t="s">
        <v>77</v>
      </c>
      <c r="BP24" t="s">
        <v>77</v>
      </c>
      <c r="BQ24" t="s">
        <v>77</v>
      </c>
      <c r="BR24" t="s">
        <v>63</v>
      </c>
      <c r="BS24" t="s">
        <v>63</v>
      </c>
      <c r="BT24" t="s">
        <v>77</v>
      </c>
      <c r="BU24" t="s">
        <v>77</v>
      </c>
      <c r="BV24" t="s">
        <v>76</v>
      </c>
      <c r="BW24" t="s">
        <v>77</v>
      </c>
      <c r="BX24" t="s">
        <v>77</v>
      </c>
      <c r="BY24" t="s">
        <v>76</v>
      </c>
      <c r="BZ24" t="s">
        <v>77</v>
      </c>
      <c r="CA24" t="s">
        <v>63</v>
      </c>
      <c r="CB24" t="s">
        <v>199</v>
      </c>
    </row>
    <row r="25" spans="1:80">
      <c r="A25">
        <v>306489</v>
      </c>
      <c r="B25" t="s">
        <v>60</v>
      </c>
      <c r="C25" t="s">
        <v>200</v>
      </c>
      <c r="D25" t="s">
        <v>61</v>
      </c>
      <c r="E25" t="s">
        <v>78</v>
      </c>
      <c r="F25" t="s">
        <v>63</v>
      </c>
      <c r="G25" t="s">
        <v>201</v>
      </c>
      <c r="H25" t="s">
        <v>474</v>
      </c>
      <c r="I25" t="s">
        <v>469</v>
      </c>
      <c r="J25" t="s">
        <v>63</v>
      </c>
      <c r="K25" t="s">
        <v>80</v>
      </c>
      <c r="L25" t="s">
        <v>61</v>
      </c>
      <c r="M25" t="s">
        <v>60</v>
      </c>
      <c r="N25" t="s">
        <v>68</v>
      </c>
      <c r="O25" t="s">
        <v>70</v>
      </c>
      <c r="P25" t="s">
        <v>70</v>
      </c>
      <c r="Q25" t="s">
        <v>70</v>
      </c>
      <c r="R25" t="s">
        <v>70</v>
      </c>
      <c r="S25" t="s">
        <v>68</v>
      </c>
      <c r="T25" t="s">
        <v>68</v>
      </c>
      <c r="U25" t="s">
        <v>68</v>
      </c>
      <c r="V25" t="s">
        <v>68</v>
      </c>
      <c r="W25" t="s">
        <v>70</v>
      </c>
      <c r="X25" t="s">
        <v>70</v>
      </c>
      <c r="Y25" t="s">
        <v>202</v>
      </c>
      <c r="Z25" t="s">
        <v>60</v>
      </c>
      <c r="AA25" t="s">
        <v>70</v>
      </c>
      <c r="AB25" t="s">
        <v>68</v>
      </c>
      <c r="AC25" t="s">
        <v>68</v>
      </c>
      <c r="AD25" t="s">
        <v>70</v>
      </c>
      <c r="AE25" t="s">
        <v>68</v>
      </c>
      <c r="AF25" t="s">
        <v>70</v>
      </c>
      <c r="AG25" t="s">
        <v>70</v>
      </c>
      <c r="AH25" t="s">
        <v>70</v>
      </c>
      <c r="AI25" t="s">
        <v>70</v>
      </c>
      <c r="AJ25" t="s">
        <v>68</v>
      </c>
      <c r="AK25" t="s">
        <v>203</v>
      </c>
      <c r="AL25" t="s">
        <v>60</v>
      </c>
      <c r="AM25" t="s">
        <v>73</v>
      </c>
      <c r="AN25" t="s">
        <v>71</v>
      </c>
      <c r="AO25" t="s">
        <v>71</v>
      </c>
      <c r="AP25" t="s">
        <v>71</v>
      </c>
      <c r="AQ25" t="s">
        <v>72</v>
      </c>
      <c r="AR25" t="s">
        <v>72</v>
      </c>
      <c r="AS25" t="s">
        <v>72</v>
      </c>
      <c r="AT25" t="s">
        <v>71</v>
      </c>
      <c r="AU25" t="s">
        <v>73</v>
      </c>
      <c r="AV25" t="s">
        <v>204</v>
      </c>
      <c r="AW25" t="s">
        <v>82</v>
      </c>
      <c r="AX25" t="s">
        <v>89</v>
      </c>
      <c r="AY25" t="s">
        <v>60</v>
      </c>
      <c r="AZ25" t="s">
        <v>73</v>
      </c>
      <c r="BA25" t="s">
        <v>71</v>
      </c>
      <c r="BB25" t="s">
        <v>71</v>
      </c>
      <c r="BC25" t="s">
        <v>73</v>
      </c>
      <c r="BD25" t="s">
        <v>73</v>
      </c>
      <c r="BE25" t="s">
        <v>73</v>
      </c>
      <c r="BF25" t="s">
        <v>205</v>
      </c>
      <c r="BG25" t="s">
        <v>63</v>
      </c>
      <c r="BH25" t="s">
        <v>76</v>
      </c>
      <c r="BI25" t="s">
        <v>77</v>
      </c>
      <c r="BJ25" t="s">
        <v>76</v>
      </c>
      <c r="BK25" t="s">
        <v>76</v>
      </c>
      <c r="BL25" t="s">
        <v>76</v>
      </c>
      <c r="BM25" t="s">
        <v>77</v>
      </c>
      <c r="BN25" t="s">
        <v>77</v>
      </c>
      <c r="BO25" t="s">
        <v>77</v>
      </c>
      <c r="BP25" t="s">
        <v>77</v>
      </c>
      <c r="BQ25" t="s">
        <v>77</v>
      </c>
      <c r="BR25" t="s">
        <v>63</v>
      </c>
      <c r="BS25" t="s">
        <v>63</v>
      </c>
      <c r="BT25" t="s">
        <v>76</v>
      </c>
      <c r="BU25" t="s">
        <v>76</v>
      </c>
      <c r="BV25" t="s">
        <v>76</v>
      </c>
      <c r="BW25" t="s">
        <v>76</v>
      </c>
      <c r="BX25" t="s">
        <v>77</v>
      </c>
      <c r="BY25" t="s">
        <v>77</v>
      </c>
      <c r="BZ25" t="s">
        <v>76</v>
      </c>
      <c r="CA25" t="s">
        <v>206</v>
      </c>
      <c r="CB25" t="s">
        <v>207</v>
      </c>
    </row>
    <row r="26" spans="1:80">
      <c r="A26">
        <v>306559</v>
      </c>
      <c r="B26" t="s">
        <v>60</v>
      </c>
      <c r="D26" t="s">
        <v>61</v>
      </c>
      <c r="E26" t="s">
        <v>62</v>
      </c>
      <c r="F26" t="s">
        <v>63</v>
      </c>
      <c r="G26" t="s">
        <v>208</v>
      </c>
      <c r="H26" t="s">
        <v>209</v>
      </c>
      <c r="I26" t="s">
        <v>468</v>
      </c>
      <c r="J26" t="s">
        <v>63</v>
      </c>
      <c r="K26" t="s">
        <v>66</v>
      </c>
      <c r="L26" t="s">
        <v>61</v>
      </c>
      <c r="M26" t="s">
        <v>60</v>
      </c>
      <c r="N26" t="s">
        <v>69</v>
      </c>
      <c r="O26" t="s">
        <v>70</v>
      </c>
      <c r="P26" t="s">
        <v>70</v>
      </c>
      <c r="Q26" t="s">
        <v>67</v>
      </c>
      <c r="R26" t="s">
        <v>70</v>
      </c>
      <c r="S26" t="s">
        <v>70</v>
      </c>
      <c r="T26" t="s">
        <v>70</v>
      </c>
      <c r="U26" t="s">
        <v>70</v>
      </c>
      <c r="V26" t="s">
        <v>70</v>
      </c>
      <c r="W26" t="s">
        <v>67</v>
      </c>
      <c r="X26" t="s">
        <v>74</v>
      </c>
      <c r="Y26" t="s">
        <v>109</v>
      </c>
      <c r="Z26" t="s">
        <v>60</v>
      </c>
      <c r="AA26" t="s">
        <v>70</v>
      </c>
      <c r="AB26" t="s">
        <v>68</v>
      </c>
      <c r="AC26" t="s">
        <v>69</v>
      </c>
      <c r="AD26" t="s">
        <v>70</v>
      </c>
      <c r="AE26" t="s">
        <v>70</v>
      </c>
      <c r="AF26" t="s">
        <v>70</v>
      </c>
      <c r="AG26" t="s">
        <v>67</v>
      </c>
      <c r="AH26" t="s">
        <v>70</v>
      </c>
      <c r="AI26" t="s">
        <v>70</v>
      </c>
      <c r="AJ26" t="s">
        <v>74</v>
      </c>
      <c r="AK26" t="s">
        <v>109</v>
      </c>
      <c r="AL26" t="s">
        <v>60</v>
      </c>
      <c r="AM26" t="s">
        <v>73</v>
      </c>
      <c r="AN26" t="s">
        <v>73</v>
      </c>
      <c r="AO26" t="s">
        <v>73</v>
      </c>
      <c r="AP26" t="s">
        <v>73</v>
      </c>
      <c r="AQ26" t="s">
        <v>72</v>
      </c>
      <c r="AR26" t="s">
        <v>75</v>
      </c>
      <c r="AS26" t="s">
        <v>75</v>
      </c>
      <c r="AT26" t="s">
        <v>74</v>
      </c>
      <c r="AU26" t="s">
        <v>74</v>
      </c>
      <c r="AV26" t="s">
        <v>109</v>
      </c>
      <c r="AW26" t="s">
        <v>82</v>
      </c>
      <c r="AX26" t="s">
        <v>139</v>
      </c>
      <c r="AY26" t="s">
        <v>60</v>
      </c>
      <c r="AZ26" t="s">
        <v>73</v>
      </c>
      <c r="BA26" t="s">
        <v>75</v>
      </c>
      <c r="BB26" t="s">
        <v>75</v>
      </c>
      <c r="BC26" t="s">
        <v>75</v>
      </c>
      <c r="BD26" t="s">
        <v>73</v>
      </c>
      <c r="BE26" t="s">
        <v>74</v>
      </c>
      <c r="BF26" t="s">
        <v>109</v>
      </c>
      <c r="BG26" t="s">
        <v>63</v>
      </c>
      <c r="BH26" t="s">
        <v>77</v>
      </c>
      <c r="BI26" t="s">
        <v>77</v>
      </c>
      <c r="BJ26" t="s">
        <v>76</v>
      </c>
      <c r="BK26" t="s">
        <v>77</v>
      </c>
      <c r="BL26" t="s">
        <v>77</v>
      </c>
      <c r="BM26" t="s">
        <v>77</v>
      </c>
      <c r="BN26" t="s">
        <v>77</v>
      </c>
      <c r="BO26" t="s">
        <v>76</v>
      </c>
      <c r="BP26" t="s">
        <v>77</v>
      </c>
      <c r="BQ26" t="s">
        <v>76</v>
      </c>
      <c r="BR26" t="s">
        <v>210</v>
      </c>
      <c r="BS26" t="s">
        <v>63</v>
      </c>
      <c r="BT26" t="s">
        <v>76</v>
      </c>
      <c r="BU26" t="s">
        <v>76</v>
      </c>
      <c r="BV26" t="s">
        <v>76</v>
      </c>
      <c r="BW26" t="s">
        <v>76</v>
      </c>
      <c r="BX26" t="s">
        <v>76</v>
      </c>
      <c r="BY26" t="s">
        <v>76</v>
      </c>
      <c r="BZ26" t="s">
        <v>77</v>
      </c>
      <c r="CA26" t="s">
        <v>63</v>
      </c>
      <c r="CB26" t="s">
        <v>211</v>
      </c>
    </row>
    <row r="27" spans="1:80">
      <c r="A27">
        <v>306714</v>
      </c>
      <c r="B27" t="s">
        <v>60</v>
      </c>
      <c r="C27" t="s">
        <v>212</v>
      </c>
      <c r="D27" t="s">
        <v>61</v>
      </c>
      <c r="E27" t="s">
        <v>142</v>
      </c>
      <c r="F27" t="s">
        <v>63</v>
      </c>
      <c r="G27" t="s">
        <v>213</v>
      </c>
      <c r="H27" t="s">
        <v>154</v>
      </c>
      <c r="I27" t="s">
        <v>467</v>
      </c>
      <c r="J27" t="s">
        <v>214</v>
      </c>
      <c r="K27" t="s">
        <v>80</v>
      </c>
      <c r="L27" t="s">
        <v>61</v>
      </c>
      <c r="M27" t="s">
        <v>60</v>
      </c>
      <c r="N27" t="s">
        <v>67</v>
      </c>
      <c r="O27" t="s">
        <v>68</v>
      </c>
      <c r="P27" t="s">
        <v>68</v>
      </c>
      <c r="Q27" t="s">
        <v>67</v>
      </c>
      <c r="R27" t="s">
        <v>68</v>
      </c>
      <c r="S27" t="s">
        <v>69</v>
      </c>
      <c r="T27" t="s">
        <v>69</v>
      </c>
      <c r="U27" t="s">
        <v>68</v>
      </c>
      <c r="V27" t="s">
        <v>68</v>
      </c>
      <c r="W27" t="s">
        <v>68</v>
      </c>
      <c r="X27" t="s">
        <v>69</v>
      </c>
      <c r="Y27" t="s">
        <v>215</v>
      </c>
      <c r="Z27" t="s">
        <v>60</v>
      </c>
      <c r="AA27" t="s">
        <v>69</v>
      </c>
      <c r="AB27" t="s">
        <v>68</v>
      </c>
      <c r="AC27" t="s">
        <v>68</v>
      </c>
      <c r="AD27" t="s">
        <v>68</v>
      </c>
      <c r="AE27" t="s">
        <v>69</v>
      </c>
      <c r="AF27" t="s">
        <v>70</v>
      </c>
      <c r="AG27" t="s">
        <v>68</v>
      </c>
      <c r="AH27" t="s">
        <v>68</v>
      </c>
      <c r="AI27" t="s">
        <v>68</v>
      </c>
      <c r="AJ27" t="s">
        <v>69</v>
      </c>
      <c r="AK27" t="s">
        <v>216</v>
      </c>
      <c r="AL27" t="s">
        <v>60</v>
      </c>
      <c r="AM27" t="s">
        <v>75</v>
      </c>
      <c r="AN27" t="s">
        <v>72</v>
      </c>
      <c r="AO27" t="s">
        <v>72</v>
      </c>
      <c r="AP27" t="s">
        <v>72</v>
      </c>
      <c r="AQ27" t="s">
        <v>75</v>
      </c>
      <c r="AR27" t="s">
        <v>72</v>
      </c>
      <c r="AS27" t="s">
        <v>72</v>
      </c>
      <c r="AT27" t="s">
        <v>75</v>
      </c>
      <c r="AU27" t="s">
        <v>71</v>
      </c>
      <c r="AV27" t="s">
        <v>217</v>
      </c>
      <c r="AW27" t="s">
        <v>95</v>
      </c>
      <c r="AX27" t="s">
        <v>103</v>
      </c>
      <c r="AY27" t="s">
        <v>60</v>
      </c>
      <c r="AZ27" t="s">
        <v>71</v>
      </c>
      <c r="BA27" t="s">
        <v>71</v>
      </c>
      <c r="BB27" t="s">
        <v>71</v>
      </c>
      <c r="BC27" t="s">
        <v>71</v>
      </c>
      <c r="BD27" t="s">
        <v>72</v>
      </c>
      <c r="BE27" t="s">
        <v>72</v>
      </c>
      <c r="BF27" t="s">
        <v>218</v>
      </c>
      <c r="BG27" t="s">
        <v>63</v>
      </c>
      <c r="BH27" t="s">
        <v>77</v>
      </c>
      <c r="BI27" t="s">
        <v>77</v>
      </c>
      <c r="BJ27" t="s">
        <v>76</v>
      </c>
      <c r="BK27" t="s">
        <v>76</v>
      </c>
      <c r="BL27" t="s">
        <v>76</v>
      </c>
      <c r="BM27" t="s">
        <v>76</v>
      </c>
      <c r="BN27" t="s">
        <v>77</v>
      </c>
      <c r="BO27" t="s">
        <v>77</v>
      </c>
      <c r="BP27" t="s">
        <v>77</v>
      </c>
      <c r="BQ27" t="s">
        <v>77</v>
      </c>
      <c r="BR27" t="s">
        <v>63</v>
      </c>
      <c r="BS27" t="s">
        <v>63</v>
      </c>
      <c r="BT27" t="s">
        <v>76</v>
      </c>
      <c r="BU27" t="s">
        <v>76</v>
      </c>
      <c r="BV27" t="s">
        <v>76</v>
      </c>
      <c r="BW27" t="s">
        <v>77</v>
      </c>
      <c r="BX27" t="s">
        <v>77</v>
      </c>
      <c r="BY27" t="s">
        <v>76</v>
      </c>
      <c r="BZ27" t="s">
        <v>77</v>
      </c>
      <c r="CA27" t="s">
        <v>63</v>
      </c>
      <c r="CB27" t="s">
        <v>219</v>
      </c>
    </row>
    <row r="28" spans="1:80">
      <c r="A28">
        <v>306824</v>
      </c>
      <c r="B28" t="s">
        <v>60</v>
      </c>
      <c r="D28" t="s">
        <v>61</v>
      </c>
      <c r="E28" t="s">
        <v>62</v>
      </c>
      <c r="F28" t="s">
        <v>63</v>
      </c>
      <c r="G28" t="s">
        <v>86</v>
      </c>
      <c r="H28" t="s">
        <v>220</v>
      </c>
      <c r="I28" t="s">
        <v>467</v>
      </c>
      <c r="J28" t="s">
        <v>63</v>
      </c>
      <c r="K28" t="s">
        <v>80</v>
      </c>
      <c r="L28" t="s">
        <v>61</v>
      </c>
      <c r="M28" t="s">
        <v>60</v>
      </c>
      <c r="N28" t="s">
        <v>68</v>
      </c>
      <c r="O28" t="s">
        <v>70</v>
      </c>
      <c r="P28" t="s">
        <v>68</v>
      </c>
      <c r="Q28" t="s">
        <v>69</v>
      </c>
      <c r="R28" t="s">
        <v>68</v>
      </c>
      <c r="S28" t="s">
        <v>70</v>
      </c>
      <c r="T28" t="s">
        <v>68</v>
      </c>
      <c r="U28" t="s">
        <v>70</v>
      </c>
      <c r="V28" t="s">
        <v>70</v>
      </c>
      <c r="W28" t="s">
        <v>70</v>
      </c>
      <c r="X28" t="s">
        <v>70</v>
      </c>
      <c r="Y28" t="s">
        <v>221</v>
      </c>
      <c r="Z28" t="s">
        <v>60</v>
      </c>
      <c r="AA28" t="s">
        <v>70</v>
      </c>
      <c r="AB28" t="s">
        <v>70</v>
      </c>
      <c r="AC28" t="s">
        <v>68</v>
      </c>
      <c r="AD28" t="s">
        <v>68</v>
      </c>
      <c r="AE28" t="s">
        <v>68</v>
      </c>
      <c r="AF28" t="s">
        <v>70</v>
      </c>
      <c r="AG28" t="s">
        <v>70</v>
      </c>
      <c r="AH28" t="s">
        <v>68</v>
      </c>
      <c r="AI28" t="s">
        <v>70</v>
      </c>
      <c r="AJ28" t="s">
        <v>68</v>
      </c>
      <c r="AK28" t="s">
        <v>222</v>
      </c>
      <c r="AL28" t="s">
        <v>60</v>
      </c>
      <c r="AM28" t="s">
        <v>75</v>
      </c>
      <c r="AN28" t="s">
        <v>71</v>
      </c>
      <c r="AO28" t="s">
        <v>73</v>
      </c>
      <c r="AP28" t="s">
        <v>75</v>
      </c>
      <c r="AQ28" t="s">
        <v>72</v>
      </c>
      <c r="AR28" t="s">
        <v>74</v>
      </c>
      <c r="AS28" t="s">
        <v>74</v>
      </c>
      <c r="AT28" t="s">
        <v>73</v>
      </c>
      <c r="AU28" t="s">
        <v>74</v>
      </c>
      <c r="AV28" t="s">
        <v>94</v>
      </c>
      <c r="AW28" t="s">
        <v>82</v>
      </c>
      <c r="AX28" t="s">
        <v>83</v>
      </c>
      <c r="AY28" t="s">
        <v>60</v>
      </c>
      <c r="AZ28" t="s">
        <v>71</v>
      </c>
      <c r="BA28" t="s">
        <v>71</v>
      </c>
      <c r="BB28" t="s">
        <v>71</v>
      </c>
      <c r="BC28" t="s">
        <v>73</v>
      </c>
      <c r="BD28" t="s">
        <v>73</v>
      </c>
      <c r="BE28" t="s">
        <v>74</v>
      </c>
      <c r="BF28" t="s">
        <v>223</v>
      </c>
      <c r="BG28" t="s">
        <v>63</v>
      </c>
      <c r="BH28" t="s">
        <v>76</v>
      </c>
      <c r="BI28" t="s">
        <v>76</v>
      </c>
      <c r="BJ28" t="s">
        <v>76</v>
      </c>
      <c r="BK28" t="s">
        <v>77</v>
      </c>
      <c r="BL28" t="s">
        <v>77</v>
      </c>
      <c r="BM28" t="s">
        <v>77</v>
      </c>
      <c r="BN28" t="s">
        <v>77</v>
      </c>
      <c r="BO28" t="s">
        <v>76</v>
      </c>
      <c r="BP28" t="s">
        <v>77</v>
      </c>
      <c r="BQ28" t="s">
        <v>77</v>
      </c>
      <c r="BR28" t="s">
        <v>63</v>
      </c>
      <c r="BS28" t="s">
        <v>63</v>
      </c>
      <c r="BT28" t="s">
        <v>76</v>
      </c>
      <c r="BU28" t="s">
        <v>76</v>
      </c>
      <c r="BV28" t="s">
        <v>76</v>
      </c>
      <c r="BW28" t="s">
        <v>76</v>
      </c>
      <c r="BX28" t="s">
        <v>77</v>
      </c>
      <c r="BY28" t="s">
        <v>77</v>
      </c>
      <c r="BZ28" t="s">
        <v>77</v>
      </c>
      <c r="CA28" t="s">
        <v>63</v>
      </c>
      <c r="CB28" t="s">
        <v>224</v>
      </c>
    </row>
    <row r="29" spans="1:80">
      <c r="A29">
        <v>306852</v>
      </c>
      <c r="B29" t="s">
        <v>60</v>
      </c>
      <c r="D29" t="s">
        <v>61</v>
      </c>
      <c r="E29" t="s">
        <v>62</v>
      </c>
      <c r="F29" t="s">
        <v>63</v>
      </c>
      <c r="G29" t="s">
        <v>225</v>
      </c>
      <c r="H29" t="s">
        <v>226</v>
      </c>
      <c r="I29" t="s">
        <v>468</v>
      </c>
      <c r="J29" t="s">
        <v>63</v>
      </c>
      <c r="K29" t="s">
        <v>66</v>
      </c>
      <c r="L29" t="s">
        <v>61</v>
      </c>
      <c r="M29" t="s">
        <v>60</v>
      </c>
      <c r="N29" t="s">
        <v>70</v>
      </c>
      <c r="O29" t="s">
        <v>70</v>
      </c>
      <c r="P29" t="s">
        <v>70</v>
      </c>
      <c r="Q29" t="s">
        <v>69</v>
      </c>
      <c r="R29" t="s">
        <v>68</v>
      </c>
      <c r="S29" t="s">
        <v>68</v>
      </c>
      <c r="T29" t="s">
        <v>69</v>
      </c>
      <c r="U29" t="s">
        <v>69</v>
      </c>
      <c r="V29" t="s">
        <v>68</v>
      </c>
      <c r="W29" t="s">
        <v>70</v>
      </c>
      <c r="X29" t="s">
        <v>74</v>
      </c>
      <c r="Y29" t="s">
        <v>63</v>
      </c>
      <c r="Z29" t="s">
        <v>60</v>
      </c>
      <c r="AA29" t="s">
        <v>70</v>
      </c>
      <c r="AB29" t="s">
        <v>68</v>
      </c>
      <c r="AC29" t="s">
        <v>68</v>
      </c>
      <c r="AD29" t="s">
        <v>68</v>
      </c>
      <c r="AE29" t="s">
        <v>70</v>
      </c>
      <c r="AF29" t="s">
        <v>68</v>
      </c>
      <c r="AG29" t="s">
        <v>68</v>
      </c>
      <c r="AH29" t="s">
        <v>68</v>
      </c>
      <c r="AI29" t="s">
        <v>70</v>
      </c>
      <c r="AJ29" t="s">
        <v>74</v>
      </c>
      <c r="AK29" t="s">
        <v>63</v>
      </c>
      <c r="AL29" t="s">
        <v>60</v>
      </c>
      <c r="AM29" t="s">
        <v>71</v>
      </c>
      <c r="AN29" t="s">
        <v>71</v>
      </c>
      <c r="AO29" t="s">
        <v>72</v>
      </c>
      <c r="AP29" t="s">
        <v>74</v>
      </c>
      <c r="AQ29" t="s">
        <v>71</v>
      </c>
      <c r="AR29" t="s">
        <v>74</v>
      </c>
      <c r="AS29" t="s">
        <v>74</v>
      </c>
      <c r="AT29" t="s">
        <v>75</v>
      </c>
      <c r="AU29" t="s">
        <v>74</v>
      </c>
      <c r="AV29" t="s">
        <v>63</v>
      </c>
      <c r="AW29" t="s">
        <v>82</v>
      </c>
      <c r="AX29" t="s">
        <v>103</v>
      </c>
      <c r="AY29" t="s">
        <v>60</v>
      </c>
      <c r="AZ29" t="s">
        <v>71</v>
      </c>
      <c r="BA29" t="s">
        <v>71</v>
      </c>
      <c r="BB29" t="s">
        <v>71</v>
      </c>
      <c r="BC29" t="s">
        <v>73</v>
      </c>
      <c r="BD29" t="s">
        <v>73</v>
      </c>
      <c r="BE29" t="s">
        <v>74</v>
      </c>
      <c r="BF29" t="s">
        <v>63</v>
      </c>
      <c r="BG29" t="s">
        <v>63</v>
      </c>
      <c r="BH29" t="s">
        <v>76</v>
      </c>
      <c r="BI29" t="s">
        <v>76</v>
      </c>
      <c r="BJ29" t="s">
        <v>76</v>
      </c>
      <c r="BK29" t="s">
        <v>76</v>
      </c>
      <c r="BL29" t="s">
        <v>76</v>
      </c>
      <c r="BM29" t="s">
        <v>77</v>
      </c>
      <c r="BN29" t="s">
        <v>77</v>
      </c>
      <c r="BO29" t="s">
        <v>76</v>
      </c>
      <c r="BP29" t="s">
        <v>77</v>
      </c>
      <c r="BQ29" t="s">
        <v>77</v>
      </c>
      <c r="BR29" t="s">
        <v>63</v>
      </c>
      <c r="BS29" t="s">
        <v>63</v>
      </c>
      <c r="BT29" t="s">
        <v>76</v>
      </c>
      <c r="BU29" t="s">
        <v>76</v>
      </c>
      <c r="BV29" t="s">
        <v>76</v>
      </c>
      <c r="BW29" t="s">
        <v>76</v>
      </c>
      <c r="BX29" t="s">
        <v>76</v>
      </c>
      <c r="BY29" t="s">
        <v>76</v>
      </c>
      <c r="BZ29" t="s">
        <v>77</v>
      </c>
      <c r="CA29" t="s">
        <v>63</v>
      </c>
      <c r="CB29" t="s">
        <v>227</v>
      </c>
    </row>
    <row r="30" spans="1:80">
      <c r="A30">
        <v>306898</v>
      </c>
      <c r="B30" t="s">
        <v>60</v>
      </c>
      <c r="C30" t="s">
        <v>228</v>
      </c>
      <c r="D30" t="s">
        <v>61</v>
      </c>
      <c r="E30" t="s">
        <v>142</v>
      </c>
      <c r="F30" t="s">
        <v>63</v>
      </c>
      <c r="G30" t="s">
        <v>229</v>
      </c>
      <c r="H30" t="s">
        <v>154</v>
      </c>
      <c r="I30" t="s">
        <v>467</v>
      </c>
      <c r="J30" t="s">
        <v>63</v>
      </c>
      <c r="K30" t="s">
        <v>80</v>
      </c>
      <c r="L30" t="s">
        <v>61</v>
      </c>
      <c r="M30" t="s">
        <v>60</v>
      </c>
      <c r="N30" t="s">
        <v>74</v>
      </c>
      <c r="O30" t="s">
        <v>70</v>
      </c>
      <c r="P30" t="s">
        <v>68</v>
      </c>
      <c r="Q30" t="s">
        <v>67</v>
      </c>
      <c r="R30" t="s">
        <v>69</v>
      </c>
      <c r="S30" t="s">
        <v>68</v>
      </c>
      <c r="T30" t="s">
        <v>68</v>
      </c>
      <c r="U30" t="s">
        <v>70</v>
      </c>
      <c r="V30" t="s">
        <v>68</v>
      </c>
      <c r="W30" t="s">
        <v>67</v>
      </c>
      <c r="X30" t="s">
        <v>74</v>
      </c>
      <c r="Y30" t="s">
        <v>63</v>
      </c>
      <c r="Z30" t="s">
        <v>60</v>
      </c>
      <c r="AA30" t="s">
        <v>68</v>
      </c>
      <c r="AB30" t="s">
        <v>68</v>
      </c>
      <c r="AC30" t="s">
        <v>69</v>
      </c>
      <c r="AD30" t="s">
        <v>70</v>
      </c>
      <c r="AE30" t="s">
        <v>70</v>
      </c>
      <c r="AF30" t="s">
        <v>70</v>
      </c>
      <c r="AG30" t="s">
        <v>70</v>
      </c>
      <c r="AH30" t="s">
        <v>70</v>
      </c>
      <c r="AI30" t="s">
        <v>70</v>
      </c>
      <c r="AJ30" t="s">
        <v>74</v>
      </c>
      <c r="AK30" t="s">
        <v>63</v>
      </c>
      <c r="AL30" t="s">
        <v>60</v>
      </c>
      <c r="AM30" t="s">
        <v>71</v>
      </c>
      <c r="AN30" t="s">
        <v>71</v>
      </c>
      <c r="AO30" t="s">
        <v>72</v>
      </c>
      <c r="AP30" t="s">
        <v>72</v>
      </c>
      <c r="AQ30" t="s">
        <v>75</v>
      </c>
      <c r="AR30" t="s">
        <v>74</v>
      </c>
      <c r="AS30" t="s">
        <v>74</v>
      </c>
      <c r="AT30" t="s">
        <v>75</v>
      </c>
      <c r="AU30" t="s">
        <v>74</v>
      </c>
      <c r="AV30" t="s">
        <v>63</v>
      </c>
      <c r="AW30" t="s">
        <v>82</v>
      </c>
      <c r="AX30" t="s">
        <v>139</v>
      </c>
      <c r="AY30" t="s">
        <v>60</v>
      </c>
      <c r="AZ30" t="s">
        <v>73</v>
      </c>
      <c r="BA30" t="s">
        <v>72</v>
      </c>
      <c r="BB30" t="s">
        <v>75</v>
      </c>
      <c r="BC30" t="s">
        <v>75</v>
      </c>
      <c r="BD30" t="s">
        <v>71</v>
      </c>
      <c r="BE30" t="s">
        <v>74</v>
      </c>
      <c r="BF30" t="s">
        <v>63</v>
      </c>
      <c r="BG30" t="s">
        <v>63</v>
      </c>
      <c r="BH30" t="s">
        <v>77</v>
      </c>
      <c r="BI30" t="s">
        <v>77</v>
      </c>
      <c r="BJ30" t="s">
        <v>76</v>
      </c>
      <c r="BK30" t="s">
        <v>76</v>
      </c>
      <c r="BL30" t="s">
        <v>77</v>
      </c>
      <c r="BM30" t="s">
        <v>77</v>
      </c>
      <c r="BN30" t="s">
        <v>76</v>
      </c>
      <c r="BO30" t="s">
        <v>76</v>
      </c>
      <c r="BP30" t="s">
        <v>76</v>
      </c>
      <c r="BQ30" t="s">
        <v>76</v>
      </c>
      <c r="BR30" t="s">
        <v>230</v>
      </c>
      <c r="BS30" t="s">
        <v>63</v>
      </c>
      <c r="BT30" t="s">
        <v>76</v>
      </c>
      <c r="BU30" t="s">
        <v>76</v>
      </c>
      <c r="BV30" t="s">
        <v>76</v>
      </c>
      <c r="BW30" t="s">
        <v>77</v>
      </c>
      <c r="BX30" t="s">
        <v>77</v>
      </c>
      <c r="BY30" t="s">
        <v>76</v>
      </c>
      <c r="BZ30" t="s">
        <v>77</v>
      </c>
      <c r="CA30" t="s">
        <v>63</v>
      </c>
      <c r="CB30" t="s">
        <v>231</v>
      </c>
    </row>
    <row r="31" spans="1:80">
      <c r="A31">
        <v>306926</v>
      </c>
      <c r="B31" t="s">
        <v>60</v>
      </c>
      <c r="D31" t="s">
        <v>61</v>
      </c>
      <c r="E31" t="s">
        <v>62</v>
      </c>
      <c r="F31" t="s">
        <v>63</v>
      </c>
      <c r="G31" t="s">
        <v>232</v>
      </c>
      <c r="H31" t="s">
        <v>226</v>
      </c>
      <c r="I31" t="s">
        <v>468</v>
      </c>
      <c r="J31" t="s">
        <v>63</v>
      </c>
      <c r="K31" t="s">
        <v>66</v>
      </c>
      <c r="L31" t="s">
        <v>61</v>
      </c>
      <c r="M31" t="s">
        <v>60</v>
      </c>
      <c r="N31" t="s">
        <v>74</v>
      </c>
      <c r="O31" t="s">
        <v>70</v>
      </c>
      <c r="P31" t="s">
        <v>70</v>
      </c>
      <c r="Q31" t="s">
        <v>67</v>
      </c>
      <c r="R31" t="s">
        <v>68</v>
      </c>
      <c r="S31" t="s">
        <v>70</v>
      </c>
      <c r="T31" t="s">
        <v>70</v>
      </c>
      <c r="U31" t="s">
        <v>70</v>
      </c>
      <c r="V31" t="s">
        <v>70</v>
      </c>
      <c r="W31" t="s">
        <v>70</v>
      </c>
      <c r="X31" t="s">
        <v>74</v>
      </c>
      <c r="Y31" t="s">
        <v>63</v>
      </c>
      <c r="Z31" t="s">
        <v>60</v>
      </c>
      <c r="AA31" t="s">
        <v>70</v>
      </c>
      <c r="AB31" t="s">
        <v>70</v>
      </c>
      <c r="AC31" t="s">
        <v>68</v>
      </c>
      <c r="AD31" t="s">
        <v>70</v>
      </c>
      <c r="AE31" t="s">
        <v>70</v>
      </c>
      <c r="AF31" t="s">
        <v>70</v>
      </c>
      <c r="AG31" t="s">
        <v>70</v>
      </c>
      <c r="AH31" t="s">
        <v>70</v>
      </c>
      <c r="AI31" t="s">
        <v>70</v>
      </c>
      <c r="AJ31" t="s">
        <v>74</v>
      </c>
      <c r="AK31" t="s">
        <v>116</v>
      </c>
      <c r="AL31" t="s">
        <v>60</v>
      </c>
      <c r="AM31" t="s">
        <v>71</v>
      </c>
      <c r="AN31" t="s">
        <v>71</v>
      </c>
      <c r="AO31" t="s">
        <v>73</v>
      </c>
      <c r="AP31" t="s">
        <v>73</v>
      </c>
      <c r="AQ31" t="s">
        <v>75</v>
      </c>
      <c r="AR31" t="s">
        <v>74</v>
      </c>
      <c r="AS31" t="s">
        <v>74</v>
      </c>
      <c r="AT31" t="s">
        <v>72</v>
      </c>
      <c r="AU31" t="s">
        <v>74</v>
      </c>
      <c r="AV31" t="s">
        <v>116</v>
      </c>
      <c r="AW31" t="s">
        <v>82</v>
      </c>
      <c r="AX31" t="s">
        <v>139</v>
      </c>
      <c r="AY31" t="s">
        <v>60</v>
      </c>
      <c r="AZ31" t="s">
        <v>71</v>
      </c>
      <c r="BA31" t="s">
        <v>75</v>
      </c>
      <c r="BB31" t="s">
        <v>75</v>
      </c>
      <c r="BC31" t="s">
        <v>71</v>
      </c>
      <c r="BD31" t="s">
        <v>73</v>
      </c>
      <c r="BE31" t="s">
        <v>74</v>
      </c>
      <c r="BF31" t="s">
        <v>116</v>
      </c>
      <c r="BG31" t="s">
        <v>63</v>
      </c>
      <c r="BH31" t="s">
        <v>77</v>
      </c>
      <c r="BI31" t="s">
        <v>76</v>
      </c>
      <c r="BJ31" t="s">
        <v>76</v>
      </c>
      <c r="BK31" t="s">
        <v>77</v>
      </c>
      <c r="BL31" t="s">
        <v>77</v>
      </c>
      <c r="BM31" t="s">
        <v>77</v>
      </c>
      <c r="BN31" t="s">
        <v>77</v>
      </c>
      <c r="BO31" t="s">
        <v>76</v>
      </c>
      <c r="BP31" t="s">
        <v>77</v>
      </c>
      <c r="BQ31" t="s">
        <v>77</v>
      </c>
      <c r="BR31" t="s">
        <v>63</v>
      </c>
      <c r="BS31" t="s">
        <v>63</v>
      </c>
      <c r="BT31" t="s">
        <v>76</v>
      </c>
      <c r="BU31" t="s">
        <v>76</v>
      </c>
      <c r="BV31" t="s">
        <v>76</v>
      </c>
      <c r="BW31" t="s">
        <v>76</v>
      </c>
      <c r="BX31" t="s">
        <v>77</v>
      </c>
      <c r="BY31" t="s">
        <v>77</v>
      </c>
      <c r="BZ31" t="s">
        <v>77</v>
      </c>
      <c r="CA31" t="s">
        <v>63</v>
      </c>
      <c r="CB31" t="s">
        <v>233</v>
      </c>
    </row>
    <row r="32" spans="1:80">
      <c r="A32">
        <v>306973</v>
      </c>
      <c r="B32" t="s">
        <v>60</v>
      </c>
      <c r="D32" t="s">
        <v>61</v>
      </c>
      <c r="E32" t="s">
        <v>78</v>
      </c>
      <c r="F32" t="s">
        <v>63</v>
      </c>
      <c r="G32" t="s">
        <v>234</v>
      </c>
      <c r="H32" t="s">
        <v>121</v>
      </c>
      <c r="I32" t="s">
        <v>468</v>
      </c>
      <c r="J32" t="s">
        <v>63</v>
      </c>
      <c r="K32" t="s">
        <v>80</v>
      </c>
      <c r="L32" t="s">
        <v>61</v>
      </c>
      <c r="M32" t="s">
        <v>60</v>
      </c>
      <c r="N32" t="s">
        <v>68</v>
      </c>
      <c r="O32" t="s">
        <v>70</v>
      </c>
      <c r="P32" t="s">
        <v>70</v>
      </c>
      <c r="Q32" t="s">
        <v>70</v>
      </c>
      <c r="R32" t="s">
        <v>68</v>
      </c>
      <c r="S32" t="s">
        <v>70</v>
      </c>
      <c r="T32" t="s">
        <v>70</v>
      </c>
      <c r="U32" t="s">
        <v>68</v>
      </c>
      <c r="V32" t="s">
        <v>70</v>
      </c>
      <c r="W32" t="s">
        <v>68</v>
      </c>
      <c r="X32" t="s">
        <v>67</v>
      </c>
      <c r="Y32" t="s">
        <v>235</v>
      </c>
      <c r="Z32" t="s">
        <v>60</v>
      </c>
      <c r="AA32" t="s">
        <v>70</v>
      </c>
      <c r="AB32" t="s">
        <v>68</v>
      </c>
      <c r="AC32" t="s">
        <v>68</v>
      </c>
      <c r="AD32" t="s">
        <v>68</v>
      </c>
      <c r="AE32" t="s">
        <v>69</v>
      </c>
      <c r="AF32" t="s">
        <v>70</v>
      </c>
      <c r="AG32" t="s">
        <v>68</v>
      </c>
      <c r="AH32" t="s">
        <v>68</v>
      </c>
      <c r="AI32" t="s">
        <v>67</v>
      </c>
      <c r="AJ32" t="s">
        <v>67</v>
      </c>
      <c r="AK32" t="s">
        <v>236</v>
      </c>
      <c r="AL32" t="s">
        <v>60</v>
      </c>
      <c r="AM32" t="s">
        <v>71</v>
      </c>
      <c r="AN32" t="s">
        <v>74</v>
      </c>
      <c r="AO32" t="s">
        <v>72</v>
      </c>
      <c r="AP32" t="s">
        <v>75</v>
      </c>
      <c r="AQ32" t="s">
        <v>74</v>
      </c>
      <c r="AR32" t="s">
        <v>74</v>
      </c>
      <c r="AS32" t="s">
        <v>74</v>
      </c>
      <c r="AT32" t="s">
        <v>74</v>
      </c>
      <c r="AU32" t="s">
        <v>74</v>
      </c>
      <c r="AV32" t="s">
        <v>237</v>
      </c>
      <c r="AW32" t="s">
        <v>82</v>
      </c>
      <c r="AX32" t="s">
        <v>89</v>
      </c>
      <c r="AY32" t="s">
        <v>60</v>
      </c>
      <c r="AZ32" t="s">
        <v>73</v>
      </c>
      <c r="BA32" t="s">
        <v>73</v>
      </c>
      <c r="BB32" t="s">
        <v>73</v>
      </c>
      <c r="BC32" t="s">
        <v>73</v>
      </c>
      <c r="BD32" t="s">
        <v>71</v>
      </c>
      <c r="BE32" t="s">
        <v>75</v>
      </c>
      <c r="BF32" t="s">
        <v>238</v>
      </c>
      <c r="BG32" t="s">
        <v>63</v>
      </c>
      <c r="BH32" t="s">
        <v>77</v>
      </c>
      <c r="BI32" t="s">
        <v>77</v>
      </c>
      <c r="BJ32" t="s">
        <v>76</v>
      </c>
      <c r="BK32" t="s">
        <v>77</v>
      </c>
      <c r="BL32" t="s">
        <v>77</v>
      </c>
      <c r="BM32" t="s">
        <v>77</v>
      </c>
      <c r="BN32" t="s">
        <v>77</v>
      </c>
      <c r="BO32" t="s">
        <v>77</v>
      </c>
      <c r="BP32" t="s">
        <v>77</v>
      </c>
      <c r="BQ32" t="s">
        <v>77</v>
      </c>
      <c r="BR32" t="s">
        <v>63</v>
      </c>
      <c r="BS32" t="s">
        <v>63</v>
      </c>
      <c r="BT32" t="s">
        <v>76</v>
      </c>
      <c r="BU32" t="s">
        <v>76</v>
      </c>
      <c r="BV32" t="s">
        <v>76</v>
      </c>
      <c r="BW32" t="s">
        <v>76</v>
      </c>
      <c r="BX32" t="s">
        <v>77</v>
      </c>
      <c r="BY32" t="s">
        <v>76</v>
      </c>
      <c r="BZ32" t="s">
        <v>77</v>
      </c>
      <c r="CA32" t="s">
        <v>63</v>
      </c>
      <c r="CB32" t="s">
        <v>239</v>
      </c>
    </row>
    <row r="33" spans="1:80">
      <c r="A33">
        <v>307024</v>
      </c>
      <c r="B33" t="s">
        <v>60</v>
      </c>
      <c r="C33" t="s">
        <v>240</v>
      </c>
      <c r="D33" t="s">
        <v>61</v>
      </c>
      <c r="E33" t="s">
        <v>78</v>
      </c>
      <c r="F33" t="s">
        <v>63</v>
      </c>
      <c r="G33" t="s">
        <v>92</v>
      </c>
      <c r="H33" t="s">
        <v>474</v>
      </c>
      <c r="I33" t="s">
        <v>469</v>
      </c>
      <c r="J33" t="s">
        <v>63</v>
      </c>
      <c r="K33" t="s">
        <v>175</v>
      </c>
      <c r="L33" t="s">
        <v>61</v>
      </c>
      <c r="M33" t="s">
        <v>60</v>
      </c>
      <c r="N33" t="s">
        <v>69</v>
      </c>
      <c r="O33" t="s">
        <v>70</v>
      </c>
      <c r="P33" t="s">
        <v>68</v>
      </c>
      <c r="Q33" t="s">
        <v>67</v>
      </c>
      <c r="R33" t="s">
        <v>69</v>
      </c>
      <c r="S33" t="s">
        <v>68</v>
      </c>
      <c r="T33" t="s">
        <v>68</v>
      </c>
      <c r="U33" t="s">
        <v>70</v>
      </c>
      <c r="V33" t="s">
        <v>67</v>
      </c>
      <c r="W33" t="s">
        <v>74</v>
      </c>
      <c r="X33" t="s">
        <v>74</v>
      </c>
      <c r="Y33" t="s">
        <v>241</v>
      </c>
      <c r="Z33" t="s">
        <v>60</v>
      </c>
      <c r="AA33" t="s">
        <v>69</v>
      </c>
      <c r="AB33" t="s">
        <v>70</v>
      </c>
      <c r="AC33" t="s">
        <v>69</v>
      </c>
      <c r="AD33" t="s">
        <v>68</v>
      </c>
      <c r="AE33" t="s">
        <v>68</v>
      </c>
      <c r="AF33" t="s">
        <v>70</v>
      </c>
      <c r="AG33" t="s">
        <v>69</v>
      </c>
      <c r="AH33" t="s">
        <v>68</v>
      </c>
      <c r="AI33" t="s">
        <v>70</v>
      </c>
      <c r="AJ33" t="s">
        <v>74</v>
      </c>
      <c r="AK33" t="s">
        <v>241</v>
      </c>
      <c r="AL33" t="s">
        <v>60</v>
      </c>
      <c r="AM33" t="s">
        <v>71</v>
      </c>
      <c r="AN33" t="s">
        <v>73</v>
      </c>
      <c r="AO33" t="s">
        <v>71</v>
      </c>
      <c r="AP33" t="s">
        <v>75</v>
      </c>
      <c r="AQ33" t="s">
        <v>74</v>
      </c>
      <c r="AR33" t="s">
        <v>72</v>
      </c>
      <c r="AS33" t="s">
        <v>75</v>
      </c>
      <c r="AT33" t="s">
        <v>71</v>
      </c>
      <c r="AU33" t="s">
        <v>74</v>
      </c>
      <c r="AV33" t="s">
        <v>241</v>
      </c>
      <c r="AW33" t="s">
        <v>95</v>
      </c>
      <c r="AX33" t="s">
        <v>103</v>
      </c>
      <c r="AY33" t="s">
        <v>60</v>
      </c>
      <c r="AZ33" t="s">
        <v>73</v>
      </c>
      <c r="BA33" t="s">
        <v>73</v>
      </c>
      <c r="BB33" t="s">
        <v>71</v>
      </c>
      <c r="BC33" t="s">
        <v>71</v>
      </c>
      <c r="BD33" t="s">
        <v>73</v>
      </c>
      <c r="BE33" t="s">
        <v>74</v>
      </c>
      <c r="BF33" t="s">
        <v>241</v>
      </c>
      <c r="BG33" t="s">
        <v>63</v>
      </c>
      <c r="BH33" t="s">
        <v>76</v>
      </c>
      <c r="BI33" t="s">
        <v>77</v>
      </c>
      <c r="BJ33" t="s">
        <v>76</v>
      </c>
      <c r="BK33" t="s">
        <v>76</v>
      </c>
      <c r="BL33" t="s">
        <v>76</v>
      </c>
      <c r="BM33" t="s">
        <v>77</v>
      </c>
      <c r="BN33" t="s">
        <v>77</v>
      </c>
      <c r="BO33" t="s">
        <v>77</v>
      </c>
      <c r="BP33" t="s">
        <v>77</v>
      </c>
      <c r="BQ33" t="s">
        <v>77</v>
      </c>
      <c r="BR33" t="s">
        <v>63</v>
      </c>
      <c r="BS33" t="s">
        <v>63</v>
      </c>
      <c r="BT33" t="s">
        <v>76</v>
      </c>
      <c r="BU33" t="s">
        <v>76</v>
      </c>
      <c r="BV33" t="s">
        <v>76</v>
      </c>
      <c r="BW33" t="s">
        <v>76</v>
      </c>
      <c r="BX33" t="s">
        <v>77</v>
      </c>
      <c r="BY33" t="s">
        <v>77</v>
      </c>
      <c r="BZ33" t="s">
        <v>77</v>
      </c>
      <c r="CA33" t="s">
        <v>63</v>
      </c>
      <c r="CB33" t="s">
        <v>242</v>
      </c>
    </row>
    <row r="34" spans="1:80">
      <c r="A34">
        <v>307052</v>
      </c>
      <c r="B34" t="s">
        <v>60</v>
      </c>
      <c r="C34" t="s">
        <v>243</v>
      </c>
      <c r="D34" t="s">
        <v>61</v>
      </c>
      <c r="E34" t="s">
        <v>78</v>
      </c>
      <c r="F34" t="s">
        <v>63</v>
      </c>
      <c r="G34" t="s">
        <v>244</v>
      </c>
      <c r="H34" t="s">
        <v>65</v>
      </c>
      <c r="I34" t="s">
        <v>467</v>
      </c>
      <c r="J34" t="s">
        <v>245</v>
      </c>
      <c r="K34" t="s">
        <v>80</v>
      </c>
      <c r="L34" t="s">
        <v>61</v>
      </c>
      <c r="M34" t="s">
        <v>60</v>
      </c>
      <c r="N34" t="s">
        <v>69</v>
      </c>
      <c r="O34" t="s">
        <v>68</v>
      </c>
      <c r="P34" t="s">
        <v>68</v>
      </c>
      <c r="Q34" t="s">
        <v>70</v>
      </c>
      <c r="R34" t="s">
        <v>68</v>
      </c>
      <c r="S34" t="s">
        <v>70</v>
      </c>
      <c r="T34" t="s">
        <v>70</v>
      </c>
      <c r="U34" t="s">
        <v>70</v>
      </c>
      <c r="V34" t="s">
        <v>70</v>
      </c>
      <c r="W34" t="s">
        <v>70</v>
      </c>
      <c r="X34" t="s">
        <v>74</v>
      </c>
      <c r="Y34" t="s">
        <v>77</v>
      </c>
      <c r="Z34" t="s">
        <v>60</v>
      </c>
      <c r="AA34" t="s">
        <v>69</v>
      </c>
      <c r="AB34" t="s">
        <v>68</v>
      </c>
      <c r="AC34" t="s">
        <v>68</v>
      </c>
      <c r="AD34" t="s">
        <v>68</v>
      </c>
      <c r="AE34" t="s">
        <v>69</v>
      </c>
      <c r="AF34" t="s">
        <v>68</v>
      </c>
      <c r="AG34" t="s">
        <v>68</v>
      </c>
      <c r="AH34" t="s">
        <v>68</v>
      </c>
      <c r="AI34" t="s">
        <v>68</v>
      </c>
      <c r="AJ34" t="s">
        <v>74</v>
      </c>
      <c r="AK34" t="s">
        <v>77</v>
      </c>
      <c r="AL34" t="s">
        <v>60</v>
      </c>
      <c r="AM34" t="s">
        <v>72</v>
      </c>
      <c r="AN34" t="s">
        <v>72</v>
      </c>
      <c r="AO34" t="s">
        <v>72</v>
      </c>
      <c r="AP34" t="s">
        <v>75</v>
      </c>
      <c r="AQ34" t="s">
        <v>72</v>
      </c>
      <c r="AR34" t="s">
        <v>75</v>
      </c>
      <c r="AS34" t="s">
        <v>75</v>
      </c>
      <c r="AT34" t="s">
        <v>74</v>
      </c>
      <c r="AU34" t="s">
        <v>74</v>
      </c>
      <c r="AV34" t="s">
        <v>77</v>
      </c>
      <c r="AW34" t="s">
        <v>82</v>
      </c>
      <c r="AX34" t="s">
        <v>83</v>
      </c>
      <c r="AY34" t="s">
        <v>60</v>
      </c>
      <c r="AZ34" t="s">
        <v>71</v>
      </c>
      <c r="BA34" t="s">
        <v>71</v>
      </c>
      <c r="BB34" t="s">
        <v>72</v>
      </c>
      <c r="BC34" t="s">
        <v>71</v>
      </c>
      <c r="BD34" t="s">
        <v>71</v>
      </c>
      <c r="BE34" t="s">
        <v>74</v>
      </c>
      <c r="BF34" t="s">
        <v>246</v>
      </c>
      <c r="BG34" t="s">
        <v>63</v>
      </c>
      <c r="BH34" t="s">
        <v>76</v>
      </c>
      <c r="BI34" t="s">
        <v>76</v>
      </c>
      <c r="BJ34" t="s">
        <v>77</v>
      </c>
      <c r="BK34" t="s">
        <v>77</v>
      </c>
      <c r="BL34" t="s">
        <v>77</v>
      </c>
      <c r="BM34" t="s">
        <v>76</v>
      </c>
      <c r="BN34" t="s">
        <v>77</v>
      </c>
      <c r="BO34" t="s">
        <v>77</v>
      </c>
      <c r="BP34" t="s">
        <v>77</v>
      </c>
      <c r="BQ34" t="s">
        <v>77</v>
      </c>
      <c r="BR34" t="s">
        <v>63</v>
      </c>
      <c r="BS34" t="s">
        <v>63</v>
      </c>
      <c r="BT34" t="s">
        <v>77</v>
      </c>
      <c r="BU34" t="s">
        <v>76</v>
      </c>
      <c r="BV34" t="s">
        <v>76</v>
      </c>
      <c r="BW34" t="s">
        <v>76</v>
      </c>
      <c r="BX34" t="s">
        <v>77</v>
      </c>
      <c r="BY34" t="s">
        <v>76</v>
      </c>
      <c r="BZ34" t="s">
        <v>77</v>
      </c>
      <c r="CA34" t="s">
        <v>63</v>
      </c>
      <c r="CB34" t="s">
        <v>207</v>
      </c>
    </row>
    <row r="35" spans="1:80">
      <c r="A35">
        <v>307124</v>
      </c>
      <c r="B35" t="s">
        <v>60</v>
      </c>
      <c r="D35" t="s">
        <v>61</v>
      </c>
      <c r="E35" t="s">
        <v>142</v>
      </c>
      <c r="F35" t="s">
        <v>63</v>
      </c>
      <c r="G35" t="s">
        <v>247</v>
      </c>
      <c r="H35" t="s">
        <v>209</v>
      </c>
      <c r="I35" t="s">
        <v>467</v>
      </c>
      <c r="J35" t="s">
        <v>63</v>
      </c>
      <c r="K35" t="s">
        <v>80</v>
      </c>
      <c r="L35" t="s">
        <v>61</v>
      </c>
      <c r="M35" t="s">
        <v>60</v>
      </c>
      <c r="N35" t="s">
        <v>69</v>
      </c>
      <c r="O35" t="s">
        <v>70</v>
      </c>
      <c r="P35" t="s">
        <v>70</v>
      </c>
      <c r="Q35" t="s">
        <v>68</v>
      </c>
      <c r="R35" t="s">
        <v>70</v>
      </c>
      <c r="S35" t="s">
        <v>70</v>
      </c>
      <c r="T35" t="s">
        <v>70</v>
      </c>
      <c r="U35" t="s">
        <v>68</v>
      </c>
      <c r="V35" t="s">
        <v>70</v>
      </c>
      <c r="W35" t="s">
        <v>68</v>
      </c>
      <c r="X35" t="s">
        <v>69</v>
      </c>
      <c r="Y35" t="s">
        <v>248</v>
      </c>
      <c r="Z35" t="s">
        <v>60</v>
      </c>
      <c r="AA35" t="s">
        <v>69</v>
      </c>
      <c r="AB35" t="s">
        <v>69</v>
      </c>
      <c r="AC35" t="s">
        <v>69</v>
      </c>
      <c r="AD35" t="s">
        <v>68</v>
      </c>
      <c r="AE35" t="s">
        <v>69</v>
      </c>
      <c r="AF35" t="s">
        <v>69</v>
      </c>
      <c r="AG35" t="s">
        <v>68</v>
      </c>
      <c r="AH35" t="s">
        <v>68</v>
      </c>
      <c r="AI35" t="s">
        <v>68</v>
      </c>
      <c r="AJ35" t="s">
        <v>68</v>
      </c>
      <c r="AK35" t="s">
        <v>249</v>
      </c>
      <c r="AL35" t="s">
        <v>60</v>
      </c>
      <c r="AM35" t="s">
        <v>71</v>
      </c>
      <c r="AN35" t="s">
        <v>72</v>
      </c>
      <c r="AO35" t="s">
        <v>71</v>
      </c>
      <c r="AP35" t="s">
        <v>72</v>
      </c>
      <c r="AQ35" t="s">
        <v>71</v>
      </c>
      <c r="AR35" t="s">
        <v>71</v>
      </c>
      <c r="AS35" t="s">
        <v>71</v>
      </c>
      <c r="AT35" t="s">
        <v>72</v>
      </c>
      <c r="AU35" t="s">
        <v>71</v>
      </c>
      <c r="AV35" t="s">
        <v>250</v>
      </c>
      <c r="AW35" t="s">
        <v>82</v>
      </c>
      <c r="AX35" t="s">
        <v>103</v>
      </c>
      <c r="AY35" t="s">
        <v>60</v>
      </c>
      <c r="AZ35" t="s">
        <v>72</v>
      </c>
      <c r="BA35" t="s">
        <v>71</v>
      </c>
      <c r="BB35" t="s">
        <v>71</v>
      </c>
      <c r="BC35" t="s">
        <v>71</v>
      </c>
      <c r="BD35" t="s">
        <v>71</v>
      </c>
      <c r="BE35" t="s">
        <v>71</v>
      </c>
      <c r="BF35" t="s">
        <v>251</v>
      </c>
      <c r="BG35" t="s">
        <v>63</v>
      </c>
      <c r="BH35" t="s">
        <v>76</v>
      </c>
      <c r="BI35" t="s">
        <v>76</v>
      </c>
      <c r="BJ35" t="s">
        <v>76</v>
      </c>
      <c r="BK35" t="s">
        <v>77</v>
      </c>
      <c r="BL35" t="s">
        <v>76</v>
      </c>
      <c r="BM35" t="s">
        <v>77</v>
      </c>
      <c r="BN35" t="s">
        <v>77</v>
      </c>
      <c r="BO35" t="s">
        <v>77</v>
      </c>
      <c r="BP35" t="s">
        <v>77</v>
      </c>
      <c r="BQ35" t="s">
        <v>77</v>
      </c>
      <c r="BR35" t="s">
        <v>63</v>
      </c>
      <c r="BS35" t="s">
        <v>63</v>
      </c>
      <c r="BT35" t="s">
        <v>77</v>
      </c>
      <c r="BU35" t="s">
        <v>76</v>
      </c>
      <c r="BV35" t="s">
        <v>76</v>
      </c>
      <c r="BW35" t="s">
        <v>77</v>
      </c>
      <c r="BX35" t="s">
        <v>77</v>
      </c>
      <c r="BY35" t="s">
        <v>77</v>
      </c>
      <c r="BZ35" t="s">
        <v>77</v>
      </c>
      <c r="CA35" t="s">
        <v>63</v>
      </c>
      <c r="CB35" t="s">
        <v>252</v>
      </c>
    </row>
    <row r="36" spans="1:80">
      <c r="A36">
        <v>307130</v>
      </c>
      <c r="B36" t="s">
        <v>60</v>
      </c>
      <c r="D36" t="s">
        <v>61</v>
      </c>
      <c r="E36" t="s">
        <v>78</v>
      </c>
      <c r="F36" t="s">
        <v>63</v>
      </c>
      <c r="G36" t="s">
        <v>253</v>
      </c>
      <c r="H36" t="s">
        <v>254</v>
      </c>
      <c r="I36" t="s">
        <v>467</v>
      </c>
      <c r="J36" t="s">
        <v>245</v>
      </c>
      <c r="K36" t="s">
        <v>80</v>
      </c>
      <c r="L36" t="s">
        <v>61</v>
      </c>
      <c r="M36" t="s">
        <v>60</v>
      </c>
      <c r="N36" t="s">
        <v>68</v>
      </c>
      <c r="O36" t="s">
        <v>69</v>
      </c>
      <c r="P36" t="s">
        <v>70</v>
      </c>
      <c r="Q36" t="s">
        <v>67</v>
      </c>
      <c r="R36" t="s">
        <v>69</v>
      </c>
      <c r="S36" t="s">
        <v>69</v>
      </c>
      <c r="T36" t="s">
        <v>67</v>
      </c>
      <c r="U36" t="s">
        <v>69</v>
      </c>
      <c r="V36" t="s">
        <v>70</v>
      </c>
      <c r="W36" t="s">
        <v>68</v>
      </c>
      <c r="X36" t="s">
        <v>74</v>
      </c>
      <c r="Y36" t="s">
        <v>63</v>
      </c>
      <c r="Z36" t="s">
        <v>60</v>
      </c>
      <c r="AA36" t="s">
        <v>70</v>
      </c>
      <c r="AB36" t="s">
        <v>70</v>
      </c>
      <c r="AC36" t="s">
        <v>69</v>
      </c>
      <c r="AD36" t="s">
        <v>69</v>
      </c>
      <c r="AE36" t="s">
        <v>68</v>
      </c>
      <c r="AF36" t="s">
        <v>70</v>
      </c>
      <c r="AG36" t="s">
        <v>69</v>
      </c>
      <c r="AH36" t="s">
        <v>70</v>
      </c>
      <c r="AI36" t="s">
        <v>70</v>
      </c>
      <c r="AJ36" t="s">
        <v>74</v>
      </c>
      <c r="AK36" t="s">
        <v>63</v>
      </c>
      <c r="AL36" t="s">
        <v>60</v>
      </c>
      <c r="AM36" t="s">
        <v>73</v>
      </c>
      <c r="AN36" t="s">
        <v>71</v>
      </c>
      <c r="AO36" t="s">
        <v>72</v>
      </c>
      <c r="AP36" t="s">
        <v>72</v>
      </c>
      <c r="AQ36" t="s">
        <v>72</v>
      </c>
      <c r="AR36" t="s">
        <v>74</v>
      </c>
      <c r="AS36" t="s">
        <v>74</v>
      </c>
      <c r="AT36" t="s">
        <v>75</v>
      </c>
      <c r="AU36" t="s">
        <v>74</v>
      </c>
      <c r="AV36" t="s">
        <v>63</v>
      </c>
      <c r="AW36" t="s">
        <v>470</v>
      </c>
      <c r="AX36" t="s">
        <v>83</v>
      </c>
      <c r="AY36" t="s">
        <v>60</v>
      </c>
      <c r="AZ36" t="s">
        <v>73</v>
      </c>
      <c r="BA36" t="s">
        <v>73</v>
      </c>
      <c r="BB36" t="s">
        <v>71</v>
      </c>
      <c r="BC36" t="s">
        <v>71</v>
      </c>
      <c r="BD36" t="s">
        <v>71</v>
      </c>
      <c r="BE36" t="s">
        <v>74</v>
      </c>
      <c r="BF36" t="s">
        <v>63</v>
      </c>
      <c r="BG36" t="s">
        <v>63</v>
      </c>
      <c r="BH36" t="s">
        <v>77</v>
      </c>
      <c r="BI36" t="s">
        <v>76</v>
      </c>
      <c r="BJ36" t="s">
        <v>76</v>
      </c>
      <c r="BK36" t="s">
        <v>76</v>
      </c>
      <c r="BL36" t="s">
        <v>76</v>
      </c>
      <c r="BM36" t="s">
        <v>77</v>
      </c>
      <c r="BN36" t="s">
        <v>77</v>
      </c>
      <c r="BO36" t="s">
        <v>76</v>
      </c>
      <c r="BP36" t="s">
        <v>77</v>
      </c>
      <c r="BQ36" t="s">
        <v>77</v>
      </c>
      <c r="BR36" t="s">
        <v>63</v>
      </c>
      <c r="BS36" t="s">
        <v>63</v>
      </c>
      <c r="BT36" t="s">
        <v>76</v>
      </c>
      <c r="BU36" t="s">
        <v>76</v>
      </c>
      <c r="BV36" t="s">
        <v>76</v>
      </c>
      <c r="BW36" t="s">
        <v>77</v>
      </c>
      <c r="BX36" t="s">
        <v>77</v>
      </c>
      <c r="BY36" t="s">
        <v>76</v>
      </c>
      <c r="BZ36" t="s">
        <v>77</v>
      </c>
      <c r="CA36" t="s">
        <v>63</v>
      </c>
      <c r="CB36" t="s">
        <v>255</v>
      </c>
    </row>
    <row r="37" spans="1:80">
      <c r="A37">
        <v>307136</v>
      </c>
      <c r="B37" t="s">
        <v>60</v>
      </c>
      <c r="D37" t="s">
        <v>61</v>
      </c>
      <c r="E37" t="s">
        <v>78</v>
      </c>
      <c r="F37" t="s">
        <v>63</v>
      </c>
      <c r="G37" t="s">
        <v>64</v>
      </c>
      <c r="H37" t="s">
        <v>65</v>
      </c>
      <c r="I37" t="s">
        <v>467</v>
      </c>
      <c r="J37" t="s">
        <v>245</v>
      </c>
      <c r="K37" t="s">
        <v>80</v>
      </c>
      <c r="L37" t="s">
        <v>61</v>
      </c>
      <c r="M37" t="s">
        <v>60</v>
      </c>
      <c r="N37" t="s">
        <v>67</v>
      </c>
      <c r="O37" t="s">
        <v>67</v>
      </c>
      <c r="P37" t="s">
        <v>69</v>
      </c>
      <c r="Q37" t="s">
        <v>67</v>
      </c>
      <c r="R37" t="s">
        <v>68</v>
      </c>
      <c r="S37" t="s">
        <v>68</v>
      </c>
      <c r="T37" t="s">
        <v>69</v>
      </c>
      <c r="U37" t="s">
        <v>68</v>
      </c>
      <c r="V37" t="s">
        <v>69</v>
      </c>
      <c r="W37" t="s">
        <v>69</v>
      </c>
      <c r="X37" t="s">
        <v>74</v>
      </c>
      <c r="Y37" t="s">
        <v>88</v>
      </c>
      <c r="Z37" t="s">
        <v>60</v>
      </c>
      <c r="AA37" t="s">
        <v>68</v>
      </c>
      <c r="AB37" t="s">
        <v>68</v>
      </c>
      <c r="AC37" t="s">
        <v>69</v>
      </c>
      <c r="AD37" t="s">
        <v>69</v>
      </c>
      <c r="AE37" t="s">
        <v>67</v>
      </c>
      <c r="AF37" t="s">
        <v>68</v>
      </c>
      <c r="AG37" t="s">
        <v>68</v>
      </c>
      <c r="AH37" t="s">
        <v>70</v>
      </c>
      <c r="AI37" t="s">
        <v>70</v>
      </c>
      <c r="AJ37" t="s">
        <v>74</v>
      </c>
      <c r="AK37" t="s">
        <v>256</v>
      </c>
      <c r="AL37" t="s">
        <v>60</v>
      </c>
      <c r="AM37" t="s">
        <v>75</v>
      </c>
      <c r="AN37" t="s">
        <v>72</v>
      </c>
      <c r="AO37" t="s">
        <v>72</v>
      </c>
      <c r="AP37" t="s">
        <v>71</v>
      </c>
      <c r="AQ37" t="s">
        <v>75</v>
      </c>
      <c r="AR37" t="s">
        <v>72</v>
      </c>
      <c r="AS37" t="s">
        <v>72</v>
      </c>
      <c r="AT37" t="s">
        <v>71</v>
      </c>
      <c r="AU37" t="s">
        <v>63</v>
      </c>
      <c r="AV37" t="s">
        <v>63</v>
      </c>
      <c r="AW37" t="s">
        <v>82</v>
      </c>
      <c r="AX37" t="s">
        <v>103</v>
      </c>
      <c r="AY37" t="s">
        <v>60</v>
      </c>
      <c r="AZ37" t="s">
        <v>71</v>
      </c>
      <c r="BA37" t="s">
        <v>72</v>
      </c>
      <c r="BB37" t="s">
        <v>71</v>
      </c>
      <c r="BC37" t="s">
        <v>71</v>
      </c>
      <c r="BD37" t="s">
        <v>73</v>
      </c>
      <c r="BE37" t="s">
        <v>63</v>
      </c>
      <c r="BF37" t="s">
        <v>63</v>
      </c>
      <c r="BG37" t="s">
        <v>63</v>
      </c>
      <c r="BH37" t="s">
        <v>76</v>
      </c>
      <c r="BI37" t="s">
        <v>76</v>
      </c>
      <c r="BJ37" t="s">
        <v>76</v>
      </c>
      <c r="BK37" t="s">
        <v>76</v>
      </c>
      <c r="BL37" t="s">
        <v>77</v>
      </c>
      <c r="BM37" t="s">
        <v>77</v>
      </c>
      <c r="BN37" t="s">
        <v>77</v>
      </c>
      <c r="BO37" t="s">
        <v>77</v>
      </c>
      <c r="BP37" t="s">
        <v>77</v>
      </c>
      <c r="BQ37" t="s">
        <v>77</v>
      </c>
      <c r="BR37" t="s">
        <v>63</v>
      </c>
      <c r="BS37" t="s">
        <v>63</v>
      </c>
      <c r="BT37" t="s">
        <v>76</v>
      </c>
      <c r="BU37" t="s">
        <v>76</v>
      </c>
      <c r="BV37" t="s">
        <v>76</v>
      </c>
      <c r="BW37" t="s">
        <v>77</v>
      </c>
      <c r="BX37" t="s">
        <v>77</v>
      </c>
      <c r="BY37" t="s">
        <v>76</v>
      </c>
      <c r="BZ37" t="s">
        <v>77</v>
      </c>
      <c r="CA37" t="s">
        <v>63</v>
      </c>
      <c r="CB37" t="s">
        <v>257</v>
      </c>
    </row>
    <row r="38" spans="1:80">
      <c r="A38">
        <v>307140</v>
      </c>
      <c r="B38" t="s">
        <v>60</v>
      </c>
      <c r="C38" t="s">
        <v>258</v>
      </c>
      <c r="D38" t="s">
        <v>61</v>
      </c>
      <c r="E38" t="s">
        <v>78</v>
      </c>
      <c r="F38" t="s">
        <v>63</v>
      </c>
      <c r="G38" t="s">
        <v>259</v>
      </c>
      <c r="H38" t="s">
        <v>162</v>
      </c>
      <c r="I38" t="s">
        <v>467</v>
      </c>
      <c r="J38" t="s">
        <v>472</v>
      </c>
      <c r="K38" t="s">
        <v>80</v>
      </c>
      <c r="L38" t="s">
        <v>61</v>
      </c>
      <c r="M38" t="s">
        <v>60</v>
      </c>
      <c r="N38" t="s">
        <v>68</v>
      </c>
      <c r="O38" t="s">
        <v>68</v>
      </c>
      <c r="P38" t="s">
        <v>74</v>
      </c>
      <c r="Q38" t="s">
        <v>69</v>
      </c>
      <c r="R38" t="s">
        <v>70</v>
      </c>
      <c r="S38" t="s">
        <v>69</v>
      </c>
      <c r="T38" t="s">
        <v>69</v>
      </c>
      <c r="U38" t="s">
        <v>70</v>
      </c>
      <c r="V38" t="s">
        <v>70</v>
      </c>
      <c r="W38" t="s">
        <v>67</v>
      </c>
      <c r="X38" t="s">
        <v>74</v>
      </c>
      <c r="Y38" t="s">
        <v>147</v>
      </c>
      <c r="Z38" t="s">
        <v>60</v>
      </c>
      <c r="AA38" t="s">
        <v>70</v>
      </c>
      <c r="AB38" t="s">
        <v>70</v>
      </c>
      <c r="AC38" t="s">
        <v>67</v>
      </c>
      <c r="AD38" t="s">
        <v>70</v>
      </c>
      <c r="AE38" t="s">
        <v>68</v>
      </c>
      <c r="AF38" t="s">
        <v>70</v>
      </c>
      <c r="AG38" t="s">
        <v>70</v>
      </c>
      <c r="AH38" t="s">
        <v>69</v>
      </c>
      <c r="AI38" t="s">
        <v>70</v>
      </c>
      <c r="AJ38" t="s">
        <v>69</v>
      </c>
      <c r="AK38" t="s">
        <v>147</v>
      </c>
      <c r="AL38" t="s">
        <v>60</v>
      </c>
      <c r="AM38" t="s">
        <v>74</v>
      </c>
      <c r="AN38" t="s">
        <v>72</v>
      </c>
      <c r="AO38" t="s">
        <v>73</v>
      </c>
      <c r="AP38" t="s">
        <v>73</v>
      </c>
      <c r="AQ38" t="s">
        <v>72</v>
      </c>
      <c r="AR38" t="s">
        <v>75</v>
      </c>
      <c r="AS38" t="s">
        <v>74</v>
      </c>
      <c r="AT38" t="s">
        <v>75</v>
      </c>
      <c r="AU38" t="s">
        <v>74</v>
      </c>
      <c r="AV38" t="s">
        <v>147</v>
      </c>
      <c r="AW38" t="s">
        <v>82</v>
      </c>
      <c r="AX38" t="s">
        <v>89</v>
      </c>
      <c r="AY38" t="s">
        <v>60</v>
      </c>
      <c r="AZ38" t="s">
        <v>72</v>
      </c>
      <c r="BA38" t="s">
        <v>75</v>
      </c>
      <c r="BB38" t="s">
        <v>75</v>
      </c>
      <c r="BC38" t="s">
        <v>72</v>
      </c>
      <c r="BD38" t="s">
        <v>71</v>
      </c>
      <c r="BE38" t="s">
        <v>74</v>
      </c>
      <c r="BF38" t="s">
        <v>147</v>
      </c>
      <c r="BG38" t="s">
        <v>63</v>
      </c>
      <c r="BH38" t="s">
        <v>76</v>
      </c>
      <c r="BI38" t="s">
        <v>76</v>
      </c>
      <c r="BJ38" t="s">
        <v>76</v>
      </c>
      <c r="BK38" t="s">
        <v>76</v>
      </c>
      <c r="BL38" t="s">
        <v>77</v>
      </c>
      <c r="BM38" t="s">
        <v>77</v>
      </c>
      <c r="BN38" t="s">
        <v>77</v>
      </c>
      <c r="BO38" t="s">
        <v>76</v>
      </c>
      <c r="BP38" t="s">
        <v>77</v>
      </c>
      <c r="BQ38" t="s">
        <v>77</v>
      </c>
      <c r="BR38" t="s">
        <v>63</v>
      </c>
      <c r="BS38" t="s">
        <v>63</v>
      </c>
      <c r="BT38" t="s">
        <v>77</v>
      </c>
      <c r="BU38" t="s">
        <v>76</v>
      </c>
      <c r="BV38" t="s">
        <v>76</v>
      </c>
      <c r="BW38" t="s">
        <v>76</v>
      </c>
      <c r="BX38" t="s">
        <v>77</v>
      </c>
      <c r="BY38" t="s">
        <v>77</v>
      </c>
      <c r="BZ38" t="s">
        <v>77</v>
      </c>
      <c r="CA38" t="s">
        <v>63</v>
      </c>
      <c r="CB38" t="s">
        <v>260</v>
      </c>
    </row>
    <row r="39" spans="1:80">
      <c r="A39">
        <v>307145</v>
      </c>
      <c r="B39" t="s">
        <v>60</v>
      </c>
      <c r="C39" t="s">
        <v>261</v>
      </c>
      <c r="D39" t="s">
        <v>61</v>
      </c>
      <c r="E39" t="s">
        <v>78</v>
      </c>
      <c r="F39" t="s">
        <v>63</v>
      </c>
      <c r="G39" t="s">
        <v>262</v>
      </c>
      <c r="H39" t="s">
        <v>87</v>
      </c>
      <c r="I39" t="s">
        <v>469</v>
      </c>
      <c r="J39" t="s">
        <v>245</v>
      </c>
      <c r="K39" t="s">
        <v>80</v>
      </c>
      <c r="L39" t="s">
        <v>61</v>
      </c>
      <c r="M39" t="s">
        <v>60</v>
      </c>
      <c r="N39" t="s">
        <v>69</v>
      </c>
      <c r="O39" t="s">
        <v>68</v>
      </c>
      <c r="P39" t="s">
        <v>70</v>
      </c>
      <c r="Q39" t="s">
        <v>67</v>
      </c>
      <c r="R39" t="s">
        <v>68</v>
      </c>
      <c r="S39" t="s">
        <v>69</v>
      </c>
      <c r="T39" t="s">
        <v>68</v>
      </c>
      <c r="U39" t="s">
        <v>70</v>
      </c>
      <c r="V39" t="s">
        <v>70</v>
      </c>
      <c r="W39" t="s">
        <v>70</v>
      </c>
      <c r="X39" t="s">
        <v>68</v>
      </c>
      <c r="Y39" t="s">
        <v>263</v>
      </c>
      <c r="Z39" t="s">
        <v>60</v>
      </c>
      <c r="AA39" t="s">
        <v>68</v>
      </c>
      <c r="AB39" t="s">
        <v>70</v>
      </c>
      <c r="AC39" t="s">
        <v>70</v>
      </c>
      <c r="AD39" t="s">
        <v>70</v>
      </c>
      <c r="AE39" t="s">
        <v>68</v>
      </c>
      <c r="AF39" t="s">
        <v>70</v>
      </c>
      <c r="AG39" t="s">
        <v>68</v>
      </c>
      <c r="AH39" t="s">
        <v>70</v>
      </c>
      <c r="AI39" t="s">
        <v>70</v>
      </c>
      <c r="AJ39" t="s">
        <v>68</v>
      </c>
      <c r="AK39" t="s">
        <v>264</v>
      </c>
      <c r="AL39" t="s">
        <v>60</v>
      </c>
      <c r="AM39" t="s">
        <v>73</v>
      </c>
      <c r="AN39" t="s">
        <v>73</v>
      </c>
      <c r="AO39" t="s">
        <v>71</v>
      </c>
      <c r="AP39" t="s">
        <v>73</v>
      </c>
      <c r="AQ39" t="s">
        <v>72</v>
      </c>
      <c r="AR39" t="s">
        <v>73</v>
      </c>
      <c r="AS39" t="s">
        <v>73</v>
      </c>
      <c r="AT39" t="s">
        <v>73</v>
      </c>
      <c r="AU39" t="s">
        <v>73</v>
      </c>
      <c r="AV39" t="s">
        <v>265</v>
      </c>
      <c r="AW39" t="s">
        <v>95</v>
      </c>
      <c r="AX39" t="s">
        <v>139</v>
      </c>
      <c r="AY39" t="s">
        <v>60</v>
      </c>
      <c r="AZ39" t="s">
        <v>73</v>
      </c>
      <c r="BA39" t="s">
        <v>72</v>
      </c>
      <c r="BB39" t="s">
        <v>72</v>
      </c>
      <c r="BC39" t="s">
        <v>72</v>
      </c>
      <c r="BD39" t="s">
        <v>73</v>
      </c>
      <c r="BE39" t="s">
        <v>72</v>
      </c>
      <c r="BF39" t="s">
        <v>266</v>
      </c>
      <c r="BG39" t="s">
        <v>63</v>
      </c>
      <c r="BH39" t="s">
        <v>77</v>
      </c>
      <c r="BI39" t="s">
        <v>77</v>
      </c>
      <c r="BJ39" t="s">
        <v>77</v>
      </c>
      <c r="BK39" t="s">
        <v>76</v>
      </c>
      <c r="BL39" t="s">
        <v>77</v>
      </c>
      <c r="BM39" t="s">
        <v>77</v>
      </c>
      <c r="BN39" t="s">
        <v>76</v>
      </c>
      <c r="BO39" t="s">
        <v>76</v>
      </c>
      <c r="BP39" t="s">
        <v>76</v>
      </c>
      <c r="BQ39" t="s">
        <v>76</v>
      </c>
      <c r="BR39" t="s">
        <v>267</v>
      </c>
      <c r="BS39" t="s">
        <v>63</v>
      </c>
      <c r="BT39" t="s">
        <v>76</v>
      </c>
      <c r="BU39" t="s">
        <v>76</v>
      </c>
      <c r="BV39" t="s">
        <v>76</v>
      </c>
      <c r="BW39" t="s">
        <v>76</v>
      </c>
      <c r="BX39" t="s">
        <v>77</v>
      </c>
      <c r="BY39" t="s">
        <v>76</v>
      </c>
      <c r="BZ39" t="s">
        <v>77</v>
      </c>
      <c r="CA39" t="s">
        <v>63</v>
      </c>
      <c r="CB39" t="s">
        <v>268</v>
      </c>
    </row>
    <row r="40" spans="1:80">
      <c r="A40">
        <v>307164</v>
      </c>
      <c r="B40" t="s">
        <v>60</v>
      </c>
      <c r="D40" t="s">
        <v>61</v>
      </c>
      <c r="E40" t="s">
        <v>62</v>
      </c>
      <c r="F40" t="s">
        <v>63</v>
      </c>
      <c r="G40" t="s">
        <v>86</v>
      </c>
      <c r="H40" t="s">
        <v>269</v>
      </c>
      <c r="I40" t="s">
        <v>467</v>
      </c>
      <c r="J40" t="s">
        <v>117</v>
      </c>
      <c r="K40" t="s">
        <v>80</v>
      </c>
      <c r="L40" t="s">
        <v>61</v>
      </c>
      <c r="M40" t="s">
        <v>60</v>
      </c>
      <c r="N40" t="s">
        <v>68</v>
      </c>
      <c r="O40" t="s">
        <v>70</v>
      </c>
      <c r="P40" t="s">
        <v>70</v>
      </c>
      <c r="Q40" t="s">
        <v>69</v>
      </c>
      <c r="R40" t="s">
        <v>70</v>
      </c>
      <c r="S40" t="s">
        <v>70</v>
      </c>
      <c r="T40" t="s">
        <v>70</v>
      </c>
      <c r="U40" t="s">
        <v>70</v>
      </c>
      <c r="V40" t="s">
        <v>68</v>
      </c>
      <c r="W40" t="s">
        <v>68</v>
      </c>
      <c r="X40" t="s">
        <v>70</v>
      </c>
      <c r="Y40" t="s">
        <v>270</v>
      </c>
      <c r="Z40" t="s">
        <v>60</v>
      </c>
      <c r="AA40" t="s">
        <v>70</v>
      </c>
      <c r="AB40" t="s">
        <v>70</v>
      </c>
      <c r="AC40" t="s">
        <v>68</v>
      </c>
      <c r="AD40" t="s">
        <v>68</v>
      </c>
      <c r="AE40" t="s">
        <v>68</v>
      </c>
      <c r="AF40" t="s">
        <v>68</v>
      </c>
      <c r="AG40" t="s">
        <v>68</v>
      </c>
      <c r="AH40" t="s">
        <v>68</v>
      </c>
      <c r="AI40" t="s">
        <v>70</v>
      </c>
      <c r="AJ40" t="s">
        <v>70</v>
      </c>
      <c r="AK40" t="s">
        <v>271</v>
      </c>
      <c r="AL40" t="s">
        <v>60</v>
      </c>
      <c r="AM40" t="s">
        <v>71</v>
      </c>
      <c r="AN40" t="s">
        <v>71</v>
      </c>
      <c r="AO40" t="s">
        <v>73</v>
      </c>
      <c r="AP40" t="s">
        <v>71</v>
      </c>
      <c r="AQ40" t="s">
        <v>72</v>
      </c>
      <c r="AR40" t="s">
        <v>75</v>
      </c>
      <c r="AS40" t="s">
        <v>74</v>
      </c>
      <c r="AT40" t="s">
        <v>72</v>
      </c>
      <c r="AU40" t="s">
        <v>71</v>
      </c>
      <c r="AV40" t="s">
        <v>272</v>
      </c>
      <c r="AW40" t="s">
        <v>473</v>
      </c>
      <c r="AX40" t="s">
        <v>117</v>
      </c>
      <c r="AY40" t="s">
        <v>60</v>
      </c>
      <c r="AZ40" t="s">
        <v>73</v>
      </c>
      <c r="BA40" t="s">
        <v>71</v>
      </c>
      <c r="BB40" t="s">
        <v>71</v>
      </c>
      <c r="BC40" t="s">
        <v>71</v>
      </c>
      <c r="BD40" t="s">
        <v>73</v>
      </c>
      <c r="BE40" t="s">
        <v>73</v>
      </c>
      <c r="BF40" t="s">
        <v>273</v>
      </c>
      <c r="BG40" t="s">
        <v>63</v>
      </c>
      <c r="BH40" t="s">
        <v>77</v>
      </c>
      <c r="BI40" t="s">
        <v>76</v>
      </c>
      <c r="BJ40" t="s">
        <v>76</v>
      </c>
      <c r="BK40" t="s">
        <v>77</v>
      </c>
      <c r="BL40" t="s">
        <v>77</v>
      </c>
      <c r="BM40" t="s">
        <v>77</v>
      </c>
      <c r="BN40" t="s">
        <v>77</v>
      </c>
      <c r="BO40" t="s">
        <v>76</v>
      </c>
      <c r="BP40" t="s">
        <v>77</v>
      </c>
      <c r="BQ40" t="s">
        <v>77</v>
      </c>
      <c r="BR40" t="s">
        <v>63</v>
      </c>
      <c r="BS40" t="s">
        <v>63</v>
      </c>
      <c r="BT40" t="s">
        <v>76</v>
      </c>
      <c r="BU40" t="s">
        <v>76</v>
      </c>
      <c r="BV40" t="s">
        <v>76</v>
      </c>
      <c r="BW40" t="s">
        <v>76</v>
      </c>
      <c r="BX40" t="s">
        <v>77</v>
      </c>
      <c r="BY40" t="s">
        <v>77</v>
      </c>
      <c r="BZ40" t="s">
        <v>77</v>
      </c>
      <c r="CA40" t="s">
        <v>63</v>
      </c>
      <c r="CB40" t="s">
        <v>274</v>
      </c>
    </row>
    <row r="41" spans="1:80">
      <c r="A41">
        <v>307196</v>
      </c>
      <c r="B41" t="s">
        <v>60</v>
      </c>
      <c r="D41" t="s">
        <v>61</v>
      </c>
      <c r="E41" t="s">
        <v>78</v>
      </c>
      <c r="F41" t="s">
        <v>63</v>
      </c>
      <c r="G41" t="s">
        <v>275</v>
      </c>
      <c r="H41" t="s">
        <v>254</v>
      </c>
      <c r="I41" t="s">
        <v>467</v>
      </c>
      <c r="J41" t="s">
        <v>472</v>
      </c>
      <c r="K41" t="s">
        <v>80</v>
      </c>
      <c r="L41" t="s">
        <v>61</v>
      </c>
      <c r="M41" t="s">
        <v>60</v>
      </c>
      <c r="N41" t="s">
        <v>68</v>
      </c>
      <c r="O41" t="s">
        <v>70</v>
      </c>
      <c r="P41" t="s">
        <v>68</v>
      </c>
      <c r="Q41" t="s">
        <v>68</v>
      </c>
      <c r="R41" t="s">
        <v>70</v>
      </c>
      <c r="S41" t="s">
        <v>70</v>
      </c>
      <c r="T41" t="s">
        <v>68</v>
      </c>
      <c r="U41" t="s">
        <v>68</v>
      </c>
      <c r="V41" t="s">
        <v>70</v>
      </c>
      <c r="W41" t="s">
        <v>70</v>
      </c>
      <c r="X41" t="s">
        <v>70</v>
      </c>
      <c r="Y41" t="s">
        <v>276</v>
      </c>
      <c r="Z41" t="s">
        <v>60</v>
      </c>
      <c r="AA41" t="s">
        <v>68</v>
      </c>
      <c r="AB41" t="s">
        <v>70</v>
      </c>
      <c r="AC41" t="s">
        <v>70</v>
      </c>
      <c r="AD41" t="s">
        <v>68</v>
      </c>
      <c r="AE41" t="s">
        <v>68</v>
      </c>
      <c r="AF41" t="s">
        <v>70</v>
      </c>
      <c r="AG41" t="s">
        <v>70</v>
      </c>
      <c r="AH41" t="s">
        <v>70</v>
      </c>
      <c r="AI41" t="s">
        <v>70</v>
      </c>
      <c r="AJ41" t="s">
        <v>74</v>
      </c>
      <c r="AK41" t="s">
        <v>63</v>
      </c>
      <c r="AL41" t="s">
        <v>60</v>
      </c>
      <c r="AM41" t="s">
        <v>71</v>
      </c>
      <c r="AN41" t="s">
        <v>71</v>
      </c>
      <c r="AO41" t="s">
        <v>71</v>
      </c>
      <c r="AP41" t="s">
        <v>73</v>
      </c>
      <c r="AQ41" t="s">
        <v>73</v>
      </c>
      <c r="AR41" t="s">
        <v>72</v>
      </c>
      <c r="AS41" t="s">
        <v>71</v>
      </c>
      <c r="AT41" t="s">
        <v>71</v>
      </c>
      <c r="AU41" t="s">
        <v>74</v>
      </c>
      <c r="AV41" t="s">
        <v>63</v>
      </c>
      <c r="AW41" t="s">
        <v>129</v>
      </c>
      <c r="AX41" t="s">
        <v>83</v>
      </c>
      <c r="AY41" t="s">
        <v>60</v>
      </c>
      <c r="AZ41" t="s">
        <v>71</v>
      </c>
      <c r="BA41" t="s">
        <v>72</v>
      </c>
      <c r="BB41" t="s">
        <v>72</v>
      </c>
      <c r="BC41" t="s">
        <v>71</v>
      </c>
      <c r="BD41" t="s">
        <v>71</v>
      </c>
      <c r="BE41" t="s">
        <v>74</v>
      </c>
      <c r="BF41" t="s">
        <v>63</v>
      </c>
      <c r="BG41" t="s">
        <v>63</v>
      </c>
      <c r="BH41" t="s">
        <v>77</v>
      </c>
      <c r="BI41" t="s">
        <v>76</v>
      </c>
      <c r="BJ41" t="s">
        <v>77</v>
      </c>
      <c r="BK41" t="s">
        <v>76</v>
      </c>
      <c r="BL41" t="s">
        <v>76</v>
      </c>
      <c r="BM41" t="s">
        <v>77</v>
      </c>
      <c r="BN41" t="s">
        <v>77</v>
      </c>
      <c r="BO41" t="s">
        <v>77</v>
      </c>
      <c r="BP41" t="s">
        <v>77</v>
      </c>
      <c r="BQ41" t="s">
        <v>77</v>
      </c>
      <c r="BR41" t="s">
        <v>63</v>
      </c>
      <c r="BS41" t="s">
        <v>63</v>
      </c>
      <c r="BT41" t="s">
        <v>76</v>
      </c>
      <c r="BU41" t="s">
        <v>76</v>
      </c>
      <c r="BV41" t="s">
        <v>76</v>
      </c>
      <c r="BW41" t="s">
        <v>76</v>
      </c>
      <c r="BX41" t="s">
        <v>77</v>
      </c>
      <c r="BY41" t="s">
        <v>76</v>
      </c>
      <c r="BZ41" t="s">
        <v>77</v>
      </c>
      <c r="CA41" t="s">
        <v>63</v>
      </c>
      <c r="CB41" t="s">
        <v>277</v>
      </c>
    </row>
    <row r="42" spans="1:80">
      <c r="A42">
        <v>307272</v>
      </c>
      <c r="B42" t="s">
        <v>60</v>
      </c>
      <c r="D42" t="s">
        <v>61</v>
      </c>
      <c r="E42" t="s">
        <v>78</v>
      </c>
      <c r="F42" t="s">
        <v>63</v>
      </c>
      <c r="G42" t="s">
        <v>278</v>
      </c>
      <c r="H42" t="s">
        <v>220</v>
      </c>
      <c r="I42" t="s">
        <v>468</v>
      </c>
      <c r="J42" t="s">
        <v>472</v>
      </c>
      <c r="K42" t="s">
        <v>80</v>
      </c>
      <c r="L42" t="s">
        <v>61</v>
      </c>
      <c r="M42" t="s">
        <v>60</v>
      </c>
      <c r="N42" t="s">
        <v>68</v>
      </c>
      <c r="O42" t="s">
        <v>70</v>
      </c>
      <c r="P42" t="s">
        <v>70</v>
      </c>
      <c r="Q42" t="s">
        <v>68</v>
      </c>
      <c r="R42" t="s">
        <v>69</v>
      </c>
      <c r="S42" t="s">
        <v>69</v>
      </c>
      <c r="T42" t="s">
        <v>69</v>
      </c>
      <c r="U42" t="s">
        <v>70</v>
      </c>
      <c r="V42" t="s">
        <v>70</v>
      </c>
      <c r="W42" t="s">
        <v>69</v>
      </c>
      <c r="X42" t="s">
        <v>74</v>
      </c>
      <c r="Y42" t="s">
        <v>63</v>
      </c>
      <c r="Z42" t="s">
        <v>60</v>
      </c>
      <c r="AA42" t="s">
        <v>70</v>
      </c>
      <c r="AB42" t="s">
        <v>69</v>
      </c>
      <c r="AC42" t="s">
        <v>69</v>
      </c>
      <c r="AD42" t="s">
        <v>70</v>
      </c>
      <c r="AE42" t="s">
        <v>70</v>
      </c>
      <c r="AF42" t="s">
        <v>70</v>
      </c>
      <c r="AG42" t="s">
        <v>70</v>
      </c>
      <c r="AH42" t="s">
        <v>70</v>
      </c>
      <c r="AI42" t="s">
        <v>70</v>
      </c>
      <c r="AJ42" t="s">
        <v>74</v>
      </c>
      <c r="AK42" t="s">
        <v>63</v>
      </c>
      <c r="AL42" t="s">
        <v>60</v>
      </c>
      <c r="AM42" t="s">
        <v>73</v>
      </c>
      <c r="AN42" t="s">
        <v>71</v>
      </c>
      <c r="AO42" t="s">
        <v>73</v>
      </c>
      <c r="AP42" t="s">
        <v>73</v>
      </c>
      <c r="AQ42" t="s">
        <v>73</v>
      </c>
      <c r="AR42" t="s">
        <v>73</v>
      </c>
      <c r="AS42" t="s">
        <v>73</v>
      </c>
      <c r="AT42" t="s">
        <v>71</v>
      </c>
      <c r="AU42" t="s">
        <v>74</v>
      </c>
      <c r="AV42" t="s">
        <v>63</v>
      </c>
      <c r="AW42" t="s">
        <v>82</v>
      </c>
      <c r="AX42" t="s">
        <v>103</v>
      </c>
      <c r="AY42" t="s">
        <v>60</v>
      </c>
      <c r="AZ42" t="s">
        <v>73</v>
      </c>
      <c r="BA42" t="s">
        <v>71</v>
      </c>
      <c r="BB42" t="s">
        <v>71</v>
      </c>
      <c r="BC42" t="s">
        <v>74</v>
      </c>
      <c r="BD42" t="s">
        <v>73</v>
      </c>
      <c r="BE42" t="s">
        <v>74</v>
      </c>
      <c r="BF42" t="s">
        <v>63</v>
      </c>
      <c r="BG42" t="s">
        <v>63</v>
      </c>
      <c r="BH42" t="s">
        <v>77</v>
      </c>
      <c r="BI42" t="s">
        <v>76</v>
      </c>
      <c r="BJ42" t="s">
        <v>76</v>
      </c>
      <c r="BK42" t="s">
        <v>76</v>
      </c>
      <c r="BL42" t="s">
        <v>77</v>
      </c>
      <c r="BM42" t="s">
        <v>77</v>
      </c>
      <c r="BN42" t="s">
        <v>77</v>
      </c>
      <c r="BO42" t="s">
        <v>76</v>
      </c>
      <c r="BP42" t="s">
        <v>77</v>
      </c>
      <c r="BQ42" t="s">
        <v>77</v>
      </c>
      <c r="BR42" t="s">
        <v>63</v>
      </c>
      <c r="BS42" t="s">
        <v>63</v>
      </c>
      <c r="BT42" t="s">
        <v>76</v>
      </c>
      <c r="BU42" t="s">
        <v>76</v>
      </c>
      <c r="BV42" t="s">
        <v>76</v>
      </c>
      <c r="BW42" t="s">
        <v>77</v>
      </c>
      <c r="BX42" t="s">
        <v>77</v>
      </c>
      <c r="BY42" t="s">
        <v>77</v>
      </c>
      <c r="BZ42" t="s">
        <v>77</v>
      </c>
      <c r="CA42" t="s">
        <v>63</v>
      </c>
      <c r="CB42" t="s">
        <v>279</v>
      </c>
    </row>
    <row r="43" spans="1:80">
      <c r="A43">
        <v>307288</v>
      </c>
      <c r="B43" t="s">
        <v>60</v>
      </c>
      <c r="D43" t="s">
        <v>61</v>
      </c>
      <c r="E43" t="s">
        <v>78</v>
      </c>
      <c r="F43" t="s">
        <v>63</v>
      </c>
      <c r="G43" t="s">
        <v>280</v>
      </c>
      <c r="H43" t="s">
        <v>281</v>
      </c>
      <c r="I43" t="s">
        <v>468</v>
      </c>
      <c r="J43" t="s">
        <v>214</v>
      </c>
      <c r="K43" t="s">
        <v>80</v>
      </c>
      <c r="L43" t="s">
        <v>61</v>
      </c>
      <c r="M43" t="s">
        <v>60</v>
      </c>
      <c r="N43" t="s">
        <v>67</v>
      </c>
      <c r="O43" t="s">
        <v>68</v>
      </c>
      <c r="P43" t="s">
        <v>68</v>
      </c>
      <c r="Q43" t="s">
        <v>74</v>
      </c>
      <c r="R43" t="s">
        <v>67</v>
      </c>
      <c r="S43" t="s">
        <v>70</v>
      </c>
      <c r="T43" t="s">
        <v>74</v>
      </c>
      <c r="U43" t="s">
        <v>70</v>
      </c>
      <c r="V43" t="s">
        <v>68</v>
      </c>
      <c r="W43" t="s">
        <v>69</v>
      </c>
      <c r="X43" t="s">
        <v>74</v>
      </c>
      <c r="Y43" t="s">
        <v>63</v>
      </c>
      <c r="Z43" t="s">
        <v>60</v>
      </c>
      <c r="AA43" t="s">
        <v>70</v>
      </c>
      <c r="AB43" t="s">
        <v>70</v>
      </c>
      <c r="AC43" t="s">
        <v>70</v>
      </c>
      <c r="AD43" t="s">
        <v>70</v>
      </c>
      <c r="AE43" t="s">
        <v>67</v>
      </c>
      <c r="AF43" t="s">
        <v>70</v>
      </c>
      <c r="AG43" t="s">
        <v>70</v>
      </c>
      <c r="AH43" t="s">
        <v>70</v>
      </c>
      <c r="AI43" t="s">
        <v>70</v>
      </c>
      <c r="AJ43" t="s">
        <v>74</v>
      </c>
      <c r="AK43" t="s">
        <v>63</v>
      </c>
      <c r="AL43" t="s">
        <v>60</v>
      </c>
      <c r="AM43" t="s">
        <v>73</v>
      </c>
      <c r="AN43" t="s">
        <v>73</v>
      </c>
      <c r="AO43" t="s">
        <v>72</v>
      </c>
      <c r="AP43" t="s">
        <v>71</v>
      </c>
      <c r="AQ43" t="s">
        <v>75</v>
      </c>
      <c r="AR43" t="s">
        <v>74</v>
      </c>
      <c r="AS43" t="s">
        <v>74</v>
      </c>
      <c r="AT43" t="s">
        <v>73</v>
      </c>
      <c r="AU43" t="s">
        <v>73</v>
      </c>
      <c r="AV43" t="s">
        <v>282</v>
      </c>
      <c r="AW43" t="s">
        <v>82</v>
      </c>
      <c r="AX43" t="s">
        <v>89</v>
      </c>
      <c r="AY43" t="s">
        <v>60</v>
      </c>
      <c r="AZ43" t="s">
        <v>75</v>
      </c>
      <c r="BA43" t="s">
        <v>75</v>
      </c>
      <c r="BB43" t="s">
        <v>75</v>
      </c>
      <c r="BC43" t="s">
        <v>74</v>
      </c>
      <c r="BD43" t="s">
        <v>72</v>
      </c>
      <c r="BE43" t="s">
        <v>74</v>
      </c>
      <c r="BF43" t="s">
        <v>63</v>
      </c>
      <c r="BG43" t="s">
        <v>63</v>
      </c>
      <c r="BH43" t="s">
        <v>76</v>
      </c>
      <c r="BI43" t="s">
        <v>76</v>
      </c>
      <c r="BJ43" t="s">
        <v>76</v>
      </c>
      <c r="BK43" t="s">
        <v>77</v>
      </c>
      <c r="BL43" t="s">
        <v>77</v>
      </c>
      <c r="BM43" t="s">
        <v>77</v>
      </c>
      <c r="BN43" t="s">
        <v>77</v>
      </c>
      <c r="BO43" t="s">
        <v>77</v>
      </c>
      <c r="BP43" t="s">
        <v>77</v>
      </c>
      <c r="BQ43" t="s">
        <v>77</v>
      </c>
      <c r="BR43" t="s">
        <v>63</v>
      </c>
      <c r="BS43" t="s">
        <v>63</v>
      </c>
      <c r="BT43" t="s">
        <v>76</v>
      </c>
      <c r="BU43" t="s">
        <v>76</v>
      </c>
      <c r="BV43" t="s">
        <v>76</v>
      </c>
      <c r="BW43" t="s">
        <v>76</v>
      </c>
      <c r="BX43" t="s">
        <v>77</v>
      </c>
      <c r="BY43" t="s">
        <v>77</v>
      </c>
      <c r="BZ43" t="s">
        <v>77</v>
      </c>
      <c r="CA43" t="s">
        <v>63</v>
      </c>
      <c r="CB43" t="s">
        <v>283</v>
      </c>
    </row>
    <row r="44" spans="1:80">
      <c r="A44">
        <v>307290</v>
      </c>
      <c r="B44" t="s">
        <v>60</v>
      </c>
      <c r="D44" t="s">
        <v>61</v>
      </c>
      <c r="E44" t="s">
        <v>78</v>
      </c>
      <c r="F44" t="s">
        <v>63</v>
      </c>
      <c r="G44" t="s">
        <v>86</v>
      </c>
      <c r="H44" t="s">
        <v>281</v>
      </c>
      <c r="I44" t="s">
        <v>468</v>
      </c>
      <c r="J44" t="s">
        <v>214</v>
      </c>
      <c r="K44" t="s">
        <v>80</v>
      </c>
      <c r="L44" t="s">
        <v>61</v>
      </c>
      <c r="M44" t="s">
        <v>60</v>
      </c>
      <c r="N44" t="s">
        <v>70</v>
      </c>
      <c r="O44" t="s">
        <v>70</v>
      </c>
      <c r="P44" t="s">
        <v>70</v>
      </c>
      <c r="Q44" t="s">
        <v>70</v>
      </c>
      <c r="R44" t="s">
        <v>70</v>
      </c>
      <c r="S44" t="s">
        <v>70</v>
      </c>
      <c r="T44" t="s">
        <v>67</v>
      </c>
      <c r="U44" t="s">
        <v>70</v>
      </c>
      <c r="V44" t="s">
        <v>70</v>
      </c>
      <c r="W44" t="s">
        <v>68</v>
      </c>
      <c r="X44" t="s">
        <v>74</v>
      </c>
      <c r="Y44" t="s">
        <v>63</v>
      </c>
      <c r="Z44" t="s">
        <v>60</v>
      </c>
      <c r="AA44" t="s">
        <v>70</v>
      </c>
      <c r="AB44" t="s">
        <v>70</v>
      </c>
      <c r="AC44" t="s">
        <v>70</v>
      </c>
      <c r="AD44" t="s">
        <v>70</v>
      </c>
      <c r="AE44" t="s">
        <v>74</v>
      </c>
      <c r="AF44" t="s">
        <v>70</v>
      </c>
      <c r="AG44" t="s">
        <v>70</v>
      </c>
      <c r="AH44" t="s">
        <v>70</v>
      </c>
      <c r="AI44" t="s">
        <v>70</v>
      </c>
      <c r="AJ44" t="s">
        <v>74</v>
      </c>
      <c r="AK44" t="s">
        <v>63</v>
      </c>
      <c r="AL44" t="s">
        <v>60</v>
      </c>
      <c r="AM44" t="s">
        <v>73</v>
      </c>
      <c r="AN44" t="s">
        <v>73</v>
      </c>
      <c r="AO44" t="s">
        <v>71</v>
      </c>
      <c r="AP44" t="s">
        <v>73</v>
      </c>
      <c r="AQ44" t="s">
        <v>73</v>
      </c>
      <c r="AR44" t="s">
        <v>75</v>
      </c>
      <c r="AS44" t="s">
        <v>75</v>
      </c>
      <c r="AT44" t="s">
        <v>73</v>
      </c>
      <c r="AU44" t="s">
        <v>63</v>
      </c>
      <c r="AV44" t="s">
        <v>63</v>
      </c>
      <c r="AW44" t="s">
        <v>82</v>
      </c>
      <c r="AX44" t="s">
        <v>139</v>
      </c>
      <c r="AY44" t="s">
        <v>60</v>
      </c>
      <c r="AZ44" t="s">
        <v>73</v>
      </c>
      <c r="BA44" t="s">
        <v>73</v>
      </c>
      <c r="BB44" t="s">
        <v>73</v>
      </c>
      <c r="BC44" t="s">
        <v>73</v>
      </c>
      <c r="BD44" t="s">
        <v>73</v>
      </c>
      <c r="BE44" t="s">
        <v>63</v>
      </c>
      <c r="BF44" t="s">
        <v>63</v>
      </c>
      <c r="BG44" t="s">
        <v>63</v>
      </c>
      <c r="BH44" t="s">
        <v>76</v>
      </c>
      <c r="BI44" t="s">
        <v>76</v>
      </c>
      <c r="BJ44" t="s">
        <v>76</v>
      </c>
      <c r="BK44" t="s">
        <v>76</v>
      </c>
      <c r="BL44" t="s">
        <v>77</v>
      </c>
      <c r="BM44" t="s">
        <v>77</v>
      </c>
      <c r="BN44" t="s">
        <v>77</v>
      </c>
      <c r="BO44" t="s">
        <v>76</v>
      </c>
      <c r="BP44" t="s">
        <v>77</v>
      </c>
      <c r="BQ44" t="s">
        <v>77</v>
      </c>
      <c r="BR44" t="s">
        <v>63</v>
      </c>
      <c r="BS44" t="s">
        <v>63</v>
      </c>
      <c r="BT44" t="s">
        <v>76</v>
      </c>
      <c r="BU44" t="s">
        <v>76</v>
      </c>
      <c r="BV44" t="s">
        <v>76</v>
      </c>
      <c r="BW44" t="s">
        <v>76</v>
      </c>
      <c r="BX44" t="s">
        <v>76</v>
      </c>
      <c r="BY44" t="s">
        <v>76</v>
      </c>
      <c r="BZ44" t="s">
        <v>77</v>
      </c>
      <c r="CA44" t="s">
        <v>63</v>
      </c>
      <c r="CB44" t="s">
        <v>284</v>
      </c>
    </row>
    <row r="45" spans="1:80">
      <c r="A45">
        <v>307294</v>
      </c>
      <c r="B45" t="s">
        <v>60</v>
      </c>
      <c r="D45" t="s">
        <v>61</v>
      </c>
      <c r="E45" t="s">
        <v>78</v>
      </c>
      <c r="F45" t="s">
        <v>63</v>
      </c>
      <c r="G45" t="s">
        <v>285</v>
      </c>
      <c r="H45" t="s">
        <v>281</v>
      </c>
      <c r="I45" t="s">
        <v>468</v>
      </c>
      <c r="J45" t="s">
        <v>214</v>
      </c>
      <c r="K45" t="s">
        <v>80</v>
      </c>
      <c r="L45" t="s">
        <v>61</v>
      </c>
      <c r="M45" t="s">
        <v>60</v>
      </c>
      <c r="N45" t="s">
        <v>70</v>
      </c>
      <c r="O45" t="s">
        <v>70</v>
      </c>
      <c r="P45" t="s">
        <v>70</v>
      </c>
      <c r="Q45" t="s">
        <v>70</v>
      </c>
      <c r="R45" t="s">
        <v>70</v>
      </c>
      <c r="S45" t="s">
        <v>70</v>
      </c>
      <c r="T45" t="s">
        <v>68</v>
      </c>
      <c r="U45" t="s">
        <v>70</v>
      </c>
      <c r="V45" t="s">
        <v>70</v>
      </c>
      <c r="W45" t="s">
        <v>70</v>
      </c>
      <c r="X45" t="s">
        <v>74</v>
      </c>
      <c r="Y45" t="s">
        <v>123</v>
      </c>
      <c r="Z45" t="s">
        <v>60</v>
      </c>
      <c r="AA45" t="s">
        <v>70</v>
      </c>
      <c r="AB45" t="s">
        <v>68</v>
      </c>
      <c r="AC45" t="s">
        <v>70</v>
      </c>
      <c r="AD45" t="s">
        <v>69</v>
      </c>
      <c r="AE45" t="s">
        <v>70</v>
      </c>
      <c r="AF45" t="s">
        <v>70</v>
      </c>
      <c r="AG45" t="s">
        <v>70</v>
      </c>
      <c r="AH45" t="s">
        <v>70</v>
      </c>
      <c r="AI45" t="s">
        <v>70</v>
      </c>
      <c r="AJ45" t="s">
        <v>74</v>
      </c>
      <c r="AK45" t="s">
        <v>123</v>
      </c>
      <c r="AL45" t="s">
        <v>60</v>
      </c>
      <c r="AM45" t="s">
        <v>73</v>
      </c>
      <c r="AN45" t="s">
        <v>71</v>
      </c>
      <c r="AO45" t="s">
        <v>71</v>
      </c>
      <c r="AP45" t="s">
        <v>71</v>
      </c>
      <c r="AQ45" t="s">
        <v>71</v>
      </c>
      <c r="AR45" t="s">
        <v>74</v>
      </c>
      <c r="AS45" t="s">
        <v>72</v>
      </c>
      <c r="AT45" t="s">
        <v>74</v>
      </c>
      <c r="AU45" t="s">
        <v>74</v>
      </c>
      <c r="AV45" t="s">
        <v>123</v>
      </c>
      <c r="AW45" t="s">
        <v>82</v>
      </c>
      <c r="AX45" t="s">
        <v>89</v>
      </c>
      <c r="AY45" t="s">
        <v>60</v>
      </c>
      <c r="AZ45" t="s">
        <v>73</v>
      </c>
      <c r="BA45" t="s">
        <v>73</v>
      </c>
      <c r="BB45" t="s">
        <v>75</v>
      </c>
      <c r="BC45" t="s">
        <v>71</v>
      </c>
      <c r="BD45" t="s">
        <v>73</v>
      </c>
      <c r="BE45" t="s">
        <v>74</v>
      </c>
      <c r="BF45" t="s">
        <v>123</v>
      </c>
      <c r="BG45" t="s">
        <v>63</v>
      </c>
      <c r="BH45" t="s">
        <v>77</v>
      </c>
      <c r="BI45" t="s">
        <v>77</v>
      </c>
      <c r="BJ45" t="s">
        <v>76</v>
      </c>
      <c r="BK45" t="s">
        <v>77</v>
      </c>
      <c r="BL45" t="s">
        <v>77</v>
      </c>
      <c r="BM45" t="s">
        <v>77</v>
      </c>
      <c r="BN45" t="s">
        <v>77</v>
      </c>
      <c r="BO45" t="s">
        <v>77</v>
      </c>
      <c r="BP45" t="s">
        <v>77</v>
      </c>
      <c r="BQ45" t="s">
        <v>76</v>
      </c>
      <c r="BR45" t="s">
        <v>286</v>
      </c>
      <c r="BS45" t="s">
        <v>63</v>
      </c>
      <c r="BT45" t="s">
        <v>77</v>
      </c>
      <c r="BU45" t="s">
        <v>76</v>
      </c>
      <c r="BV45" t="s">
        <v>76</v>
      </c>
      <c r="BW45" t="s">
        <v>77</v>
      </c>
      <c r="BX45" t="s">
        <v>77</v>
      </c>
      <c r="BY45" t="s">
        <v>77</v>
      </c>
      <c r="BZ45" t="s">
        <v>77</v>
      </c>
      <c r="CA45" t="s">
        <v>63</v>
      </c>
      <c r="CB45" t="s">
        <v>287</v>
      </c>
    </row>
    <row r="46" spans="1:80">
      <c r="A46">
        <v>307305</v>
      </c>
      <c r="B46" t="s">
        <v>60</v>
      </c>
      <c r="D46" t="s">
        <v>61</v>
      </c>
      <c r="E46" t="s">
        <v>142</v>
      </c>
      <c r="F46" t="s">
        <v>63</v>
      </c>
      <c r="G46" t="s">
        <v>288</v>
      </c>
      <c r="H46" t="s">
        <v>65</v>
      </c>
      <c r="I46" t="s">
        <v>468</v>
      </c>
      <c r="J46" t="s">
        <v>245</v>
      </c>
      <c r="K46" t="s">
        <v>80</v>
      </c>
      <c r="L46" t="s">
        <v>61</v>
      </c>
      <c r="M46" t="s">
        <v>60</v>
      </c>
      <c r="N46" t="s">
        <v>67</v>
      </c>
      <c r="O46" t="s">
        <v>70</v>
      </c>
      <c r="P46" t="s">
        <v>68</v>
      </c>
      <c r="Q46" t="s">
        <v>68</v>
      </c>
      <c r="R46" t="s">
        <v>68</v>
      </c>
      <c r="S46" t="s">
        <v>68</v>
      </c>
      <c r="T46" t="s">
        <v>68</v>
      </c>
      <c r="U46" t="s">
        <v>69</v>
      </c>
      <c r="V46" t="s">
        <v>70</v>
      </c>
      <c r="W46" t="s">
        <v>70</v>
      </c>
      <c r="X46" t="s">
        <v>74</v>
      </c>
      <c r="Y46" t="s">
        <v>109</v>
      </c>
      <c r="Z46" t="s">
        <v>60</v>
      </c>
      <c r="AA46" t="s">
        <v>70</v>
      </c>
      <c r="AB46" t="s">
        <v>68</v>
      </c>
      <c r="AC46" t="s">
        <v>68</v>
      </c>
      <c r="AD46" t="s">
        <v>70</v>
      </c>
      <c r="AE46" t="s">
        <v>67</v>
      </c>
      <c r="AF46" t="s">
        <v>68</v>
      </c>
      <c r="AG46" t="s">
        <v>68</v>
      </c>
      <c r="AH46" t="s">
        <v>68</v>
      </c>
      <c r="AI46" t="s">
        <v>70</v>
      </c>
      <c r="AJ46" t="s">
        <v>74</v>
      </c>
      <c r="AK46" t="s">
        <v>109</v>
      </c>
      <c r="AL46" t="s">
        <v>60</v>
      </c>
      <c r="AM46" t="s">
        <v>73</v>
      </c>
      <c r="AN46" t="s">
        <v>73</v>
      </c>
      <c r="AO46" t="s">
        <v>72</v>
      </c>
      <c r="AP46" t="s">
        <v>71</v>
      </c>
      <c r="AQ46" t="s">
        <v>75</v>
      </c>
      <c r="AR46" t="s">
        <v>74</v>
      </c>
      <c r="AS46" t="s">
        <v>74</v>
      </c>
      <c r="AT46" t="s">
        <v>74</v>
      </c>
      <c r="AU46" t="s">
        <v>73</v>
      </c>
      <c r="AV46" t="s">
        <v>289</v>
      </c>
      <c r="AW46" t="s">
        <v>82</v>
      </c>
      <c r="AX46" t="s">
        <v>103</v>
      </c>
      <c r="AY46" t="s">
        <v>60</v>
      </c>
      <c r="AZ46" t="s">
        <v>71</v>
      </c>
      <c r="BA46" t="s">
        <v>71</v>
      </c>
      <c r="BB46" t="s">
        <v>71</v>
      </c>
      <c r="BC46" t="s">
        <v>75</v>
      </c>
      <c r="BD46" t="s">
        <v>71</v>
      </c>
      <c r="BE46" t="s">
        <v>74</v>
      </c>
      <c r="BF46" t="s">
        <v>109</v>
      </c>
      <c r="BG46" t="s">
        <v>63</v>
      </c>
      <c r="BH46" t="s">
        <v>76</v>
      </c>
      <c r="BI46" t="s">
        <v>76</v>
      </c>
      <c r="BJ46" t="s">
        <v>76</v>
      </c>
      <c r="BK46" t="s">
        <v>76</v>
      </c>
      <c r="BL46" t="s">
        <v>76</v>
      </c>
      <c r="BM46" t="s">
        <v>77</v>
      </c>
      <c r="BN46" t="s">
        <v>77</v>
      </c>
      <c r="BO46" t="s">
        <v>77</v>
      </c>
      <c r="BP46" t="s">
        <v>77</v>
      </c>
      <c r="BQ46" t="s">
        <v>76</v>
      </c>
      <c r="BR46" t="s">
        <v>290</v>
      </c>
      <c r="BS46" t="s">
        <v>63</v>
      </c>
      <c r="BT46" t="s">
        <v>76</v>
      </c>
      <c r="BU46" t="s">
        <v>76</v>
      </c>
      <c r="BV46" t="s">
        <v>76</v>
      </c>
      <c r="BW46" t="s">
        <v>76</v>
      </c>
      <c r="BX46" t="s">
        <v>77</v>
      </c>
      <c r="BY46" t="s">
        <v>76</v>
      </c>
      <c r="BZ46" t="s">
        <v>76</v>
      </c>
      <c r="CA46" t="s">
        <v>291</v>
      </c>
      <c r="CB46" t="s">
        <v>292</v>
      </c>
    </row>
    <row r="47" spans="1:80">
      <c r="A47">
        <v>307312</v>
      </c>
      <c r="B47" t="s">
        <v>60</v>
      </c>
      <c r="D47" t="s">
        <v>61</v>
      </c>
      <c r="E47" t="s">
        <v>78</v>
      </c>
      <c r="F47" t="s">
        <v>63</v>
      </c>
      <c r="G47" t="s">
        <v>293</v>
      </c>
      <c r="H47" t="s">
        <v>254</v>
      </c>
      <c r="I47" t="s">
        <v>467</v>
      </c>
      <c r="J47" t="s">
        <v>245</v>
      </c>
      <c r="K47" t="s">
        <v>80</v>
      </c>
      <c r="L47" t="s">
        <v>61</v>
      </c>
      <c r="M47" t="s">
        <v>60</v>
      </c>
      <c r="N47" t="s">
        <v>68</v>
      </c>
      <c r="O47" t="s">
        <v>68</v>
      </c>
      <c r="P47" t="s">
        <v>69</v>
      </c>
      <c r="Q47" t="s">
        <v>67</v>
      </c>
      <c r="R47" t="s">
        <v>70</v>
      </c>
      <c r="S47" t="s">
        <v>68</v>
      </c>
      <c r="T47" t="s">
        <v>68</v>
      </c>
      <c r="U47" t="s">
        <v>68</v>
      </c>
      <c r="V47" t="s">
        <v>70</v>
      </c>
      <c r="W47" t="s">
        <v>70</v>
      </c>
      <c r="X47" t="s">
        <v>74</v>
      </c>
      <c r="Y47" t="s">
        <v>294</v>
      </c>
      <c r="Z47" t="s">
        <v>60</v>
      </c>
      <c r="AA47" t="s">
        <v>70</v>
      </c>
      <c r="AB47" t="s">
        <v>70</v>
      </c>
      <c r="AC47" t="s">
        <v>70</v>
      </c>
      <c r="AD47" t="s">
        <v>70</v>
      </c>
      <c r="AE47" t="s">
        <v>70</v>
      </c>
      <c r="AF47" t="s">
        <v>70</v>
      </c>
      <c r="AG47" t="s">
        <v>70</v>
      </c>
      <c r="AH47" t="s">
        <v>70</v>
      </c>
      <c r="AI47" t="s">
        <v>70</v>
      </c>
      <c r="AJ47" t="s">
        <v>74</v>
      </c>
      <c r="AK47" t="s">
        <v>294</v>
      </c>
      <c r="AL47" t="s">
        <v>60</v>
      </c>
      <c r="AM47" t="s">
        <v>73</v>
      </c>
      <c r="AN47" t="s">
        <v>71</v>
      </c>
      <c r="AO47" t="s">
        <v>72</v>
      </c>
      <c r="AP47" t="s">
        <v>73</v>
      </c>
      <c r="AQ47" t="s">
        <v>71</v>
      </c>
      <c r="AR47" t="s">
        <v>75</v>
      </c>
      <c r="AS47" t="s">
        <v>72</v>
      </c>
      <c r="AT47" t="s">
        <v>73</v>
      </c>
      <c r="AU47" t="s">
        <v>74</v>
      </c>
      <c r="AV47" t="s">
        <v>294</v>
      </c>
      <c r="AW47" t="s">
        <v>82</v>
      </c>
      <c r="AX47" t="s">
        <v>139</v>
      </c>
      <c r="AY47" t="s">
        <v>60</v>
      </c>
      <c r="AZ47" t="s">
        <v>71</v>
      </c>
      <c r="BA47" t="s">
        <v>73</v>
      </c>
      <c r="BB47" t="s">
        <v>73</v>
      </c>
      <c r="BC47" t="s">
        <v>73</v>
      </c>
      <c r="BD47" t="s">
        <v>73</v>
      </c>
      <c r="BE47" t="s">
        <v>74</v>
      </c>
      <c r="BF47" t="s">
        <v>295</v>
      </c>
      <c r="BG47" t="s">
        <v>63</v>
      </c>
      <c r="BH47" t="s">
        <v>77</v>
      </c>
      <c r="BI47" t="s">
        <v>76</v>
      </c>
      <c r="BJ47" t="s">
        <v>76</v>
      </c>
      <c r="BK47" t="s">
        <v>76</v>
      </c>
      <c r="BL47" t="s">
        <v>76</v>
      </c>
      <c r="BM47" t="s">
        <v>77</v>
      </c>
      <c r="BN47" t="s">
        <v>76</v>
      </c>
      <c r="BO47" t="s">
        <v>77</v>
      </c>
      <c r="BP47" t="s">
        <v>77</v>
      </c>
      <c r="BQ47" t="s">
        <v>77</v>
      </c>
      <c r="BR47" t="s">
        <v>63</v>
      </c>
      <c r="BS47" t="s">
        <v>63</v>
      </c>
      <c r="BT47" t="s">
        <v>76</v>
      </c>
      <c r="BU47" t="s">
        <v>76</v>
      </c>
      <c r="BV47" t="s">
        <v>76</v>
      </c>
      <c r="BW47" t="s">
        <v>76</v>
      </c>
      <c r="BX47" t="s">
        <v>77</v>
      </c>
      <c r="BY47" t="s">
        <v>76</v>
      </c>
      <c r="BZ47" t="s">
        <v>77</v>
      </c>
      <c r="CA47" t="s">
        <v>63</v>
      </c>
      <c r="CB47" t="s">
        <v>296</v>
      </c>
    </row>
    <row r="48" spans="1:80">
      <c r="A48">
        <v>307316</v>
      </c>
      <c r="B48" t="s">
        <v>60</v>
      </c>
      <c r="D48" t="s">
        <v>61</v>
      </c>
      <c r="E48" t="s">
        <v>62</v>
      </c>
      <c r="F48" t="s">
        <v>63</v>
      </c>
      <c r="G48" t="s">
        <v>297</v>
      </c>
      <c r="H48" t="s">
        <v>93</v>
      </c>
      <c r="I48" t="s">
        <v>468</v>
      </c>
      <c r="J48" t="s">
        <v>245</v>
      </c>
      <c r="K48" t="s">
        <v>66</v>
      </c>
      <c r="L48" t="s">
        <v>61</v>
      </c>
      <c r="M48" t="s">
        <v>60</v>
      </c>
      <c r="N48" t="s">
        <v>74</v>
      </c>
      <c r="O48" t="s">
        <v>70</v>
      </c>
      <c r="P48" t="s">
        <v>68</v>
      </c>
      <c r="Q48" t="s">
        <v>67</v>
      </c>
      <c r="R48" t="s">
        <v>68</v>
      </c>
      <c r="S48" t="s">
        <v>70</v>
      </c>
      <c r="T48" t="s">
        <v>70</v>
      </c>
      <c r="U48" t="s">
        <v>70</v>
      </c>
      <c r="V48" t="s">
        <v>70</v>
      </c>
      <c r="W48" t="s">
        <v>74</v>
      </c>
      <c r="X48" t="s">
        <v>74</v>
      </c>
      <c r="Y48" t="s">
        <v>63</v>
      </c>
      <c r="Z48" t="s">
        <v>60</v>
      </c>
      <c r="AA48" t="s">
        <v>70</v>
      </c>
      <c r="AB48" t="s">
        <v>70</v>
      </c>
      <c r="AC48" t="s">
        <v>69</v>
      </c>
      <c r="AD48" t="s">
        <v>70</v>
      </c>
      <c r="AE48" t="s">
        <v>70</v>
      </c>
      <c r="AF48" t="s">
        <v>68</v>
      </c>
      <c r="AG48" t="s">
        <v>69</v>
      </c>
      <c r="AH48" t="s">
        <v>70</v>
      </c>
      <c r="AI48" t="s">
        <v>70</v>
      </c>
      <c r="AJ48" t="s">
        <v>74</v>
      </c>
      <c r="AK48" t="s">
        <v>63</v>
      </c>
      <c r="AL48" t="s">
        <v>60</v>
      </c>
      <c r="AM48" t="s">
        <v>74</v>
      </c>
      <c r="AN48" t="s">
        <v>73</v>
      </c>
      <c r="AO48" t="s">
        <v>71</v>
      </c>
      <c r="AP48" t="s">
        <v>74</v>
      </c>
      <c r="AQ48" t="s">
        <v>71</v>
      </c>
      <c r="AR48" t="s">
        <v>73</v>
      </c>
      <c r="AS48" t="s">
        <v>74</v>
      </c>
      <c r="AT48" t="s">
        <v>74</v>
      </c>
      <c r="AU48" t="s">
        <v>74</v>
      </c>
      <c r="AV48" t="s">
        <v>63</v>
      </c>
      <c r="AW48" t="s">
        <v>473</v>
      </c>
      <c r="AX48" t="s">
        <v>117</v>
      </c>
      <c r="AY48" t="s">
        <v>60</v>
      </c>
      <c r="AZ48" t="s">
        <v>73</v>
      </c>
      <c r="BA48" t="s">
        <v>73</v>
      </c>
      <c r="BB48" t="s">
        <v>73</v>
      </c>
      <c r="BC48" t="s">
        <v>71</v>
      </c>
      <c r="BD48" t="s">
        <v>73</v>
      </c>
      <c r="BE48" t="s">
        <v>74</v>
      </c>
      <c r="BF48" t="s">
        <v>63</v>
      </c>
      <c r="BG48" t="s">
        <v>63</v>
      </c>
      <c r="BH48" t="s">
        <v>77</v>
      </c>
      <c r="BI48" t="s">
        <v>77</v>
      </c>
      <c r="BJ48" t="s">
        <v>77</v>
      </c>
      <c r="BK48" t="s">
        <v>77</v>
      </c>
      <c r="BL48" t="s">
        <v>77</v>
      </c>
      <c r="BM48" t="s">
        <v>77</v>
      </c>
      <c r="BN48" t="s">
        <v>77</v>
      </c>
      <c r="BO48" t="s">
        <v>76</v>
      </c>
      <c r="BP48" t="s">
        <v>77</v>
      </c>
      <c r="BQ48" t="s">
        <v>77</v>
      </c>
      <c r="BR48" t="s">
        <v>63</v>
      </c>
      <c r="BS48" t="s">
        <v>63</v>
      </c>
      <c r="BT48" t="s">
        <v>77</v>
      </c>
      <c r="BU48" t="s">
        <v>77</v>
      </c>
      <c r="BV48" t="s">
        <v>76</v>
      </c>
      <c r="BW48" t="s">
        <v>77</v>
      </c>
      <c r="BX48" t="s">
        <v>77</v>
      </c>
      <c r="BY48" t="s">
        <v>76</v>
      </c>
      <c r="BZ48" t="s">
        <v>77</v>
      </c>
      <c r="CA48" t="s">
        <v>63</v>
      </c>
      <c r="CB48" t="s">
        <v>298</v>
      </c>
    </row>
    <row r="49" spans="1:80">
      <c r="A49">
        <v>307342</v>
      </c>
      <c r="B49" t="s">
        <v>60</v>
      </c>
      <c r="D49" t="s">
        <v>61</v>
      </c>
      <c r="E49" t="s">
        <v>78</v>
      </c>
      <c r="F49" t="s">
        <v>63</v>
      </c>
      <c r="G49" t="s">
        <v>86</v>
      </c>
      <c r="H49" t="s">
        <v>226</v>
      </c>
      <c r="I49" t="s">
        <v>469</v>
      </c>
      <c r="J49" t="s">
        <v>214</v>
      </c>
      <c r="K49" t="s">
        <v>80</v>
      </c>
      <c r="L49" t="s">
        <v>61</v>
      </c>
      <c r="M49" t="s">
        <v>60</v>
      </c>
      <c r="N49" t="s">
        <v>69</v>
      </c>
      <c r="O49" t="s">
        <v>68</v>
      </c>
      <c r="P49" t="s">
        <v>69</v>
      </c>
      <c r="Q49" t="s">
        <v>69</v>
      </c>
      <c r="R49" t="s">
        <v>68</v>
      </c>
      <c r="S49" t="s">
        <v>68</v>
      </c>
      <c r="T49" t="s">
        <v>69</v>
      </c>
      <c r="U49" t="s">
        <v>68</v>
      </c>
      <c r="V49" t="s">
        <v>68</v>
      </c>
      <c r="W49" t="s">
        <v>68</v>
      </c>
      <c r="X49" t="s">
        <v>63</v>
      </c>
      <c r="Y49" t="s">
        <v>63</v>
      </c>
      <c r="Z49" t="s">
        <v>60</v>
      </c>
      <c r="AA49" t="s">
        <v>68</v>
      </c>
      <c r="AB49" t="s">
        <v>69</v>
      </c>
      <c r="AC49" t="s">
        <v>69</v>
      </c>
      <c r="AD49" t="s">
        <v>68</v>
      </c>
      <c r="AE49" t="s">
        <v>68</v>
      </c>
      <c r="AF49" t="s">
        <v>68</v>
      </c>
      <c r="AG49" t="s">
        <v>69</v>
      </c>
      <c r="AH49" t="s">
        <v>69</v>
      </c>
      <c r="AI49" t="s">
        <v>69</v>
      </c>
      <c r="AJ49" t="s">
        <v>63</v>
      </c>
      <c r="AK49" t="s">
        <v>63</v>
      </c>
      <c r="AL49" t="s">
        <v>60</v>
      </c>
      <c r="AM49" t="s">
        <v>73</v>
      </c>
      <c r="AN49" t="s">
        <v>71</v>
      </c>
      <c r="AO49" t="s">
        <v>72</v>
      </c>
      <c r="AP49" t="s">
        <v>72</v>
      </c>
      <c r="AQ49" t="s">
        <v>71</v>
      </c>
      <c r="AR49" t="s">
        <v>74</v>
      </c>
      <c r="AS49" t="s">
        <v>75</v>
      </c>
      <c r="AT49" t="s">
        <v>75</v>
      </c>
      <c r="AU49" t="s">
        <v>63</v>
      </c>
      <c r="AV49" t="s">
        <v>63</v>
      </c>
      <c r="AW49" t="s">
        <v>82</v>
      </c>
      <c r="AX49" t="s">
        <v>83</v>
      </c>
      <c r="AY49" t="s">
        <v>60</v>
      </c>
      <c r="AZ49" t="s">
        <v>73</v>
      </c>
      <c r="BA49" t="s">
        <v>71</v>
      </c>
      <c r="BB49" t="s">
        <v>71</v>
      </c>
      <c r="BC49" t="s">
        <v>71</v>
      </c>
      <c r="BD49" t="s">
        <v>73</v>
      </c>
      <c r="BE49" t="s">
        <v>63</v>
      </c>
      <c r="BF49" t="s">
        <v>63</v>
      </c>
      <c r="BG49" t="s">
        <v>63</v>
      </c>
      <c r="BH49" t="s">
        <v>76</v>
      </c>
      <c r="BI49" t="s">
        <v>76</v>
      </c>
      <c r="BJ49" t="s">
        <v>76</v>
      </c>
      <c r="BK49" t="s">
        <v>76</v>
      </c>
      <c r="BL49" t="s">
        <v>76</v>
      </c>
      <c r="BM49" t="s">
        <v>77</v>
      </c>
      <c r="BN49" t="s">
        <v>77</v>
      </c>
      <c r="BO49" t="s">
        <v>77</v>
      </c>
      <c r="BP49" t="s">
        <v>77</v>
      </c>
      <c r="BQ49" t="s">
        <v>77</v>
      </c>
      <c r="BR49" t="s">
        <v>63</v>
      </c>
      <c r="BS49" t="s">
        <v>63</v>
      </c>
      <c r="BT49" t="s">
        <v>76</v>
      </c>
      <c r="BU49" t="s">
        <v>76</v>
      </c>
      <c r="BV49" t="s">
        <v>76</v>
      </c>
      <c r="BW49" t="s">
        <v>77</v>
      </c>
      <c r="BX49" t="s">
        <v>77</v>
      </c>
      <c r="BY49" t="s">
        <v>77</v>
      </c>
      <c r="BZ49" t="s">
        <v>77</v>
      </c>
      <c r="CA49" t="s">
        <v>63</v>
      </c>
      <c r="CB49" t="s">
        <v>299</v>
      </c>
    </row>
    <row r="50" spans="1:80">
      <c r="A50">
        <v>307387</v>
      </c>
      <c r="B50" t="s">
        <v>60</v>
      </c>
      <c r="D50" t="s">
        <v>61</v>
      </c>
      <c r="E50" t="s">
        <v>142</v>
      </c>
      <c r="F50" t="s">
        <v>63</v>
      </c>
      <c r="G50" t="s">
        <v>300</v>
      </c>
      <c r="H50" t="s">
        <v>466</v>
      </c>
      <c r="I50" t="s">
        <v>467</v>
      </c>
      <c r="J50" t="s">
        <v>214</v>
      </c>
      <c r="K50" t="s">
        <v>66</v>
      </c>
      <c r="L50" t="s">
        <v>61</v>
      </c>
      <c r="M50" t="s">
        <v>60</v>
      </c>
      <c r="N50" t="s">
        <v>68</v>
      </c>
      <c r="O50" t="s">
        <v>70</v>
      </c>
      <c r="P50" t="s">
        <v>69</v>
      </c>
      <c r="Q50" t="s">
        <v>70</v>
      </c>
      <c r="R50" t="s">
        <v>68</v>
      </c>
      <c r="S50" t="s">
        <v>68</v>
      </c>
      <c r="T50" t="s">
        <v>68</v>
      </c>
      <c r="U50" t="s">
        <v>70</v>
      </c>
      <c r="V50" t="s">
        <v>70</v>
      </c>
      <c r="W50" t="s">
        <v>69</v>
      </c>
      <c r="X50" t="s">
        <v>74</v>
      </c>
      <c r="Y50" t="s">
        <v>63</v>
      </c>
      <c r="Z50" t="s">
        <v>60</v>
      </c>
      <c r="AA50" t="s">
        <v>68</v>
      </c>
      <c r="AB50" t="s">
        <v>68</v>
      </c>
      <c r="AC50" t="s">
        <v>68</v>
      </c>
      <c r="AD50" t="s">
        <v>68</v>
      </c>
      <c r="AE50" t="s">
        <v>68</v>
      </c>
      <c r="AF50" t="s">
        <v>68</v>
      </c>
      <c r="AG50" t="s">
        <v>70</v>
      </c>
      <c r="AH50" t="s">
        <v>68</v>
      </c>
      <c r="AI50" t="s">
        <v>70</v>
      </c>
      <c r="AJ50" t="s">
        <v>74</v>
      </c>
      <c r="AK50" t="s">
        <v>63</v>
      </c>
      <c r="AL50" t="s">
        <v>60</v>
      </c>
      <c r="AM50" t="s">
        <v>73</v>
      </c>
      <c r="AN50" t="s">
        <v>71</v>
      </c>
      <c r="AO50" t="s">
        <v>71</v>
      </c>
      <c r="AP50" t="s">
        <v>72</v>
      </c>
      <c r="AQ50" t="s">
        <v>72</v>
      </c>
      <c r="AR50" t="s">
        <v>72</v>
      </c>
      <c r="AS50" t="s">
        <v>72</v>
      </c>
      <c r="AT50" t="s">
        <v>72</v>
      </c>
      <c r="AU50" t="s">
        <v>74</v>
      </c>
      <c r="AV50" t="s">
        <v>301</v>
      </c>
      <c r="AW50" t="s">
        <v>82</v>
      </c>
      <c r="AX50" t="s">
        <v>89</v>
      </c>
      <c r="AY50" t="s">
        <v>60</v>
      </c>
      <c r="AZ50" t="s">
        <v>71</v>
      </c>
      <c r="BA50" t="s">
        <v>71</v>
      </c>
      <c r="BB50" t="s">
        <v>72</v>
      </c>
      <c r="BC50" t="s">
        <v>72</v>
      </c>
      <c r="BD50" t="s">
        <v>71</v>
      </c>
      <c r="BE50" t="s">
        <v>74</v>
      </c>
      <c r="BF50" t="s">
        <v>301</v>
      </c>
      <c r="BG50" t="s">
        <v>63</v>
      </c>
      <c r="BH50" t="s">
        <v>76</v>
      </c>
      <c r="BI50" t="s">
        <v>76</v>
      </c>
      <c r="BJ50" t="s">
        <v>77</v>
      </c>
      <c r="BK50" t="s">
        <v>77</v>
      </c>
      <c r="BL50" t="s">
        <v>76</v>
      </c>
      <c r="BM50" t="s">
        <v>77</v>
      </c>
      <c r="BN50" t="s">
        <v>76</v>
      </c>
      <c r="BO50" t="s">
        <v>77</v>
      </c>
      <c r="BP50" t="s">
        <v>77</v>
      </c>
      <c r="BQ50" t="s">
        <v>77</v>
      </c>
      <c r="BR50" t="s">
        <v>63</v>
      </c>
      <c r="BS50" t="s">
        <v>63</v>
      </c>
      <c r="BT50" t="s">
        <v>76</v>
      </c>
      <c r="BU50" t="s">
        <v>76</v>
      </c>
      <c r="BV50" t="s">
        <v>76</v>
      </c>
      <c r="BW50" t="s">
        <v>76</v>
      </c>
      <c r="BX50" t="s">
        <v>76</v>
      </c>
      <c r="BY50" t="s">
        <v>76</v>
      </c>
      <c r="BZ50" t="s">
        <v>77</v>
      </c>
      <c r="CA50" t="s">
        <v>63</v>
      </c>
      <c r="CB50" t="s">
        <v>302</v>
      </c>
    </row>
    <row r="51" spans="1:80">
      <c r="A51">
        <v>307404</v>
      </c>
      <c r="B51" t="s">
        <v>60</v>
      </c>
      <c r="D51" t="s">
        <v>61</v>
      </c>
      <c r="E51" t="s">
        <v>78</v>
      </c>
      <c r="F51" t="s">
        <v>63</v>
      </c>
      <c r="G51" t="s">
        <v>303</v>
      </c>
      <c r="H51" t="s">
        <v>220</v>
      </c>
      <c r="I51" t="s">
        <v>468</v>
      </c>
      <c r="J51" t="s">
        <v>245</v>
      </c>
      <c r="K51" t="s">
        <v>80</v>
      </c>
      <c r="L51" t="s">
        <v>61</v>
      </c>
      <c r="M51" t="s">
        <v>60</v>
      </c>
      <c r="N51" t="s">
        <v>68</v>
      </c>
      <c r="O51" t="s">
        <v>70</v>
      </c>
      <c r="P51" t="s">
        <v>70</v>
      </c>
      <c r="Q51" t="s">
        <v>69</v>
      </c>
      <c r="R51" t="s">
        <v>69</v>
      </c>
      <c r="S51" t="s">
        <v>69</v>
      </c>
      <c r="T51" t="s">
        <v>68</v>
      </c>
      <c r="U51" t="s">
        <v>68</v>
      </c>
      <c r="V51" t="s">
        <v>70</v>
      </c>
      <c r="W51" t="s">
        <v>70</v>
      </c>
      <c r="X51" t="s">
        <v>74</v>
      </c>
      <c r="Y51" t="s">
        <v>63</v>
      </c>
      <c r="Z51" t="s">
        <v>60</v>
      </c>
      <c r="AA51" t="s">
        <v>70</v>
      </c>
      <c r="AB51" t="s">
        <v>70</v>
      </c>
      <c r="AC51" t="s">
        <v>70</v>
      </c>
      <c r="AD51" t="s">
        <v>70</v>
      </c>
      <c r="AE51" t="s">
        <v>69</v>
      </c>
      <c r="AF51" t="s">
        <v>70</v>
      </c>
      <c r="AG51" t="s">
        <v>70</v>
      </c>
      <c r="AH51" t="s">
        <v>70</v>
      </c>
      <c r="AI51" t="s">
        <v>70</v>
      </c>
      <c r="AJ51" t="s">
        <v>74</v>
      </c>
      <c r="AK51" t="s">
        <v>63</v>
      </c>
      <c r="AL51" t="s">
        <v>60</v>
      </c>
      <c r="AM51" t="s">
        <v>72</v>
      </c>
      <c r="AN51" t="s">
        <v>71</v>
      </c>
      <c r="AO51" t="s">
        <v>71</v>
      </c>
      <c r="AP51" t="s">
        <v>71</v>
      </c>
      <c r="AQ51" t="s">
        <v>71</v>
      </c>
      <c r="AR51" t="s">
        <v>74</v>
      </c>
      <c r="AS51" t="s">
        <v>74</v>
      </c>
      <c r="AT51" t="s">
        <v>75</v>
      </c>
      <c r="AU51" t="s">
        <v>74</v>
      </c>
      <c r="AV51" t="s">
        <v>63</v>
      </c>
      <c r="AW51" t="s">
        <v>82</v>
      </c>
      <c r="AX51" t="s">
        <v>83</v>
      </c>
      <c r="AY51" t="s">
        <v>60</v>
      </c>
      <c r="AZ51" t="s">
        <v>71</v>
      </c>
      <c r="BA51" t="s">
        <v>73</v>
      </c>
      <c r="BB51" t="s">
        <v>71</v>
      </c>
      <c r="BC51" t="s">
        <v>71</v>
      </c>
      <c r="BD51" t="s">
        <v>71</v>
      </c>
      <c r="BE51" t="s">
        <v>63</v>
      </c>
      <c r="BF51" t="s">
        <v>63</v>
      </c>
      <c r="BG51" t="s">
        <v>63</v>
      </c>
      <c r="BH51" t="s">
        <v>77</v>
      </c>
      <c r="BI51" t="s">
        <v>77</v>
      </c>
      <c r="BJ51" t="s">
        <v>76</v>
      </c>
      <c r="BK51" t="s">
        <v>77</v>
      </c>
      <c r="BL51" t="s">
        <v>77</v>
      </c>
      <c r="BM51" t="s">
        <v>77</v>
      </c>
      <c r="BN51" t="s">
        <v>77</v>
      </c>
      <c r="BO51" t="s">
        <v>76</v>
      </c>
      <c r="BP51" t="s">
        <v>77</v>
      </c>
      <c r="BQ51" t="s">
        <v>77</v>
      </c>
      <c r="BR51" t="s">
        <v>63</v>
      </c>
      <c r="BS51" t="s">
        <v>63</v>
      </c>
      <c r="BT51" t="s">
        <v>76</v>
      </c>
      <c r="BU51" t="s">
        <v>76</v>
      </c>
      <c r="BV51" t="s">
        <v>76</v>
      </c>
      <c r="BW51" t="s">
        <v>76</v>
      </c>
      <c r="BX51" t="s">
        <v>77</v>
      </c>
      <c r="BY51" t="s">
        <v>77</v>
      </c>
      <c r="BZ51" t="s">
        <v>77</v>
      </c>
      <c r="CA51" t="s">
        <v>63</v>
      </c>
      <c r="CB51" t="s">
        <v>304</v>
      </c>
    </row>
    <row r="52" spans="1:80">
      <c r="A52">
        <v>307406</v>
      </c>
      <c r="B52" t="s">
        <v>60</v>
      </c>
      <c r="D52" t="s">
        <v>61</v>
      </c>
      <c r="E52" t="s">
        <v>78</v>
      </c>
      <c r="F52" t="s">
        <v>63</v>
      </c>
      <c r="G52" t="s">
        <v>86</v>
      </c>
      <c r="H52" t="s">
        <v>220</v>
      </c>
      <c r="I52" t="s">
        <v>468</v>
      </c>
      <c r="J52" t="s">
        <v>305</v>
      </c>
      <c r="K52" t="s">
        <v>80</v>
      </c>
      <c r="L52" t="s">
        <v>61</v>
      </c>
      <c r="M52" t="s">
        <v>60</v>
      </c>
      <c r="N52" t="s">
        <v>70</v>
      </c>
      <c r="O52" t="s">
        <v>70</v>
      </c>
      <c r="P52" t="s">
        <v>69</v>
      </c>
      <c r="Q52" t="s">
        <v>67</v>
      </c>
      <c r="R52" t="s">
        <v>68</v>
      </c>
      <c r="S52" t="s">
        <v>67</v>
      </c>
      <c r="T52" t="s">
        <v>67</v>
      </c>
      <c r="U52" t="s">
        <v>69</v>
      </c>
      <c r="V52" t="s">
        <v>70</v>
      </c>
      <c r="W52" t="s">
        <v>69</v>
      </c>
      <c r="X52" t="s">
        <v>69</v>
      </c>
      <c r="Y52" t="s">
        <v>306</v>
      </c>
      <c r="Z52" t="s">
        <v>60</v>
      </c>
      <c r="AA52" t="s">
        <v>70</v>
      </c>
      <c r="AB52" t="s">
        <v>70</v>
      </c>
      <c r="AC52" t="s">
        <v>69</v>
      </c>
      <c r="AD52" t="s">
        <v>68</v>
      </c>
      <c r="AE52" t="s">
        <v>67</v>
      </c>
      <c r="AF52" t="s">
        <v>68</v>
      </c>
      <c r="AG52" t="s">
        <v>69</v>
      </c>
      <c r="AH52" t="s">
        <v>70</v>
      </c>
      <c r="AI52" t="s">
        <v>70</v>
      </c>
      <c r="AJ52" t="s">
        <v>69</v>
      </c>
      <c r="AK52" t="s">
        <v>306</v>
      </c>
      <c r="AL52" t="s">
        <v>60</v>
      </c>
      <c r="AM52" t="s">
        <v>72</v>
      </c>
      <c r="AN52" t="s">
        <v>72</v>
      </c>
      <c r="AO52" t="s">
        <v>72</v>
      </c>
      <c r="AP52" t="s">
        <v>72</v>
      </c>
      <c r="AQ52" t="s">
        <v>72</v>
      </c>
      <c r="AR52" t="s">
        <v>73</v>
      </c>
      <c r="AS52" t="s">
        <v>73</v>
      </c>
      <c r="AT52" t="s">
        <v>72</v>
      </c>
      <c r="AU52" t="s">
        <v>72</v>
      </c>
      <c r="AV52" t="s">
        <v>306</v>
      </c>
      <c r="AW52" t="s">
        <v>129</v>
      </c>
      <c r="AX52" t="s">
        <v>471</v>
      </c>
      <c r="AY52" t="s">
        <v>60</v>
      </c>
      <c r="AZ52" t="s">
        <v>73</v>
      </c>
      <c r="BA52" t="s">
        <v>72</v>
      </c>
      <c r="BB52" t="s">
        <v>72</v>
      </c>
      <c r="BC52" t="s">
        <v>72</v>
      </c>
      <c r="BD52" t="s">
        <v>73</v>
      </c>
      <c r="BE52" t="s">
        <v>72</v>
      </c>
      <c r="BF52" t="s">
        <v>306</v>
      </c>
      <c r="BG52" t="s">
        <v>63</v>
      </c>
      <c r="BH52" t="s">
        <v>77</v>
      </c>
      <c r="BI52" t="s">
        <v>77</v>
      </c>
      <c r="BJ52" t="s">
        <v>76</v>
      </c>
      <c r="BK52" t="s">
        <v>77</v>
      </c>
      <c r="BL52" t="s">
        <v>77</v>
      </c>
      <c r="BM52" t="s">
        <v>77</v>
      </c>
      <c r="BN52" t="s">
        <v>77</v>
      </c>
      <c r="BO52" t="s">
        <v>77</v>
      </c>
      <c r="BP52" t="s">
        <v>77</v>
      </c>
      <c r="BQ52" t="s">
        <v>77</v>
      </c>
      <c r="BR52" t="s">
        <v>63</v>
      </c>
      <c r="BS52" t="s">
        <v>63</v>
      </c>
      <c r="BT52" t="s">
        <v>76</v>
      </c>
      <c r="BU52" t="s">
        <v>76</v>
      </c>
      <c r="BV52" t="s">
        <v>76</v>
      </c>
      <c r="BW52" t="s">
        <v>77</v>
      </c>
      <c r="BX52" t="s">
        <v>77</v>
      </c>
      <c r="BY52" t="s">
        <v>77</v>
      </c>
      <c r="BZ52" t="s">
        <v>76</v>
      </c>
      <c r="CA52" t="s">
        <v>307</v>
      </c>
      <c r="CB52" t="s">
        <v>308</v>
      </c>
    </row>
    <row r="53" spans="1:80">
      <c r="A53">
        <v>307451</v>
      </c>
      <c r="B53" t="s">
        <v>60</v>
      </c>
      <c r="C53" t="s">
        <v>309</v>
      </c>
      <c r="D53" t="s">
        <v>61</v>
      </c>
      <c r="E53" t="s">
        <v>78</v>
      </c>
      <c r="F53" t="s">
        <v>63</v>
      </c>
      <c r="G53" t="s">
        <v>310</v>
      </c>
      <c r="H53" t="s">
        <v>121</v>
      </c>
      <c r="I53" t="s">
        <v>467</v>
      </c>
      <c r="J53" t="s">
        <v>214</v>
      </c>
      <c r="K53" t="s">
        <v>80</v>
      </c>
      <c r="L53" t="s">
        <v>61</v>
      </c>
      <c r="M53" t="s">
        <v>60</v>
      </c>
      <c r="N53" t="s">
        <v>68</v>
      </c>
      <c r="O53" t="s">
        <v>68</v>
      </c>
      <c r="P53" t="s">
        <v>69</v>
      </c>
      <c r="Q53" t="s">
        <v>69</v>
      </c>
      <c r="R53" t="s">
        <v>68</v>
      </c>
      <c r="S53" t="s">
        <v>68</v>
      </c>
      <c r="T53" t="s">
        <v>68</v>
      </c>
      <c r="U53" t="s">
        <v>70</v>
      </c>
      <c r="V53" t="s">
        <v>70</v>
      </c>
      <c r="W53" t="s">
        <v>68</v>
      </c>
      <c r="X53" t="s">
        <v>74</v>
      </c>
      <c r="Y53" t="s">
        <v>109</v>
      </c>
      <c r="Z53" t="s">
        <v>60</v>
      </c>
      <c r="AA53" t="s">
        <v>70</v>
      </c>
      <c r="AB53" t="s">
        <v>68</v>
      </c>
      <c r="AC53" t="s">
        <v>68</v>
      </c>
      <c r="AD53" t="s">
        <v>68</v>
      </c>
      <c r="AE53" t="s">
        <v>67</v>
      </c>
      <c r="AF53" t="s">
        <v>67</v>
      </c>
      <c r="AG53" t="s">
        <v>68</v>
      </c>
      <c r="AH53" t="s">
        <v>69</v>
      </c>
      <c r="AI53" t="s">
        <v>69</v>
      </c>
      <c r="AJ53" t="s">
        <v>74</v>
      </c>
      <c r="AK53" t="s">
        <v>109</v>
      </c>
      <c r="AL53" t="s">
        <v>60</v>
      </c>
      <c r="AM53" t="s">
        <v>72</v>
      </c>
      <c r="AN53" t="s">
        <v>71</v>
      </c>
      <c r="AO53" t="s">
        <v>71</v>
      </c>
      <c r="AP53" t="s">
        <v>72</v>
      </c>
      <c r="AQ53" t="s">
        <v>72</v>
      </c>
      <c r="AR53" t="s">
        <v>74</v>
      </c>
      <c r="AS53" t="s">
        <v>74</v>
      </c>
      <c r="AT53" t="s">
        <v>71</v>
      </c>
      <c r="AU53" t="s">
        <v>74</v>
      </c>
      <c r="AV53" t="s">
        <v>109</v>
      </c>
      <c r="AW53" t="s">
        <v>95</v>
      </c>
      <c r="AX53" t="s">
        <v>103</v>
      </c>
      <c r="AY53" t="s">
        <v>60</v>
      </c>
      <c r="AZ53" t="s">
        <v>73</v>
      </c>
      <c r="BA53" t="s">
        <v>72</v>
      </c>
      <c r="BB53" t="s">
        <v>71</v>
      </c>
      <c r="BC53" t="s">
        <v>71</v>
      </c>
      <c r="BD53" t="s">
        <v>71</v>
      </c>
      <c r="BE53" t="s">
        <v>74</v>
      </c>
      <c r="BF53" t="s">
        <v>109</v>
      </c>
      <c r="BG53" t="s">
        <v>63</v>
      </c>
      <c r="BH53" t="s">
        <v>76</v>
      </c>
      <c r="BI53" t="s">
        <v>77</v>
      </c>
      <c r="BJ53" t="s">
        <v>76</v>
      </c>
      <c r="BK53" t="s">
        <v>77</v>
      </c>
      <c r="BL53" t="s">
        <v>77</v>
      </c>
      <c r="BM53" t="s">
        <v>77</v>
      </c>
      <c r="BN53" t="s">
        <v>77</v>
      </c>
      <c r="BO53" t="s">
        <v>77</v>
      </c>
      <c r="BP53" t="s">
        <v>77</v>
      </c>
      <c r="BQ53" t="s">
        <v>77</v>
      </c>
      <c r="BR53" t="s">
        <v>63</v>
      </c>
      <c r="BS53" t="s">
        <v>63</v>
      </c>
      <c r="BT53" t="s">
        <v>76</v>
      </c>
      <c r="BU53" t="s">
        <v>76</v>
      </c>
      <c r="BV53" t="s">
        <v>76</v>
      </c>
      <c r="BW53" t="s">
        <v>77</v>
      </c>
      <c r="BX53" t="s">
        <v>77</v>
      </c>
      <c r="BY53" t="s">
        <v>76</v>
      </c>
      <c r="BZ53" t="s">
        <v>77</v>
      </c>
      <c r="CA53" t="s">
        <v>63</v>
      </c>
      <c r="CB53" t="s">
        <v>311</v>
      </c>
    </row>
    <row r="54" spans="1:80">
      <c r="A54">
        <v>307605</v>
      </c>
      <c r="B54" t="s">
        <v>60</v>
      </c>
      <c r="D54" t="s">
        <v>61</v>
      </c>
      <c r="E54" t="s">
        <v>62</v>
      </c>
      <c r="F54" t="s">
        <v>63</v>
      </c>
      <c r="G54" t="s">
        <v>161</v>
      </c>
      <c r="H54" t="s">
        <v>93</v>
      </c>
      <c r="I54" t="s">
        <v>468</v>
      </c>
      <c r="J54" t="s">
        <v>214</v>
      </c>
      <c r="K54" t="s">
        <v>66</v>
      </c>
      <c r="L54" t="s">
        <v>61</v>
      </c>
      <c r="M54" t="s">
        <v>60</v>
      </c>
      <c r="N54" t="s">
        <v>67</v>
      </c>
      <c r="O54" t="s">
        <v>70</v>
      </c>
      <c r="P54" t="s">
        <v>70</v>
      </c>
      <c r="Q54" t="s">
        <v>67</v>
      </c>
      <c r="R54" t="s">
        <v>68</v>
      </c>
      <c r="S54" t="s">
        <v>68</v>
      </c>
      <c r="T54" t="s">
        <v>68</v>
      </c>
      <c r="U54" t="s">
        <v>68</v>
      </c>
      <c r="V54" t="s">
        <v>69</v>
      </c>
      <c r="W54" t="s">
        <v>68</v>
      </c>
      <c r="X54" t="s">
        <v>74</v>
      </c>
      <c r="Y54" t="s">
        <v>63</v>
      </c>
      <c r="Z54" t="s">
        <v>60</v>
      </c>
      <c r="AA54" t="s">
        <v>70</v>
      </c>
      <c r="AB54" t="s">
        <v>70</v>
      </c>
      <c r="AC54" t="s">
        <v>68</v>
      </c>
      <c r="AD54" t="s">
        <v>68</v>
      </c>
      <c r="AE54" t="s">
        <v>70</v>
      </c>
      <c r="AF54" t="s">
        <v>70</v>
      </c>
      <c r="AG54" t="s">
        <v>70</v>
      </c>
      <c r="AH54" t="s">
        <v>68</v>
      </c>
      <c r="AI54" t="s">
        <v>70</v>
      </c>
      <c r="AJ54" t="s">
        <v>74</v>
      </c>
      <c r="AK54" t="s">
        <v>63</v>
      </c>
      <c r="AL54" t="s">
        <v>60</v>
      </c>
      <c r="AM54" t="s">
        <v>73</v>
      </c>
      <c r="AN54" t="s">
        <v>73</v>
      </c>
      <c r="AO54" t="s">
        <v>73</v>
      </c>
      <c r="AP54" t="s">
        <v>71</v>
      </c>
      <c r="AQ54" t="s">
        <v>72</v>
      </c>
      <c r="AR54" t="s">
        <v>75</v>
      </c>
      <c r="AS54" t="s">
        <v>75</v>
      </c>
      <c r="AT54" t="s">
        <v>74</v>
      </c>
      <c r="AU54" t="s">
        <v>74</v>
      </c>
      <c r="AV54" t="s">
        <v>63</v>
      </c>
      <c r="AW54" t="s">
        <v>82</v>
      </c>
      <c r="AX54" t="s">
        <v>139</v>
      </c>
      <c r="AY54" t="s">
        <v>60</v>
      </c>
      <c r="AZ54" t="s">
        <v>73</v>
      </c>
      <c r="BA54" t="s">
        <v>71</v>
      </c>
      <c r="BB54" t="s">
        <v>73</v>
      </c>
      <c r="BC54" t="s">
        <v>73</v>
      </c>
      <c r="BD54" t="s">
        <v>73</v>
      </c>
      <c r="BE54" t="s">
        <v>74</v>
      </c>
      <c r="BF54" t="s">
        <v>63</v>
      </c>
      <c r="BG54" t="s">
        <v>63</v>
      </c>
      <c r="BH54" t="s">
        <v>77</v>
      </c>
      <c r="BI54" t="s">
        <v>76</v>
      </c>
      <c r="BJ54" t="s">
        <v>76</v>
      </c>
      <c r="BK54" t="s">
        <v>76</v>
      </c>
      <c r="BL54" t="s">
        <v>77</v>
      </c>
      <c r="BM54" t="s">
        <v>77</v>
      </c>
      <c r="BN54" t="s">
        <v>77</v>
      </c>
      <c r="BO54" t="s">
        <v>77</v>
      </c>
      <c r="BP54" t="s">
        <v>77</v>
      </c>
      <c r="BQ54" t="s">
        <v>77</v>
      </c>
      <c r="BR54" t="s">
        <v>63</v>
      </c>
      <c r="BS54" t="s">
        <v>63</v>
      </c>
      <c r="BT54" t="s">
        <v>76</v>
      </c>
      <c r="BU54" t="s">
        <v>76</v>
      </c>
      <c r="BV54" t="s">
        <v>76</v>
      </c>
      <c r="BW54" t="s">
        <v>77</v>
      </c>
      <c r="BX54" t="s">
        <v>77</v>
      </c>
      <c r="BY54" t="s">
        <v>76</v>
      </c>
      <c r="BZ54" t="s">
        <v>77</v>
      </c>
      <c r="CA54" t="s">
        <v>63</v>
      </c>
      <c r="CB54" t="s">
        <v>312</v>
      </c>
    </row>
    <row r="55" spans="1:80">
      <c r="A55">
        <v>307698</v>
      </c>
      <c r="B55" t="s">
        <v>60</v>
      </c>
      <c r="D55" t="s">
        <v>61</v>
      </c>
      <c r="E55" t="s">
        <v>78</v>
      </c>
      <c r="F55" t="s">
        <v>63</v>
      </c>
      <c r="G55" t="s">
        <v>313</v>
      </c>
      <c r="H55" t="s">
        <v>254</v>
      </c>
      <c r="I55" t="s">
        <v>467</v>
      </c>
      <c r="J55" t="s">
        <v>214</v>
      </c>
      <c r="K55" t="s">
        <v>80</v>
      </c>
      <c r="L55" t="s">
        <v>61</v>
      </c>
      <c r="M55" t="s">
        <v>60</v>
      </c>
      <c r="N55" t="s">
        <v>70</v>
      </c>
      <c r="O55" t="s">
        <v>70</v>
      </c>
      <c r="P55" t="s">
        <v>68</v>
      </c>
      <c r="Q55" t="s">
        <v>68</v>
      </c>
      <c r="R55" t="s">
        <v>70</v>
      </c>
      <c r="S55" t="s">
        <v>70</v>
      </c>
      <c r="T55" t="s">
        <v>68</v>
      </c>
      <c r="U55" t="s">
        <v>70</v>
      </c>
      <c r="V55" t="s">
        <v>70</v>
      </c>
      <c r="W55" t="s">
        <v>70</v>
      </c>
      <c r="X55" t="s">
        <v>68</v>
      </c>
      <c r="Y55" t="s">
        <v>314</v>
      </c>
      <c r="Z55" t="s">
        <v>60</v>
      </c>
      <c r="AA55" t="s">
        <v>70</v>
      </c>
      <c r="AB55" t="s">
        <v>70</v>
      </c>
      <c r="AC55" t="s">
        <v>70</v>
      </c>
      <c r="AD55" t="s">
        <v>70</v>
      </c>
      <c r="AE55" t="s">
        <v>70</v>
      </c>
      <c r="AF55" t="s">
        <v>70</v>
      </c>
      <c r="AG55" t="s">
        <v>70</v>
      </c>
      <c r="AH55" t="s">
        <v>70</v>
      </c>
      <c r="AI55" t="s">
        <v>70</v>
      </c>
      <c r="AJ55" t="s">
        <v>74</v>
      </c>
      <c r="AK55" t="s">
        <v>138</v>
      </c>
      <c r="AL55" t="s">
        <v>60</v>
      </c>
      <c r="AM55" t="s">
        <v>73</v>
      </c>
      <c r="AN55" t="s">
        <v>73</v>
      </c>
      <c r="AO55" t="s">
        <v>73</v>
      </c>
      <c r="AP55" t="s">
        <v>73</v>
      </c>
      <c r="AQ55" t="s">
        <v>73</v>
      </c>
      <c r="AR55" t="s">
        <v>73</v>
      </c>
      <c r="AS55" t="s">
        <v>73</v>
      </c>
      <c r="AT55" t="s">
        <v>73</v>
      </c>
      <c r="AU55" t="s">
        <v>74</v>
      </c>
      <c r="AV55" t="s">
        <v>117</v>
      </c>
      <c r="AW55" t="s">
        <v>82</v>
      </c>
      <c r="AX55" t="s">
        <v>83</v>
      </c>
      <c r="AY55" t="s">
        <v>60</v>
      </c>
      <c r="AZ55" t="s">
        <v>73</v>
      </c>
      <c r="BA55" t="s">
        <v>73</v>
      </c>
      <c r="BB55" t="s">
        <v>71</v>
      </c>
      <c r="BC55" t="s">
        <v>73</v>
      </c>
      <c r="BD55" t="s">
        <v>73</v>
      </c>
      <c r="BE55" t="s">
        <v>74</v>
      </c>
      <c r="BF55" t="s">
        <v>117</v>
      </c>
      <c r="BG55" t="s">
        <v>63</v>
      </c>
      <c r="BH55" t="s">
        <v>76</v>
      </c>
      <c r="BI55" t="s">
        <v>76</v>
      </c>
      <c r="BJ55" t="s">
        <v>77</v>
      </c>
      <c r="BK55" t="s">
        <v>77</v>
      </c>
      <c r="BL55" t="s">
        <v>77</v>
      </c>
      <c r="BM55" t="s">
        <v>77</v>
      </c>
      <c r="BN55" t="s">
        <v>77</v>
      </c>
      <c r="BO55" t="s">
        <v>77</v>
      </c>
      <c r="BP55" t="s">
        <v>77</v>
      </c>
      <c r="BQ55" t="s">
        <v>76</v>
      </c>
      <c r="BR55" t="s">
        <v>315</v>
      </c>
      <c r="BS55" t="s">
        <v>63</v>
      </c>
      <c r="BT55" t="s">
        <v>76</v>
      </c>
      <c r="BU55" t="s">
        <v>76</v>
      </c>
      <c r="BV55" t="s">
        <v>76</v>
      </c>
      <c r="BW55" t="s">
        <v>76</v>
      </c>
      <c r="BX55" t="s">
        <v>77</v>
      </c>
      <c r="BY55" t="s">
        <v>76</v>
      </c>
      <c r="BZ55" t="s">
        <v>77</v>
      </c>
      <c r="CA55" t="s">
        <v>63</v>
      </c>
      <c r="CB55" t="s">
        <v>316</v>
      </c>
    </row>
    <row r="56" spans="1:80">
      <c r="A56">
        <v>307701</v>
      </c>
      <c r="B56" t="s">
        <v>60</v>
      </c>
      <c r="D56" t="s">
        <v>61</v>
      </c>
      <c r="E56" t="s">
        <v>62</v>
      </c>
      <c r="F56" t="s">
        <v>63</v>
      </c>
      <c r="G56" t="s">
        <v>317</v>
      </c>
      <c r="H56" t="s">
        <v>146</v>
      </c>
      <c r="I56" t="s">
        <v>468</v>
      </c>
      <c r="J56" t="s">
        <v>117</v>
      </c>
      <c r="K56" t="s">
        <v>66</v>
      </c>
      <c r="L56" t="s">
        <v>61</v>
      </c>
      <c r="M56" t="s">
        <v>60</v>
      </c>
      <c r="N56" t="s">
        <v>67</v>
      </c>
      <c r="O56" t="s">
        <v>68</v>
      </c>
      <c r="P56" t="s">
        <v>68</v>
      </c>
      <c r="Q56" t="s">
        <v>68</v>
      </c>
      <c r="R56" t="s">
        <v>70</v>
      </c>
      <c r="S56" t="s">
        <v>70</v>
      </c>
      <c r="T56" t="s">
        <v>70</v>
      </c>
      <c r="U56" t="s">
        <v>70</v>
      </c>
      <c r="V56" t="s">
        <v>70</v>
      </c>
      <c r="W56" t="s">
        <v>68</v>
      </c>
      <c r="X56" t="s">
        <v>74</v>
      </c>
      <c r="Y56" t="s">
        <v>63</v>
      </c>
      <c r="Z56" t="s">
        <v>60</v>
      </c>
      <c r="AA56" t="s">
        <v>70</v>
      </c>
      <c r="AB56" t="s">
        <v>70</v>
      </c>
      <c r="AC56" t="s">
        <v>70</v>
      </c>
      <c r="AD56" t="s">
        <v>68</v>
      </c>
      <c r="AE56" t="s">
        <v>69</v>
      </c>
      <c r="AF56" t="s">
        <v>70</v>
      </c>
      <c r="AG56" t="s">
        <v>70</v>
      </c>
      <c r="AH56" t="s">
        <v>68</v>
      </c>
      <c r="AI56" t="s">
        <v>69</v>
      </c>
      <c r="AJ56" t="s">
        <v>74</v>
      </c>
      <c r="AK56" t="s">
        <v>63</v>
      </c>
      <c r="AL56" t="s">
        <v>60</v>
      </c>
      <c r="AM56" t="s">
        <v>71</v>
      </c>
      <c r="AN56" t="s">
        <v>72</v>
      </c>
      <c r="AO56" t="s">
        <v>71</v>
      </c>
      <c r="AP56" t="s">
        <v>72</v>
      </c>
      <c r="AQ56" t="s">
        <v>72</v>
      </c>
      <c r="AR56" t="s">
        <v>71</v>
      </c>
      <c r="AS56" t="s">
        <v>71</v>
      </c>
      <c r="AT56" t="s">
        <v>63</v>
      </c>
      <c r="AU56" t="s">
        <v>74</v>
      </c>
      <c r="AV56" t="s">
        <v>63</v>
      </c>
      <c r="AW56" t="s">
        <v>473</v>
      </c>
      <c r="AX56" t="s">
        <v>103</v>
      </c>
      <c r="AY56" t="s">
        <v>60</v>
      </c>
      <c r="AZ56" t="s">
        <v>73</v>
      </c>
      <c r="BA56" t="s">
        <v>73</v>
      </c>
      <c r="BB56" t="s">
        <v>71</v>
      </c>
      <c r="BC56" t="s">
        <v>71</v>
      </c>
      <c r="BD56" t="s">
        <v>73</v>
      </c>
      <c r="BE56" t="s">
        <v>74</v>
      </c>
      <c r="BF56" t="s">
        <v>63</v>
      </c>
      <c r="BG56" t="s">
        <v>63</v>
      </c>
      <c r="BH56" t="s">
        <v>76</v>
      </c>
      <c r="BI56" t="s">
        <v>76</v>
      </c>
      <c r="BJ56" t="s">
        <v>76</v>
      </c>
      <c r="BK56" t="s">
        <v>76</v>
      </c>
      <c r="BL56" t="s">
        <v>77</v>
      </c>
      <c r="BM56" t="s">
        <v>77</v>
      </c>
      <c r="BN56" t="s">
        <v>77</v>
      </c>
      <c r="BO56" t="s">
        <v>76</v>
      </c>
      <c r="BP56" t="s">
        <v>77</v>
      </c>
      <c r="BQ56" t="s">
        <v>77</v>
      </c>
      <c r="BR56" t="s">
        <v>63</v>
      </c>
      <c r="BS56" t="s">
        <v>63</v>
      </c>
      <c r="BT56" t="s">
        <v>76</v>
      </c>
      <c r="BU56" t="s">
        <v>76</v>
      </c>
      <c r="BV56" t="s">
        <v>76</v>
      </c>
      <c r="BW56" t="s">
        <v>76</v>
      </c>
      <c r="BX56" t="s">
        <v>77</v>
      </c>
      <c r="BY56" t="s">
        <v>77</v>
      </c>
      <c r="BZ56" t="s">
        <v>77</v>
      </c>
      <c r="CA56" t="s">
        <v>63</v>
      </c>
      <c r="CB56" t="s">
        <v>318</v>
      </c>
    </row>
    <row r="57" spans="1:80">
      <c r="A57">
        <v>307705</v>
      </c>
      <c r="B57" t="s">
        <v>60</v>
      </c>
      <c r="C57" t="s">
        <v>319</v>
      </c>
      <c r="D57" t="s">
        <v>61</v>
      </c>
      <c r="E57" t="s">
        <v>78</v>
      </c>
      <c r="F57" t="s">
        <v>63</v>
      </c>
      <c r="G57" t="s">
        <v>79</v>
      </c>
      <c r="H57" t="s">
        <v>254</v>
      </c>
      <c r="I57" t="s">
        <v>63</v>
      </c>
      <c r="J57" t="s">
        <v>63</v>
      </c>
      <c r="K57" t="s">
        <v>63</v>
      </c>
      <c r="L57" t="s">
        <v>61</v>
      </c>
      <c r="M57" t="s">
        <v>60</v>
      </c>
      <c r="N57" t="s">
        <v>70</v>
      </c>
      <c r="O57" t="s">
        <v>70</v>
      </c>
      <c r="P57" t="s">
        <v>70</v>
      </c>
      <c r="Q57" t="s">
        <v>67</v>
      </c>
      <c r="R57" t="s">
        <v>70</v>
      </c>
      <c r="S57" t="s">
        <v>68</v>
      </c>
      <c r="T57" t="s">
        <v>68</v>
      </c>
      <c r="U57" t="s">
        <v>69</v>
      </c>
      <c r="V57" t="s">
        <v>68</v>
      </c>
      <c r="W57" t="s">
        <v>68</v>
      </c>
      <c r="X57" t="s">
        <v>74</v>
      </c>
      <c r="Y57" t="s">
        <v>63</v>
      </c>
      <c r="Z57" t="s">
        <v>60</v>
      </c>
      <c r="AA57" t="s">
        <v>70</v>
      </c>
      <c r="AB57" t="s">
        <v>70</v>
      </c>
      <c r="AC57" t="s">
        <v>67</v>
      </c>
      <c r="AD57" t="s">
        <v>69</v>
      </c>
      <c r="AE57" t="s">
        <v>68</v>
      </c>
      <c r="AF57" t="s">
        <v>68</v>
      </c>
      <c r="AG57" t="s">
        <v>67</v>
      </c>
      <c r="AH57" t="s">
        <v>69</v>
      </c>
      <c r="AI57" t="s">
        <v>70</v>
      </c>
      <c r="AJ57" t="s">
        <v>74</v>
      </c>
      <c r="AK57" t="s">
        <v>63</v>
      </c>
      <c r="AL57" t="s">
        <v>60</v>
      </c>
      <c r="AM57" t="s">
        <v>73</v>
      </c>
      <c r="AN57" t="s">
        <v>71</v>
      </c>
      <c r="AO57" t="s">
        <v>73</v>
      </c>
      <c r="AP57" t="s">
        <v>73</v>
      </c>
      <c r="AQ57" t="s">
        <v>71</v>
      </c>
      <c r="AR57" t="s">
        <v>74</v>
      </c>
      <c r="AS57" t="s">
        <v>74</v>
      </c>
      <c r="AT57" t="s">
        <v>72</v>
      </c>
      <c r="AU57" t="s">
        <v>74</v>
      </c>
      <c r="AV57" t="s">
        <v>63</v>
      </c>
      <c r="AW57" t="s">
        <v>95</v>
      </c>
      <c r="AX57" t="s">
        <v>103</v>
      </c>
      <c r="AY57" t="s">
        <v>60</v>
      </c>
      <c r="AZ57" t="s">
        <v>71</v>
      </c>
      <c r="BA57" t="s">
        <v>72</v>
      </c>
      <c r="BB57" t="s">
        <v>72</v>
      </c>
      <c r="BC57" t="s">
        <v>71</v>
      </c>
      <c r="BD57" t="s">
        <v>73</v>
      </c>
      <c r="BE57" t="s">
        <v>74</v>
      </c>
      <c r="BF57" t="s">
        <v>63</v>
      </c>
      <c r="BG57" t="s">
        <v>63</v>
      </c>
      <c r="BH57" t="s">
        <v>77</v>
      </c>
      <c r="BI57" t="s">
        <v>77</v>
      </c>
      <c r="BJ57" t="s">
        <v>76</v>
      </c>
      <c r="BK57" t="s">
        <v>77</v>
      </c>
      <c r="BL57" t="s">
        <v>77</v>
      </c>
      <c r="BM57" t="s">
        <v>77</v>
      </c>
      <c r="BN57" t="s">
        <v>77</v>
      </c>
      <c r="BO57" t="s">
        <v>77</v>
      </c>
      <c r="BP57" t="s">
        <v>77</v>
      </c>
      <c r="BQ57" t="s">
        <v>77</v>
      </c>
      <c r="BR57" t="s">
        <v>63</v>
      </c>
      <c r="BS57" t="s">
        <v>63</v>
      </c>
      <c r="BT57" t="s">
        <v>76</v>
      </c>
      <c r="BU57" t="s">
        <v>76</v>
      </c>
      <c r="BV57" t="s">
        <v>76</v>
      </c>
      <c r="BW57" t="s">
        <v>76</v>
      </c>
      <c r="BX57" t="s">
        <v>77</v>
      </c>
      <c r="BY57" t="s">
        <v>77</v>
      </c>
      <c r="BZ57" t="s">
        <v>77</v>
      </c>
      <c r="CA57" t="s">
        <v>63</v>
      </c>
      <c r="CB57" t="s">
        <v>320</v>
      </c>
    </row>
    <row r="58" spans="1:80">
      <c r="A58">
        <v>307710</v>
      </c>
      <c r="B58" t="s">
        <v>60</v>
      </c>
      <c r="D58" t="s">
        <v>61</v>
      </c>
      <c r="E58" t="s">
        <v>78</v>
      </c>
      <c r="F58" t="s">
        <v>63</v>
      </c>
      <c r="G58" t="s">
        <v>79</v>
      </c>
      <c r="H58" t="s">
        <v>226</v>
      </c>
      <c r="I58" t="s">
        <v>469</v>
      </c>
      <c r="J58" t="s">
        <v>214</v>
      </c>
      <c r="K58" t="s">
        <v>80</v>
      </c>
      <c r="L58" t="s">
        <v>61</v>
      </c>
      <c r="M58" t="s">
        <v>60</v>
      </c>
      <c r="N58" t="s">
        <v>69</v>
      </c>
      <c r="O58" t="s">
        <v>70</v>
      </c>
      <c r="P58" t="s">
        <v>70</v>
      </c>
      <c r="Q58" t="s">
        <v>70</v>
      </c>
      <c r="R58" t="s">
        <v>70</v>
      </c>
      <c r="S58" t="s">
        <v>68</v>
      </c>
      <c r="T58" t="s">
        <v>70</v>
      </c>
      <c r="U58" t="s">
        <v>67</v>
      </c>
      <c r="V58" t="s">
        <v>70</v>
      </c>
      <c r="W58" t="s">
        <v>68</v>
      </c>
      <c r="X58" t="s">
        <v>74</v>
      </c>
      <c r="Y58" t="s">
        <v>63</v>
      </c>
      <c r="Z58" t="s">
        <v>60</v>
      </c>
      <c r="AA58" t="s">
        <v>70</v>
      </c>
      <c r="AB58" t="s">
        <v>70</v>
      </c>
      <c r="AC58" t="s">
        <v>68</v>
      </c>
      <c r="AD58" t="s">
        <v>67</v>
      </c>
      <c r="AE58" t="s">
        <v>69</v>
      </c>
      <c r="AF58" t="s">
        <v>70</v>
      </c>
      <c r="AG58" t="s">
        <v>70</v>
      </c>
      <c r="AH58" t="s">
        <v>68</v>
      </c>
      <c r="AI58" t="s">
        <v>70</v>
      </c>
      <c r="AJ58" t="s">
        <v>63</v>
      </c>
      <c r="AK58" t="s">
        <v>63</v>
      </c>
      <c r="AL58" t="s">
        <v>60</v>
      </c>
      <c r="AM58" t="s">
        <v>75</v>
      </c>
      <c r="AN58" t="s">
        <v>72</v>
      </c>
      <c r="AO58" t="s">
        <v>72</v>
      </c>
      <c r="AP58" t="s">
        <v>71</v>
      </c>
      <c r="AQ58" t="s">
        <v>74</v>
      </c>
      <c r="AR58" t="s">
        <v>74</v>
      </c>
      <c r="AS58" t="s">
        <v>74</v>
      </c>
      <c r="AT58" t="s">
        <v>74</v>
      </c>
      <c r="AU58" t="s">
        <v>71</v>
      </c>
      <c r="AV58" t="s">
        <v>321</v>
      </c>
      <c r="AW58" t="s">
        <v>82</v>
      </c>
      <c r="AX58" t="s">
        <v>139</v>
      </c>
      <c r="AY58" t="s">
        <v>60</v>
      </c>
      <c r="AZ58" t="s">
        <v>73</v>
      </c>
      <c r="BA58" t="s">
        <v>73</v>
      </c>
      <c r="BB58" t="s">
        <v>73</v>
      </c>
      <c r="BC58" t="s">
        <v>72</v>
      </c>
      <c r="BD58" t="s">
        <v>72</v>
      </c>
      <c r="BE58" t="s">
        <v>73</v>
      </c>
      <c r="BF58" t="s">
        <v>322</v>
      </c>
      <c r="BG58" t="s">
        <v>63</v>
      </c>
      <c r="BH58" t="s">
        <v>77</v>
      </c>
      <c r="BI58" t="s">
        <v>77</v>
      </c>
      <c r="BJ58" t="s">
        <v>76</v>
      </c>
      <c r="BK58" t="s">
        <v>77</v>
      </c>
      <c r="BL58" t="s">
        <v>76</v>
      </c>
      <c r="BM58" t="s">
        <v>77</v>
      </c>
      <c r="BN58" t="s">
        <v>77</v>
      </c>
      <c r="BO58" t="s">
        <v>76</v>
      </c>
      <c r="BP58" t="s">
        <v>77</v>
      </c>
      <c r="BQ58" t="s">
        <v>76</v>
      </c>
      <c r="BR58" t="s">
        <v>323</v>
      </c>
      <c r="BS58" t="s">
        <v>63</v>
      </c>
      <c r="BT58" t="s">
        <v>76</v>
      </c>
      <c r="BU58" t="s">
        <v>76</v>
      </c>
      <c r="BV58" t="s">
        <v>76</v>
      </c>
      <c r="BW58" t="s">
        <v>77</v>
      </c>
      <c r="BX58" t="s">
        <v>77</v>
      </c>
      <c r="BY58" t="s">
        <v>77</v>
      </c>
      <c r="BZ58" t="s">
        <v>76</v>
      </c>
      <c r="CA58" t="s">
        <v>324</v>
      </c>
      <c r="CB58" t="s">
        <v>325</v>
      </c>
    </row>
    <row r="59" spans="1:80">
      <c r="A59">
        <v>307762</v>
      </c>
      <c r="B59" t="s">
        <v>60</v>
      </c>
      <c r="C59" t="s">
        <v>326</v>
      </c>
      <c r="D59" t="s">
        <v>61</v>
      </c>
      <c r="E59" t="s">
        <v>78</v>
      </c>
      <c r="F59" t="s">
        <v>63</v>
      </c>
      <c r="G59" t="s">
        <v>327</v>
      </c>
      <c r="H59" t="s">
        <v>474</v>
      </c>
      <c r="I59" t="s">
        <v>467</v>
      </c>
      <c r="J59" t="s">
        <v>214</v>
      </c>
      <c r="K59" t="s">
        <v>80</v>
      </c>
      <c r="L59" t="s">
        <v>61</v>
      </c>
      <c r="M59" t="s">
        <v>60</v>
      </c>
      <c r="N59" t="s">
        <v>68</v>
      </c>
      <c r="O59" t="s">
        <v>70</v>
      </c>
      <c r="P59" t="s">
        <v>69</v>
      </c>
      <c r="Q59" t="s">
        <v>69</v>
      </c>
      <c r="R59" t="s">
        <v>70</v>
      </c>
      <c r="S59" t="s">
        <v>68</v>
      </c>
      <c r="T59" t="s">
        <v>69</v>
      </c>
      <c r="U59" t="s">
        <v>69</v>
      </c>
      <c r="V59" t="s">
        <v>68</v>
      </c>
      <c r="W59" t="s">
        <v>69</v>
      </c>
      <c r="X59" t="s">
        <v>74</v>
      </c>
      <c r="Y59" t="s">
        <v>101</v>
      </c>
      <c r="Z59" t="s">
        <v>60</v>
      </c>
      <c r="AA59" t="s">
        <v>70</v>
      </c>
      <c r="AB59" t="s">
        <v>70</v>
      </c>
      <c r="AC59" t="s">
        <v>68</v>
      </c>
      <c r="AD59" t="s">
        <v>69</v>
      </c>
      <c r="AE59" t="s">
        <v>69</v>
      </c>
      <c r="AF59" t="s">
        <v>68</v>
      </c>
      <c r="AG59" t="s">
        <v>68</v>
      </c>
      <c r="AH59" t="s">
        <v>68</v>
      </c>
      <c r="AI59" t="s">
        <v>68</v>
      </c>
      <c r="AJ59" t="s">
        <v>74</v>
      </c>
      <c r="AK59" t="s">
        <v>101</v>
      </c>
      <c r="AL59" t="s">
        <v>60</v>
      </c>
      <c r="AM59" t="s">
        <v>71</v>
      </c>
      <c r="AN59" t="s">
        <v>73</v>
      </c>
      <c r="AO59" t="s">
        <v>71</v>
      </c>
      <c r="AP59" t="s">
        <v>71</v>
      </c>
      <c r="AQ59" t="s">
        <v>75</v>
      </c>
      <c r="AR59" t="s">
        <v>74</v>
      </c>
      <c r="AS59" t="s">
        <v>74</v>
      </c>
      <c r="AT59" t="s">
        <v>72</v>
      </c>
      <c r="AU59" t="s">
        <v>74</v>
      </c>
      <c r="AV59" t="s">
        <v>101</v>
      </c>
      <c r="AW59" t="s">
        <v>95</v>
      </c>
      <c r="AX59" t="s">
        <v>139</v>
      </c>
      <c r="AY59" t="s">
        <v>60</v>
      </c>
      <c r="AZ59" t="s">
        <v>73</v>
      </c>
      <c r="BA59" t="s">
        <v>75</v>
      </c>
      <c r="BB59" t="s">
        <v>75</v>
      </c>
      <c r="BC59" t="s">
        <v>72</v>
      </c>
      <c r="BD59" t="s">
        <v>71</v>
      </c>
      <c r="BE59" t="s">
        <v>74</v>
      </c>
      <c r="BF59" t="s">
        <v>101</v>
      </c>
      <c r="BG59" t="s">
        <v>63</v>
      </c>
      <c r="BH59" t="s">
        <v>77</v>
      </c>
      <c r="BI59" t="s">
        <v>76</v>
      </c>
      <c r="BJ59" t="s">
        <v>76</v>
      </c>
      <c r="BK59" t="s">
        <v>77</v>
      </c>
      <c r="BL59" t="s">
        <v>77</v>
      </c>
      <c r="BM59" t="s">
        <v>77</v>
      </c>
      <c r="BN59" t="s">
        <v>77</v>
      </c>
      <c r="BO59" t="s">
        <v>77</v>
      </c>
      <c r="BP59" t="s">
        <v>77</v>
      </c>
      <c r="BQ59" t="s">
        <v>76</v>
      </c>
      <c r="BR59" t="s">
        <v>328</v>
      </c>
      <c r="BS59" t="s">
        <v>63</v>
      </c>
      <c r="BT59" t="s">
        <v>76</v>
      </c>
      <c r="BU59" t="s">
        <v>76</v>
      </c>
      <c r="BV59" t="s">
        <v>76</v>
      </c>
      <c r="BW59" t="s">
        <v>76</v>
      </c>
      <c r="BX59" t="s">
        <v>77</v>
      </c>
      <c r="BY59" t="s">
        <v>77</v>
      </c>
      <c r="BZ59" t="s">
        <v>77</v>
      </c>
      <c r="CA59" t="s">
        <v>63</v>
      </c>
      <c r="CB59" t="s">
        <v>329</v>
      </c>
    </row>
    <row r="60" spans="1:80">
      <c r="A60">
        <v>307794</v>
      </c>
      <c r="B60" t="s">
        <v>60</v>
      </c>
      <c r="C60" t="s">
        <v>330</v>
      </c>
      <c r="D60" t="s">
        <v>61</v>
      </c>
      <c r="E60" t="s">
        <v>78</v>
      </c>
      <c r="F60" t="s">
        <v>63</v>
      </c>
      <c r="G60" t="s">
        <v>331</v>
      </c>
      <c r="H60" t="s">
        <v>474</v>
      </c>
      <c r="I60" t="s">
        <v>468</v>
      </c>
      <c r="J60" t="s">
        <v>245</v>
      </c>
      <c r="K60" t="s">
        <v>80</v>
      </c>
      <c r="L60" t="s">
        <v>61</v>
      </c>
      <c r="M60" t="s">
        <v>60</v>
      </c>
      <c r="N60" t="s">
        <v>70</v>
      </c>
      <c r="O60" t="s">
        <v>70</v>
      </c>
      <c r="P60" t="s">
        <v>70</v>
      </c>
      <c r="Q60" t="s">
        <v>68</v>
      </c>
      <c r="R60" t="s">
        <v>70</v>
      </c>
      <c r="S60" t="s">
        <v>70</v>
      </c>
      <c r="T60" t="s">
        <v>70</v>
      </c>
      <c r="U60" t="s">
        <v>70</v>
      </c>
      <c r="V60" t="s">
        <v>70</v>
      </c>
      <c r="W60" t="s">
        <v>70</v>
      </c>
      <c r="X60" t="s">
        <v>69</v>
      </c>
      <c r="Y60" t="s">
        <v>332</v>
      </c>
      <c r="Z60" t="s">
        <v>60</v>
      </c>
      <c r="AA60" t="s">
        <v>70</v>
      </c>
      <c r="AB60" t="s">
        <v>70</v>
      </c>
      <c r="AC60" t="s">
        <v>68</v>
      </c>
      <c r="AD60" t="s">
        <v>68</v>
      </c>
      <c r="AE60" t="s">
        <v>69</v>
      </c>
      <c r="AF60" t="s">
        <v>70</v>
      </c>
      <c r="AG60" t="s">
        <v>68</v>
      </c>
      <c r="AH60" t="s">
        <v>70</v>
      </c>
      <c r="AI60" t="s">
        <v>70</v>
      </c>
      <c r="AJ60" t="s">
        <v>69</v>
      </c>
      <c r="AK60" t="s">
        <v>333</v>
      </c>
      <c r="AL60" t="s">
        <v>60</v>
      </c>
      <c r="AM60" t="s">
        <v>72</v>
      </c>
      <c r="AN60" t="s">
        <v>71</v>
      </c>
      <c r="AO60" t="s">
        <v>71</v>
      </c>
      <c r="AP60" t="s">
        <v>73</v>
      </c>
      <c r="AQ60" t="s">
        <v>71</v>
      </c>
      <c r="AR60" t="s">
        <v>71</v>
      </c>
      <c r="AS60" t="s">
        <v>73</v>
      </c>
      <c r="AT60" t="s">
        <v>73</v>
      </c>
      <c r="AU60" t="s">
        <v>74</v>
      </c>
      <c r="AV60" t="s">
        <v>334</v>
      </c>
      <c r="AW60" t="s">
        <v>82</v>
      </c>
      <c r="AX60" t="s">
        <v>103</v>
      </c>
      <c r="AY60" t="s">
        <v>60</v>
      </c>
      <c r="AZ60" t="s">
        <v>73</v>
      </c>
      <c r="BA60" t="s">
        <v>73</v>
      </c>
      <c r="BB60" t="s">
        <v>73</v>
      </c>
      <c r="BC60" t="s">
        <v>73</v>
      </c>
      <c r="BD60" t="s">
        <v>73</v>
      </c>
      <c r="BE60" t="s">
        <v>73</v>
      </c>
      <c r="BF60" t="s">
        <v>335</v>
      </c>
      <c r="BG60" t="s">
        <v>63</v>
      </c>
      <c r="BH60" t="s">
        <v>77</v>
      </c>
      <c r="BI60" t="s">
        <v>77</v>
      </c>
      <c r="BJ60" t="s">
        <v>76</v>
      </c>
      <c r="BK60" t="s">
        <v>77</v>
      </c>
      <c r="BL60" t="s">
        <v>77</v>
      </c>
      <c r="BM60" t="s">
        <v>77</v>
      </c>
      <c r="BN60" t="s">
        <v>77</v>
      </c>
      <c r="BO60" t="s">
        <v>77</v>
      </c>
      <c r="BP60" t="s">
        <v>77</v>
      </c>
      <c r="BQ60" t="s">
        <v>77</v>
      </c>
      <c r="BR60" t="s">
        <v>63</v>
      </c>
      <c r="BS60" t="s">
        <v>63</v>
      </c>
      <c r="BT60" t="s">
        <v>76</v>
      </c>
      <c r="BU60" t="s">
        <v>76</v>
      </c>
      <c r="BV60" t="s">
        <v>76</v>
      </c>
      <c r="BW60" t="s">
        <v>77</v>
      </c>
      <c r="BX60" t="s">
        <v>77</v>
      </c>
      <c r="BY60" t="s">
        <v>76</v>
      </c>
      <c r="BZ60" t="s">
        <v>77</v>
      </c>
      <c r="CA60" t="s">
        <v>63</v>
      </c>
      <c r="CB60" t="s">
        <v>336</v>
      </c>
    </row>
    <row r="61" spans="1:80">
      <c r="A61">
        <v>307817</v>
      </c>
      <c r="B61" t="s">
        <v>60</v>
      </c>
      <c r="D61" t="s">
        <v>61</v>
      </c>
      <c r="E61" t="s">
        <v>142</v>
      </c>
      <c r="F61" t="s">
        <v>63</v>
      </c>
      <c r="G61" t="s">
        <v>79</v>
      </c>
      <c r="H61" t="s">
        <v>93</v>
      </c>
      <c r="I61" t="s">
        <v>467</v>
      </c>
      <c r="J61" t="s">
        <v>245</v>
      </c>
      <c r="K61" t="s">
        <v>80</v>
      </c>
      <c r="L61" t="s">
        <v>61</v>
      </c>
      <c r="M61" t="s">
        <v>60</v>
      </c>
      <c r="N61" t="s">
        <v>69</v>
      </c>
      <c r="O61" t="s">
        <v>69</v>
      </c>
      <c r="P61" t="s">
        <v>69</v>
      </c>
      <c r="Q61" t="s">
        <v>68</v>
      </c>
      <c r="R61" t="s">
        <v>68</v>
      </c>
      <c r="S61" t="s">
        <v>68</v>
      </c>
      <c r="T61" t="s">
        <v>68</v>
      </c>
      <c r="U61" t="s">
        <v>68</v>
      </c>
      <c r="V61" t="s">
        <v>70</v>
      </c>
      <c r="W61" t="s">
        <v>74</v>
      </c>
      <c r="X61" t="s">
        <v>74</v>
      </c>
      <c r="Y61" t="s">
        <v>301</v>
      </c>
      <c r="Z61" t="s">
        <v>60</v>
      </c>
      <c r="AA61" t="s">
        <v>70</v>
      </c>
      <c r="AB61" t="s">
        <v>70</v>
      </c>
      <c r="AC61" t="s">
        <v>68</v>
      </c>
      <c r="AD61" t="s">
        <v>68</v>
      </c>
      <c r="AE61" t="s">
        <v>70</v>
      </c>
      <c r="AF61" t="s">
        <v>70</v>
      </c>
      <c r="AG61" t="s">
        <v>70</v>
      </c>
      <c r="AH61" t="s">
        <v>70</v>
      </c>
      <c r="AI61" t="s">
        <v>70</v>
      </c>
      <c r="AJ61" t="s">
        <v>74</v>
      </c>
      <c r="AK61" t="s">
        <v>301</v>
      </c>
      <c r="AL61" t="s">
        <v>60</v>
      </c>
      <c r="AM61" t="s">
        <v>72</v>
      </c>
      <c r="AN61" t="s">
        <v>72</v>
      </c>
      <c r="AO61" t="s">
        <v>73</v>
      </c>
      <c r="AP61" t="s">
        <v>71</v>
      </c>
      <c r="AQ61" t="s">
        <v>75</v>
      </c>
      <c r="AR61" t="s">
        <v>74</v>
      </c>
      <c r="AS61" t="s">
        <v>74</v>
      </c>
      <c r="AT61" t="s">
        <v>74</v>
      </c>
      <c r="AU61" t="s">
        <v>74</v>
      </c>
      <c r="AV61" t="s">
        <v>301</v>
      </c>
      <c r="AW61" t="s">
        <v>82</v>
      </c>
      <c r="AX61" t="s">
        <v>89</v>
      </c>
      <c r="AY61" t="s">
        <v>60</v>
      </c>
      <c r="AZ61" t="s">
        <v>71</v>
      </c>
      <c r="BA61" t="s">
        <v>72</v>
      </c>
      <c r="BB61" t="s">
        <v>71</v>
      </c>
      <c r="BC61" t="s">
        <v>71</v>
      </c>
      <c r="BD61" t="s">
        <v>71</v>
      </c>
      <c r="BE61" t="s">
        <v>74</v>
      </c>
      <c r="BF61" t="s">
        <v>301</v>
      </c>
      <c r="BG61" t="s">
        <v>63</v>
      </c>
      <c r="BH61" t="s">
        <v>76</v>
      </c>
      <c r="BI61" t="s">
        <v>76</v>
      </c>
      <c r="BJ61" t="s">
        <v>76</v>
      </c>
      <c r="BK61" t="s">
        <v>77</v>
      </c>
      <c r="BL61" t="s">
        <v>77</v>
      </c>
      <c r="BM61" t="s">
        <v>77</v>
      </c>
      <c r="BN61" t="s">
        <v>77</v>
      </c>
      <c r="BO61" t="s">
        <v>77</v>
      </c>
      <c r="BP61" t="s">
        <v>77</v>
      </c>
      <c r="BQ61" t="s">
        <v>76</v>
      </c>
      <c r="BR61" t="s">
        <v>337</v>
      </c>
      <c r="BS61" t="s">
        <v>63</v>
      </c>
      <c r="BT61" t="s">
        <v>76</v>
      </c>
      <c r="BU61" t="s">
        <v>76</v>
      </c>
      <c r="BV61" t="s">
        <v>76</v>
      </c>
      <c r="BW61" t="s">
        <v>76</v>
      </c>
      <c r="BX61" t="s">
        <v>77</v>
      </c>
      <c r="BY61" t="s">
        <v>76</v>
      </c>
      <c r="BZ61" t="s">
        <v>77</v>
      </c>
      <c r="CA61" t="s">
        <v>63</v>
      </c>
      <c r="CB61" t="s">
        <v>338</v>
      </c>
    </row>
    <row r="62" spans="1:80">
      <c r="A62">
        <v>308136</v>
      </c>
      <c r="B62" t="s">
        <v>60</v>
      </c>
      <c r="D62" t="s">
        <v>61</v>
      </c>
      <c r="E62" t="s">
        <v>142</v>
      </c>
      <c r="F62" t="s">
        <v>63</v>
      </c>
      <c r="G62" t="s">
        <v>339</v>
      </c>
      <c r="H62" t="s">
        <v>154</v>
      </c>
      <c r="I62" t="s">
        <v>468</v>
      </c>
      <c r="J62" t="s">
        <v>245</v>
      </c>
      <c r="K62" t="s">
        <v>80</v>
      </c>
      <c r="L62" t="s">
        <v>61</v>
      </c>
      <c r="M62" t="s">
        <v>60</v>
      </c>
      <c r="N62" t="s">
        <v>70</v>
      </c>
      <c r="O62" t="s">
        <v>70</v>
      </c>
      <c r="P62" t="s">
        <v>70</v>
      </c>
      <c r="Q62" t="s">
        <v>69</v>
      </c>
      <c r="R62" t="s">
        <v>70</v>
      </c>
      <c r="S62" t="s">
        <v>70</v>
      </c>
      <c r="T62" t="s">
        <v>70</v>
      </c>
      <c r="U62" t="s">
        <v>70</v>
      </c>
      <c r="V62" t="s">
        <v>70</v>
      </c>
      <c r="W62" t="s">
        <v>67</v>
      </c>
      <c r="X62" t="s">
        <v>74</v>
      </c>
      <c r="Y62" t="s">
        <v>340</v>
      </c>
      <c r="Z62" t="s">
        <v>60</v>
      </c>
      <c r="AA62" t="s">
        <v>70</v>
      </c>
      <c r="AB62" t="s">
        <v>68</v>
      </c>
      <c r="AC62" t="s">
        <v>68</v>
      </c>
      <c r="AD62" t="s">
        <v>70</v>
      </c>
      <c r="AE62" t="s">
        <v>70</v>
      </c>
      <c r="AF62" t="s">
        <v>70</v>
      </c>
      <c r="AG62" t="s">
        <v>70</v>
      </c>
      <c r="AH62" t="s">
        <v>70</v>
      </c>
      <c r="AI62" t="s">
        <v>70</v>
      </c>
      <c r="AJ62" t="s">
        <v>74</v>
      </c>
      <c r="AK62" t="s">
        <v>341</v>
      </c>
      <c r="AL62" t="s">
        <v>60</v>
      </c>
      <c r="AM62" t="s">
        <v>72</v>
      </c>
      <c r="AN62" t="s">
        <v>72</v>
      </c>
      <c r="AO62" t="s">
        <v>73</v>
      </c>
      <c r="AP62" t="s">
        <v>73</v>
      </c>
      <c r="AQ62" t="s">
        <v>72</v>
      </c>
      <c r="AR62" t="s">
        <v>72</v>
      </c>
      <c r="AS62" t="s">
        <v>71</v>
      </c>
      <c r="AT62" t="s">
        <v>73</v>
      </c>
      <c r="AU62" t="s">
        <v>75</v>
      </c>
      <c r="AV62" t="s">
        <v>342</v>
      </c>
      <c r="AW62" t="s">
        <v>95</v>
      </c>
      <c r="AX62" t="s">
        <v>103</v>
      </c>
      <c r="AY62" t="s">
        <v>60</v>
      </c>
      <c r="AZ62" t="s">
        <v>73</v>
      </c>
      <c r="BA62" t="s">
        <v>72</v>
      </c>
      <c r="BB62" t="s">
        <v>72</v>
      </c>
      <c r="BC62" t="s">
        <v>73</v>
      </c>
      <c r="BD62" t="s">
        <v>73</v>
      </c>
      <c r="BE62" t="s">
        <v>73</v>
      </c>
      <c r="BF62" t="s">
        <v>343</v>
      </c>
      <c r="BG62" t="s">
        <v>63</v>
      </c>
      <c r="BH62" t="s">
        <v>77</v>
      </c>
      <c r="BI62" t="s">
        <v>77</v>
      </c>
      <c r="BJ62" t="s">
        <v>77</v>
      </c>
      <c r="BK62" t="s">
        <v>76</v>
      </c>
      <c r="BL62" t="s">
        <v>77</v>
      </c>
      <c r="BM62" t="s">
        <v>77</v>
      </c>
      <c r="BN62" t="s">
        <v>76</v>
      </c>
      <c r="BO62" t="s">
        <v>77</v>
      </c>
      <c r="BP62" t="s">
        <v>76</v>
      </c>
      <c r="BQ62" t="s">
        <v>76</v>
      </c>
      <c r="BR62" t="s">
        <v>344</v>
      </c>
      <c r="BS62" t="s">
        <v>63</v>
      </c>
      <c r="BT62" t="s">
        <v>76</v>
      </c>
      <c r="BU62" t="s">
        <v>76</v>
      </c>
      <c r="BV62" t="s">
        <v>76</v>
      </c>
      <c r="BW62" t="s">
        <v>76</v>
      </c>
      <c r="BX62" t="s">
        <v>77</v>
      </c>
      <c r="BY62" t="s">
        <v>77</v>
      </c>
      <c r="BZ62" t="s">
        <v>76</v>
      </c>
      <c r="CA62" t="s">
        <v>345</v>
      </c>
      <c r="CB62" t="s">
        <v>346</v>
      </c>
    </row>
    <row r="63" spans="1:80">
      <c r="A63">
        <v>308150</v>
      </c>
      <c r="B63" t="s">
        <v>60</v>
      </c>
      <c r="C63" t="s">
        <v>347</v>
      </c>
      <c r="D63" t="s">
        <v>61</v>
      </c>
      <c r="E63" t="s">
        <v>78</v>
      </c>
      <c r="F63" t="s">
        <v>63</v>
      </c>
      <c r="G63" t="s">
        <v>79</v>
      </c>
      <c r="H63" t="s">
        <v>65</v>
      </c>
      <c r="I63" t="s">
        <v>467</v>
      </c>
      <c r="J63" t="s">
        <v>214</v>
      </c>
      <c r="K63" t="s">
        <v>80</v>
      </c>
      <c r="L63" t="s">
        <v>61</v>
      </c>
      <c r="M63" t="s">
        <v>60</v>
      </c>
      <c r="N63" t="s">
        <v>69</v>
      </c>
      <c r="O63" t="s">
        <v>68</v>
      </c>
      <c r="P63" t="s">
        <v>74</v>
      </c>
      <c r="Q63" t="s">
        <v>67</v>
      </c>
      <c r="R63" t="s">
        <v>69</v>
      </c>
      <c r="S63" t="s">
        <v>68</v>
      </c>
      <c r="T63" t="s">
        <v>74</v>
      </c>
      <c r="U63" t="s">
        <v>68</v>
      </c>
      <c r="V63" t="s">
        <v>69</v>
      </c>
      <c r="W63" t="s">
        <v>67</v>
      </c>
      <c r="X63" t="s">
        <v>74</v>
      </c>
      <c r="Y63" t="s">
        <v>348</v>
      </c>
      <c r="Z63" t="s">
        <v>60</v>
      </c>
      <c r="AA63" t="s">
        <v>68</v>
      </c>
      <c r="AB63" t="s">
        <v>68</v>
      </c>
      <c r="AC63" t="s">
        <v>69</v>
      </c>
      <c r="AD63" t="s">
        <v>69</v>
      </c>
      <c r="AE63" t="s">
        <v>69</v>
      </c>
      <c r="AF63" t="s">
        <v>68</v>
      </c>
      <c r="AG63" t="s">
        <v>68</v>
      </c>
      <c r="AH63" t="s">
        <v>68</v>
      </c>
      <c r="AI63" t="s">
        <v>69</v>
      </c>
      <c r="AJ63" t="s">
        <v>74</v>
      </c>
      <c r="AK63" t="s">
        <v>348</v>
      </c>
      <c r="AL63" t="s">
        <v>60</v>
      </c>
      <c r="AM63" t="s">
        <v>72</v>
      </c>
      <c r="AN63" t="s">
        <v>72</v>
      </c>
      <c r="AO63" t="s">
        <v>75</v>
      </c>
      <c r="AP63" t="s">
        <v>72</v>
      </c>
      <c r="AQ63" t="s">
        <v>75</v>
      </c>
      <c r="AR63" t="s">
        <v>75</v>
      </c>
      <c r="AS63" t="s">
        <v>72</v>
      </c>
      <c r="AT63" t="s">
        <v>75</v>
      </c>
      <c r="AU63" t="s">
        <v>72</v>
      </c>
      <c r="AV63" t="s">
        <v>349</v>
      </c>
      <c r="AW63" t="s">
        <v>95</v>
      </c>
      <c r="AX63" t="s">
        <v>83</v>
      </c>
      <c r="AY63" t="s">
        <v>60</v>
      </c>
      <c r="AZ63" t="s">
        <v>71</v>
      </c>
      <c r="BA63" t="s">
        <v>75</v>
      </c>
      <c r="BB63" t="s">
        <v>72</v>
      </c>
      <c r="BC63" t="s">
        <v>72</v>
      </c>
      <c r="BD63" t="s">
        <v>71</v>
      </c>
      <c r="BE63" t="s">
        <v>72</v>
      </c>
      <c r="BF63" t="s">
        <v>350</v>
      </c>
      <c r="BG63" t="s">
        <v>63</v>
      </c>
      <c r="BH63" t="s">
        <v>77</v>
      </c>
      <c r="BI63" t="s">
        <v>76</v>
      </c>
      <c r="BJ63" t="s">
        <v>76</v>
      </c>
      <c r="BK63" t="s">
        <v>76</v>
      </c>
      <c r="BL63" t="s">
        <v>77</v>
      </c>
      <c r="BM63" t="s">
        <v>77</v>
      </c>
      <c r="BN63" t="s">
        <v>77</v>
      </c>
      <c r="BO63" t="s">
        <v>76</v>
      </c>
      <c r="BP63" t="s">
        <v>77</v>
      </c>
      <c r="BQ63" t="s">
        <v>77</v>
      </c>
      <c r="BR63" t="s">
        <v>63</v>
      </c>
      <c r="BS63" t="s">
        <v>63</v>
      </c>
      <c r="BT63" t="s">
        <v>77</v>
      </c>
      <c r="BU63" t="s">
        <v>76</v>
      </c>
      <c r="BV63" t="s">
        <v>76</v>
      </c>
      <c r="BW63" t="s">
        <v>77</v>
      </c>
      <c r="BX63" t="s">
        <v>77</v>
      </c>
      <c r="BY63" t="s">
        <v>77</v>
      </c>
      <c r="BZ63" t="s">
        <v>77</v>
      </c>
      <c r="CA63" t="s">
        <v>63</v>
      </c>
      <c r="CB63" t="s">
        <v>351</v>
      </c>
    </row>
    <row r="64" spans="1:80">
      <c r="A64">
        <v>308188</v>
      </c>
      <c r="B64" t="s">
        <v>60</v>
      </c>
      <c r="D64" t="s">
        <v>61</v>
      </c>
      <c r="E64" t="s">
        <v>352</v>
      </c>
      <c r="F64" t="s">
        <v>353</v>
      </c>
      <c r="G64" t="s">
        <v>354</v>
      </c>
      <c r="H64" t="s">
        <v>65</v>
      </c>
      <c r="I64" t="s">
        <v>467</v>
      </c>
      <c r="J64" t="s">
        <v>245</v>
      </c>
      <c r="K64" t="s">
        <v>80</v>
      </c>
      <c r="L64" t="s">
        <v>61</v>
      </c>
      <c r="M64" t="s">
        <v>60</v>
      </c>
      <c r="N64" t="s">
        <v>70</v>
      </c>
      <c r="O64" t="s">
        <v>70</v>
      </c>
      <c r="P64" t="s">
        <v>70</v>
      </c>
      <c r="Q64" t="s">
        <v>70</v>
      </c>
      <c r="R64" t="s">
        <v>70</v>
      </c>
      <c r="S64" t="s">
        <v>70</v>
      </c>
      <c r="T64" t="s">
        <v>70</v>
      </c>
      <c r="U64" t="s">
        <v>70</v>
      </c>
      <c r="V64" t="s">
        <v>68</v>
      </c>
      <c r="W64" t="s">
        <v>68</v>
      </c>
      <c r="X64" t="s">
        <v>74</v>
      </c>
      <c r="Y64" t="s">
        <v>503</v>
      </c>
      <c r="Z64" t="s">
        <v>60</v>
      </c>
      <c r="AA64" t="s">
        <v>70</v>
      </c>
      <c r="AB64" t="s">
        <v>70</v>
      </c>
      <c r="AC64" t="s">
        <v>68</v>
      </c>
      <c r="AD64" t="s">
        <v>68</v>
      </c>
      <c r="AE64" t="s">
        <v>69</v>
      </c>
      <c r="AF64" t="s">
        <v>68</v>
      </c>
      <c r="AG64" t="s">
        <v>68</v>
      </c>
      <c r="AH64" t="s">
        <v>68</v>
      </c>
      <c r="AI64" t="s">
        <v>68</v>
      </c>
      <c r="AJ64" t="s">
        <v>74</v>
      </c>
      <c r="AK64" t="s">
        <v>503</v>
      </c>
      <c r="AL64" t="s">
        <v>60</v>
      </c>
      <c r="AM64" t="s">
        <v>72</v>
      </c>
      <c r="AN64" t="s">
        <v>71</v>
      </c>
      <c r="AO64" t="s">
        <v>72</v>
      </c>
      <c r="AP64" t="s">
        <v>72</v>
      </c>
      <c r="AQ64" t="s">
        <v>75</v>
      </c>
      <c r="AR64" t="s">
        <v>75</v>
      </c>
      <c r="AS64" t="s">
        <v>72</v>
      </c>
      <c r="AT64" t="s">
        <v>71</v>
      </c>
      <c r="AU64" t="s">
        <v>74</v>
      </c>
      <c r="AV64" t="s">
        <v>503</v>
      </c>
      <c r="AW64" t="s">
        <v>129</v>
      </c>
      <c r="AX64" t="s">
        <v>471</v>
      </c>
      <c r="AY64" t="s">
        <v>60</v>
      </c>
      <c r="AZ64" t="s">
        <v>71</v>
      </c>
      <c r="BA64" t="s">
        <v>73</v>
      </c>
      <c r="BB64" t="s">
        <v>73</v>
      </c>
      <c r="BC64" t="s">
        <v>73</v>
      </c>
      <c r="BD64" t="s">
        <v>73</v>
      </c>
      <c r="BE64" t="s">
        <v>63</v>
      </c>
      <c r="BF64" t="s">
        <v>503</v>
      </c>
      <c r="BG64" t="s">
        <v>63</v>
      </c>
      <c r="BH64" t="s">
        <v>77</v>
      </c>
      <c r="BI64" t="s">
        <v>77</v>
      </c>
      <c r="BJ64" t="s">
        <v>77</v>
      </c>
      <c r="BK64" t="s">
        <v>77</v>
      </c>
      <c r="BL64" t="s">
        <v>77</v>
      </c>
      <c r="BM64" t="s">
        <v>77</v>
      </c>
      <c r="BN64" t="s">
        <v>77</v>
      </c>
      <c r="BO64" t="s">
        <v>77</v>
      </c>
      <c r="BP64" t="s">
        <v>76</v>
      </c>
      <c r="BQ64" t="s">
        <v>77</v>
      </c>
      <c r="BR64" t="s">
        <v>63</v>
      </c>
      <c r="BS64" t="s">
        <v>63</v>
      </c>
      <c r="BT64" t="s">
        <v>76</v>
      </c>
      <c r="BU64" t="s">
        <v>76</v>
      </c>
      <c r="BV64" t="s">
        <v>76</v>
      </c>
      <c r="BW64" t="s">
        <v>76</v>
      </c>
      <c r="BX64" t="s">
        <v>77</v>
      </c>
      <c r="BY64" t="s">
        <v>76</v>
      </c>
      <c r="BZ64" t="s">
        <v>77</v>
      </c>
      <c r="CA64" t="s">
        <v>63</v>
      </c>
      <c r="CB64" t="s">
        <v>355</v>
      </c>
    </row>
    <row r="65" spans="1:80">
      <c r="A65">
        <v>308198</v>
      </c>
      <c r="B65" t="s">
        <v>60</v>
      </c>
      <c r="D65" t="s">
        <v>61</v>
      </c>
      <c r="E65" t="s">
        <v>78</v>
      </c>
      <c r="F65" t="s">
        <v>63</v>
      </c>
      <c r="G65" t="s">
        <v>356</v>
      </c>
      <c r="H65" t="s">
        <v>146</v>
      </c>
      <c r="I65" t="s">
        <v>468</v>
      </c>
      <c r="J65" t="s">
        <v>245</v>
      </c>
      <c r="K65" t="s">
        <v>80</v>
      </c>
      <c r="L65" t="s">
        <v>61</v>
      </c>
      <c r="M65" t="s">
        <v>60</v>
      </c>
      <c r="N65" t="s">
        <v>68</v>
      </c>
      <c r="O65" t="s">
        <v>70</v>
      </c>
      <c r="P65" t="s">
        <v>69</v>
      </c>
      <c r="Q65" t="s">
        <v>67</v>
      </c>
      <c r="R65" t="s">
        <v>67</v>
      </c>
      <c r="S65" t="s">
        <v>69</v>
      </c>
      <c r="T65" t="s">
        <v>67</v>
      </c>
      <c r="U65" t="s">
        <v>68</v>
      </c>
      <c r="V65" t="s">
        <v>70</v>
      </c>
      <c r="W65" t="s">
        <v>68</v>
      </c>
      <c r="X65" t="s">
        <v>68</v>
      </c>
      <c r="Y65" t="s">
        <v>357</v>
      </c>
      <c r="Z65" t="s">
        <v>60</v>
      </c>
      <c r="AA65" t="s">
        <v>68</v>
      </c>
      <c r="AB65" t="s">
        <v>68</v>
      </c>
      <c r="AC65" t="s">
        <v>69</v>
      </c>
      <c r="AD65" t="s">
        <v>68</v>
      </c>
      <c r="AE65" t="s">
        <v>68</v>
      </c>
      <c r="AF65" t="s">
        <v>68</v>
      </c>
      <c r="AG65" t="s">
        <v>68</v>
      </c>
      <c r="AH65" t="s">
        <v>69</v>
      </c>
      <c r="AI65" t="s">
        <v>68</v>
      </c>
      <c r="AJ65" t="s">
        <v>68</v>
      </c>
      <c r="AK65" t="s">
        <v>358</v>
      </c>
      <c r="AL65" t="s">
        <v>60</v>
      </c>
      <c r="AM65" t="s">
        <v>71</v>
      </c>
      <c r="AN65" t="s">
        <v>72</v>
      </c>
      <c r="AO65" t="s">
        <v>72</v>
      </c>
      <c r="AP65" t="s">
        <v>75</v>
      </c>
      <c r="AQ65" t="s">
        <v>74</v>
      </c>
      <c r="AR65" t="s">
        <v>74</v>
      </c>
      <c r="AS65" t="s">
        <v>74</v>
      </c>
      <c r="AT65" t="s">
        <v>75</v>
      </c>
      <c r="AU65" t="s">
        <v>72</v>
      </c>
      <c r="AV65" t="s">
        <v>359</v>
      </c>
      <c r="AW65" t="s">
        <v>82</v>
      </c>
      <c r="AX65" t="s">
        <v>89</v>
      </c>
      <c r="AY65" t="s">
        <v>60</v>
      </c>
      <c r="AZ65" t="s">
        <v>75</v>
      </c>
      <c r="BA65" t="s">
        <v>71</v>
      </c>
      <c r="BB65" t="s">
        <v>71</v>
      </c>
      <c r="BC65" t="s">
        <v>72</v>
      </c>
      <c r="BD65" t="s">
        <v>72</v>
      </c>
      <c r="BE65" t="s">
        <v>71</v>
      </c>
      <c r="BF65" t="s">
        <v>360</v>
      </c>
      <c r="BG65" t="s">
        <v>63</v>
      </c>
      <c r="BH65" t="s">
        <v>76</v>
      </c>
      <c r="BI65" t="s">
        <v>76</v>
      </c>
      <c r="BJ65" t="s">
        <v>76</v>
      </c>
      <c r="BK65" t="s">
        <v>76</v>
      </c>
      <c r="BL65" t="s">
        <v>77</v>
      </c>
      <c r="BM65" t="s">
        <v>77</v>
      </c>
      <c r="BN65" t="s">
        <v>77</v>
      </c>
      <c r="BO65" t="s">
        <v>77</v>
      </c>
      <c r="BP65" t="s">
        <v>77</v>
      </c>
      <c r="BQ65" t="s">
        <v>77</v>
      </c>
      <c r="BR65" t="s">
        <v>63</v>
      </c>
      <c r="BS65" t="s">
        <v>63</v>
      </c>
      <c r="BT65" t="s">
        <v>76</v>
      </c>
      <c r="BU65" t="s">
        <v>76</v>
      </c>
      <c r="BV65" t="s">
        <v>76</v>
      </c>
      <c r="BW65" t="s">
        <v>76</v>
      </c>
      <c r="BX65" t="s">
        <v>77</v>
      </c>
      <c r="BY65" t="s">
        <v>77</v>
      </c>
      <c r="BZ65" t="s">
        <v>77</v>
      </c>
      <c r="CA65" t="s">
        <v>63</v>
      </c>
      <c r="CB65" t="s">
        <v>361</v>
      </c>
    </row>
    <row r="66" spans="1:80">
      <c r="A66">
        <v>308313</v>
      </c>
      <c r="B66" t="s">
        <v>60</v>
      </c>
      <c r="D66" t="s">
        <v>61</v>
      </c>
      <c r="E66" t="s">
        <v>78</v>
      </c>
      <c r="F66" t="s">
        <v>63</v>
      </c>
      <c r="G66" t="s">
        <v>362</v>
      </c>
      <c r="H66" t="s">
        <v>65</v>
      </c>
      <c r="I66" t="s">
        <v>467</v>
      </c>
      <c r="J66" t="s">
        <v>245</v>
      </c>
      <c r="K66" t="s">
        <v>80</v>
      </c>
      <c r="L66" t="s">
        <v>61</v>
      </c>
      <c r="M66" t="s">
        <v>60</v>
      </c>
      <c r="N66" t="s">
        <v>68</v>
      </c>
      <c r="O66" t="s">
        <v>70</v>
      </c>
      <c r="P66" t="s">
        <v>67</v>
      </c>
      <c r="Q66" t="s">
        <v>67</v>
      </c>
      <c r="R66" t="s">
        <v>68</v>
      </c>
      <c r="S66" t="s">
        <v>70</v>
      </c>
      <c r="T66" t="s">
        <v>67</v>
      </c>
      <c r="U66" t="s">
        <v>69</v>
      </c>
      <c r="V66" t="s">
        <v>67</v>
      </c>
      <c r="W66" t="s">
        <v>68</v>
      </c>
      <c r="X66" t="s">
        <v>74</v>
      </c>
      <c r="Y66" t="s">
        <v>63</v>
      </c>
      <c r="Z66" t="s">
        <v>60</v>
      </c>
      <c r="AA66" t="s">
        <v>68</v>
      </c>
      <c r="AB66" t="s">
        <v>70</v>
      </c>
      <c r="AC66" t="s">
        <v>69</v>
      </c>
      <c r="AD66" t="s">
        <v>67</v>
      </c>
      <c r="AE66" t="s">
        <v>67</v>
      </c>
      <c r="AF66" t="s">
        <v>68</v>
      </c>
      <c r="AG66" t="s">
        <v>68</v>
      </c>
      <c r="AH66" t="s">
        <v>68</v>
      </c>
      <c r="AI66" t="s">
        <v>68</v>
      </c>
      <c r="AJ66" t="s">
        <v>74</v>
      </c>
      <c r="AK66" t="s">
        <v>63</v>
      </c>
      <c r="AL66" t="s">
        <v>60</v>
      </c>
      <c r="AM66" t="s">
        <v>72</v>
      </c>
      <c r="AN66" t="s">
        <v>71</v>
      </c>
      <c r="AO66" t="s">
        <v>72</v>
      </c>
      <c r="AP66" t="s">
        <v>72</v>
      </c>
      <c r="AQ66" t="s">
        <v>71</v>
      </c>
      <c r="AR66" t="s">
        <v>75</v>
      </c>
      <c r="AS66" t="s">
        <v>75</v>
      </c>
      <c r="AT66" t="s">
        <v>75</v>
      </c>
      <c r="AU66" t="s">
        <v>74</v>
      </c>
      <c r="AV66" t="s">
        <v>63</v>
      </c>
      <c r="AW66" t="s">
        <v>95</v>
      </c>
      <c r="AX66" t="s">
        <v>363</v>
      </c>
      <c r="AY66" t="s">
        <v>60</v>
      </c>
      <c r="AZ66" t="s">
        <v>71</v>
      </c>
      <c r="BA66" t="s">
        <v>72</v>
      </c>
      <c r="BB66" t="s">
        <v>75</v>
      </c>
      <c r="BC66" t="s">
        <v>75</v>
      </c>
      <c r="BD66" t="s">
        <v>73</v>
      </c>
      <c r="BE66" t="s">
        <v>74</v>
      </c>
      <c r="BF66" t="s">
        <v>63</v>
      </c>
      <c r="BG66" t="s">
        <v>63</v>
      </c>
      <c r="BH66" t="s">
        <v>77</v>
      </c>
      <c r="BI66" t="s">
        <v>76</v>
      </c>
      <c r="BJ66" t="s">
        <v>76</v>
      </c>
      <c r="BK66" t="s">
        <v>76</v>
      </c>
      <c r="BL66" t="s">
        <v>76</v>
      </c>
      <c r="BM66" t="s">
        <v>77</v>
      </c>
      <c r="BN66" t="s">
        <v>76</v>
      </c>
      <c r="BO66" t="s">
        <v>77</v>
      </c>
      <c r="BP66" t="s">
        <v>76</v>
      </c>
      <c r="BQ66" t="s">
        <v>77</v>
      </c>
      <c r="BR66" t="s">
        <v>63</v>
      </c>
      <c r="BS66" t="s">
        <v>63</v>
      </c>
      <c r="BT66" t="s">
        <v>76</v>
      </c>
      <c r="BU66" t="s">
        <v>76</v>
      </c>
      <c r="BV66" t="s">
        <v>76</v>
      </c>
      <c r="BW66" t="s">
        <v>76</v>
      </c>
      <c r="BX66" t="s">
        <v>76</v>
      </c>
      <c r="BY66" t="s">
        <v>76</v>
      </c>
      <c r="BZ66" t="s">
        <v>77</v>
      </c>
      <c r="CA66" t="s">
        <v>63</v>
      </c>
      <c r="CB66" t="s">
        <v>364</v>
      </c>
    </row>
    <row r="67" spans="1:80">
      <c r="A67">
        <v>308330</v>
      </c>
      <c r="B67" t="s">
        <v>60</v>
      </c>
      <c r="C67" t="s">
        <v>365</v>
      </c>
      <c r="D67" t="s">
        <v>61</v>
      </c>
      <c r="E67" t="s">
        <v>78</v>
      </c>
      <c r="F67" t="s">
        <v>63</v>
      </c>
      <c r="G67" t="s">
        <v>366</v>
      </c>
      <c r="H67" t="s">
        <v>87</v>
      </c>
      <c r="I67" t="s">
        <v>469</v>
      </c>
      <c r="J67" t="s">
        <v>214</v>
      </c>
      <c r="K67" t="s">
        <v>80</v>
      </c>
      <c r="L67" t="s">
        <v>61</v>
      </c>
      <c r="M67" t="s">
        <v>60</v>
      </c>
      <c r="N67" t="s">
        <v>63</v>
      </c>
      <c r="O67" t="s">
        <v>63</v>
      </c>
      <c r="P67" t="s">
        <v>63</v>
      </c>
      <c r="Q67" t="s">
        <v>63</v>
      </c>
      <c r="R67" t="s">
        <v>63</v>
      </c>
      <c r="S67" t="s">
        <v>63</v>
      </c>
      <c r="T67" t="s">
        <v>63</v>
      </c>
      <c r="U67" t="s">
        <v>63</v>
      </c>
      <c r="V67" t="s">
        <v>63</v>
      </c>
      <c r="W67" t="s">
        <v>63</v>
      </c>
      <c r="X67" t="s">
        <v>63</v>
      </c>
      <c r="Y67" t="s">
        <v>63</v>
      </c>
      <c r="Z67" t="s">
        <v>60</v>
      </c>
      <c r="AA67" t="s">
        <v>63</v>
      </c>
      <c r="AB67" t="s">
        <v>63</v>
      </c>
      <c r="AC67" t="s">
        <v>63</v>
      </c>
      <c r="AD67" t="s">
        <v>63</v>
      </c>
      <c r="AE67" t="s">
        <v>63</v>
      </c>
      <c r="AF67" t="s">
        <v>63</v>
      </c>
      <c r="AG67" t="s">
        <v>63</v>
      </c>
      <c r="AH67" t="s">
        <v>63</v>
      </c>
      <c r="AI67" t="s">
        <v>63</v>
      </c>
      <c r="AJ67" t="s">
        <v>63</v>
      </c>
      <c r="AK67" t="s">
        <v>63</v>
      </c>
      <c r="AL67" t="s">
        <v>60</v>
      </c>
      <c r="AM67" t="s">
        <v>63</v>
      </c>
      <c r="AN67" t="s">
        <v>63</v>
      </c>
      <c r="AO67" t="s">
        <v>63</v>
      </c>
      <c r="AP67" t="s">
        <v>63</v>
      </c>
      <c r="AQ67" t="s">
        <v>63</v>
      </c>
      <c r="AR67" t="s">
        <v>63</v>
      </c>
      <c r="AS67" t="s">
        <v>63</v>
      </c>
      <c r="AT67" t="s">
        <v>63</v>
      </c>
      <c r="AU67" t="s">
        <v>63</v>
      </c>
      <c r="AV67" t="s">
        <v>63</v>
      </c>
      <c r="AW67" t="s">
        <v>63</v>
      </c>
      <c r="AX67" t="s">
        <v>63</v>
      </c>
      <c r="AY67" t="s">
        <v>60</v>
      </c>
      <c r="AZ67" t="s">
        <v>63</v>
      </c>
      <c r="BA67" t="s">
        <v>63</v>
      </c>
      <c r="BB67" t="s">
        <v>63</v>
      </c>
      <c r="BC67" t="s">
        <v>63</v>
      </c>
      <c r="BD67" t="s">
        <v>63</v>
      </c>
      <c r="BE67" t="s">
        <v>63</v>
      </c>
      <c r="BF67" t="s">
        <v>63</v>
      </c>
      <c r="BG67" t="s">
        <v>63</v>
      </c>
      <c r="BH67" t="s">
        <v>77</v>
      </c>
      <c r="BI67" t="s">
        <v>77</v>
      </c>
      <c r="BJ67" t="s">
        <v>77</v>
      </c>
      <c r="BK67" t="s">
        <v>77</v>
      </c>
      <c r="BL67" t="s">
        <v>77</v>
      </c>
      <c r="BM67" t="s">
        <v>77</v>
      </c>
      <c r="BN67" t="s">
        <v>77</v>
      </c>
      <c r="BO67" t="s">
        <v>77</v>
      </c>
      <c r="BP67" t="s">
        <v>77</v>
      </c>
      <c r="BQ67" t="s">
        <v>77</v>
      </c>
      <c r="BR67" t="s">
        <v>63</v>
      </c>
      <c r="BS67" t="s">
        <v>63</v>
      </c>
      <c r="BT67" t="s">
        <v>77</v>
      </c>
      <c r="BU67" t="s">
        <v>77</v>
      </c>
      <c r="BV67" t="s">
        <v>77</v>
      </c>
      <c r="BW67" t="s">
        <v>77</v>
      </c>
      <c r="BX67" t="s">
        <v>77</v>
      </c>
      <c r="BY67" t="s">
        <v>77</v>
      </c>
      <c r="BZ67" t="s">
        <v>77</v>
      </c>
      <c r="CA67" t="s">
        <v>63</v>
      </c>
      <c r="CB67" t="s">
        <v>63</v>
      </c>
    </row>
    <row r="68" spans="1:80">
      <c r="A68">
        <v>308630</v>
      </c>
      <c r="B68" t="s">
        <v>60</v>
      </c>
      <c r="C68" t="s">
        <v>367</v>
      </c>
      <c r="D68" t="s">
        <v>61</v>
      </c>
      <c r="E68" t="s">
        <v>78</v>
      </c>
      <c r="F68" t="s">
        <v>63</v>
      </c>
      <c r="G68" t="s">
        <v>368</v>
      </c>
      <c r="H68" t="s">
        <v>466</v>
      </c>
      <c r="I68" t="s">
        <v>468</v>
      </c>
      <c r="J68" t="s">
        <v>245</v>
      </c>
      <c r="K68" t="s">
        <v>80</v>
      </c>
      <c r="L68" t="s">
        <v>61</v>
      </c>
      <c r="M68" t="s">
        <v>60</v>
      </c>
      <c r="N68" t="s">
        <v>70</v>
      </c>
      <c r="O68" t="s">
        <v>70</v>
      </c>
      <c r="P68" t="s">
        <v>68</v>
      </c>
      <c r="Q68" t="s">
        <v>68</v>
      </c>
      <c r="R68" t="s">
        <v>70</v>
      </c>
      <c r="S68" t="s">
        <v>68</v>
      </c>
      <c r="T68" t="s">
        <v>68</v>
      </c>
      <c r="U68" t="s">
        <v>70</v>
      </c>
      <c r="V68" t="s">
        <v>70</v>
      </c>
      <c r="W68" t="s">
        <v>68</v>
      </c>
      <c r="X68" t="s">
        <v>74</v>
      </c>
      <c r="Y68" t="s">
        <v>94</v>
      </c>
      <c r="Z68" t="s">
        <v>60</v>
      </c>
      <c r="AA68" t="s">
        <v>70</v>
      </c>
      <c r="AB68" t="s">
        <v>70</v>
      </c>
      <c r="AC68" t="s">
        <v>70</v>
      </c>
      <c r="AD68" t="s">
        <v>70</v>
      </c>
      <c r="AE68" t="s">
        <v>68</v>
      </c>
      <c r="AF68" t="s">
        <v>68</v>
      </c>
      <c r="AG68" t="s">
        <v>70</v>
      </c>
      <c r="AH68" t="s">
        <v>68</v>
      </c>
      <c r="AI68" t="s">
        <v>68</v>
      </c>
      <c r="AJ68" t="s">
        <v>74</v>
      </c>
      <c r="AK68" t="s">
        <v>94</v>
      </c>
      <c r="AL68" t="s">
        <v>60</v>
      </c>
      <c r="AM68" t="s">
        <v>75</v>
      </c>
      <c r="AN68" t="s">
        <v>72</v>
      </c>
      <c r="AO68" t="s">
        <v>74</v>
      </c>
      <c r="AP68" t="s">
        <v>71</v>
      </c>
      <c r="AQ68" t="s">
        <v>75</v>
      </c>
      <c r="AR68" t="s">
        <v>73</v>
      </c>
      <c r="AS68" t="s">
        <v>73</v>
      </c>
      <c r="AT68" t="s">
        <v>71</v>
      </c>
      <c r="AU68" t="s">
        <v>74</v>
      </c>
      <c r="AV68" t="s">
        <v>94</v>
      </c>
      <c r="AW68" t="s">
        <v>95</v>
      </c>
      <c r="AX68" t="s">
        <v>83</v>
      </c>
      <c r="AY68" t="s">
        <v>60</v>
      </c>
      <c r="AZ68" t="s">
        <v>73</v>
      </c>
      <c r="BA68" t="s">
        <v>73</v>
      </c>
      <c r="BB68" t="s">
        <v>75</v>
      </c>
      <c r="BC68" t="s">
        <v>75</v>
      </c>
      <c r="BD68" t="s">
        <v>73</v>
      </c>
      <c r="BE68" t="s">
        <v>74</v>
      </c>
      <c r="BF68" t="s">
        <v>94</v>
      </c>
      <c r="BG68" t="s">
        <v>63</v>
      </c>
      <c r="BH68" t="s">
        <v>76</v>
      </c>
      <c r="BI68" t="s">
        <v>77</v>
      </c>
      <c r="BJ68" t="s">
        <v>77</v>
      </c>
      <c r="BK68" t="s">
        <v>77</v>
      </c>
      <c r="BL68" t="s">
        <v>76</v>
      </c>
      <c r="BM68" t="s">
        <v>77</v>
      </c>
      <c r="BN68" t="s">
        <v>76</v>
      </c>
      <c r="BO68" t="s">
        <v>77</v>
      </c>
      <c r="BP68" t="s">
        <v>77</v>
      </c>
      <c r="BQ68" t="s">
        <v>77</v>
      </c>
      <c r="BR68" t="s">
        <v>63</v>
      </c>
      <c r="BS68" t="s">
        <v>63</v>
      </c>
      <c r="BT68" t="s">
        <v>76</v>
      </c>
      <c r="BU68" t="s">
        <v>76</v>
      </c>
      <c r="BV68" t="s">
        <v>76</v>
      </c>
      <c r="BW68" t="s">
        <v>76</v>
      </c>
      <c r="BX68" t="s">
        <v>77</v>
      </c>
      <c r="BY68" t="s">
        <v>77</v>
      </c>
      <c r="BZ68" t="s">
        <v>77</v>
      </c>
      <c r="CA68" t="s">
        <v>63</v>
      </c>
      <c r="CB68" t="s">
        <v>369</v>
      </c>
    </row>
    <row r="69" spans="1:80">
      <c r="A69">
        <v>309074</v>
      </c>
      <c r="B69" t="s">
        <v>60</v>
      </c>
      <c r="D69" t="s">
        <v>61</v>
      </c>
      <c r="E69" t="s">
        <v>78</v>
      </c>
      <c r="F69" t="s">
        <v>63</v>
      </c>
      <c r="G69" t="s">
        <v>370</v>
      </c>
      <c r="H69" t="s">
        <v>254</v>
      </c>
      <c r="I69" t="s">
        <v>467</v>
      </c>
      <c r="J69" t="s">
        <v>245</v>
      </c>
      <c r="K69" t="s">
        <v>66</v>
      </c>
      <c r="L69" t="s">
        <v>61</v>
      </c>
      <c r="M69" t="s">
        <v>60</v>
      </c>
      <c r="N69" t="s">
        <v>67</v>
      </c>
      <c r="O69" t="s">
        <v>69</v>
      </c>
      <c r="P69" t="s">
        <v>69</v>
      </c>
      <c r="Q69" t="s">
        <v>69</v>
      </c>
      <c r="R69" t="s">
        <v>69</v>
      </c>
      <c r="S69" t="s">
        <v>69</v>
      </c>
      <c r="T69" t="s">
        <v>69</v>
      </c>
      <c r="U69" t="s">
        <v>69</v>
      </c>
      <c r="V69" t="s">
        <v>69</v>
      </c>
      <c r="W69" t="s">
        <v>69</v>
      </c>
      <c r="X69" t="s">
        <v>69</v>
      </c>
      <c r="Y69" t="s">
        <v>371</v>
      </c>
      <c r="Z69" t="s">
        <v>60</v>
      </c>
      <c r="AA69" t="s">
        <v>70</v>
      </c>
      <c r="AB69" t="s">
        <v>68</v>
      </c>
      <c r="AC69" t="s">
        <v>68</v>
      </c>
      <c r="AD69" t="s">
        <v>67</v>
      </c>
      <c r="AE69" t="s">
        <v>67</v>
      </c>
      <c r="AF69" t="s">
        <v>70</v>
      </c>
      <c r="AG69" t="s">
        <v>70</v>
      </c>
      <c r="AH69" t="s">
        <v>68</v>
      </c>
      <c r="AI69" t="s">
        <v>70</v>
      </c>
      <c r="AJ69" t="s">
        <v>68</v>
      </c>
      <c r="AK69" t="s">
        <v>372</v>
      </c>
      <c r="AL69" t="s">
        <v>60</v>
      </c>
      <c r="AM69" t="s">
        <v>73</v>
      </c>
      <c r="AN69" t="s">
        <v>71</v>
      </c>
      <c r="AO69" t="s">
        <v>72</v>
      </c>
      <c r="AP69" t="s">
        <v>71</v>
      </c>
      <c r="AQ69" t="s">
        <v>75</v>
      </c>
      <c r="AR69" t="s">
        <v>71</v>
      </c>
      <c r="AS69" t="s">
        <v>71</v>
      </c>
      <c r="AT69" t="s">
        <v>72</v>
      </c>
      <c r="AU69" t="s">
        <v>72</v>
      </c>
      <c r="AV69" t="s">
        <v>373</v>
      </c>
      <c r="AW69" t="s">
        <v>82</v>
      </c>
      <c r="AX69" t="s">
        <v>103</v>
      </c>
      <c r="AY69" t="s">
        <v>60</v>
      </c>
      <c r="AZ69" t="s">
        <v>72</v>
      </c>
      <c r="BA69" t="s">
        <v>72</v>
      </c>
      <c r="BB69" t="s">
        <v>71</v>
      </c>
      <c r="BC69" t="s">
        <v>71</v>
      </c>
      <c r="BD69" t="s">
        <v>71</v>
      </c>
      <c r="BE69" t="s">
        <v>72</v>
      </c>
      <c r="BF69" t="s">
        <v>373</v>
      </c>
      <c r="BG69" t="s">
        <v>63</v>
      </c>
      <c r="BH69" t="s">
        <v>76</v>
      </c>
      <c r="BI69" t="s">
        <v>76</v>
      </c>
      <c r="BJ69" t="s">
        <v>76</v>
      </c>
      <c r="BK69" t="s">
        <v>76</v>
      </c>
      <c r="BL69" t="s">
        <v>76</v>
      </c>
      <c r="BM69" t="s">
        <v>77</v>
      </c>
      <c r="BN69" t="s">
        <v>77</v>
      </c>
      <c r="BO69" t="s">
        <v>77</v>
      </c>
      <c r="BP69" t="s">
        <v>77</v>
      </c>
      <c r="BQ69" t="s">
        <v>77</v>
      </c>
      <c r="BR69" t="s">
        <v>63</v>
      </c>
      <c r="BS69" t="s">
        <v>63</v>
      </c>
      <c r="BT69" t="s">
        <v>76</v>
      </c>
      <c r="BU69" t="s">
        <v>76</v>
      </c>
      <c r="BV69" t="s">
        <v>76</v>
      </c>
      <c r="BW69" t="s">
        <v>76</v>
      </c>
      <c r="BX69" t="s">
        <v>77</v>
      </c>
      <c r="BY69" t="s">
        <v>76</v>
      </c>
      <c r="BZ69" t="s">
        <v>76</v>
      </c>
      <c r="CA69" t="s">
        <v>374</v>
      </c>
      <c r="CB69" t="s">
        <v>375</v>
      </c>
    </row>
    <row r="70" spans="1:80">
      <c r="A70">
        <v>309169</v>
      </c>
      <c r="B70" t="s">
        <v>60</v>
      </c>
      <c r="C70" t="s">
        <v>376</v>
      </c>
      <c r="D70" t="s">
        <v>61</v>
      </c>
      <c r="E70" t="s">
        <v>78</v>
      </c>
      <c r="F70" t="s">
        <v>63</v>
      </c>
      <c r="G70" t="s">
        <v>377</v>
      </c>
      <c r="H70" t="s">
        <v>87</v>
      </c>
      <c r="I70" t="s">
        <v>469</v>
      </c>
      <c r="J70" t="s">
        <v>472</v>
      </c>
      <c r="K70" t="s">
        <v>66</v>
      </c>
      <c r="L70" t="s">
        <v>61</v>
      </c>
      <c r="M70" t="s">
        <v>60</v>
      </c>
      <c r="N70" t="s">
        <v>69</v>
      </c>
      <c r="O70" t="s">
        <v>69</v>
      </c>
      <c r="P70" t="s">
        <v>68</v>
      </c>
      <c r="Q70" t="s">
        <v>69</v>
      </c>
      <c r="R70" t="s">
        <v>68</v>
      </c>
      <c r="S70" t="s">
        <v>68</v>
      </c>
      <c r="T70" t="s">
        <v>68</v>
      </c>
      <c r="U70" t="s">
        <v>68</v>
      </c>
      <c r="V70" t="s">
        <v>69</v>
      </c>
      <c r="W70" t="s">
        <v>69</v>
      </c>
      <c r="X70" t="s">
        <v>68</v>
      </c>
      <c r="Y70" t="s">
        <v>378</v>
      </c>
      <c r="Z70" t="s">
        <v>60</v>
      </c>
      <c r="AA70" t="s">
        <v>69</v>
      </c>
      <c r="AB70" t="s">
        <v>70</v>
      </c>
      <c r="AC70" t="s">
        <v>70</v>
      </c>
      <c r="AD70" t="s">
        <v>68</v>
      </c>
      <c r="AE70" t="s">
        <v>68</v>
      </c>
      <c r="AF70" t="s">
        <v>69</v>
      </c>
      <c r="AG70" t="s">
        <v>70</v>
      </c>
      <c r="AH70" t="s">
        <v>68</v>
      </c>
      <c r="AI70" t="s">
        <v>68</v>
      </c>
      <c r="AJ70" t="s">
        <v>74</v>
      </c>
      <c r="AK70" t="s">
        <v>379</v>
      </c>
      <c r="AL70" t="s">
        <v>60</v>
      </c>
      <c r="AM70" t="s">
        <v>75</v>
      </c>
      <c r="AN70" t="s">
        <v>71</v>
      </c>
      <c r="AO70" t="s">
        <v>71</v>
      </c>
      <c r="AP70" t="s">
        <v>73</v>
      </c>
      <c r="AQ70" t="s">
        <v>75</v>
      </c>
      <c r="AR70" t="s">
        <v>73</v>
      </c>
      <c r="AS70" t="s">
        <v>71</v>
      </c>
      <c r="AT70" t="s">
        <v>71</v>
      </c>
      <c r="AU70" t="s">
        <v>74</v>
      </c>
      <c r="AV70" t="s">
        <v>147</v>
      </c>
      <c r="AW70" t="s">
        <v>129</v>
      </c>
      <c r="AX70" t="s">
        <v>103</v>
      </c>
      <c r="AY70" t="s">
        <v>60</v>
      </c>
      <c r="AZ70" t="s">
        <v>71</v>
      </c>
      <c r="BA70" t="s">
        <v>71</v>
      </c>
      <c r="BB70" t="s">
        <v>71</v>
      </c>
      <c r="BC70" t="s">
        <v>72</v>
      </c>
      <c r="BD70" t="s">
        <v>71</v>
      </c>
      <c r="BE70" t="s">
        <v>71</v>
      </c>
      <c r="BF70" t="s">
        <v>380</v>
      </c>
      <c r="BG70" t="s">
        <v>63</v>
      </c>
      <c r="BH70" t="s">
        <v>77</v>
      </c>
      <c r="BI70" t="s">
        <v>77</v>
      </c>
      <c r="BJ70" t="s">
        <v>77</v>
      </c>
      <c r="BK70" t="s">
        <v>76</v>
      </c>
      <c r="BL70" t="s">
        <v>76</v>
      </c>
      <c r="BM70" t="s">
        <v>77</v>
      </c>
      <c r="BN70" t="s">
        <v>77</v>
      </c>
      <c r="BO70" t="s">
        <v>77</v>
      </c>
      <c r="BP70" t="s">
        <v>76</v>
      </c>
      <c r="BQ70" t="s">
        <v>77</v>
      </c>
      <c r="BR70" t="s">
        <v>63</v>
      </c>
      <c r="BS70" t="s">
        <v>63</v>
      </c>
      <c r="BT70" t="s">
        <v>77</v>
      </c>
      <c r="BU70" t="s">
        <v>77</v>
      </c>
      <c r="BV70" t="s">
        <v>76</v>
      </c>
      <c r="BW70" t="s">
        <v>76</v>
      </c>
      <c r="BX70" t="s">
        <v>77</v>
      </c>
      <c r="BY70" t="s">
        <v>77</v>
      </c>
      <c r="BZ70" t="s">
        <v>77</v>
      </c>
      <c r="CA70" t="s">
        <v>63</v>
      </c>
      <c r="CB70" t="s">
        <v>381</v>
      </c>
    </row>
    <row r="71" spans="1:80">
      <c r="A71">
        <v>309325</v>
      </c>
      <c r="B71" t="s">
        <v>60</v>
      </c>
      <c r="D71" t="s">
        <v>61</v>
      </c>
      <c r="E71" t="s">
        <v>78</v>
      </c>
      <c r="F71" t="s">
        <v>63</v>
      </c>
      <c r="G71" t="s">
        <v>382</v>
      </c>
      <c r="H71" t="s">
        <v>93</v>
      </c>
      <c r="I71" t="s">
        <v>468</v>
      </c>
      <c r="J71" t="s">
        <v>214</v>
      </c>
      <c r="K71" t="s">
        <v>80</v>
      </c>
      <c r="L71" t="s">
        <v>61</v>
      </c>
      <c r="M71" t="s">
        <v>60</v>
      </c>
      <c r="N71" t="s">
        <v>68</v>
      </c>
      <c r="O71" t="s">
        <v>68</v>
      </c>
      <c r="P71" t="s">
        <v>69</v>
      </c>
      <c r="Q71" t="s">
        <v>67</v>
      </c>
      <c r="R71" t="s">
        <v>67</v>
      </c>
      <c r="S71" t="s">
        <v>67</v>
      </c>
      <c r="T71" t="s">
        <v>67</v>
      </c>
      <c r="U71" t="s">
        <v>69</v>
      </c>
      <c r="V71" t="s">
        <v>69</v>
      </c>
      <c r="W71" t="s">
        <v>69</v>
      </c>
      <c r="X71" t="s">
        <v>74</v>
      </c>
      <c r="Y71" t="s">
        <v>63</v>
      </c>
      <c r="Z71" t="s">
        <v>60</v>
      </c>
      <c r="AA71" t="s">
        <v>68</v>
      </c>
      <c r="AB71" t="s">
        <v>68</v>
      </c>
      <c r="AC71" t="s">
        <v>69</v>
      </c>
      <c r="AD71" t="s">
        <v>69</v>
      </c>
      <c r="AE71" t="s">
        <v>69</v>
      </c>
      <c r="AF71" t="s">
        <v>68</v>
      </c>
      <c r="AG71" t="s">
        <v>67</v>
      </c>
      <c r="AH71" t="s">
        <v>68</v>
      </c>
      <c r="AI71" t="s">
        <v>68</v>
      </c>
      <c r="AJ71" t="s">
        <v>74</v>
      </c>
      <c r="AK71" t="s">
        <v>147</v>
      </c>
      <c r="AL71" t="s">
        <v>60</v>
      </c>
      <c r="AM71" t="s">
        <v>71</v>
      </c>
      <c r="AN71" t="s">
        <v>72</v>
      </c>
      <c r="AO71" t="s">
        <v>72</v>
      </c>
      <c r="AP71" t="s">
        <v>72</v>
      </c>
      <c r="AQ71" t="s">
        <v>75</v>
      </c>
      <c r="AR71" t="s">
        <v>75</v>
      </c>
      <c r="AS71" t="s">
        <v>75</v>
      </c>
      <c r="AT71" t="s">
        <v>72</v>
      </c>
      <c r="AU71" t="s">
        <v>74</v>
      </c>
      <c r="AV71" t="s">
        <v>383</v>
      </c>
      <c r="AW71" t="s">
        <v>82</v>
      </c>
      <c r="AX71" t="s">
        <v>89</v>
      </c>
      <c r="AY71" t="s">
        <v>60</v>
      </c>
      <c r="AZ71" t="s">
        <v>71</v>
      </c>
      <c r="BA71" t="s">
        <v>71</v>
      </c>
      <c r="BB71" t="s">
        <v>72</v>
      </c>
      <c r="BC71" t="s">
        <v>72</v>
      </c>
      <c r="BD71" t="s">
        <v>71</v>
      </c>
      <c r="BE71" t="s">
        <v>74</v>
      </c>
      <c r="BF71" t="s">
        <v>383</v>
      </c>
      <c r="BG71" t="s">
        <v>63</v>
      </c>
      <c r="BH71" t="s">
        <v>77</v>
      </c>
      <c r="BI71" t="s">
        <v>76</v>
      </c>
      <c r="BJ71" t="s">
        <v>76</v>
      </c>
      <c r="BK71" t="s">
        <v>76</v>
      </c>
      <c r="BL71" t="s">
        <v>76</v>
      </c>
      <c r="BM71" t="s">
        <v>77</v>
      </c>
      <c r="BN71" t="s">
        <v>76</v>
      </c>
      <c r="BO71" t="s">
        <v>76</v>
      </c>
      <c r="BP71" t="s">
        <v>77</v>
      </c>
      <c r="BQ71" t="s">
        <v>76</v>
      </c>
      <c r="BR71" t="s">
        <v>384</v>
      </c>
      <c r="BS71" t="s">
        <v>63</v>
      </c>
      <c r="BT71" t="s">
        <v>76</v>
      </c>
      <c r="BU71" t="s">
        <v>76</v>
      </c>
      <c r="BV71" t="s">
        <v>76</v>
      </c>
      <c r="BW71" t="s">
        <v>76</v>
      </c>
      <c r="BX71" t="s">
        <v>77</v>
      </c>
      <c r="BY71" t="s">
        <v>76</v>
      </c>
      <c r="BZ71" t="s">
        <v>77</v>
      </c>
      <c r="CA71" t="s">
        <v>63</v>
      </c>
      <c r="CB71" t="s">
        <v>385</v>
      </c>
    </row>
    <row r="72" spans="1:80">
      <c r="A72">
        <v>309921</v>
      </c>
      <c r="B72" t="s">
        <v>60</v>
      </c>
      <c r="D72" t="s">
        <v>61</v>
      </c>
      <c r="E72" t="s">
        <v>62</v>
      </c>
      <c r="F72" t="s">
        <v>63</v>
      </c>
      <c r="G72" t="s">
        <v>386</v>
      </c>
      <c r="H72" t="s">
        <v>220</v>
      </c>
      <c r="I72" t="s">
        <v>467</v>
      </c>
      <c r="J72" t="s">
        <v>117</v>
      </c>
      <c r="K72" t="s">
        <v>80</v>
      </c>
      <c r="L72" t="s">
        <v>61</v>
      </c>
      <c r="M72" t="s">
        <v>60</v>
      </c>
      <c r="N72" t="s">
        <v>69</v>
      </c>
      <c r="O72" t="s">
        <v>70</v>
      </c>
      <c r="P72" t="s">
        <v>70</v>
      </c>
      <c r="Q72" t="s">
        <v>67</v>
      </c>
      <c r="R72" t="s">
        <v>70</v>
      </c>
      <c r="S72" t="s">
        <v>70</v>
      </c>
      <c r="T72" t="s">
        <v>70</v>
      </c>
      <c r="U72" t="s">
        <v>70</v>
      </c>
      <c r="V72" t="s">
        <v>68</v>
      </c>
      <c r="W72" t="s">
        <v>68</v>
      </c>
      <c r="X72" t="s">
        <v>74</v>
      </c>
      <c r="Y72" t="s">
        <v>63</v>
      </c>
      <c r="Z72" t="s">
        <v>60</v>
      </c>
      <c r="AA72" t="s">
        <v>70</v>
      </c>
      <c r="AB72" t="s">
        <v>70</v>
      </c>
      <c r="AC72" t="s">
        <v>70</v>
      </c>
      <c r="AD72" t="s">
        <v>70</v>
      </c>
      <c r="AE72" t="s">
        <v>68</v>
      </c>
      <c r="AF72" t="s">
        <v>68</v>
      </c>
      <c r="AG72" t="s">
        <v>70</v>
      </c>
      <c r="AH72" t="s">
        <v>68</v>
      </c>
      <c r="AI72" t="s">
        <v>68</v>
      </c>
      <c r="AJ72" t="s">
        <v>74</v>
      </c>
      <c r="AK72" t="s">
        <v>63</v>
      </c>
      <c r="AL72" t="s">
        <v>60</v>
      </c>
      <c r="AM72" t="s">
        <v>73</v>
      </c>
      <c r="AN72" t="s">
        <v>71</v>
      </c>
      <c r="AO72" t="s">
        <v>71</v>
      </c>
      <c r="AP72" t="s">
        <v>71</v>
      </c>
      <c r="AQ72" t="s">
        <v>72</v>
      </c>
      <c r="AR72" t="s">
        <v>74</v>
      </c>
      <c r="AS72" t="s">
        <v>71</v>
      </c>
      <c r="AT72" t="s">
        <v>73</v>
      </c>
      <c r="AU72" t="s">
        <v>74</v>
      </c>
      <c r="AV72" t="s">
        <v>63</v>
      </c>
      <c r="AW72" t="s">
        <v>473</v>
      </c>
      <c r="AX72" t="s">
        <v>117</v>
      </c>
      <c r="AY72" t="s">
        <v>60</v>
      </c>
      <c r="AZ72" t="s">
        <v>73</v>
      </c>
      <c r="BA72" t="s">
        <v>73</v>
      </c>
      <c r="BB72" t="s">
        <v>73</v>
      </c>
      <c r="BC72" t="s">
        <v>73</v>
      </c>
      <c r="BD72" t="s">
        <v>73</v>
      </c>
      <c r="BE72" t="s">
        <v>74</v>
      </c>
      <c r="BF72" t="s">
        <v>63</v>
      </c>
      <c r="BG72" t="s">
        <v>63</v>
      </c>
      <c r="BH72" t="s">
        <v>76</v>
      </c>
      <c r="BI72" t="s">
        <v>76</v>
      </c>
      <c r="BJ72" t="s">
        <v>76</v>
      </c>
      <c r="BK72" t="s">
        <v>76</v>
      </c>
      <c r="BL72" t="s">
        <v>76</v>
      </c>
      <c r="BM72" t="s">
        <v>77</v>
      </c>
      <c r="BN72" t="s">
        <v>77</v>
      </c>
      <c r="BO72" t="s">
        <v>76</v>
      </c>
      <c r="BP72" t="s">
        <v>77</v>
      </c>
      <c r="BQ72" t="s">
        <v>77</v>
      </c>
      <c r="BR72" t="s">
        <v>63</v>
      </c>
      <c r="BS72" t="s">
        <v>63</v>
      </c>
      <c r="BT72" t="s">
        <v>76</v>
      </c>
      <c r="BU72" t="s">
        <v>77</v>
      </c>
      <c r="BV72" t="s">
        <v>76</v>
      </c>
      <c r="BW72" t="s">
        <v>76</v>
      </c>
      <c r="BX72" t="s">
        <v>77</v>
      </c>
      <c r="BY72" t="s">
        <v>76</v>
      </c>
      <c r="BZ72" t="s">
        <v>77</v>
      </c>
      <c r="CA72" t="s">
        <v>63</v>
      </c>
      <c r="CB72" t="s">
        <v>387</v>
      </c>
    </row>
    <row r="73" spans="1:80">
      <c r="A73">
        <v>310680</v>
      </c>
      <c r="B73" t="s">
        <v>60</v>
      </c>
      <c r="D73" t="s">
        <v>61</v>
      </c>
      <c r="E73" t="s">
        <v>78</v>
      </c>
      <c r="F73" t="s">
        <v>63</v>
      </c>
      <c r="G73" t="s">
        <v>388</v>
      </c>
      <c r="H73" t="s">
        <v>226</v>
      </c>
      <c r="I73" t="s">
        <v>469</v>
      </c>
      <c r="J73" t="s">
        <v>214</v>
      </c>
      <c r="K73" t="s">
        <v>80</v>
      </c>
      <c r="L73" t="s">
        <v>61</v>
      </c>
      <c r="M73" t="s">
        <v>60</v>
      </c>
      <c r="N73" t="s">
        <v>70</v>
      </c>
      <c r="O73" t="s">
        <v>70</v>
      </c>
      <c r="P73" t="s">
        <v>68</v>
      </c>
      <c r="Q73" t="s">
        <v>67</v>
      </c>
      <c r="R73" t="s">
        <v>70</v>
      </c>
      <c r="S73" t="s">
        <v>70</v>
      </c>
      <c r="T73" t="s">
        <v>69</v>
      </c>
      <c r="U73" t="s">
        <v>70</v>
      </c>
      <c r="V73" t="s">
        <v>70</v>
      </c>
      <c r="W73" t="s">
        <v>69</v>
      </c>
      <c r="X73" t="s">
        <v>74</v>
      </c>
      <c r="Y73" t="s">
        <v>63</v>
      </c>
      <c r="Z73" t="s">
        <v>60</v>
      </c>
      <c r="AA73" t="s">
        <v>70</v>
      </c>
      <c r="AB73" t="s">
        <v>68</v>
      </c>
      <c r="AC73" t="s">
        <v>68</v>
      </c>
      <c r="AD73" t="s">
        <v>70</v>
      </c>
      <c r="AE73" t="s">
        <v>70</v>
      </c>
      <c r="AF73" t="s">
        <v>70</v>
      </c>
      <c r="AG73" t="s">
        <v>69</v>
      </c>
      <c r="AH73" t="s">
        <v>70</v>
      </c>
      <c r="AI73" t="s">
        <v>70</v>
      </c>
      <c r="AJ73" t="s">
        <v>74</v>
      </c>
      <c r="AK73" t="s">
        <v>63</v>
      </c>
      <c r="AL73" t="s">
        <v>60</v>
      </c>
      <c r="AM73" t="s">
        <v>73</v>
      </c>
      <c r="AN73" t="s">
        <v>73</v>
      </c>
      <c r="AO73" t="s">
        <v>73</v>
      </c>
      <c r="AP73" t="s">
        <v>71</v>
      </c>
      <c r="AQ73" t="s">
        <v>75</v>
      </c>
      <c r="AR73" t="s">
        <v>74</v>
      </c>
      <c r="AS73" t="s">
        <v>72</v>
      </c>
      <c r="AT73" t="s">
        <v>74</v>
      </c>
      <c r="AU73" t="s">
        <v>74</v>
      </c>
      <c r="AV73" t="s">
        <v>63</v>
      </c>
      <c r="AW73" t="s">
        <v>82</v>
      </c>
      <c r="AX73" t="s">
        <v>103</v>
      </c>
      <c r="AY73" t="s">
        <v>60</v>
      </c>
      <c r="AZ73" t="s">
        <v>73</v>
      </c>
      <c r="BA73" t="s">
        <v>72</v>
      </c>
      <c r="BB73" t="s">
        <v>72</v>
      </c>
      <c r="BC73" t="s">
        <v>72</v>
      </c>
      <c r="BD73" t="s">
        <v>73</v>
      </c>
      <c r="BE73" t="s">
        <v>73</v>
      </c>
      <c r="BF73" t="s">
        <v>389</v>
      </c>
      <c r="BG73" t="s">
        <v>63</v>
      </c>
      <c r="BH73" t="s">
        <v>76</v>
      </c>
      <c r="BI73" t="s">
        <v>77</v>
      </c>
      <c r="BJ73" t="s">
        <v>76</v>
      </c>
      <c r="BK73" t="s">
        <v>76</v>
      </c>
      <c r="BL73" t="s">
        <v>77</v>
      </c>
      <c r="BM73" t="s">
        <v>77</v>
      </c>
      <c r="BN73" t="s">
        <v>77</v>
      </c>
      <c r="BO73" t="s">
        <v>77</v>
      </c>
      <c r="BP73" t="s">
        <v>77</v>
      </c>
      <c r="BQ73" t="s">
        <v>77</v>
      </c>
      <c r="BR73" t="s">
        <v>63</v>
      </c>
      <c r="BS73" t="s">
        <v>63</v>
      </c>
      <c r="BT73" t="s">
        <v>76</v>
      </c>
      <c r="BU73" t="s">
        <v>76</v>
      </c>
      <c r="BV73" t="s">
        <v>76</v>
      </c>
      <c r="BW73" t="s">
        <v>76</v>
      </c>
      <c r="BX73" t="s">
        <v>77</v>
      </c>
      <c r="BY73" t="s">
        <v>76</v>
      </c>
      <c r="BZ73" t="s">
        <v>77</v>
      </c>
      <c r="CA73" t="s">
        <v>63</v>
      </c>
      <c r="CB73" t="s">
        <v>390</v>
      </c>
    </row>
    <row r="74" spans="1:80">
      <c r="A74">
        <v>314575</v>
      </c>
      <c r="B74" t="s">
        <v>60</v>
      </c>
      <c r="C74" t="s">
        <v>391</v>
      </c>
      <c r="D74" t="s">
        <v>61</v>
      </c>
      <c r="E74" t="s">
        <v>62</v>
      </c>
      <c r="F74" t="s">
        <v>63</v>
      </c>
      <c r="G74" t="s">
        <v>392</v>
      </c>
      <c r="H74" t="s">
        <v>466</v>
      </c>
      <c r="I74" t="s">
        <v>467</v>
      </c>
      <c r="J74" t="s">
        <v>214</v>
      </c>
      <c r="K74" t="s">
        <v>80</v>
      </c>
      <c r="L74" t="s">
        <v>61</v>
      </c>
      <c r="M74" t="s">
        <v>60</v>
      </c>
      <c r="N74" t="s">
        <v>69</v>
      </c>
      <c r="O74" t="s">
        <v>70</v>
      </c>
      <c r="P74" t="s">
        <v>70</v>
      </c>
      <c r="Q74" t="s">
        <v>69</v>
      </c>
      <c r="R74" t="s">
        <v>68</v>
      </c>
      <c r="S74" t="s">
        <v>70</v>
      </c>
      <c r="T74" t="s">
        <v>68</v>
      </c>
      <c r="U74" t="s">
        <v>68</v>
      </c>
      <c r="V74" t="s">
        <v>68</v>
      </c>
      <c r="W74" t="s">
        <v>67</v>
      </c>
      <c r="X74" t="s">
        <v>74</v>
      </c>
      <c r="Y74" t="s">
        <v>63</v>
      </c>
      <c r="Z74" t="s">
        <v>60</v>
      </c>
      <c r="AA74" t="s">
        <v>70</v>
      </c>
      <c r="AB74" t="s">
        <v>68</v>
      </c>
      <c r="AC74" t="s">
        <v>68</v>
      </c>
      <c r="AD74" t="s">
        <v>68</v>
      </c>
      <c r="AE74" t="s">
        <v>70</v>
      </c>
      <c r="AF74" t="s">
        <v>70</v>
      </c>
      <c r="AG74" t="s">
        <v>70</v>
      </c>
      <c r="AH74" t="s">
        <v>68</v>
      </c>
      <c r="AI74" t="s">
        <v>70</v>
      </c>
      <c r="AJ74" t="s">
        <v>74</v>
      </c>
      <c r="AK74" t="s">
        <v>63</v>
      </c>
      <c r="AL74" t="s">
        <v>60</v>
      </c>
      <c r="AM74" t="s">
        <v>74</v>
      </c>
      <c r="AN74" t="s">
        <v>72</v>
      </c>
      <c r="AO74" t="s">
        <v>72</v>
      </c>
      <c r="AP74" t="s">
        <v>75</v>
      </c>
      <c r="AQ74" t="s">
        <v>75</v>
      </c>
      <c r="AR74" t="s">
        <v>75</v>
      </c>
      <c r="AS74" t="s">
        <v>75</v>
      </c>
      <c r="AT74" t="s">
        <v>72</v>
      </c>
      <c r="AU74" t="s">
        <v>74</v>
      </c>
      <c r="AV74" t="s">
        <v>88</v>
      </c>
      <c r="AW74" t="s">
        <v>82</v>
      </c>
      <c r="AX74" t="s">
        <v>89</v>
      </c>
      <c r="AY74" t="s">
        <v>60</v>
      </c>
      <c r="AZ74" t="s">
        <v>71</v>
      </c>
      <c r="BA74" t="s">
        <v>72</v>
      </c>
      <c r="BB74" t="s">
        <v>72</v>
      </c>
      <c r="BC74" t="s">
        <v>71</v>
      </c>
      <c r="BD74" t="s">
        <v>71</v>
      </c>
      <c r="BE74" t="s">
        <v>74</v>
      </c>
      <c r="BF74" t="s">
        <v>63</v>
      </c>
      <c r="BG74" t="s">
        <v>63</v>
      </c>
      <c r="BH74" t="s">
        <v>77</v>
      </c>
      <c r="BI74" t="s">
        <v>77</v>
      </c>
      <c r="BJ74" t="s">
        <v>77</v>
      </c>
      <c r="BK74" t="s">
        <v>77</v>
      </c>
      <c r="BL74" t="s">
        <v>77</v>
      </c>
      <c r="BM74" t="s">
        <v>77</v>
      </c>
      <c r="BN74" t="s">
        <v>77</v>
      </c>
      <c r="BO74" t="s">
        <v>77</v>
      </c>
      <c r="BP74" t="s">
        <v>77</v>
      </c>
      <c r="BQ74" t="s">
        <v>76</v>
      </c>
      <c r="BR74" t="s">
        <v>63</v>
      </c>
      <c r="BS74" t="s">
        <v>63</v>
      </c>
      <c r="BT74" t="s">
        <v>76</v>
      </c>
      <c r="BU74" t="s">
        <v>76</v>
      </c>
      <c r="BV74" t="s">
        <v>76</v>
      </c>
      <c r="BW74" t="s">
        <v>76</v>
      </c>
      <c r="BX74" t="s">
        <v>77</v>
      </c>
      <c r="BY74" t="s">
        <v>76</v>
      </c>
      <c r="BZ74" t="s">
        <v>77</v>
      </c>
      <c r="CA74" t="s">
        <v>63</v>
      </c>
      <c r="CB74" t="s">
        <v>393</v>
      </c>
    </row>
    <row r="75" spans="1:80">
      <c r="A75">
        <v>314863</v>
      </c>
      <c r="B75" t="s">
        <v>60</v>
      </c>
      <c r="D75" t="s">
        <v>61</v>
      </c>
      <c r="E75" t="s">
        <v>78</v>
      </c>
      <c r="F75" t="s">
        <v>63</v>
      </c>
      <c r="G75" t="s">
        <v>394</v>
      </c>
      <c r="H75" t="s">
        <v>209</v>
      </c>
      <c r="I75" t="s">
        <v>468</v>
      </c>
      <c r="J75" t="s">
        <v>214</v>
      </c>
      <c r="K75" t="s">
        <v>80</v>
      </c>
      <c r="L75" t="s">
        <v>61</v>
      </c>
      <c r="M75" t="s">
        <v>60</v>
      </c>
      <c r="N75" t="s">
        <v>68</v>
      </c>
      <c r="O75" t="s">
        <v>68</v>
      </c>
      <c r="P75" t="s">
        <v>69</v>
      </c>
      <c r="Q75" t="s">
        <v>70</v>
      </c>
      <c r="R75" t="s">
        <v>70</v>
      </c>
      <c r="S75" t="s">
        <v>69</v>
      </c>
      <c r="T75" t="s">
        <v>70</v>
      </c>
      <c r="U75" t="s">
        <v>70</v>
      </c>
      <c r="V75" t="s">
        <v>70</v>
      </c>
      <c r="W75" t="s">
        <v>70</v>
      </c>
      <c r="X75" t="s">
        <v>69</v>
      </c>
      <c r="Y75" t="s">
        <v>63</v>
      </c>
      <c r="Z75" t="s">
        <v>60</v>
      </c>
      <c r="AA75" t="s">
        <v>70</v>
      </c>
      <c r="AB75" t="s">
        <v>70</v>
      </c>
      <c r="AC75" t="s">
        <v>70</v>
      </c>
      <c r="AD75" t="s">
        <v>70</v>
      </c>
      <c r="AE75" t="s">
        <v>70</v>
      </c>
      <c r="AF75" t="s">
        <v>70</v>
      </c>
      <c r="AG75" t="s">
        <v>70</v>
      </c>
      <c r="AH75" t="s">
        <v>70</v>
      </c>
      <c r="AI75" t="s">
        <v>70</v>
      </c>
      <c r="AJ75" t="s">
        <v>69</v>
      </c>
      <c r="AK75" t="s">
        <v>395</v>
      </c>
      <c r="AL75" t="s">
        <v>60</v>
      </c>
      <c r="AM75" t="s">
        <v>71</v>
      </c>
      <c r="AN75" t="s">
        <v>71</v>
      </c>
      <c r="AO75" t="s">
        <v>71</v>
      </c>
      <c r="AP75" t="s">
        <v>71</v>
      </c>
      <c r="AQ75" t="s">
        <v>73</v>
      </c>
      <c r="AR75" t="s">
        <v>75</v>
      </c>
      <c r="AS75" t="s">
        <v>75</v>
      </c>
      <c r="AT75" t="s">
        <v>71</v>
      </c>
      <c r="AU75" t="s">
        <v>72</v>
      </c>
      <c r="AV75" t="s">
        <v>395</v>
      </c>
      <c r="AW75" t="s">
        <v>82</v>
      </c>
      <c r="AX75" t="s">
        <v>103</v>
      </c>
      <c r="AY75" t="s">
        <v>60</v>
      </c>
      <c r="AZ75" t="s">
        <v>71</v>
      </c>
      <c r="BA75" t="s">
        <v>71</v>
      </c>
      <c r="BB75" t="s">
        <v>72</v>
      </c>
      <c r="BC75" t="s">
        <v>72</v>
      </c>
      <c r="BD75" t="s">
        <v>71</v>
      </c>
      <c r="BE75" t="s">
        <v>72</v>
      </c>
      <c r="BF75" t="s">
        <v>396</v>
      </c>
      <c r="BG75" t="s">
        <v>63</v>
      </c>
      <c r="BH75" t="s">
        <v>77</v>
      </c>
      <c r="BI75" t="s">
        <v>77</v>
      </c>
      <c r="BJ75" t="s">
        <v>77</v>
      </c>
      <c r="BK75" t="s">
        <v>77</v>
      </c>
      <c r="BL75" t="s">
        <v>76</v>
      </c>
      <c r="BM75" t="s">
        <v>77</v>
      </c>
      <c r="BN75" t="s">
        <v>77</v>
      </c>
      <c r="BO75" t="s">
        <v>77</v>
      </c>
      <c r="BP75" t="s">
        <v>77</v>
      </c>
      <c r="BQ75" t="s">
        <v>77</v>
      </c>
      <c r="BR75" t="s">
        <v>63</v>
      </c>
      <c r="BS75" t="s">
        <v>63</v>
      </c>
      <c r="BT75" t="s">
        <v>76</v>
      </c>
      <c r="BU75" t="s">
        <v>76</v>
      </c>
      <c r="BV75" t="s">
        <v>76</v>
      </c>
      <c r="BW75" t="s">
        <v>77</v>
      </c>
      <c r="BX75" t="s">
        <v>77</v>
      </c>
      <c r="BY75" t="s">
        <v>76</v>
      </c>
      <c r="BZ75" t="s">
        <v>76</v>
      </c>
      <c r="CA75" t="s">
        <v>397</v>
      </c>
      <c r="CB75" t="s">
        <v>398</v>
      </c>
    </row>
    <row r="76" spans="1:80">
      <c r="A76">
        <v>315190</v>
      </c>
      <c r="B76" t="s">
        <v>60</v>
      </c>
      <c r="D76" t="s">
        <v>61</v>
      </c>
      <c r="E76" t="s">
        <v>352</v>
      </c>
      <c r="F76" t="s">
        <v>399</v>
      </c>
      <c r="G76" t="s">
        <v>400</v>
      </c>
      <c r="H76" t="s">
        <v>466</v>
      </c>
      <c r="I76" t="s">
        <v>467</v>
      </c>
      <c r="J76" t="s">
        <v>305</v>
      </c>
      <c r="K76" t="s">
        <v>80</v>
      </c>
      <c r="L76" t="s">
        <v>61</v>
      </c>
      <c r="M76" t="s">
        <v>60</v>
      </c>
      <c r="N76" t="s">
        <v>70</v>
      </c>
      <c r="O76" t="s">
        <v>70</v>
      </c>
      <c r="P76" t="s">
        <v>68</v>
      </c>
      <c r="Q76" t="s">
        <v>70</v>
      </c>
      <c r="R76" t="s">
        <v>70</v>
      </c>
      <c r="S76" t="s">
        <v>70</v>
      </c>
      <c r="T76" t="s">
        <v>70</v>
      </c>
      <c r="U76" t="s">
        <v>70</v>
      </c>
      <c r="V76" t="s">
        <v>70</v>
      </c>
      <c r="W76" t="s">
        <v>70</v>
      </c>
      <c r="X76" t="s">
        <v>69</v>
      </c>
      <c r="Y76" t="s">
        <v>401</v>
      </c>
      <c r="Z76" t="s">
        <v>60</v>
      </c>
      <c r="AA76" t="s">
        <v>70</v>
      </c>
      <c r="AB76" t="s">
        <v>68</v>
      </c>
      <c r="AC76" t="s">
        <v>70</v>
      </c>
      <c r="AD76" t="s">
        <v>70</v>
      </c>
      <c r="AE76" t="s">
        <v>70</v>
      </c>
      <c r="AF76" t="s">
        <v>70</v>
      </c>
      <c r="AG76" t="s">
        <v>70</v>
      </c>
      <c r="AH76" t="s">
        <v>70</v>
      </c>
      <c r="AI76" t="s">
        <v>70</v>
      </c>
      <c r="AJ76" t="s">
        <v>69</v>
      </c>
      <c r="AK76" t="s">
        <v>402</v>
      </c>
      <c r="AL76" t="s">
        <v>60</v>
      </c>
      <c r="AM76" t="s">
        <v>72</v>
      </c>
      <c r="AN76" t="s">
        <v>71</v>
      </c>
      <c r="AO76" t="s">
        <v>72</v>
      </c>
      <c r="AP76" t="s">
        <v>75</v>
      </c>
      <c r="AQ76" t="s">
        <v>75</v>
      </c>
      <c r="AR76" t="s">
        <v>72</v>
      </c>
      <c r="AS76" t="s">
        <v>71</v>
      </c>
      <c r="AT76" t="s">
        <v>74</v>
      </c>
      <c r="AU76" t="s">
        <v>72</v>
      </c>
      <c r="AV76" t="s">
        <v>403</v>
      </c>
      <c r="AW76" t="s">
        <v>82</v>
      </c>
      <c r="AX76" t="s">
        <v>103</v>
      </c>
      <c r="AY76" t="s">
        <v>60</v>
      </c>
      <c r="AZ76" t="s">
        <v>73</v>
      </c>
      <c r="BA76" t="s">
        <v>73</v>
      </c>
      <c r="BB76" t="s">
        <v>73</v>
      </c>
      <c r="BC76" t="s">
        <v>73</v>
      </c>
      <c r="BD76" t="s">
        <v>73</v>
      </c>
      <c r="BE76" t="s">
        <v>72</v>
      </c>
      <c r="BF76" t="s">
        <v>404</v>
      </c>
      <c r="BG76" t="s">
        <v>63</v>
      </c>
      <c r="BH76" t="s">
        <v>77</v>
      </c>
      <c r="BI76" t="s">
        <v>77</v>
      </c>
      <c r="BJ76" t="s">
        <v>77</v>
      </c>
      <c r="BK76" t="s">
        <v>77</v>
      </c>
      <c r="BL76" t="s">
        <v>77</v>
      </c>
      <c r="BM76" t="s">
        <v>77</v>
      </c>
      <c r="BN76" t="s">
        <v>76</v>
      </c>
      <c r="BO76" t="s">
        <v>77</v>
      </c>
      <c r="BP76" t="s">
        <v>77</v>
      </c>
      <c r="BQ76" t="s">
        <v>76</v>
      </c>
      <c r="BR76" t="s">
        <v>405</v>
      </c>
      <c r="BS76" t="s">
        <v>63</v>
      </c>
      <c r="BT76" t="s">
        <v>76</v>
      </c>
      <c r="BU76" t="s">
        <v>76</v>
      </c>
      <c r="BV76" t="s">
        <v>76</v>
      </c>
      <c r="BW76" t="s">
        <v>76</v>
      </c>
      <c r="BX76" t="s">
        <v>77</v>
      </c>
      <c r="BY76" t="s">
        <v>76</v>
      </c>
      <c r="BZ76" t="s">
        <v>76</v>
      </c>
      <c r="CA76" t="s">
        <v>406</v>
      </c>
      <c r="CB76" t="s">
        <v>407</v>
      </c>
    </row>
    <row r="77" spans="1:80">
      <c r="A77">
        <v>321990</v>
      </c>
      <c r="B77" t="s">
        <v>60</v>
      </c>
      <c r="C77" t="s">
        <v>408</v>
      </c>
      <c r="D77" t="s">
        <v>61</v>
      </c>
      <c r="E77" t="s">
        <v>62</v>
      </c>
      <c r="F77" t="s">
        <v>63</v>
      </c>
      <c r="G77" t="s">
        <v>409</v>
      </c>
      <c r="H77" t="s">
        <v>254</v>
      </c>
      <c r="I77" t="s">
        <v>467</v>
      </c>
      <c r="J77" t="s">
        <v>117</v>
      </c>
      <c r="K77" t="s">
        <v>80</v>
      </c>
      <c r="L77" t="s">
        <v>61</v>
      </c>
      <c r="M77" t="s">
        <v>60</v>
      </c>
      <c r="N77" t="s">
        <v>68</v>
      </c>
      <c r="O77" t="s">
        <v>70</v>
      </c>
      <c r="P77" t="s">
        <v>69</v>
      </c>
      <c r="Q77" t="s">
        <v>67</v>
      </c>
      <c r="R77" t="s">
        <v>68</v>
      </c>
      <c r="S77" t="s">
        <v>69</v>
      </c>
      <c r="T77" t="s">
        <v>67</v>
      </c>
      <c r="U77" t="s">
        <v>67</v>
      </c>
      <c r="V77" t="s">
        <v>68</v>
      </c>
      <c r="W77" t="s">
        <v>68</v>
      </c>
      <c r="X77" t="s">
        <v>74</v>
      </c>
      <c r="Y77" t="s">
        <v>410</v>
      </c>
      <c r="Z77" t="s">
        <v>60</v>
      </c>
      <c r="AA77" t="s">
        <v>70</v>
      </c>
      <c r="AB77" t="s">
        <v>70</v>
      </c>
      <c r="AC77" t="s">
        <v>68</v>
      </c>
      <c r="AD77" t="s">
        <v>68</v>
      </c>
      <c r="AE77" t="s">
        <v>68</v>
      </c>
      <c r="AF77" t="s">
        <v>68</v>
      </c>
      <c r="AG77" t="s">
        <v>68</v>
      </c>
      <c r="AH77" t="s">
        <v>68</v>
      </c>
      <c r="AI77" t="s">
        <v>70</v>
      </c>
      <c r="AJ77" t="s">
        <v>74</v>
      </c>
      <c r="AK77" t="s">
        <v>411</v>
      </c>
      <c r="AL77" t="s">
        <v>60</v>
      </c>
      <c r="AM77" t="s">
        <v>73</v>
      </c>
      <c r="AN77" t="s">
        <v>75</v>
      </c>
      <c r="AO77" t="s">
        <v>71</v>
      </c>
      <c r="AP77" t="s">
        <v>71</v>
      </c>
      <c r="AQ77" t="s">
        <v>71</v>
      </c>
      <c r="AR77" t="s">
        <v>74</v>
      </c>
      <c r="AS77" t="s">
        <v>74</v>
      </c>
      <c r="AT77" t="s">
        <v>74</v>
      </c>
      <c r="AU77" t="s">
        <v>73</v>
      </c>
      <c r="AV77" t="s">
        <v>412</v>
      </c>
      <c r="AW77" t="s">
        <v>473</v>
      </c>
      <c r="AX77" t="s">
        <v>117</v>
      </c>
      <c r="AY77" t="s">
        <v>60</v>
      </c>
      <c r="AZ77" t="s">
        <v>71</v>
      </c>
      <c r="BA77" t="s">
        <v>71</v>
      </c>
      <c r="BB77" t="s">
        <v>72</v>
      </c>
      <c r="BC77" t="s">
        <v>74</v>
      </c>
      <c r="BD77" t="s">
        <v>71</v>
      </c>
      <c r="BE77" t="s">
        <v>73</v>
      </c>
      <c r="BF77" t="s">
        <v>413</v>
      </c>
      <c r="BG77" t="s">
        <v>63</v>
      </c>
      <c r="BH77" t="s">
        <v>76</v>
      </c>
      <c r="BI77" t="s">
        <v>76</v>
      </c>
      <c r="BJ77" t="s">
        <v>76</v>
      </c>
      <c r="BK77" t="s">
        <v>76</v>
      </c>
      <c r="BL77" t="s">
        <v>77</v>
      </c>
      <c r="BM77" t="s">
        <v>77</v>
      </c>
      <c r="BN77" t="s">
        <v>77</v>
      </c>
      <c r="BO77" t="s">
        <v>76</v>
      </c>
      <c r="BP77" t="s">
        <v>77</v>
      </c>
      <c r="BQ77" t="s">
        <v>77</v>
      </c>
      <c r="BR77" t="s">
        <v>63</v>
      </c>
      <c r="BS77" t="s">
        <v>63</v>
      </c>
      <c r="BT77" t="s">
        <v>76</v>
      </c>
      <c r="BU77" t="s">
        <v>76</v>
      </c>
      <c r="BV77" t="s">
        <v>76</v>
      </c>
      <c r="BW77" t="s">
        <v>76</v>
      </c>
      <c r="BX77" t="s">
        <v>76</v>
      </c>
      <c r="BY77" t="s">
        <v>76</v>
      </c>
      <c r="BZ77" t="s">
        <v>77</v>
      </c>
      <c r="CA77" t="s">
        <v>63</v>
      </c>
      <c r="CB77" t="s">
        <v>414</v>
      </c>
    </row>
    <row r="78" spans="1:80">
      <c r="A78">
        <v>322075</v>
      </c>
      <c r="B78" t="s">
        <v>60</v>
      </c>
      <c r="D78" t="s">
        <v>61</v>
      </c>
      <c r="E78" t="s">
        <v>78</v>
      </c>
      <c r="F78" t="s">
        <v>63</v>
      </c>
      <c r="G78" t="s">
        <v>415</v>
      </c>
      <c r="H78" t="s">
        <v>220</v>
      </c>
      <c r="I78" t="s">
        <v>468</v>
      </c>
      <c r="J78" t="s">
        <v>245</v>
      </c>
      <c r="K78" t="s">
        <v>80</v>
      </c>
      <c r="L78" t="s">
        <v>61</v>
      </c>
      <c r="M78" t="s">
        <v>60</v>
      </c>
      <c r="N78" t="s">
        <v>69</v>
      </c>
      <c r="O78" t="s">
        <v>68</v>
      </c>
      <c r="P78" t="s">
        <v>69</v>
      </c>
      <c r="Q78" t="s">
        <v>70</v>
      </c>
      <c r="R78" t="s">
        <v>68</v>
      </c>
      <c r="S78" t="s">
        <v>68</v>
      </c>
      <c r="T78" t="s">
        <v>70</v>
      </c>
      <c r="U78" t="s">
        <v>68</v>
      </c>
      <c r="V78" t="s">
        <v>70</v>
      </c>
      <c r="W78" t="s">
        <v>70</v>
      </c>
      <c r="X78" t="s">
        <v>70</v>
      </c>
      <c r="Y78" t="s">
        <v>416</v>
      </c>
      <c r="Z78" t="s">
        <v>60</v>
      </c>
      <c r="AA78" t="s">
        <v>69</v>
      </c>
      <c r="AB78" t="s">
        <v>70</v>
      </c>
      <c r="AC78" t="s">
        <v>70</v>
      </c>
      <c r="AD78" t="s">
        <v>68</v>
      </c>
      <c r="AE78" t="s">
        <v>67</v>
      </c>
      <c r="AF78" t="s">
        <v>70</v>
      </c>
      <c r="AG78" t="s">
        <v>70</v>
      </c>
      <c r="AH78" t="s">
        <v>70</v>
      </c>
      <c r="AI78" t="s">
        <v>68</v>
      </c>
      <c r="AJ78" t="s">
        <v>70</v>
      </c>
      <c r="AK78" t="s">
        <v>417</v>
      </c>
      <c r="AL78" t="s">
        <v>60</v>
      </c>
      <c r="AM78" t="s">
        <v>73</v>
      </c>
      <c r="AN78" t="s">
        <v>73</v>
      </c>
      <c r="AO78" t="s">
        <v>73</v>
      </c>
      <c r="AP78" t="s">
        <v>73</v>
      </c>
      <c r="AQ78" t="s">
        <v>72</v>
      </c>
      <c r="AR78" t="s">
        <v>71</v>
      </c>
      <c r="AS78" t="s">
        <v>74</v>
      </c>
      <c r="AT78" t="s">
        <v>72</v>
      </c>
      <c r="AU78" t="s">
        <v>73</v>
      </c>
      <c r="AV78" t="s">
        <v>418</v>
      </c>
      <c r="AW78" t="s">
        <v>82</v>
      </c>
      <c r="AX78" t="s">
        <v>139</v>
      </c>
      <c r="AY78" t="s">
        <v>60</v>
      </c>
      <c r="AZ78" t="s">
        <v>71</v>
      </c>
      <c r="BA78" t="s">
        <v>72</v>
      </c>
      <c r="BB78" t="s">
        <v>71</v>
      </c>
      <c r="BC78" t="s">
        <v>75</v>
      </c>
      <c r="BD78" t="s">
        <v>75</v>
      </c>
      <c r="BE78" t="s">
        <v>72</v>
      </c>
      <c r="BF78" t="s">
        <v>419</v>
      </c>
      <c r="BG78" t="s">
        <v>63</v>
      </c>
      <c r="BH78" t="s">
        <v>76</v>
      </c>
      <c r="BI78" t="s">
        <v>76</v>
      </c>
      <c r="BJ78" t="s">
        <v>76</v>
      </c>
      <c r="BK78" t="s">
        <v>76</v>
      </c>
      <c r="BL78" t="s">
        <v>77</v>
      </c>
      <c r="BM78" t="s">
        <v>77</v>
      </c>
      <c r="BN78" t="s">
        <v>77</v>
      </c>
      <c r="BO78" t="s">
        <v>76</v>
      </c>
      <c r="BP78" t="s">
        <v>77</v>
      </c>
      <c r="BQ78" t="s">
        <v>77</v>
      </c>
      <c r="BR78" t="s">
        <v>63</v>
      </c>
      <c r="BS78" t="s">
        <v>63</v>
      </c>
      <c r="BT78" t="s">
        <v>76</v>
      </c>
      <c r="BU78" t="s">
        <v>76</v>
      </c>
      <c r="BV78" t="s">
        <v>76</v>
      </c>
      <c r="BW78" t="s">
        <v>76</v>
      </c>
      <c r="BX78" t="s">
        <v>77</v>
      </c>
      <c r="BY78" t="s">
        <v>76</v>
      </c>
      <c r="BZ78" t="s">
        <v>77</v>
      </c>
      <c r="CA78" t="s">
        <v>63</v>
      </c>
      <c r="CB78" t="s">
        <v>420</v>
      </c>
    </row>
    <row r="79" spans="1:80">
      <c r="A79">
        <v>322076</v>
      </c>
      <c r="B79" t="s">
        <v>60</v>
      </c>
      <c r="D79" t="s">
        <v>61</v>
      </c>
      <c r="E79" t="s">
        <v>78</v>
      </c>
      <c r="F79" t="s">
        <v>63</v>
      </c>
      <c r="G79" t="s">
        <v>421</v>
      </c>
      <c r="H79" t="s">
        <v>254</v>
      </c>
      <c r="I79" t="s">
        <v>467</v>
      </c>
      <c r="J79" t="s">
        <v>472</v>
      </c>
      <c r="K79" t="s">
        <v>80</v>
      </c>
      <c r="L79" t="s">
        <v>61</v>
      </c>
      <c r="M79" t="s">
        <v>60</v>
      </c>
      <c r="N79" t="s">
        <v>68</v>
      </c>
      <c r="O79" t="s">
        <v>70</v>
      </c>
      <c r="P79" t="s">
        <v>68</v>
      </c>
      <c r="Q79" t="s">
        <v>70</v>
      </c>
      <c r="R79" t="s">
        <v>70</v>
      </c>
      <c r="S79" t="s">
        <v>69</v>
      </c>
      <c r="T79" t="s">
        <v>67</v>
      </c>
      <c r="U79" t="s">
        <v>70</v>
      </c>
      <c r="V79" t="s">
        <v>70</v>
      </c>
      <c r="W79" t="s">
        <v>68</v>
      </c>
      <c r="X79" t="s">
        <v>74</v>
      </c>
      <c r="Y79" t="s">
        <v>63</v>
      </c>
      <c r="Z79" t="s">
        <v>60</v>
      </c>
      <c r="AA79" t="s">
        <v>70</v>
      </c>
      <c r="AB79" t="s">
        <v>68</v>
      </c>
      <c r="AC79" t="s">
        <v>68</v>
      </c>
      <c r="AD79" t="s">
        <v>70</v>
      </c>
      <c r="AE79" t="s">
        <v>67</v>
      </c>
      <c r="AF79" t="s">
        <v>68</v>
      </c>
      <c r="AG79" t="s">
        <v>70</v>
      </c>
      <c r="AH79" t="s">
        <v>70</v>
      </c>
      <c r="AI79" t="s">
        <v>70</v>
      </c>
      <c r="AJ79" t="s">
        <v>74</v>
      </c>
      <c r="AK79" t="s">
        <v>63</v>
      </c>
      <c r="AL79" t="s">
        <v>60</v>
      </c>
      <c r="AM79" t="s">
        <v>75</v>
      </c>
      <c r="AN79" t="s">
        <v>72</v>
      </c>
      <c r="AO79" t="s">
        <v>72</v>
      </c>
      <c r="AP79" t="s">
        <v>75</v>
      </c>
      <c r="AQ79" t="s">
        <v>74</v>
      </c>
      <c r="AR79" t="s">
        <v>74</v>
      </c>
      <c r="AS79" t="s">
        <v>74</v>
      </c>
      <c r="AT79" t="s">
        <v>74</v>
      </c>
      <c r="AU79" t="s">
        <v>74</v>
      </c>
      <c r="AV79" t="s">
        <v>88</v>
      </c>
      <c r="AW79" t="s">
        <v>102</v>
      </c>
      <c r="AX79" t="s">
        <v>83</v>
      </c>
      <c r="AY79" t="s">
        <v>60</v>
      </c>
      <c r="AZ79" t="s">
        <v>71</v>
      </c>
      <c r="BA79" t="s">
        <v>72</v>
      </c>
      <c r="BB79" t="s">
        <v>72</v>
      </c>
      <c r="BC79" t="s">
        <v>75</v>
      </c>
      <c r="BD79" t="s">
        <v>73</v>
      </c>
      <c r="BE79" t="s">
        <v>74</v>
      </c>
      <c r="BF79" t="s">
        <v>88</v>
      </c>
      <c r="BG79" t="s">
        <v>63</v>
      </c>
      <c r="BH79" t="s">
        <v>77</v>
      </c>
      <c r="BI79" t="s">
        <v>77</v>
      </c>
      <c r="BJ79" t="s">
        <v>77</v>
      </c>
      <c r="BK79" t="s">
        <v>77</v>
      </c>
      <c r="BL79" t="s">
        <v>77</v>
      </c>
      <c r="BM79" t="s">
        <v>77</v>
      </c>
      <c r="BN79" t="s">
        <v>76</v>
      </c>
      <c r="BO79" t="s">
        <v>77</v>
      </c>
      <c r="BP79" t="s">
        <v>77</v>
      </c>
      <c r="BQ79" t="s">
        <v>77</v>
      </c>
      <c r="BR79" t="s">
        <v>63</v>
      </c>
      <c r="BS79" t="s">
        <v>63</v>
      </c>
      <c r="BT79" t="s">
        <v>76</v>
      </c>
      <c r="BU79" t="s">
        <v>76</v>
      </c>
      <c r="BV79" t="s">
        <v>76</v>
      </c>
      <c r="BW79" t="s">
        <v>76</v>
      </c>
      <c r="BX79" t="s">
        <v>77</v>
      </c>
      <c r="BY79" t="s">
        <v>76</v>
      </c>
      <c r="BZ79" t="s">
        <v>77</v>
      </c>
      <c r="CA79" t="s">
        <v>63</v>
      </c>
      <c r="CB79" t="s">
        <v>422</v>
      </c>
    </row>
    <row r="80" spans="1:80">
      <c r="A80">
        <v>322080</v>
      </c>
      <c r="B80" t="s">
        <v>60</v>
      </c>
      <c r="D80" t="s">
        <v>61</v>
      </c>
      <c r="E80" t="s">
        <v>78</v>
      </c>
      <c r="F80" t="s">
        <v>63</v>
      </c>
      <c r="G80" t="s">
        <v>415</v>
      </c>
      <c r="H80" t="s">
        <v>162</v>
      </c>
      <c r="I80" t="s">
        <v>468</v>
      </c>
      <c r="J80" t="s">
        <v>117</v>
      </c>
      <c r="K80" t="s">
        <v>80</v>
      </c>
      <c r="L80" t="s">
        <v>61</v>
      </c>
      <c r="M80" t="s">
        <v>60</v>
      </c>
      <c r="N80" t="s">
        <v>70</v>
      </c>
      <c r="O80" t="s">
        <v>70</v>
      </c>
      <c r="P80" t="s">
        <v>69</v>
      </c>
      <c r="Q80" t="s">
        <v>67</v>
      </c>
      <c r="R80" t="s">
        <v>68</v>
      </c>
      <c r="S80" t="s">
        <v>68</v>
      </c>
      <c r="T80" t="s">
        <v>69</v>
      </c>
      <c r="U80" t="s">
        <v>69</v>
      </c>
      <c r="V80" t="s">
        <v>68</v>
      </c>
      <c r="W80" t="s">
        <v>69</v>
      </c>
      <c r="X80" t="s">
        <v>69</v>
      </c>
      <c r="Y80" t="s">
        <v>116</v>
      </c>
      <c r="Z80" t="s">
        <v>60</v>
      </c>
      <c r="AA80" t="s">
        <v>70</v>
      </c>
      <c r="AB80" t="s">
        <v>68</v>
      </c>
      <c r="AC80" t="s">
        <v>68</v>
      </c>
      <c r="AD80" t="s">
        <v>68</v>
      </c>
      <c r="AE80" t="s">
        <v>70</v>
      </c>
      <c r="AF80" t="s">
        <v>69</v>
      </c>
      <c r="AG80" t="s">
        <v>68</v>
      </c>
      <c r="AH80" t="s">
        <v>70</v>
      </c>
      <c r="AI80" t="s">
        <v>70</v>
      </c>
      <c r="AJ80" t="s">
        <v>68</v>
      </c>
      <c r="AK80" t="s">
        <v>423</v>
      </c>
      <c r="AL80" t="s">
        <v>60</v>
      </c>
      <c r="AM80" t="s">
        <v>72</v>
      </c>
      <c r="AN80" t="s">
        <v>71</v>
      </c>
      <c r="AO80" t="s">
        <v>73</v>
      </c>
      <c r="AP80" t="s">
        <v>73</v>
      </c>
      <c r="AQ80" t="s">
        <v>72</v>
      </c>
      <c r="AR80" t="s">
        <v>74</v>
      </c>
      <c r="AS80" t="s">
        <v>74</v>
      </c>
      <c r="AT80" t="s">
        <v>71</v>
      </c>
      <c r="AU80" t="s">
        <v>72</v>
      </c>
      <c r="AV80" t="s">
        <v>116</v>
      </c>
      <c r="AW80" t="s">
        <v>102</v>
      </c>
      <c r="AX80" t="s">
        <v>117</v>
      </c>
      <c r="AY80" t="s">
        <v>60</v>
      </c>
      <c r="AZ80" t="s">
        <v>73</v>
      </c>
      <c r="BA80" t="s">
        <v>71</v>
      </c>
      <c r="BB80" t="s">
        <v>71</v>
      </c>
      <c r="BC80" t="s">
        <v>71</v>
      </c>
      <c r="BD80" t="s">
        <v>73</v>
      </c>
      <c r="BE80" t="s">
        <v>72</v>
      </c>
      <c r="BF80" t="s">
        <v>424</v>
      </c>
      <c r="BG80" t="s">
        <v>63</v>
      </c>
      <c r="BH80" t="s">
        <v>76</v>
      </c>
      <c r="BI80" t="s">
        <v>76</v>
      </c>
      <c r="BJ80" t="s">
        <v>76</v>
      </c>
      <c r="BK80" t="s">
        <v>76</v>
      </c>
      <c r="BL80" t="s">
        <v>76</v>
      </c>
      <c r="BM80" t="s">
        <v>77</v>
      </c>
      <c r="BN80" t="s">
        <v>77</v>
      </c>
      <c r="BO80" t="s">
        <v>76</v>
      </c>
      <c r="BP80" t="s">
        <v>77</v>
      </c>
      <c r="BQ80" t="s">
        <v>77</v>
      </c>
      <c r="BR80" t="s">
        <v>63</v>
      </c>
      <c r="BS80" t="s">
        <v>63</v>
      </c>
      <c r="BT80" t="s">
        <v>76</v>
      </c>
      <c r="BU80" t="s">
        <v>76</v>
      </c>
      <c r="BV80" t="s">
        <v>76</v>
      </c>
      <c r="BW80" t="s">
        <v>76</v>
      </c>
      <c r="BX80" t="s">
        <v>77</v>
      </c>
      <c r="BY80" t="s">
        <v>77</v>
      </c>
      <c r="BZ80" t="s">
        <v>77</v>
      </c>
      <c r="CA80" t="s">
        <v>63</v>
      </c>
      <c r="CB80" t="s">
        <v>425</v>
      </c>
    </row>
    <row r="81" spans="1:80">
      <c r="A81">
        <v>322081</v>
      </c>
      <c r="B81" t="s">
        <v>60</v>
      </c>
      <c r="D81" t="s">
        <v>61</v>
      </c>
      <c r="E81" t="s">
        <v>62</v>
      </c>
      <c r="F81" t="s">
        <v>63</v>
      </c>
      <c r="G81" t="s">
        <v>86</v>
      </c>
      <c r="H81" t="s">
        <v>281</v>
      </c>
      <c r="I81" t="s">
        <v>467</v>
      </c>
      <c r="J81" t="s">
        <v>214</v>
      </c>
      <c r="K81" t="s">
        <v>80</v>
      </c>
      <c r="L81" t="s">
        <v>61</v>
      </c>
      <c r="M81" t="s">
        <v>60</v>
      </c>
      <c r="N81" t="s">
        <v>74</v>
      </c>
      <c r="O81" t="s">
        <v>70</v>
      </c>
      <c r="P81" t="s">
        <v>68</v>
      </c>
      <c r="Q81" t="s">
        <v>67</v>
      </c>
      <c r="R81" t="s">
        <v>70</v>
      </c>
      <c r="S81" t="s">
        <v>67</v>
      </c>
      <c r="T81" t="s">
        <v>67</v>
      </c>
      <c r="U81" t="s">
        <v>68</v>
      </c>
      <c r="V81" t="s">
        <v>70</v>
      </c>
      <c r="W81" t="s">
        <v>68</v>
      </c>
      <c r="X81" t="s">
        <v>74</v>
      </c>
      <c r="Y81" t="s">
        <v>63</v>
      </c>
      <c r="Z81" t="s">
        <v>60</v>
      </c>
      <c r="AA81" t="s">
        <v>70</v>
      </c>
      <c r="AB81" t="s">
        <v>70</v>
      </c>
      <c r="AC81" t="s">
        <v>70</v>
      </c>
      <c r="AD81" t="s">
        <v>69</v>
      </c>
      <c r="AE81" t="s">
        <v>70</v>
      </c>
      <c r="AF81" t="s">
        <v>70</v>
      </c>
      <c r="AG81" t="s">
        <v>70</v>
      </c>
      <c r="AH81" t="s">
        <v>70</v>
      </c>
      <c r="AI81" t="s">
        <v>70</v>
      </c>
      <c r="AJ81" t="s">
        <v>74</v>
      </c>
      <c r="AK81" t="s">
        <v>63</v>
      </c>
      <c r="AL81" t="s">
        <v>60</v>
      </c>
      <c r="AM81" t="s">
        <v>72</v>
      </c>
      <c r="AN81" t="s">
        <v>71</v>
      </c>
      <c r="AO81" t="s">
        <v>73</v>
      </c>
      <c r="AP81" t="s">
        <v>73</v>
      </c>
      <c r="AQ81" t="s">
        <v>75</v>
      </c>
      <c r="AR81" t="s">
        <v>74</v>
      </c>
      <c r="AS81" t="s">
        <v>73</v>
      </c>
      <c r="AT81" t="s">
        <v>73</v>
      </c>
      <c r="AU81" t="s">
        <v>74</v>
      </c>
      <c r="AV81" t="s">
        <v>63</v>
      </c>
      <c r="AW81" t="s">
        <v>473</v>
      </c>
      <c r="AX81" t="s">
        <v>117</v>
      </c>
      <c r="AY81" t="s">
        <v>60</v>
      </c>
      <c r="AZ81" t="s">
        <v>73</v>
      </c>
      <c r="BA81" t="s">
        <v>73</v>
      </c>
      <c r="BB81" t="s">
        <v>71</v>
      </c>
      <c r="BC81" t="s">
        <v>73</v>
      </c>
      <c r="BD81" t="s">
        <v>73</v>
      </c>
      <c r="BE81" t="s">
        <v>74</v>
      </c>
      <c r="BF81" t="s">
        <v>63</v>
      </c>
      <c r="BG81" t="s">
        <v>63</v>
      </c>
      <c r="BH81" t="s">
        <v>77</v>
      </c>
      <c r="BI81" t="s">
        <v>76</v>
      </c>
      <c r="BJ81" t="s">
        <v>76</v>
      </c>
      <c r="BK81" t="s">
        <v>77</v>
      </c>
      <c r="BL81" t="s">
        <v>77</v>
      </c>
      <c r="BM81" t="s">
        <v>77</v>
      </c>
      <c r="BN81" t="s">
        <v>77</v>
      </c>
      <c r="BO81" t="s">
        <v>76</v>
      </c>
      <c r="BP81" t="s">
        <v>77</v>
      </c>
      <c r="BQ81" t="s">
        <v>77</v>
      </c>
      <c r="BR81" t="s">
        <v>63</v>
      </c>
      <c r="BS81" t="s">
        <v>63</v>
      </c>
      <c r="BT81" t="s">
        <v>76</v>
      </c>
      <c r="BU81" t="s">
        <v>76</v>
      </c>
      <c r="BV81" t="s">
        <v>76</v>
      </c>
      <c r="BW81" t="s">
        <v>76</v>
      </c>
      <c r="BX81" t="s">
        <v>76</v>
      </c>
      <c r="BY81" t="s">
        <v>76</v>
      </c>
      <c r="BZ81" t="s">
        <v>77</v>
      </c>
      <c r="CA81" t="s">
        <v>63</v>
      </c>
      <c r="CB81" t="s">
        <v>426</v>
      </c>
    </row>
    <row r="82" spans="1:80">
      <c r="A82">
        <v>322086</v>
      </c>
      <c r="B82" t="s">
        <v>60</v>
      </c>
      <c r="D82" t="s">
        <v>61</v>
      </c>
      <c r="E82" t="s">
        <v>78</v>
      </c>
      <c r="F82" t="s">
        <v>63</v>
      </c>
      <c r="G82" t="s">
        <v>427</v>
      </c>
      <c r="H82" t="s">
        <v>93</v>
      </c>
      <c r="I82" t="s">
        <v>468</v>
      </c>
      <c r="J82" t="s">
        <v>245</v>
      </c>
      <c r="K82" t="s">
        <v>66</v>
      </c>
      <c r="L82" t="s">
        <v>61</v>
      </c>
      <c r="M82" t="s">
        <v>60</v>
      </c>
      <c r="N82" t="s">
        <v>68</v>
      </c>
      <c r="O82" t="s">
        <v>70</v>
      </c>
      <c r="P82" t="s">
        <v>70</v>
      </c>
      <c r="Q82" t="s">
        <v>67</v>
      </c>
      <c r="R82" t="s">
        <v>69</v>
      </c>
      <c r="S82" t="s">
        <v>68</v>
      </c>
      <c r="T82" t="s">
        <v>69</v>
      </c>
      <c r="U82" t="s">
        <v>70</v>
      </c>
      <c r="V82" t="s">
        <v>70</v>
      </c>
      <c r="W82" t="s">
        <v>70</v>
      </c>
      <c r="X82" t="s">
        <v>70</v>
      </c>
      <c r="Y82" t="s">
        <v>428</v>
      </c>
      <c r="Z82" t="s">
        <v>60</v>
      </c>
      <c r="AA82" t="s">
        <v>70</v>
      </c>
      <c r="AB82" t="s">
        <v>70</v>
      </c>
      <c r="AC82" t="s">
        <v>68</v>
      </c>
      <c r="AD82" t="s">
        <v>70</v>
      </c>
      <c r="AE82" t="s">
        <v>68</v>
      </c>
      <c r="AF82" t="s">
        <v>68</v>
      </c>
      <c r="AG82" t="s">
        <v>70</v>
      </c>
      <c r="AH82" t="s">
        <v>68</v>
      </c>
      <c r="AI82" t="s">
        <v>70</v>
      </c>
      <c r="AJ82" t="s">
        <v>69</v>
      </c>
      <c r="AK82" t="s">
        <v>429</v>
      </c>
      <c r="AL82" t="s">
        <v>60</v>
      </c>
      <c r="AM82" t="s">
        <v>73</v>
      </c>
      <c r="AN82" t="s">
        <v>72</v>
      </c>
      <c r="AO82" t="s">
        <v>75</v>
      </c>
      <c r="AP82" t="s">
        <v>71</v>
      </c>
      <c r="AQ82" t="s">
        <v>75</v>
      </c>
      <c r="AR82" t="s">
        <v>75</v>
      </c>
      <c r="AS82" t="s">
        <v>75</v>
      </c>
      <c r="AT82" t="s">
        <v>71</v>
      </c>
      <c r="AU82" t="s">
        <v>73</v>
      </c>
      <c r="AV82" t="s">
        <v>430</v>
      </c>
      <c r="AW82" t="s">
        <v>82</v>
      </c>
      <c r="AX82" t="s">
        <v>139</v>
      </c>
      <c r="AY82" t="s">
        <v>60</v>
      </c>
      <c r="AZ82" t="s">
        <v>73</v>
      </c>
      <c r="BA82" t="s">
        <v>71</v>
      </c>
      <c r="BB82" t="s">
        <v>71</v>
      </c>
      <c r="BC82" t="s">
        <v>75</v>
      </c>
      <c r="BD82" t="s">
        <v>73</v>
      </c>
      <c r="BE82" t="s">
        <v>73</v>
      </c>
      <c r="BF82" t="s">
        <v>431</v>
      </c>
      <c r="BG82" t="s">
        <v>63</v>
      </c>
      <c r="BH82" t="s">
        <v>77</v>
      </c>
      <c r="BI82" t="s">
        <v>76</v>
      </c>
      <c r="BJ82" t="s">
        <v>76</v>
      </c>
      <c r="BK82" t="s">
        <v>76</v>
      </c>
      <c r="BL82" t="s">
        <v>77</v>
      </c>
      <c r="BM82" t="s">
        <v>77</v>
      </c>
      <c r="BN82" t="s">
        <v>77</v>
      </c>
      <c r="BO82" t="s">
        <v>77</v>
      </c>
      <c r="BP82" t="s">
        <v>77</v>
      </c>
      <c r="BQ82" t="s">
        <v>77</v>
      </c>
      <c r="BR82" t="s">
        <v>63</v>
      </c>
      <c r="BS82" t="s">
        <v>63</v>
      </c>
      <c r="BT82" t="s">
        <v>76</v>
      </c>
      <c r="BU82" t="s">
        <v>76</v>
      </c>
      <c r="BV82" t="s">
        <v>76</v>
      </c>
      <c r="BW82" t="s">
        <v>77</v>
      </c>
      <c r="BX82" t="s">
        <v>77</v>
      </c>
      <c r="BY82" t="s">
        <v>76</v>
      </c>
      <c r="BZ82" t="s">
        <v>77</v>
      </c>
      <c r="CA82" t="s">
        <v>63</v>
      </c>
      <c r="CB82" t="s">
        <v>432</v>
      </c>
    </row>
    <row r="83" spans="1:80">
      <c r="A83">
        <v>322090</v>
      </c>
      <c r="B83" t="s">
        <v>60</v>
      </c>
      <c r="D83" t="s">
        <v>61</v>
      </c>
      <c r="E83" t="s">
        <v>78</v>
      </c>
      <c r="F83" t="s">
        <v>63</v>
      </c>
      <c r="G83" t="s">
        <v>433</v>
      </c>
      <c r="H83" t="s">
        <v>121</v>
      </c>
      <c r="I83" t="s">
        <v>468</v>
      </c>
      <c r="J83" t="s">
        <v>214</v>
      </c>
      <c r="K83" t="s">
        <v>80</v>
      </c>
      <c r="L83" t="s">
        <v>61</v>
      </c>
      <c r="M83" t="s">
        <v>60</v>
      </c>
      <c r="N83" t="s">
        <v>70</v>
      </c>
      <c r="O83" t="s">
        <v>70</v>
      </c>
      <c r="P83" t="s">
        <v>67</v>
      </c>
      <c r="Q83" t="s">
        <v>67</v>
      </c>
      <c r="R83" t="s">
        <v>70</v>
      </c>
      <c r="S83" t="s">
        <v>68</v>
      </c>
      <c r="T83" t="s">
        <v>74</v>
      </c>
      <c r="U83" t="s">
        <v>68</v>
      </c>
      <c r="V83" t="s">
        <v>70</v>
      </c>
      <c r="W83" t="s">
        <v>70</v>
      </c>
      <c r="X83" t="s">
        <v>74</v>
      </c>
      <c r="Y83" t="s">
        <v>63</v>
      </c>
      <c r="Z83" t="s">
        <v>60</v>
      </c>
      <c r="AA83" t="s">
        <v>70</v>
      </c>
      <c r="AB83" t="s">
        <v>70</v>
      </c>
      <c r="AC83" t="s">
        <v>70</v>
      </c>
      <c r="AD83" t="s">
        <v>68</v>
      </c>
      <c r="AE83" t="s">
        <v>69</v>
      </c>
      <c r="AF83" t="s">
        <v>70</v>
      </c>
      <c r="AG83" t="s">
        <v>68</v>
      </c>
      <c r="AH83" t="s">
        <v>70</v>
      </c>
      <c r="AI83" t="s">
        <v>70</v>
      </c>
      <c r="AJ83" t="s">
        <v>74</v>
      </c>
      <c r="AK83" t="s">
        <v>63</v>
      </c>
      <c r="AL83" t="s">
        <v>60</v>
      </c>
      <c r="AM83" t="s">
        <v>71</v>
      </c>
      <c r="AN83" t="s">
        <v>73</v>
      </c>
      <c r="AO83" t="s">
        <v>71</v>
      </c>
      <c r="AP83" t="s">
        <v>71</v>
      </c>
      <c r="AQ83" t="s">
        <v>74</v>
      </c>
      <c r="AR83" t="s">
        <v>74</v>
      </c>
      <c r="AS83" t="s">
        <v>74</v>
      </c>
      <c r="AT83" t="s">
        <v>74</v>
      </c>
      <c r="AU83" t="s">
        <v>74</v>
      </c>
      <c r="AV83" t="s">
        <v>63</v>
      </c>
      <c r="AW83" t="s">
        <v>82</v>
      </c>
      <c r="AX83" t="s">
        <v>103</v>
      </c>
      <c r="AY83" t="s">
        <v>60</v>
      </c>
      <c r="AZ83" t="s">
        <v>73</v>
      </c>
      <c r="BA83" t="s">
        <v>75</v>
      </c>
      <c r="BB83" t="s">
        <v>75</v>
      </c>
      <c r="BC83" t="s">
        <v>75</v>
      </c>
      <c r="BD83" t="s">
        <v>71</v>
      </c>
      <c r="BE83" t="s">
        <v>63</v>
      </c>
      <c r="BF83" t="s">
        <v>63</v>
      </c>
      <c r="BG83" t="s">
        <v>63</v>
      </c>
      <c r="BH83" t="s">
        <v>77</v>
      </c>
      <c r="BI83" t="s">
        <v>76</v>
      </c>
      <c r="BJ83" t="s">
        <v>76</v>
      </c>
      <c r="BK83" t="s">
        <v>77</v>
      </c>
      <c r="BL83" t="s">
        <v>77</v>
      </c>
      <c r="BM83" t="s">
        <v>77</v>
      </c>
      <c r="BN83" t="s">
        <v>77</v>
      </c>
      <c r="BO83" t="s">
        <v>77</v>
      </c>
      <c r="BP83" t="s">
        <v>77</v>
      </c>
      <c r="BQ83" t="s">
        <v>77</v>
      </c>
      <c r="BR83" t="s">
        <v>63</v>
      </c>
      <c r="BS83" t="s">
        <v>63</v>
      </c>
      <c r="BT83" t="s">
        <v>76</v>
      </c>
      <c r="BU83" t="s">
        <v>76</v>
      </c>
      <c r="BV83" t="s">
        <v>76</v>
      </c>
      <c r="BW83" t="s">
        <v>77</v>
      </c>
      <c r="BX83" t="s">
        <v>77</v>
      </c>
      <c r="BY83" t="s">
        <v>77</v>
      </c>
      <c r="BZ83" t="s">
        <v>77</v>
      </c>
      <c r="CA83" t="s">
        <v>63</v>
      </c>
      <c r="CB83" t="s">
        <v>434</v>
      </c>
    </row>
    <row r="84" spans="1:80">
      <c r="A84">
        <v>322099</v>
      </c>
      <c r="B84" t="s">
        <v>60</v>
      </c>
      <c r="D84" t="s">
        <v>61</v>
      </c>
      <c r="E84" t="s">
        <v>78</v>
      </c>
      <c r="F84" t="s">
        <v>63</v>
      </c>
      <c r="G84" t="s">
        <v>435</v>
      </c>
      <c r="H84" t="s">
        <v>281</v>
      </c>
      <c r="I84" t="s">
        <v>469</v>
      </c>
      <c r="J84" t="s">
        <v>245</v>
      </c>
      <c r="K84" t="s">
        <v>80</v>
      </c>
      <c r="L84" t="s">
        <v>61</v>
      </c>
      <c r="M84" t="s">
        <v>60</v>
      </c>
      <c r="N84" t="s">
        <v>69</v>
      </c>
      <c r="O84" t="s">
        <v>69</v>
      </c>
      <c r="P84" t="s">
        <v>67</v>
      </c>
      <c r="Q84" t="s">
        <v>67</v>
      </c>
      <c r="R84" t="s">
        <v>69</v>
      </c>
      <c r="S84" t="s">
        <v>67</v>
      </c>
      <c r="T84" t="s">
        <v>67</v>
      </c>
      <c r="U84" t="s">
        <v>69</v>
      </c>
      <c r="V84" t="s">
        <v>69</v>
      </c>
      <c r="W84" t="s">
        <v>69</v>
      </c>
      <c r="X84" t="s">
        <v>74</v>
      </c>
      <c r="Y84" t="s">
        <v>63</v>
      </c>
      <c r="Z84" t="s">
        <v>60</v>
      </c>
      <c r="AA84" t="s">
        <v>68</v>
      </c>
      <c r="AB84" t="s">
        <v>68</v>
      </c>
      <c r="AC84" t="s">
        <v>68</v>
      </c>
      <c r="AD84" t="s">
        <v>68</v>
      </c>
      <c r="AE84" t="s">
        <v>70</v>
      </c>
      <c r="AF84" t="s">
        <v>70</v>
      </c>
      <c r="AG84" t="s">
        <v>70</v>
      </c>
      <c r="AH84" t="s">
        <v>70</v>
      </c>
      <c r="AI84" t="s">
        <v>70</v>
      </c>
      <c r="AJ84" t="s">
        <v>74</v>
      </c>
      <c r="AK84" t="s">
        <v>63</v>
      </c>
      <c r="AL84" t="s">
        <v>60</v>
      </c>
      <c r="AM84" t="s">
        <v>73</v>
      </c>
      <c r="AN84" t="s">
        <v>71</v>
      </c>
      <c r="AO84" t="s">
        <v>73</v>
      </c>
      <c r="AP84" t="s">
        <v>73</v>
      </c>
      <c r="AQ84" t="s">
        <v>72</v>
      </c>
      <c r="AR84" t="s">
        <v>75</v>
      </c>
      <c r="AS84" t="s">
        <v>75</v>
      </c>
      <c r="AT84" t="s">
        <v>75</v>
      </c>
      <c r="AU84" t="s">
        <v>74</v>
      </c>
      <c r="AV84" t="s">
        <v>63</v>
      </c>
      <c r="AW84" t="s">
        <v>95</v>
      </c>
      <c r="AX84" t="s">
        <v>83</v>
      </c>
      <c r="AY84" t="s">
        <v>60</v>
      </c>
      <c r="AZ84" t="s">
        <v>72</v>
      </c>
      <c r="BA84" t="s">
        <v>71</v>
      </c>
      <c r="BB84" t="s">
        <v>71</v>
      </c>
      <c r="BC84" t="s">
        <v>72</v>
      </c>
      <c r="BD84" t="s">
        <v>71</v>
      </c>
      <c r="BE84" t="s">
        <v>74</v>
      </c>
      <c r="BF84" t="s">
        <v>63</v>
      </c>
      <c r="BG84" t="s">
        <v>63</v>
      </c>
      <c r="BH84" t="s">
        <v>77</v>
      </c>
      <c r="BI84" t="s">
        <v>77</v>
      </c>
      <c r="BJ84" t="s">
        <v>76</v>
      </c>
      <c r="BK84" t="s">
        <v>77</v>
      </c>
      <c r="BL84" t="s">
        <v>77</v>
      </c>
      <c r="BM84" t="s">
        <v>77</v>
      </c>
      <c r="BN84" t="s">
        <v>77</v>
      </c>
      <c r="BO84" t="s">
        <v>77</v>
      </c>
      <c r="BP84" t="s">
        <v>77</v>
      </c>
      <c r="BQ84" t="s">
        <v>77</v>
      </c>
      <c r="BR84" t="s">
        <v>63</v>
      </c>
      <c r="BS84" t="s">
        <v>63</v>
      </c>
      <c r="BT84" t="s">
        <v>77</v>
      </c>
      <c r="BU84" t="s">
        <v>76</v>
      </c>
      <c r="BV84" t="s">
        <v>76</v>
      </c>
      <c r="BW84" t="s">
        <v>77</v>
      </c>
      <c r="BX84" t="s">
        <v>77</v>
      </c>
      <c r="BY84" t="s">
        <v>77</v>
      </c>
      <c r="BZ84" t="s">
        <v>77</v>
      </c>
      <c r="CA84" t="s">
        <v>63</v>
      </c>
      <c r="CB84" t="s">
        <v>436</v>
      </c>
    </row>
    <row r="85" spans="1:80">
      <c r="A85">
        <v>322120</v>
      </c>
      <c r="B85" t="s">
        <v>60</v>
      </c>
      <c r="D85" t="s">
        <v>61</v>
      </c>
      <c r="E85" t="s">
        <v>78</v>
      </c>
      <c r="F85" t="s">
        <v>63</v>
      </c>
      <c r="G85" t="s">
        <v>437</v>
      </c>
      <c r="H85" t="s">
        <v>93</v>
      </c>
      <c r="I85" t="s">
        <v>467</v>
      </c>
      <c r="J85" t="s">
        <v>245</v>
      </c>
      <c r="K85" t="s">
        <v>66</v>
      </c>
      <c r="L85" t="s">
        <v>61</v>
      </c>
      <c r="M85" t="s">
        <v>60</v>
      </c>
      <c r="N85" t="s">
        <v>70</v>
      </c>
      <c r="O85" t="s">
        <v>70</v>
      </c>
      <c r="P85" t="s">
        <v>68</v>
      </c>
      <c r="Q85" t="s">
        <v>74</v>
      </c>
      <c r="R85" t="s">
        <v>70</v>
      </c>
      <c r="S85" t="s">
        <v>70</v>
      </c>
      <c r="T85" t="s">
        <v>68</v>
      </c>
      <c r="U85" t="s">
        <v>68</v>
      </c>
      <c r="V85" t="s">
        <v>68</v>
      </c>
      <c r="W85" t="s">
        <v>69</v>
      </c>
      <c r="X85" t="s">
        <v>69</v>
      </c>
      <c r="Y85" t="s">
        <v>94</v>
      </c>
      <c r="Z85" t="s">
        <v>60</v>
      </c>
      <c r="AA85" t="s">
        <v>70</v>
      </c>
      <c r="AB85" t="s">
        <v>69</v>
      </c>
      <c r="AC85" t="s">
        <v>67</v>
      </c>
      <c r="AD85" t="s">
        <v>69</v>
      </c>
      <c r="AE85" t="s">
        <v>69</v>
      </c>
      <c r="AF85" t="s">
        <v>70</v>
      </c>
      <c r="AG85" t="s">
        <v>68</v>
      </c>
      <c r="AH85" t="s">
        <v>70</v>
      </c>
      <c r="AI85" t="s">
        <v>70</v>
      </c>
      <c r="AJ85" t="s">
        <v>70</v>
      </c>
      <c r="AK85" t="s">
        <v>438</v>
      </c>
      <c r="AL85" t="s">
        <v>60</v>
      </c>
      <c r="AM85" t="s">
        <v>75</v>
      </c>
      <c r="AN85" t="s">
        <v>74</v>
      </c>
      <c r="AO85" t="s">
        <v>72</v>
      </c>
      <c r="AP85" t="s">
        <v>75</v>
      </c>
      <c r="AQ85" t="s">
        <v>74</v>
      </c>
      <c r="AR85" t="s">
        <v>74</v>
      </c>
      <c r="AS85" t="s">
        <v>74</v>
      </c>
      <c r="AT85" t="s">
        <v>75</v>
      </c>
      <c r="AU85" t="s">
        <v>72</v>
      </c>
      <c r="AV85" t="s">
        <v>94</v>
      </c>
      <c r="AW85" t="s">
        <v>95</v>
      </c>
      <c r="AX85" t="s">
        <v>83</v>
      </c>
      <c r="AY85" t="s">
        <v>60</v>
      </c>
      <c r="AZ85" t="s">
        <v>73</v>
      </c>
      <c r="BA85" t="s">
        <v>71</v>
      </c>
      <c r="BB85" t="s">
        <v>73</v>
      </c>
      <c r="BC85" t="s">
        <v>73</v>
      </c>
      <c r="BD85" t="s">
        <v>73</v>
      </c>
      <c r="BE85" t="s">
        <v>73</v>
      </c>
      <c r="BF85" t="s">
        <v>439</v>
      </c>
      <c r="BG85" t="s">
        <v>63</v>
      </c>
      <c r="BH85" t="s">
        <v>76</v>
      </c>
      <c r="BI85" t="s">
        <v>76</v>
      </c>
      <c r="BJ85" t="s">
        <v>77</v>
      </c>
      <c r="BK85" t="s">
        <v>77</v>
      </c>
      <c r="BL85" t="s">
        <v>76</v>
      </c>
      <c r="BM85" t="s">
        <v>76</v>
      </c>
      <c r="BN85" t="s">
        <v>76</v>
      </c>
      <c r="BO85" t="s">
        <v>77</v>
      </c>
      <c r="BP85" t="s">
        <v>76</v>
      </c>
      <c r="BQ85" t="s">
        <v>76</v>
      </c>
      <c r="BR85" t="s">
        <v>440</v>
      </c>
      <c r="BS85" t="s">
        <v>63</v>
      </c>
      <c r="BT85" t="s">
        <v>76</v>
      </c>
      <c r="BU85" t="s">
        <v>76</v>
      </c>
      <c r="BV85" t="s">
        <v>76</v>
      </c>
      <c r="BW85" t="s">
        <v>76</v>
      </c>
      <c r="BX85" t="s">
        <v>76</v>
      </c>
      <c r="BY85" t="s">
        <v>76</v>
      </c>
      <c r="BZ85" t="s">
        <v>76</v>
      </c>
      <c r="CA85" t="s">
        <v>441</v>
      </c>
      <c r="CB85" t="s">
        <v>442</v>
      </c>
    </row>
    <row r="86" spans="1:80">
      <c r="A86">
        <v>322134</v>
      </c>
      <c r="B86" t="s">
        <v>60</v>
      </c>
      <c r="D86" t="s">
        <v>61</v>
      </c>
      <c r="E86" t="s">
        <v>142</v>
      </c>
      <c r="F86" t="s">
        <v>63</v>
      </c>
      <c r="G86" t="s">
        <v>443</v>
      </c>
      <c r="H86" t="s">
        <v>93</v>
      </c>
      <c r="I86" t="s">
        <v>467</v>
      </c>
      <c r="J86" t="s">
        <v>214</v>
      </c>
      <c r="K86" t="s">
        <v>80</v>
      </c>
      <c r="L86" t="s">
        <v>61</v>
      </c>
      <c r="M86" t="s">
        <v>60</v>
      </c>
      <c r="N86" t="s">
        <v>68</v>
      </c>
      <c r="O86" t="s">
        <v>70</v>
      </c>
      <c r="P86" t="s">
        <v>70</v>
      </c>
      <c r="Q86" t="s">
        <v>70</v>
      </c>
      <c r="R86" t="s">
        <v>68</v>
      </c>
      <c r="S86" t="s">
        <v>68</v>
      </c>
      <c r="T86" t="s">
        <v>68</v>
      </c>
      <c r="U86" t="s">
        <v>68</v>
      </c>
      <c r="V86" t="s">
        <v>70</v>
      </c>
      <c r="W86" t="s">
        <v>68</v>
      </c>
      <c r="X86" t="s">
        <v>74</v>
      </c>
      <c r="Y86" t="s">
        <v>63</v>
      </c>
      <c r="Z86" t="s">
        <v>60</v>
      </c>
      <c r="AA86" t="s">
        <v>70</v>
      </c>
      <c r="AB86" t="s">
        <v>70</v>
      </c>
      <c r="AC86" t="s">
        <v>70</v>
      </c>
      <c r="AD86" t="s">
        <v>68</v>
      </c>
      <c r="AE86" t="s">
        <v>68</v>
      </c>
      <c r="AF86" t="s">
        <v>70</v>
      </c>
      <c r="AG86" t="s">
        <v>70</v>
      </c>
      <c r="AH86" t="s">
        <v>70</v>
      </c>
      <c r="AI86" t="s">
        <v>70</v>
      </c>
      <c r="AJ86" t="s">
        <v>74</v>
      </c>
      <c r="AK86" t="s">
        <v>63</v>
      </c>
      <c r="AL86" t="s">
        <v>60</v>
      </c>
      <c r="AM86" t="s">
        <v>73</v>
      </c>
      <c r="AN86" t="s">
        <v>73</v>
      </c>
      <c r="AO86" t="s">
        <v>71</v>
      </c>
      <c r="AP86" t="s">
        <v>75</v>
      </c>
      <c r="AQ86" t="s">
        <v>75</v>
      </c>
      <c r="AR86" t="s">
        <v>74</v>
      </c>
      <c r="AS86" t="s">
        <v>74</v>
      </c>
      <c r="AT86" t="s">
        <v>71</v>
      </c>
      <c r="AU86" t="s">
        <v>74</v>
      </c>
      <c r="AV86" t="s">
        <v>63</v>
      </c>
      <c r="AW86" t="s">
        <v>82</v>
      </c>
      <c r="AX86" t="s">
        <v>89</v>
      </c>
      <c r="AY86" t="s">
        <v>60</v>
      </c>
      <c r="AZ86" t="s">
        <v>73</v>
      </c>
      <c r="BA86" t="s">
        <v>71</v>
      </c>
      <c r="BB86" t="s">
        <v>71</v>
      </c>
      <c r="BC86" t="s">
        <v>73</v>
      </c>
      <c r="BD86" t="s">
        <v>73</v>
      </c>
      <c r="BE86" t="s">
        <v>74</v>
      </c>
      <c r="BF86" t="s">
        <v>63</v>
      </c>
      <c r="BG86" t="s">
        <v>63</v>
      </c>
      <c r="BH86" t="s">
        <v>77</v>
      </c>
      <c r="BI86" t="s">
        <v>76</v>
      </c>
      <c r="BJ86" t="s">
        <v>76</v>
      </c>
      <c r="BK86" t="s">
        <v>77</v>
      </c>
      <c r="BL86" t="s">
        <v>77</v>
      </c>
      <c r="BM86" t="s">
        <v>77</v>
      </c>
      <c r="BN86" t="s">
        <v>77</v>
      </c>
      <c r="BO86" t="s">
        <v>76</v>
      </c>
      <c r="BP86" t="s">
        <v>77</v>
      </c>
      <c r="BQ86" t="s">
        <v>77</v>
      </c>
      <c r="BR86" t="s">
        <v>63</v>
      </c>
      <c r="BS86" t="s">
        <v>63</v>
      </c>
      <c r="BT86" t="s">
        <v>76</v>
      </c>
      <c r="BU86" t="s">
        <v>76</v>
      </c>
      <c r="BV86" t="s">
        <v>76</v>
      </c>
      <c r="BW86" t="s">
        <v>77</v>
      </c>
      <c r="BX86" t="s">
        <v>77</v>
      </c>
      <c r="BY86" t="s">
        <v>77</v>
      </c>
      <c r="BZ86" t="s">
        <v>77</v>
      </c>
      <c r="CA86" t="s">
        <v>63</v>
      </c>
      <c r="CB86" t="s">
        <v>444</v>
      </c>
    </row>
    <row r="87" spans="1:80">
      <c r="A87">
        <v>322179</v>
      </c>
      <c r="B87" t="s">
        <v>60</v>
      </c>
      <c r="C87" t="s">
        <v>445</v>
      </c>
      <c r="D87" t="s">
        <v>61</v>
      </c>
      <c r="E87" t="s">
        <v>78</v>
      </c>
      <c r="F87" t="s">
        <v>63</v>
      </c>
      <c r="G87" t="s">
        <v>446</v>
      </c>
      <c r="H87" t="s">
        <v>87</v>
      </c>
      <c r="I87" t="s">
        <v>469</v>
      </c>
      <c r="J87" t="s">
        <v>245</v>
      </c>
      <c r="K87" t="s">
        <v>80</v>
      </c>
      <c r="L87" t="s">
        <v>61</v>
      </c>
      <c r="M87" t="s">
        <v>60</v>
      </c>
      <c r="N87" t="s">
        <v>68</v>
      </c>
      <c r="O87" t="s">
        <v>68</v>
      </c>
      <c r="P87" t="s">
        <v>68</v>
      </c>
      <c r="Q87" t="s">
        <v>69</v>
      </c>
      <c r="R87" t="s">
        <v>68</v>
      </c>
      <c r="S87" t="s">
        <v>68</v>
      </c>
      <c r="T87" t="s">
        <v>70</v>
      </c>
      <c r="U87" t="s">
        <v>68</v>
      </c>
      <c r="V87" t="s">
        <v>68</v>
      </c>
      <c r="W87" t="s">
        <v>68</v>
      </c>
      <c r="X87" t="s">
        <v>67</v>
      </c>
      <c r="Y87" t="s">
        <v>63</v>
      </c>
      <c r="Z87" t="s">
        <v>60</v>
      </c>
      <c r="AA87" t="s">
        <v>68</v>
      </c>
      <c r="AB87" t="s">
        <v>63</v>
      </c>
      <c r="AC87" t="s">
        <v>68</v>
      </c>
      <c r="AD87" t="s">
        <v>68</v>
      </c>
      <c r="AE87" t="s">
        <v>68</v>
      </c>
      <c r="AF87" t="s">
        <v>68</v>
      </c>
      <c r="AG87" t="s">
        <v>70</v>
      </c>
      <c r="AH87" t="s">
        <v>68</v>
      </c>
      <c r="AI87" t="s">
        <v>68</v>
      </c>
      <c r="AJ87" t="s">
        <v>69</v>
      </c>
      <c r="AK87" t="s">
        <v>63</v>
      </c>
      <c r="AL87" t="s">
        <v>60</v>
      </c>
      <c r="AM87" t="s">
        <v>73</v>
      </c>
      <c r="AN87" t="s">
        <v>73</v>
      </c>
      <c r="AO87" t="s">
        <v>71</v>
      </c>
      <c r="AP87" t="s">
        <v>73</v>
      </c>
      <c r="AQ87" t="s">
        <v>72</v>
      </c>
      <c r="AR87" t="s">
        <v>72</v>
      </c>
      <c r="AS87" t="s">
        <v>71</v>
      </c>
      <c r="AT87" t="s">
        <v>73</v>
      </c>
      <c r="AU87" t="s">
        <v>72</v>
      </c>
      <c r="AV87" t="s">
        <v>63</v>
      </c>
      <c r="AW87" t="s">
        <v>82</v>
      </c>
      <c r="AX87" t="s">
        <v>139</v>
      </c>
      <c r="AY87" t="s">
        <v>60</v>
      </c>
      <c r="AZ87" t="s">
        <v>71</v>
      </c>
      <c r="BA87" t="s">
        <v>71</v>
      </c>
      <c r="BB87" t="s">
        <v>71</v>
      </c>
      <c r="BC87" t="s">
        <v>71</v>
      </c>
      <c r="BD87" t="s">
        <v>71</v>
      </c>
      <c r="BE87" t="s">
        <v>72</v>
      </c>
      <c r="BF87" t="s">
        <v>63</v>
      </c>
      <c r="BG87" t="s">
        <v>63</v>
      </c>
      <c r="BH87" t="s">
        <v>77</v>
      </c>
      <c r="BI87" t="s">
        <v>76</v>
      </c>
      <c r="BJ87" t="s">
        <v>77</v>
      </c>
      <c r="BK87" t="s">
        <v>76</v>
      </c>
      <c r="BL87" t="s">
        <v>77</v>
      </c>
      <c r="BM87" t="s">
        <v>77</v>
      </c>
      <c r="BN87" t="s">
        <v>76</v>
      </c>
      <c r="BO87" t="s">
        <v>76</v>
      </c>
      <c r="BP87" t="s">
        <v>76</v>
      </c>
      <c r="BQ87" t="s">
        <v>77</v>
      </c>
      <c r="BR87" t="s">
        <v>63</v>
      </c>
      <c r="BS87" t="s">
        <v>63</v>
      </c>
      <c r="BT87" t="s">
        <v>76</v>
      </c>
      <c r="BU87" t="s">
        <v>76</v>
      </c>
      <c r="BV87" t="s">
        <v>76</v>
      </c>
      <c r="BW87" t="s">
        <v>76</v>
      </c>
      <c r="BX87" t="s">
        <v>77</v>
      </c>
      <c r="BY87" t="s">
        <v>76</v>
      </c>
      <c r="BZ87" t="s">
        <v>77</v>
      </c>
      <c r="CA87" t="s">
        <v>63</v>
      </c>
      <c r="CB87" t="s">
        <v>447</v>
      </c>
    </row>
    <row r="88" spans="1:80">
      <c r="A88">
        <v>322210</v>
      </c>
      <c r="B88" t="s">
        <v>60</v>
      </c>
      <c r="D88" t="s">
        <v>61</v>
      </c>
      <c r="E88" t="s">
        <v>78</v>
      </c>
      <c r="F88" t="s">
        <v>63</v>
      </c>
      <c r="G88" t="s">
        <v>313</v>
      </c>
      <c r="H88" t="s">
        <v>65</v>
      </c>
      <c r="I88" t="s">
        <v>467</v>
      </c>
      <c r="J88" t="s">
        <v>214</v>
      </c>
      <c r="K88" t="s">
        <v>80</v>
      </c>
      <c r="L88" t="s">
        <v>61</v>
      </c>
      <c r="M88" t="s">
        <v>60</v>
      </c>
      <c r="N88" t="s">
        <v>70</v>
      </c>
      <c r="O88" t="s">
        <v>70</v>
      </c>
      <c r="P88" t="s">
        <v>67</v>
      </c>
      <c r="Q88" t="s">
        <v>67</v>
      </c>
      <c r="R88" t="s">
        <v>70</v>
      </c>
      <c r="S88" t="s">
        <v>70</v>
      </c>
      <c r="T88" t="s">
        <v>67</v>
      </c>
      <c r="U88" t="s">
        <v>70</v>
      </c>
      <c r="V88" t="s">
        <v>70</v>
      </c>
      <c r="W88" t="s">
        <v>70</v>
      </c>
      <c r="X88" t="s">
        <v>70</v>
      </c>
      <c r="Y88" t="s">
        <v>448</v>
      </c>
      <c r="Z88" t="s">
        <v>60</v>
      </c>
      <c r="AA88" t="s">
        <v>70</v>
      </c>
      <c r="AB88" t="s">
        <v>70</v>
      </c>
      <c r="AC88" t="s">
        <v>68</v>
      </c>
      <c r="AD88" t="s">
        <v>68</v>
      </c>
      <c r="AE88" t="s">
        <v>68</v>
      </c>
      <c r="AF88" t="s">
        <v>70</v>
      </c>
      <c r="AG88" t="s">
        <v>70</v>
      </c>
      <c r="AH88" t="s">
        <v>70</v>
      </c>
      <c r="AI88" t="s">
        <v>68</v>
      </c>
      <c r="AJ88" t="s">
        <v>63</v>
      </c>
      <c r="AK88" t="s">
        <v>101</v>
      </c>
      <c r="AL88" t="s">
        <v>60</v>
      </c>
      <c r="AM88" t="s">
        <v>74</v>
      </c>
      <c r="AN88" t="s">
        <v>71</v>
      </c>
      <c r="AO88" t="s">
        <v>73</v>
      </c>
      <c r="AP88" t="s">
        <v>74</v>
      </c>
      <c r="AQ88" t="s">
        <v>74</v>
      </c>
      <c r="AR88" t="s">
        <v>74</v>
      </c>
      <c r="AS88" t="s">
        <v>74</v>
      </c>
      <c r="AT88" t="s">
        <v>74</v>
      </c>
      <c r="AU88" t="s">
        <v>63</v>
      </c>
      <c r="AV88" t="s">
        <v>449</v>
      </c>
      <c r="AW88" t="s">
        <v>82</v>
      </c>
      <c r="AX88" t="s">
        <v>471</v>
      </c>
      <c r="AY88" t="s">
        <v>60</v>
      </c>
      <c r="AZ88" t="s">
        <v>73</v>
      </c>
      <c r="BA88" t="s">
        <v>75</v>
      </c>
      <c r="BB88" t="s">
        <v>75</v>
      </c>
      <c r="BC88" t="s">
        <v>71</v>
      </c>
      <c r="BD88" t="s">
        <v>73</v>
      </c>
      <c r="BE88" t="s">
        <v>63</v>
      </c>
      <c r="BF88" t="s">
        <v>101</v>
      </c>
      <c r="BG88" t="s">
        <v>63</v>
      </c>
      <c r="BH88" t="s">
        <v>76</v>
      </c>
      <c r="BI88" t="s">
        <v>76</v>
      </c>
      <c r="BJ88" t="s">
        <v>77</v>
      </c>
      <c r="BK88" t="s">
        <v>77</v>
      </c>
      <c r="BL88" t="s">
        <v>77</v>
      </c>
      <c r="BM88" t="s">
        <v>77</v>
      </c>
      <c r="BN88" t="s">
        <v>77</v>
      </c>
      <c r="BO88" t="s">
        <v>77</v>
      </c>
      <c r="BP88" t="s">
        <v>77</v>
      </c>
      <c r="BQ88" t="s">
        <v>77</v>
      </c>
      <c r="BR88" t="s">
        <v>63</v>
      </c>
      <c r="BS88" t="s">
        <v>63</v>
      </c>
      <c r="BT88" t="s">
        <v>76</v>
      </c>
      <c r="BU88" t="s">
        <v>76</v>
      </c>
      <c r="BV88" t="s">
        <v>76</v>
      </c>
      <c r="BW88" t="s">
        <v>76</v>
      </c>
      <c r="BX88" t="s">
        <v>77</v>
      </c>
      <c r="BY88" t="s">
        <v>76</v>
      </c>
      <c r="BZ88" t="s">
        <v>77</v>
      </c>
      <c r="CA88" t="s">
        <v>63</v>
      </c>
      <c r="CB88" t="s">
        <v>450</v>
      </c>
    </row>
    <row r="89" spans="1:80">
      <c r="A89">
        <v>322246</v>
      </c>
      <c r="B89" t="s">
        <v>60</v>
      </c>
      <c r="D89" t="s">
        <v>61</v>
      </c>
      <c r="E89" t="s">
        <v>78</v>
      </c>
      <c r="F89" t="s">
        <v>63</v>
      </c>
      <c r="G89" t="s">
        <v>504</v>
      </c>
      <c r="H89" t="s">
        <v>121</v>
      </c>
      <c r="I89" t="s">
        <v>469</v>
      </c>
      <c r="J89" t="s">
        <v>214</v>
      </c>
      <c r="K89" t="s">
        <v>80</v>
      </c>
      <c r="L89" t="s">
        <v>61</v>
      </c>
      <c r="M89" t="s">
        <v>60</v>
      </c>
      <c r="N89" t="s">
        <v>74</v>
      </c>
      <c r="O89" t="s">
        <v>67</v>
      </c>
      <c r="P89" t="s">
        <v>67</v>
      </c>
      <c r="Q89" t="s">
        <v>74</v>
      </c>
      <c r="R89" t="s">
        <v>67</v>
      </c>
      <c r="S89" t="s">
        <v>74</v>
      </c>
      <c r="T89" t="s">
        <v>74</v>
      </c>
      <c r="U89" t="s">
        <v>74</v>
      </c>
      <c r="V89" t="s">
        <v>74</v>
      </c>
      <c r="W89" t="s">
        <v>74</v>
      </c>
      <c r="X89" t="s">
        <v>74</v>
      </c>
      <c r="Y89" t="s">
        <v>306</v>
      </c>
      <c r="Z89" t="s">
        <v>60</v>
      </c>
      <c r="AA89" t="s">
        <v>74</v>
      </c>
      <c r="AB89" t="s">
        <v>67</v>
      </c>
      <c r="AC89" t="s">
        <v>74</v>
      </c>
      <c r="AD89" t="s">
        <v>67</v>
      </c>
      <c r="AE89" t="s">
        <v>67</v>
      </c>
      <c r="AF89" t="s">
        <v>74</v>
      </c>
      <c r="AG89" t="s">
        <v>74</v>
      </c>
      <c r="AH89" t="s">
        <v>74</v>
      </c>
      <c r="AI89" t="s">
        <v>74</v>
      </c>
      <c r="AJ89" t="s">
        <v>74</v>
      </c>
      <c r="AK89" t="s">
        <v>306</v>
      </c>
      <c r="AL89" t="s">
        <v>60</v>
      </c>
      <c r="AM89" t="s">
        <v>71</v>
      </c>
      <c r="AN89" t="s">
        <v>71</v>
      </c>
      <c r="AO89" t="s">
        <v>71</v>
      </c>
      <c r="AP89" t="s">
        <v>71</v>
      </c>
      <c r="AQ89" t="s">
        <v>71</v>
      </c>
      <c r="AR89" t="s">
        <v>71</v>
      </c>
      <c r="AS89" t="s">
        <v>71</v>
      </c>
      <c r="AT89" t="s">
        <v>71</v>
      </c>
      <c r="AU89" t="s">
        <v>74</v>
      </c>
      <c r="AV89" t="s">
        <v>306</v>
      </c>
      <c r="AW89" t="s">
        <v>470</v>
      </c>
      <c r="AX89" t="s">
        <v>139</v>
      </c>
      <c r="AY89" t="s">
        <v>60</v>
      </c>
      <c r="AZ89" t="s">
        <v>75</v>
      </c>
      <c r="BA89" t="s">
        <v>75</v>
      </c>
      <c r="BB89" t="s">
        <v>75</v>
      </c>
      <c r="BC89" t="s">
        <v>75</v>
      </c>
      <c r="BD89" t="s">
        <v>75</v>
      </c>
      <c r="BE89" t="s">
        <v>74</v>
      </c>
      <c r="BF89" t="s">
        <v>306</v>
      </c>
      <c r="BG89" t="s">
        <v>63</v>
      </c>
      <c r="BH89" t="s">
        <v>77</v>
      </c>
      <c r="BI89" t="s">
        <v>76</v>
      </c>
      <c r="BJ89" t="s">
        <v>76</v>
      </c>
      <c r="BK89" t="s">
        <v>77</v>
      </c>
      <c r="BL89" t="s">
        <v>77</v>
      </c>
      <c r="BM89" t="s">
        <v>77</v>
      </c>
      <c r="BN89" t="s">
        <v>77</v>
      </c>
      <c r="BO89" t="s">
        <v>76</v>
      </c>
      <c r="BP89" t="s">
        <v>77</v>
      </c>
      <c r="BQ89" t="s">
        <v>76</v>
      </c>
      <c r="BR89" t="s">
        <v>505</v>
      </c>
      <c r="BS89" t="s">
        <v>63</v>
      </c>
      <c r="BT89" t="s">
        <v>77</v>
      </c>
      <c r="BU89" t="s">
        <v>76</v>
      </c>
      <c r="BV89" t="s">
        <v>76</v>
      </c>
      <c r="BW89" t="s">
        <v>76</v>
      </c>
      <c r="BX89" t="s">
        <v>77</v>
      </c>
      <c r="BY89" t="s">
        <v>77</v>
      </c>
      <c r="BZ89" t="s">
        <v>77</v>
      </c>
      <c r="CA89" t="s">
        <v>63</v>
      </c>
      <c r="CB89" t="s">
        <v>506</v>
      </c>
    </row>
    <row r="90" spans="1:80">
      <c r="A90">
        <v>322270</v>
      </c>
      <c r="B90" t="s">
        <v>60</v>
      </c>
      <c r="C90" t="s">
        <v>507</v>
      </c>
      <c r="D90" t="s">
        <v>61</v>
      </c>
      <c r="E90" t="s">
        <v>78</v>
      </c>
      <c r="F90" t="s">
        <v>63</v>
      </c>
      <c r="G90" t="s">
        <v>508</v>
      </c>
      <c r="H90" t="s">
        <v>121</v>
      </c>
      <c r="I90" t="s">
        <v>468</v>
      </c>
      <c r="J90" t="s">
        <v>245</v>
      </c>
      <c r="K90" t="s">
        <v>80</v>
      </c>
      <c r="L90" t="s">
        <v>61</v>
      </c>
      <c r="M90" t="s">
        <v>60</v>
      </c>
      <c r="N90" t="s">
        <v>70</v>
      </c>
      <c r="O90" t="s">
        <v>70</v>
      </c>
      <c r="P90" t="s">
        <v>70</v>
      </c>
      <c r="Q90" t="s">
        <v>69</v>
      </c>
      <c r="R90" t="s">
        <v>68</v>
      </c>
      <c r="S90" t="s">
        <v>67</v>
      </c>
      <c r="T90" t="s">
        <v>69</v>
      </c>
      <c r="U90" t="s">
        <v>68</v>
      </c>
      <c r="V90" t="s">
        <v>74</v>
      </c>
      <c r="W90" t="s">
        <v>68</v>
      </c>
      <c r="X90" t="s">
        <v>70</v>
      </c>
      <c r="Y90" t="s">
        <v>509</v>
      </c>
      <c r="Z90" t="s">
        <v>60</v>
      </c>
      <c r="AA90" t="s">
        <v>70</v>
      </c>
      <c r="AB90" t="s">
        <v>68</v>
      </c>
      <c r="AC90" t="s">
        <v>69</v>
      </c>
      <c r="AD90" t="s">
        <v>74</v>
      </c>
      <c r="AE90" t="s">
        <v>69</v>
      </c>
      <c r="AF90" t="s">
        <v>70</v>
      </c>
      <c r="AG90" t="s">
        <v>69</v>
      </c>
      <c r="AH90" t="s">
        <v>70</v>
      </c>
      <c r="AI90" t="s">
        <v>70</v>
      </c>
      <c r="AJ90" t="s">
        <v>70</v>
      </c>
      <c r="AK90" t="s">
        <v>510</v>
      </c>
      <c r="AL90" t="s">
        <v>60</v>
      </c>
      <c r="AM90" t="s">
        <v>73</v>
      </c>
      <c r="AN90" t="s">
        <v>73</v>
      </c>
      <c r="AO90" t="s">
        <v>73</v>
      </c>
      <c r="AP90" t="s">
        <v>71</v>
      </c>
      <c r="AQ90" t="s">
        <v>74</v>
      </c>
      <c r="AR90" t="s">
        <v>74</v>
      </c>
      <c r="AS90" t="s">
        <v>74</v>
      </c>
      <c r="AT90" t="s">
        <v>72</v>
      </c>
      <c r="AU90" t="s">
        <v>73</v>
      </c>
      <c r="AV90" t="s">
        <v>511</v>
      </c>
      <c r="AW90" t="s">
        <v>95</v>
      </c>
      <c r="AX90" t="s">
        <v>471</v>
      </c>
      <c r="AY90" t="s">
        <v>60</v>
      </c>
      <c r="AZ90" t="s">
        <v>73</v>
      </c>
      <c r="BA90" t="s">
        <v>73</v>
      </c>
      <c r="BB90" t="s">
        <v>72</v>
      </c>
      <c r="BC90" t="s">
        <v>71</v>
      </c>
      <c r="BD90" t="s">
        <v>73</v>
      </c>
      <c r="BE90" t="s">
        <v>71</v>
      </c>
      <c r="BF90" t="s">
        <v>512</v>
      </c>
      <c r="BG90" t="s">
        <v>63</v>
      </c>
      <c r="BH90" t="s">
        <v>77</v>
      </c>
      <c r="BI90" t="s">
        <v>76</v>
      </c>
      <c r="BJ90" t="s">
        <v>76</v>
      </c>
      <c r="BK90" t="s">
        <v>76</v>
      </c>
      <c r="BL90" t="s">
        <v>77</v>
      </c>
      <c r="BM90" t="s">
        <v>77</v>
      </c>
      <c r="BN90" t="s">
        <v>77</v>
      </c>
      <c r="BO90" t="s">
        <v>77</v>
      </c>
      <c r="BP90" t="s">
        <v>77</v>
      </c>
      <c r="BQ90" t="s">
        <v>77</v>
      </c>
      <c r="BR90" t="s">
        <v>63</v>
      </c>
      <c r="BS90" t="s">
        <v>63</v>
      </c>
      <c r="BT90" t="s">
        <v>76</v>
      </c>
      <c r="BU90" t="s">
        <v>76</v>
      </c>
      <c r="BV90" t="s">
        <v>76</v>
      </c>
      <c r="BW90" t="s">
        <v>77</v>
      </c>
      <c r="BX90" t="s">
        <v>77</v>
      </c>
      <c r="BY90" t="s">
        <v>77</v>
      </c>
      <c r="BZ90" t="s">
        <v>77</v>
      </c>
      <c r="CA90" t="s">
        <v>63</v>
      </c>
      <c r="CB90" t="s">
        <v>513</v>
      </c>
    </row>
    <row r="91" spans="1:80">
      <c r="A91">
        <v>322280</v>
      </c>
      <c r="B91" t="s">
        <v>60</v>
      </c>
      <c r="D91" t="s">
        <v>61</v>
      </c>
      <c r="E91" t="s">
        <v>78</v>
      </c>
      <c r="F91" t="s">
        <v>63</v>
      </c>
      <c r="G91" t="s">
        <v>514</v>
      </c>
      <c r="H91" t="s">
        <v>254</v>
      </c>
      <c r="I91" t="s">
        <v>467</v>
      </c>
      <c r="J91" t="s">
        <v>245</v>
      </c>
      <c r="K91" t="s">
        <v>80</v>
      </c>
      <c r="L91" t="s">
        <v>61</v>
      </c>
      <c r="M91" t="s">
        <v>60</v>
      </c>
      <c r="N91" t="s">
        <v>68</v>
      </c>
      <c r="O91" t="s">
        <v>70</v>
      </c>
      <c r="P91" t="s">
        <v>68</v>
      </c>
      <c r="Q91" t="s">
        <v>67</v>
      </c>
      <c r="R91" t="s">
        <v>69</v>
      </c>
      <c r="S91" t="s">
        <v>74</v>
      </c>
      <c r="T91" t="s">
        <v>67</v>
      </c>
      <c r="U91" t="s">
        <v>68</v>
      </c>
      <c r="V91" t="s">
        <v>68</v>
      </c>
      <c r="W91" t="s">
        <v>70</v>
      </c>
      <c r="X91" t="s">
        <v>74</v>
      </c>
      <c r="Y91" t="s">
        <v>63</v>
      </c>
      <c r="Z91" t="s">
        <v>60</v>
      </c>
      <c r="AA91" t="s">
        <v>70</v>
      </c>
      <c r="AB91" t="s">
        <v>68</v>
      </c>
      <c r="AC91" t="s">
        <v>69</v>
      </c>
      <c r="AD91" t="s">
        <v>68</v>
      </c>
      <c r="AE91" t="s">
        <v>67</v>
      </c>
      <c r="AF91" t="s">
        <v>70</v>
      </c>
      <c r="AG91" t="s">
        <v>68</v>
      </c>
      <c r="AH91" t="s">
        <v>68</v>
      </c>
      <c r="AI91" t="s">
        <v>70</v>
      </c>
      <c r="AJ91" t="s">
        <v>74</v>
      </c>
      <c r="AK91" t="s">
        <v>63</v>
      </c>
      <c r="AL91" t="s">
        <v>60</v>
      </c>
      <c r="AM91" t="s">
        <v>73</v>
      </c>
      <c r="AN91" t="s">
        <v>73</v>
      </c>
      <c r="AO91" t="s">
        <v>72</v>
      </c>
      <c r="AP91" t="s">
        <v>75</v>
      </c>
      <c r="AQ91" t="s">
        <v>75</v>
      </c>
      <c r="AR91" t="s">
        <v>72</v>
      </c>
      <c r="AS91" t="s">
        <v>72</v>
      </c>
      <c r="AT91" t="s">
        <v>71</v>
      </c>
      <c r="AU91" t="s">
        <v>63</v>
      </c>
      <c r="AV91" t="s">
        <v>63</v>
      </c>
      <c r="AW91" t="s">
        <v>82</v>
      </c>
      <c r="AX91" t="s">
        <v>103</v>
      </c>
      <c r="AY91" t="s">
        <v>60</v>
      </c>
      <c r="AZ91" t="s">
        <v>71</v>
      </c>
      <c r="BA91" t="s">
        <v>75</v>
      </c>
      <c r="BB91" t="s">
        <v>75</v>
      </c>
      <c r="BC91" t="s">
        <v>75</v>
      </c>
      <c r="BD91" t="s">
        <v>71</v>
      </c>
      <c r="BE91" t="s">
        <v>63</v>
      </c>
      <c r="BF91" t="s">
        <v>63</v>
      </c>
      <c r="BG91" t="s">
        <v>63</v>
      </c>
      <c r="BH91" t="s">
        <v>77</v>
      </c>
      <c r="BI91" t="s">
        <v>77</v>
      </c>
      <c r="BJ91" t="s">
        <v>77</v>
      </c>
      <c r="BK91" t="s">
        <v>76</v>
      </c>
      <c r="BL91" t="s">
        <v>76</v>
      </c>
      <c r="BM91" t="s">
        <v>77</v>
      </c>
      <c r="BN91" t="s">
        <v>76</v>
      </c>
      <c r="BO91" t="s">
        <v>76</v>
      </c>
      <c r="BP91" t="s">
        <v>77</v>
      </c>
      <c r="BQ91" t="s">
        <v>77</v>
      </c>
      <c r="BR91" t="s">
        <v>63</v>
      </c>
      <c r="BS91" t="s">
        <v>63</v>
      </c>
      <c r="BT91" t="s">
        <v>76</v>
      </c>
      <c r="BU91" t="s">
        <v>76</v>
      </c>
      <c r="BV91" t="s">
        <v>76</v>
      </c>
      <c r="BW91" t="s">
        <v>76</v>
      </c>
      <c r="BX91" t="s">
        <v>76</v>
      </c>
      <c r="BY91" t="s">
        <v>76</v>
      </c>
      <c r="BZ91" t="s">
        <v>77</v>
      </c>
      <c r="CA91" t="s">
        <v>63</v>
      </c>
      <c r="CB91" t="s">
        <v>515</v>
      </c>
    </row>
    <row r="92" spans="1:80">
      <c r="A92">
        <v>322541</v>
      </c>
      <c r="B92" t="s">
        <v>60</v>
      </c>
      <c r="D92" t="s">
        <v>61</v>
      </c>
      <c r="E92" t="s">
        <v>62</v>
      </c>
      <c r="F92" t="s">
        <v>63</v>
      </c>
      <c r="G92" t="s">
        <v>516</v>
      </c>
      <c r="H92" t="s">
        <v>474</v>
      </c>
      <c r="I92" t="s">
        <v>467</v>
      </c>
      <c r="J92" t="s">
        <v>117</v>
      </c>
      <c r="K92" t="s">
        <v>80</v>
      </c>
      <c r="L92" t="s">
        <v>61</v>
      </c>
      <c r="M92" t="s">
        <v>60</v>
      </c>
      <c r="N92" t="s">
        <v>70</v>
      </c>
      <c r="O92" t="s">
        <v>69</v>
      </c>
      <c r="P92" t="s">
        <v>70</v>
      </c>
      <c r="Q92" t="s">
        <v>69</v>
      </c>
      <c r="R92" t="s">
        <v>70</v>
      </c>
      <c r="S92" t="s">
        <v>70</v>
      </c>
      <c r="T92" t="s">
        <v>70</v>
      </c>
      <c r="U92" t="s">
        <v>70</v>
      </c>
      <c r="V92" t="s">
        <v>68</v>
      </c>
      <c r="W92" t="s">
        <v>68</v>
      </c>
      <c r="X92" t="s">
        <v>70</v>
      </c>
      <c r="Y92" t="s">
        <v>517</v>
      </c>
      <c r="Z92" t="s">
        <v>60</v>
      </c>
      <c r="AA92" t="s">
        <v>70</v>
      </c>
      <c r="AB92" t="s">
        <v>70</v>
      </c>
      <c r="AC92" t="s">
        <v>70</v>
      </c>
      <c r="AD92" t="s">
        <v>68</v>
      </c>
      <c r="AE92" t="s">
        <v>70</v>
      </c>
      <c r="AF92" t="s">
        <v>70</v>
      </c>
      <c r="AG92" t="s">
        <v>68</v>
      </c>
      <c r="AH92" t="s">
        <v>70</v>
      </c>
      <c r="AI92" t="s">
        <v>70</v>
      </c>
      <c r="AJ92" t="s">
        <v>70</v>
      </c>
      <c r="AK92" t="s">
        <v>518</v>
      </c>
      <c r="AL92" t="s">
        <v>60</v>
      </c>
      <c r="AM92" t="s">
        <v>72</v>
      </c>
      <c r="AN92" t="s">
        <v>73</v>
      </c>
      <c r="AO92" t="s">
        <v>73</v>
      </c>
      <c r="AP92" t="s">
        <v>73</v>
      </c>
      <c r="AQ92" t="s">
        <v>75</v>
      </c>
      <c r="AR92" t="s">
        <v>74</v>
      </c>
      <c r="AS92" t="s">
        <v>74</v>
      </c>
      <c r="AT92" t="s">
        <v>74</v>
      </c>
      <c r="AU92" t="s">
        <v>73</v>
      </c>
      <c r="AV92" t="s">
        <v>519</v>
      </c>
      <c r="AW92" t="s">
        <v>473</v>
      </c>
      <c r="AX92" t="s">
        <v>117</v>
      </c>
      <c r="AY92" t="s">
        <v>60</v>
      </c>
      <c r="AZ92" t="s">
        <v>73</v>
      </c>
      <c r="BA92" t="s">
        <v>73</v>
      </c>
      <c r="BB92" t="s">
        <v>73</v>
      </c>
      <c r="BC92" t="s">
        <v>73</v>
      </c>
      <c r="BD92" t="s">
        <v>73</v>
      </c>
      <c r="BE92" t="s">
        <v>73</v>
      </c>
      <c r="BF92" t="s">
        <v>520</v>
      </c>
      <c r="BG92" t="s">
        <v>63</v>
      </c>
      <c r="BH92" t="s">
        <v>76</v>
      </c>
      <c r="BI92" t="s">
        <v>76</v>
      </c>
      <c r="BJ92" t="s">
        <v>76</v>
      </c>
      <c r="BK92" t="s">
        <v>76</v>
      </c>
      <c r="BL92" t="s">
        <v>76</v>
      </c>
      <c r="BM92" t="s">
        <v>77</v>
      </c>
      <c r="BN92" t="s">
        <v>77</v>
      </c>
      <c r="BO92" t="s">
        <v>76</v>
      </c>
      <c r="BP92" t="s">
        <v>76</v>
      </c>
      <c r="BQ92" t="s">
        <v>76</v>
      </c>
      <c r="BR92" t="s">
        <v>521</v>
      </c>
      <c r="BS92" t="s">
        <v>63</v>
      </c>
      <c r="BT92" t="s">
        <v>76</v>
      </c>
      <c r="BU92" t="s">
        <v>77</v>
      </c>
      <c r="BV92" t="s">
        <v>76</v>
      </c>
      <c r="BW92" t="s">
        <v>76</v>
      </c>
      <c r="BX92" t="s">
        <v>77</v>
      </c>
      <c r="BY92" t="s">
        <v>76</v>
      </c>
      <c r="BZ92" t="s">
        <v>77</v>
      </c>
      <c r="CA92" t="s">
        <v>63</v>
      </c>
      <c r="CB92" t="s">
        <v>522</v>
      </c>
    </row>
    <row r="93" spans="1:80">
      <c r="A93" t="s">
        <v>63</v>
      </c>
    </row>
    <row r="94" spans="1:80">
      <c r="A94" t="s">
        <v>63</v>
      </c>
    </row>
  </sheetData>
  <dataConsolid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abSelected="1" topLeftCell="F1" workbookViewId="0">
      <selection activeCell="B37" sqref="B37"/>
    </sheetView>
  </sheetViews>
  <sheetFormatPr baseColWidth="10" defaultColWidth="8.83203125" defaultRowHeight="14" x14ac:dyDescent="0"/>
  <cols>
    <col min="1" max="1" width="27.1640625" customWidth="1"/>
    <col min="2" max="2" width="9.33203125" customWidth="1"/>
    <col min="3" max="3" width="8.83203125" customWidth="1"/>
    <col min="4" max="4" width="10.6640625" bestFit="1" customWidth="1"/>
    <col min="5" max="5" width="15.1640625" bestFit="1" customWidth="1"/>
  </cols>
  <sheetData>
    <row r="1" spans="1:5" ht="18">
      <c r="A1" s="9" t="s">
        <v>475</v>
      </c>
      <c r="B1" s="18" t="s">
        <v>476</v>
      </c>
      <c r="C1" s="18"/>
      <c r="D1" s="18"/>
      <c r="E1" s="18"/>
    </row>
    <row r="3" spans="1:5">
      <c r="B3" s="2" t="s">
        <v>523</v>
      </c>
    </row>
    <row r="4" spans="1:5">
      <c r="A4" s="2" t="s">
        <v>480</v>
      </c>
      <c r="B4" t="s">
        <v>478</v>
      </c>
      <c r="C4" s="5" t="s">
        <v>479</v>
      </c>
    </row>
    <row r="5" spans="1:5">
      <c r="A5" s="3" t="s">
        <v>62</v>
      </c>
      <c r="B5" s="4">
        <v>20</v>
      </c>
      <c r="C5" s="5">
        <v>0.21978021978021978</v>
      </c>
    </row>
    <row r="6" spans="1:5">
      <c r="A6" s="3" t="s">
        <v>142</v>
      </c>
      <c r="B6" s="4">
        <v>9</v>
      </c>
      <c r="C6" s="5">
        <v>9.8901098901098897E-2</v>
      </c>
    </row>
    <row r="7" spans="1:5">
      <c r="A7" s="3" t="s">
        <v>78</v>
      </c>
      <c r="B7" s="4">
        <v>60</v>
      </c>
      <c r="C7" s="5">
        <v>0.65934065934065933</v>
      </c>
    </row>
    <row r="8" spans="1:5">
      <c r="A8" s="3" t="s">
        <v>352</v>
      </c>
      <c r="B8" s="4">
        <v>2</v>
      </c>
      <c r="C8" s="5">
        <v>2.197802197802198E-2</v>
      </c>
    </row>
    <row r="9" spans="1:5">
      <c r="A9" s="3" t="s">
        <v>477</v>
      </c>
      <c r="B9" s="4">
        <v>91</v>
      </c>
      <c r="C9" s="5">
        <v>1</v>
      </c>
    </row>
    <row r="10" spans="1:5">
      <c r="B10" s="2" t="s">
        <v>523</v>
      </c>
      <c r="D10" s="11" t="s">
        <v>487</v>
      </c>
      <c r="E10" s="11" t="s">
        <v>488</v>
      </c>
    </row>
    <row r="11" spans="1:5">
      <c r="A11" s="2" t="s">
        <v>453</v>
      </c>
      <c r="B11" t="s">
        <v>478</v>
      </c>
      <c r="C11" t="s">
        <v>479</v>
      </c>
      <c r="D11">
        <v>13</v>
      </c>
      <c r="E11" s="5">
        <f>GETPIVOTDATA("Responses",$A$10,"With what institution are you affiliated?","Bangor University")/D11</f>
        <v>0.23076923076923078</v>
      </c>
    </row>
    <row r="12" spans="1:5">
      <c r="A12" s="3" t="s">
        <v>209</v>
      </c>
      <c r="B12" s="4">
        <v>3</v>
      </c>
      <c r="C12" s="5">
        <v>3.2967032967032968E-2</v>
      </c>
      <c r="D12">
        <v>18</v>
      </c>
      <c r="E12" s="5">
        <f>GETPIVOTDATA("Responses",$A$10,"With what institution are you affiliated?","Cardiff University")/D12</f>
        <v>0.3888888888888889</v>
      </c>
    </row>
    <row r="13" spans="1:5">
      <c r="A13" s="3" t="s">
        <v>87</v>
      </c>
      <c r="B13" s="4">
        <v>7</v>
      </c>
      <c r="C13" s="5">
        <v>7.6923076923076927E-2</v>
      </c>
      <c r="D13">
        <v>21</v>
      </c>
      <c r="E13" s="5">
        <f>GETPIVOTDATA("Responses",$A$10,"With what institution are you affiliated?","Imperial College London")/D13</f>
        <v>0.42857142857142855</v>
      </c>
    </row>
    <row r="14" spans="1:5">
      <c r="A14" s="3" t="s">
        <v>93</v>
      </c>
      <c r="B14" s="4">
        <v>9</v>
      </c>
      <c r="C14" s="5">
        <v>9.8901098901098897E-2</v>
      </c>
      <c r="D14">
        <v>20</v>
      </c>
      <c r="E14" s="5">
        <f>GETPIVOTDATA("Responses",$A$10,"With what institution are you affiliated?","Queen Mary  University of London")/D14</f>
        <v>0.3</v>
      </c>
    </row>
    <row r="15" spans="1:5">
      <c r="A15" s="3" t="s">
        <v>220</v>
      </c>
      <c r="B15" s="4">
        <v>6</v>
      </c>
      <c r="C15" s="5">
        <v>6.5934065934065936E-2</v>
      </c>
      <c r="D15">
        <v>12</v>
      </c>
      <c r="E15" s="5">
        <f>GETPIVOTDATA("Responses",$A$10,"With what institution are you affiliated?","Queen's University Belfast")/D15</f>
        <v>0.5</v>
      </c>
    </row>
    <row r="16" spans="1:5">
      <c r="A16" s="3" t="s">
        <v>474</v>
      </c>
      <c r="B16" s="4">
        <v>6</v>
      </c>
      <c r="C16" s="5">
        <v>6.5934065934065936E-2</v>
      </c>
      <c r="D16">
        <v>9</v>
      </c>
      <c r="E16" s="5">
        <f>GETPIVOTDATA("Responses",$A$10,"With what institution are you affiliated?","University College London")/D16</f>
        <v>0.1111111111111111</v>
      </c>
    </row>
    <row r="17" spans="1:5">
      <c r="A17" s="3" t="s">
        <v>269</v>
      </c>
      <c r="B17" s="4">
        <v>1</v>
      </c>
      <c r="C17" s="5">
        <v>1.098901098901099E-2</v>
      </c>
      <c r="D17">
        <v>17</v>
      </c>
      <c r="E17" s="5">
        <f>GETPIVOTDATA("Responses",$A$10,"With what institution are you affiliated?","University of Bristol")/D17</f>
        <v>0.52941176470588236</v>
      </c>
    </row>
    <row r="18" spans="1:5">
      <c r="A18" s="3" t="s">
        <v>254</v>
      </c>
      <c r="B18" s="4">
        <v>9</v>
      </c>
      <c r="C18" s="5">
        <v>9.8901098901098897E-2</v>
      </c>
      <c r="D18">
        <v>35</v>
      </c>
      <c r="E18" s="5">
        <f>GETPIVOTDATA("Responses",$A$10,"With what institution are you affiliated?","University of East Anglia")/D18</f>
        <v>0.11428571428571428</v>
      </c>
    </row>
    <row r="19" spans="1:5">
      <c r="A19" s="3" t="s">
        <v>162</v>
      </c>
      <c r="B19" s="4">
        <v>4</v>
      </c>
      <c r="C19" s="5">
        <v>4.3956043956043959E-2</v>
      </c>
      <c r="D19">
        <v>17</v>
      </c>
      <c r="E19" s="5">
        <f>GETPIVOTDATA("Responses",$A$10,"With what institution are you affiliated?","University of Leeds")/D19</f>
        <v>0.35294117647058826</v>
      </c>
    </row>
    <row r="20" spans="1:5">
      <c r="A20" s="3" t="s">
        <v>121</v>
      </c>
      <c r="B20" s="4">
        <v>6</v>
      </c>
      <c r="C20" s="5">
        <v>6.5934065934065936E-2</v>
      </c>
      <c r="D20">
        <v>16</v>
      </c>
      <c r="E20" s="5">
        <f>GETPIVOTDATA("Responses",$A$10,"With what institution are you affiliated?","University of Leicester")/D20</f>
        <v>0.3125</v>
      </c>
    </row>
    <row r="21" spans="1:5">
      <c r="A21" s="3" t="s">
        <v>226</v>
      </c>
      <c r="B21" s="4">
        <v>5</v>
      </c>
      <c r="C21" s="5">
        <v>5.4945054945054944E-2</v>
      </c>
      <c r="D21">
        <v>18</v>
      </c>
      <c r="E21" s="5">
        <f>GETPIVOTDATA("Responses",$A$10,"With what institution are you affiliated?","University of Manchester")/D21</f>
        <v>0.27777777777777779</v>
      </c>
    </row>
    <row r="22" spans="1:5">
      <c r="A22" s="3" t="s">
        <v>154</v>
      </c>
      <c r="B22" s="4">
        <v>5</v>
      </c>
      <c r="C22" s="5">
        <v>5.4945054945054944E-2</v>
      </c>
      <c r="D22">
        <v>16</v>
      </c>
      <c r="E22" s="5">
        <f>GETPIVOTDATA("Responses",$A$10,"With what institution are you affiliated?","University of Southampton")/D22</f>
        <v>0.8125</v>
      </c>
    </row>
    <row r="23" spans="1:5">
      <c r="A23" s="3" t="s">
        <v>65</v>
      </c>
      <c r="B23" s="4">
        <v>13</v>
      </c>
      <c r="C23" s="5">
        <v>0.14285714285714285</v>
      </c>
      <c r="D23">
        <v>17</v>
      </c>
      <c r="E23" s="5">
        <f>GETPIVOTDATA("Responses",$A$10,"With what institution are you affiliated?","University of St Andrews")/D23</f>
        <v>0.23529411764705882</v>
      </c>
    </row>
    <row r="24" spans="1:5">
      <c r="A24" s="3" t="s">
        <v>146</v>
      </c>
      <c r="B24" s="4">
        <v>4</v>
      </c>
      <c r="C24" s="5">
        <v>4.3956043956043959E-2</v>
      </c>
      <c r="D24">
        <v>7</v>
      </c>
      <c r="E24" s="5">
        <f>GETPIVOTDATA("Responses",$A$10,"With what institution are you affiliated?","University of Strathclyde")/D24</f>
        <v>1.1428571428571428</v>
      </c>
    </row>
    <row r="25" spans="1:5">
      <c r="A25" s="3" t="s">
        <v>466</v>
      </c>
      <c r="B25" s="4">
        <v>8</v>
      </c>
      <c r="C25" s="5">
        <v>8.7912087912087919E-2</v>
      </c>
      <c r="D25">
        <v>20</v>
      </c>
      <c r="E25" s="5">
        <f>GETPIVOTDATA("Responses",$A$10,"With what institution are you affiliated?","University of York")/D25</f>
        <v>0.25</v>
      </c>
    </row>
    <row r="26" spans="1:5">
      <c r="A26" s="3" t="s">
        <v>281</v>
      </c>
      <c r="B26" s="4">
        <v>5</v>
      </c>
      <c r="C26" s="5">
        <v>5.4945054945054944E-2</v>
      </c>
      <c r="D26" s="10">
        <f>SUM(D11:D25)</f>
        <v>256</v>
      </c>
    </row>
    <row r="27" spans="1:5">
      <c r="A27" s="3" t="s">
        <v>477</v>
      </c>
      <c r="B27" s="4">
        <v>91</v>
      </c>
      <c r="C27" s="5">
        <v>1</v>
      </c>
    </row>
    <row r="28" spans="1:5">
      <c r="A28" s="2" t="s">
        <v>454</v>
      </c>
      <c r="B28" t="s">
        <v>478</v>
      </c>
      <c r="C28" t="s">
        <v>479</v>
      </c>
    </row>
    <row r="29" spans="1:5">
      <c r="A29" s="3" t="s">
        <v>467</v>
      </c>
      <c r="B29" s="4">
        <v>51</v>
      </c>
      <c r="C29" s="5">
        <v>0.56666666666666665</v>
      </c>
    </row>
    <row r="30" spans="1:5">
      <c r="A30" s="3" t="s">
        <v>469</v>
      </c>
      <c r="B30" s="4">
        <v>13</v>
      </c>
      <c r="C30" s="5">
        <v>0.14444444444444443</v>
      </c>
    </row>
    <row r="31" spans="1:5">
      <c r="A31" s="3" t="s">
        <v>468</v>
      </c>
      <c r="B31" s="4">
        <v>26</v>
      </c>
      <c r="C31" s="5">
        <v>0.28888888888888886</v>
      </c>
    </row>
    <row r="32" spans="1:5">
      <c r="A32" s="3" t="s">
        <v>477</v>
      </c>
      <c r="B32" s="4">
        <v>90</v>
      </c>
      <c r="C32" s="5">
        <v>1</v>
      </c>
    </row>
    <row r="35" spans="1:3" ht="56">
      <c r="A35" s="6" t="s">
        <v>481</v>
      </c>
      <c r="B35" s="7" t="s">
        <v>478</v>
      </c>
      <c r="C35" s="7" t="s">
        <v>479</v>
      </c>
    </row>
    <row r="36" spans="1:3">
      <c r="A36" s="3" t="s">
        <v>214</v>
      </c>
      <c r="B36" s="4">
        <v>22</v>
      </c>
      <c r="C36" s="5">
        <v>0.37931034482758619</v>
      </c>
    </row>
    <row r="37" spans="1:3">
      <c r="A37" s="3" t="s">
        <v>245</v>
      </c>
      <c r="B37" s="4">
        <v>23</v>
      </c>
      <c r="C37" s="5">
        <v>0.39655172413793105</v>
      </c>
    </row>
    <row r="38" spans="1:3">
      <c r="A38" s="3" t="s">
        <v>305</v>
      </c>
      <c r="B38" s="4">
        <v>2</v>
      </c>
      <c r="C38" s="5">
        <v>3.4482758620689655E-2</v>
      </c>
    </row>
    <row r="39" spans="1:3">
      <c r="A39" s="3" t="s">
        <v>472</v>
      </c>
      <c r="B39" s="4">
        <v>5</v>
      </c>
      <c r="C39" s="5">
        <v>8.6206896551724144E-2</v>
      </c>
    </row>
    <row r="40" spans="1:3">
      <c r="A40" s="3" t="s">
        <v>117</v>
      </c>
      <c r="B40" s="4">
        <v>6</v>
      </c>
      <c r="C40" s="5">
        <v>0.10344827586206896</v>
      </c>
    </row>
    <row r="41" spans="1:3">
      <c r="A41" s="3" t="s">
        <v>477</v>
      </c>
      <c r="B41" s="4">
        <v>58</v>
      </c>
      <c r="C41" s="5">
        <v>1</v>
      </c>
    </row>
    <row r="43" spans="1:3" ht="28">
      <c r="A43" s="8" t="s">
        <v>456</v>
      </c>
      <c r="B43" t="s">
        <v>478</v>
      </c>
      <c r="C43" t="s">
        <v>479</v>
      </c>
    </row>
    <row r="44" spans="1:3">
      <c r="A44" s="3" t="s">
        <v>175</v>
      </c>
      <c r="B44" s="4">
        <v>2</v>
      </c>
      <c r="C44" s="5">
        <v>2.2222222222222223E-2</v>
      </c>
    </row>
    <row r="45" spans="1:3">
      <c r="A45" s="3" t="s">
        <v>66</v>
      </c>
      <c r="B45" s="4">
        <v>17</v>
      </c>
      <c r="C45" s="5">
        <v>0.18888888888888888</v>
      </c>
    </row>
    <row r="46" spans="1:3">
      <c r="A46" s="3" t="s">
        <v>80</v>
      </c>
      <c r="B46" s="4">
        <v>71</v>
      </c>
      <c r="C46" s="5">
        <v>0.78888888888888886</v>
      </c>
    </row>
    <row r="47" spans="1:3">
      <c r="A47" s="3" t="s">
        <v>477</v>
      </c>
      <c r="B47" s="4">
        <v>90</v>
      </c>
      <c r="C47" s="5">
        <v>1</v>
      </c>
    </row>
  </sheetData>
  <mergeCells count="1">
    <mergeCell ref="B1:E1"/>
  </mergeCells>
  <pageMargins left="0.7" right="0.7" top="0.75" bottom="0.75" header="0.3" footer="0.3"/>
  <drawing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5"/>
  <sheetViews>
    <sheetView zoomScale="125" zoomScaleNormal="125" zoomScalePageLayoutView="125" workbookViewId="0">
      <selection activeCell="A95" sqref="A93:A121"/>
      <pivotSelection pane="bottomRight" showHeader="1" axis="axisRow" activeRow="94" previousRow="94" click="1" r:id="rId5">
        <pivotArea dataOnly="0" labelOnly="1" fieldPosition="0">
          <references count="1">
            <reference field="24" count="0"/>
          </references>
        </pivotArea>
      </pivotSelection>
    </sheetView>
  </sheetViews>
  <sheetFormatPr baseColWidth="10" defaultColWidth="8.83203125" defaultRowHeight="14" x14ac:dyDescent="0"/>
  <cols>
    <col min="1" max="1" width="43.6640625" customWidth="1"/>
    <col min="2" max="2" width="9.6640625" customWidth="1"/>
    <col min="3" max="3" width="9.33203125" customWidth="1"/>
    <col min="5" max="5" width="6.33203125" style="17" bestFit="1" customWidth="1"/>
    <col min="8" max="8" width="9.1640625" customWidth="1"/>
    <col min="9" max="9" width="10.5" bestFit="1" customWidth="1"/>
    <col min="10" max="10" width="9.6640625" bestFit="1" customWidth="1"/>
    <col min="22" max="22" width="59.5" bestFit="1" customWidth="1"/>
    <col min="26" max="26" width="19.1640625" bestFit="1" customWidth="1"/>
    <col min="27" max="27" width="6.5" bestFit="1" customWidth="1"/>
  </cols>
  <sheetData>
    <row r="1" spans="1:27" ht="18">
      <c r="A1" s="1" t="s">
        <v>483</v>
      </c>
      <c r="B1" s="1" t="s">
        <v>485</v>
      </c>
    </row>
    <row r="2" spans="1:27" ht="18">
      <c r="A2" s="1" t="s">
        <v>484</v>
      </c>
      <c r="B2" s="1" t="s">
        <v>486</v>
      </c>
    </row>
    <row r="3" spans="1:27">
      <c r="V3" s="19" t="str">
        <f>B2</f>
        <v>How important are the following to your interest in using an ELN.</v>
      </c>
      <c r="W3" s="19"/>
      <c r="X3" s="15"/>
      <c r="Y3" s="15"/>
      <c r="Z3" s="19" t="s">
        <v>501</v>
      </c>
      <c r="AA3" s="19"/>
    </row>
    <row r="4" spans="1:27">
      <c r="A4" s="2" t="s">
        <v>6</v>
      </c>
      <c r="B4" t="s">
        <v>478</v>
      </c>
      <c r="C4" t="s">
        <v>479</v>
      </c>
      <c r="D4" t="s">
        <v>499</v>
      </c>
      <c r="E4" s="17" t="s">
        <v>498</v>
      </c>
      <c r="V4" s="10" t="s">
        <v>500</v>
      </c>
      <c r="W4" s="10" t="s">
        <v>498</v>
      </c>
      <c r="Z4" s="10" t="s">
        <v>500</v>
      </c>
      <c r="AA4" s="10" t="s">
        <v>502</v>
      </c>
    </row>
    <row r="5" spans="1:27">
      <c r="A5" s="3" t="s">
        <v>70</v>
      </c>
      <c r="B5" s="4">
        <v>21</v>
      </c>
      <c r="C5" s="5">
        <v>0.23333333333333334</v>
      </c>
      <c r="D5">
        <f>VLOOKUP(A5,$Z$5:$AA$9,2,FALSE)</f>
        <v>4</v>
      </c>
      <c r="E5" s="17">
        <f>D5*C5</f>
        <v>0.93333333333333335</v>
      </c>
      <c r="V5" t="str">
        <f>$A$84</f>
        <v>Other (please specify below)</v>
      </c>
      <c r="W5" s="5">
        <f>$D$90</f>
        <v>0.29310344827586204</v>
      </c>
      <c r="Z5" s="3" t="s">
        <v>74</v>
      </c>
      <c r="AA5">
        <v>0</v>
      </c>
    </row>
    <row r="6" spans="1:27">
      <c r="A6" s="3" t="s">
        <v>68</v>
      </c>
      <c r="B6" s="4">
        <v>30</v>
      </c>
      <c r="C6" s="5">
        <v>0.33333333333333331</v>
      </c>
      <c r="D6">
        <f t="shared" ref="D6:D9" si="0">VLOOKUP(A6,$Z$5:$AA$9,2,FALSE)</f>
        <v>3</v>
      </c>
      <c r="E6" s="17">
        <f t="shared" ref="E6:E9" si="1">D6*C6</f>
        <v>1</v>
      </c>
      <c r="V6" t="str">
        <f>$A$28</f>
        <v>Better protection of IP</v>
      </c>
      <c r="W6" s="5">
        <f>$D$34</f>
        <v>0.51666666666666661</v>
      </c>
      <c r="Z6" s="3" t="s">
        <v>67</v>
      </c>
      <c r="AA6">
        <v>1</v>
      </c>
    </row>
    <row r="7" spans="1:27">
      <c r="A7" s="3" t="s">
        <v>69</v>
      </c>
      <c r="B7" s="4">
        <v>17</v>
      </c>
      <c r="C7" s="5">
        <v>0.18888888888888888</v>
      </c>
      <c r="D7">
        <f t="shared" si="0"/>
        <v>2</v>
      </c>
      <c r="E7" s="17">
        <f t="shared" si="1"/>
        <v>0.37777777777777777</v>
      </c>
      <c r="V7" t="str">
        <f>$A$4</f>
        <v>Saving time over the paper notebook process</v>
      </c>
      <c r="W7" s="5">
        <f>$D$10</f>
        <v>0.61944444444444435</v>
      </c>
      <c r="Z7" s="3" t="s">
        <v>69</v>
      </c>
      <c r="AA7">
        <v>2</v>
      </c>
    </row>
    <row r="8" spans="1:27">
      <c r="A8" s="3" t="s">
        <v>67</v>
      </c>
      <c r="B8" s="4">
        <v>15</v>
      </c>
      <c r="C8" s="5">
        <v>0.16666666666666666</v>
      </c>
      <c r="D8">
        <f t="shared" si="0"/>
        <v>1</v>
      </c>
      <c r="E8" s="17">
        <f t="shared" si="1"/>
        <v>0.16666666666666666</v>
      </c>
      <c r="V8" t="str">
        <f>$A$52</f>
        <v>Improved group / project management</v>
      </c>
      <c r="W8" s="5">
        <f>$D$58</f>
        <v>0.64444444444444438</v>
      </c>
      <c r="Z8" s="3" t="s">
        <v>68</v>
      </c>
      <c r="AA8">
        <v>3</v>
      </c>
    </row>
    <row r="9" spans="1:27">
      <c r="A9" s="3" t="s">
        <v>74</v>
      </c>
      <c r="B9" s="4">
        <v>7</v>
      </c>
      <c r="C9" s="5">
        <v>7.7777777777777779E-2</v>
      </c>
      <c r="D9">
        <f t="shared" si="0"/>
        <v>0</v>
      </c>
      <c r="E9" s="17">
        <f t="shared" si="1"/>
        <v>0</v>
      </c>
      <c r="V9" t="str">
        <f>$A$76</f>
        <v>Easier inclusion of safety data</v>
      </c>
      <c r="W9" s="5">
        <f>$D$82</f>
        <v>0.6694444444444444</v>
      </c>
      <c r="Z9" s="3" t="s">
        <v>70</v>
      </c>
      <c r="AA9">
        <v>4</v>
      </c>
    </row>
    <row r="10" spans="1:27">
      <c r="A10" s="3" t="s">
        <v>477</v>
      </c>
      <c r="B10" s="4">
        <v>90</v>
      </c>
      <c r="C10" s="5">
        <v>1</v>
      </c>
      <c r="D10" s="5">
        <f>E10/D5</f>
        <v>0.61944444444444435</v>
      </c>
      <c r="E10" s="17">
        <f>SUM(E5:E9)</f>
        <v>2.4777777777777774</v>
      </c>
      <c r="V10">
        <f>$A$20</f>
        <v>0</v>
      </c>
      <c r="W10" s="5" t="e">
        <f>$D$26</f>
        <v>#N/A</v>
      </c>
    </row>
    <row r="11" spans="1:27">
      <c r="V11" t="str">
        <f>$A$44</f>
        <v>Improved access to data as linked through ELN</v>
      </c>
      <c r="W11" s="5">
        <f>$D$49</f>
        <v>0.76420454545454553</v>
      </c>
    </row>
    <row r="12" spans="1:27" ht="28">
      <c r="A12" s="8" t="s">
        <v>7</v>
      </c>
      <c r="B12" t="s">
        <v>478</v>
      </c>
      <c r="C12" t="s">
        <v>479</v>
      </c>
      <c r="D12" t="s">
        <v>499</v>
      </c>
      <c r="E12" s="17" t="s">
        <v>498</v>
      </c>
      <c r="V12" t="str">
        <f>$A$36</f>
        <v>Improved quality of record keeping</v>
      </c>
      <c r="W12" s="5">
        <f>$D$41</f>
        <v>0.79166666666666652</v>
      </c>
    </row>
    <row r="13" spans="1:27">
      <c r="A13" s="3" t="s">
        <v>70</v>
      </c>
      <c r="B13" s="4">
        <v>57</v>
      </c>
      <c r="C13" s="5">
        <v>0.6333333333333333</v>
      </c>
      <c r="D13">
        <f>VLOOKUP(A13,$Z$5:$AA$9,2,FALSE)</f>
        <v>4</v>
      </c>
      <c r="E13" s="17">
        <f>D13*C13</f>
        <v>2.5333333333333332</v>
      </c>
      <c r="V13" t="str">
        <f>$A$60</f>
        <v>Access to notebook from more locations (e.g. home)</v>
      </c>
      <c r="W13" s="5">
        <f>$D$65</f>
        <v>0.8117977528089888</v>
      </c>
    </row>
    <row r="14" spans="1:27">
      <c r="A14" s="3" t="s">
        <v>68</v>
      </c>
      <c r="B14" s="4">
        <v>23</v>
      </c>
      <c r="C14" s="5">
        <v>0.25555555555555554</v>
      </c>
      <c r="D14">
        <f t="shared" ref="D14:D16" si="2">VLOOKUP(A14,$Z$5:$AA$9,2,FALSE)</f>
        <v>3</v>
      </c>
      <c r="E14" s="17">
        <f t="shared" ref="E14:E16" si="3">D14*C14</f>
        <v>0.76666666666666661</v>
      </c>
      <c r="V14" t="str">
        <f>$A$68</f>
        <v>Secure automatic back-up of data</v>
      </c>
      <c r="W14" s="5">
        <f>$D$73</f>
        <v>0.86079545454545459</v>
      </c>
    </row>
    <row r="15" spans="1:27">
      <c r="A15" s="3" t="s">
        <v>69</v>
      </c>
      <c r="B15" s="4">
        <v>8</v>
      </c>
      <c r="C15" s="5">
        <v>8.8888888888888892E-2</v>
      </c>
      <c r="D15">
        <f t="shared" si="2"/>
        <v>2</v>
      </c>
      <c r="E15" s="17">
        <f t="shared" si="3"/>
        <v>0.17777777777777778</v>
      </c>
      <c r="V15" t="str">
        <f>$A$12</f>
        <v>Improved ability to search and re-use documented information</v>
      </c>
      <c r="W15" s="5">
        <f>$D$17</f>
        <v>0.87499999999999989</v>
      </c>
    </row>
    <row r="16" spans="1:27">
      <c r="A16" s="3" t="s">
        <v>67</v>
      </c>
      <c r="B16" s="4">
        <v>2</v>
      </c>
      <c r="C16" s="5">
        <v>2.2222222222222223E-2</v>
      </c>
      <c r="D16">
        <f t="shared" si="2"/>
        <v>1</v>
      </c>
      <c r="E16" s="17">
        <f t="shared" si="3"/>
        <v>2.2222222222222223E-2</v>
      </c>
    </row>
    <row r="17" spans="1:5">
      <c r="A17" s="3" t="s">
        <v>477</v>
      </c>
      <c r="B17" s="4">
        <v>90</v>
      </c>
      <c r="C17" s="5">
        <v>1</v>
      </c>
      <c r="D17" s="5">
        <f>E17/D13</f>
        <v>0.87499999999999989</v>
      </c>
      <c r="E17" s="17">
        <f>SUM(E13:E16)</f>
        <v>3.4999999999999996</v>
      </c>
    </row>
    <row r="20" spans="1:5">
      <c r="B20" s="2" t="s">
        <v>523</v>
      </c>
      <c r="D20" t="s">
        <v>499</v>
      </c>
      <c r="E20" s="17" t="s">
        <v>498</v>
      </c>
    </row>
    <row r="21" spans="1:5">
      <c r="A21" s="2" t="s">
        <v>8</v>
      </c>
      <c r="B21" t="s">
        <v>478</v>
      </c>
      <c r="C21" t="s">
        <v>479</v>
      </c>
      <c r="D21" t="e">
        <f>VLOOKUP(A21,$Z$5:$AA$9,2,FALSE)</f>
        <v>#N/A</v>
      </c>
      <c r="E21" s="17" t="e">
        <f>D21*C21</f>
        <v>#N/A</v>
      </c>
    </row>
    <row r="22" spans="1:5">
      <c r="A22" s="3" t="s">
        <v>70</v>
      </c>
      <c r="B22" s="4">
        <v>30</v>
      </c>
      <c r="C22" s="5">
        <v>0.33333333333333331</v>
      </c>
      <c r="D22">
        <f t="shared" ref="D22:D25" si="4">VLOOKUP(A22,$Z$5:$AA$9,2,FALSE)</f>
        <v>4</v>
      </c>
      <c r="E22" s="17">
        <f t="shared" ref="E22:E25" si="5">D22*C22</f>
        <v>1.3333333333333333</v>
      </c>
    </row>
    <row r="23" spans="1:5">
      <c r="A23" s="3" t="s">
        <v>68</v>
      </c>
      <c r="B23" s="4">
        <v>28</v>
      </c>
      <c r="C23" s="5">
        <v>0.31111111111111112</v>
      </c>
      <c r="D23">
        <f t="shared" si="4"/>
        <v>3</v>
      </c>
      <c r="E23" s="17">
        <f t="shared" si="5"/>
        <v>0.93333333333333335</v>
      </c>
    </row>
    <row r="24" spans="1:5">
      <c r="A24" s="3" t="s">
        <v>69</v>
      </c>
      <c r="B24" s="4">
        <v>20</v>
      </c>
      <c r="C24" s="5">
        <v>0.22222222222222221</v>
      </c>
      <c r="D24">
        <f t="shared" si="4"/>
        <v>2</v>
      </c>
      <c r="E24" s="17">
        <f t="shared" si="5"/>
        <v>0.44444444444444442</v>
      </c>
    </row>
    <row r="25" spans="1:5">
      <c r="A25" s="3" t="s">
        <v>67</v>
      </c>
      <c r="B25" s="4">
        <v>9</v>
      </c>
      <c r="C25" s="5">
        <v>0.1</v>
      </c>
      <c r="D25">
        <f t="shared" si="4"/>
        <v>1</v>
      </c>
      <c r="E25" s="17">
        <f t="shared" si="5"/>
        <v>0.1</v>
      </c>
    </row>
    <row r="26" spans="1:5">
      <c r="A26" s="3" t="s">
        <v>74</v>
      </c>
      <c r="B26" s="4">
        <v>3</v>
      </c>
      <c r="C26" s="5">
        <v>3.3333333333333333E-2</v>
      </c>
      <c r="D26" s="5" t="e">
        <f>E26/D21</f>
        <v>#N/A</v>
      </c>
      <c r="E26" s="17" t="e">
        <f>SUM(E21:E25)</f>
        <v>#N/A</v>
      </c>
    </row>
    <row r="27" spans="1:5">
      <c r="A27" s="3" t="s">
        <v>477</v>
      </c>
      <c r="B27" s="4">
        <v>90</v>
      </c>
      <c r="C27" s="5">
        <v>1</v>
      </c>
    </row>
    <row r="28" spans="1:5">
      <c r="A28" s="2" t="s">
        <v>9</v>
      </c>
      <c r="B28" t="s">
        <v>478</v>
      </c>
      <c r="C28" t="s">
        <v>479</v>
      </c>
      <c r="D28" t="s">
        <v>499</v>
      </c>
      <c r="E28" s="17" t="s">
        <v>498</v>
      </c>
    </row>
    <row r="29" spans="1:5">
      <c r="A29" s="3" t="s">
        <v>70</v>
      </c>
      <c r="B29" s="4">
        <v>15</v>
      </c>
      <c r="C29" s="5">
        <v>0.16666666666666666</v>
      </c>
      <c r="D29">
        <f>VLOOKUP(A29,$Z$5:$AA$9,2,FALSE)</f>
        <v>4</v>
      </c>
      <c r="E29" s="17">
        <f>D29*C29</f>
        <v>0.66666666666666663</v>
      </c>
    </row>
    <row r="30" spans="1:5">
      <c r="A30" s="3" t="s">
        <v>68</v>
      </c>
      <c r="B30" s="4">
        <v>16</v>
      </c>
      <c r="C30" s="5">
        <v>0.17777777777777778</v>
      </c>
      <c r="D30">
        <f t="shared" ref="D30:D33" si="6">VLOOKUP(A30,$Z$5:$AA$9,2,FALSE)</f>
        <v>3</v>
      </c>
      <c r="E30" s="17">
        <f t="shared" ref="E30:E33" si="7">D30*C30</f>
        <v>0.53333333333333333</v>
      </c>
    </row>
    <row r="31" spans="1:5">
      <c r="A31" s="3" t="s">
        <v>69</v>
      </c>
      <c r="B31" s="4">
        <v>22</v>
      </c>
      <c r="C31" s="5">
        <v>0.24444444444444444</v>
      </c>
      <c r="D31">
        <f t="shared" si="6"/>
        <v>2</v>
      </c>
      <c r="E31" s="17">
        <f t="shared" si="7"/>
        <v>0.48888888888888887</v>
      </c>
    </row>
    <row r="32" spans="1:5">
      <c r="A32" s="3" t="s">
        <v>67</v>
      </c>
      <c r="B32" s="4">
        <v>34</v>
      </c>
      <c r="C32" s="5">
        <v>0.37777777777777777</v>
      </c>
      <c r="D32">
        <f t="shared" si="6"/>
        <v>1</v>
      </c>
      <c r="E32" s="17">
        <f t="shared" si="7"/>
        <v>0.37777777777777777</v>
      </c>
    </row>
    <row r="33" spans="1:5">
      <c r="A33" s="3" t="s">
        <v>74</v>
      </c>
      <c r="B33" s="4">
        <v>3</v>
      </c>
      <c r="C33" s="5">
        <v>3.3333333333333333E-2</v>
      </c>
      <c r="D33">
        <f t="shared" si="6"/>
        <v>0</v>
      </c>
      <c r="E33" s="17">
        <f t="shared" si="7"/>
        <v>0</v>
      </c>
    </row>
    <row r="34" spans="1:5">
      <c r="A34" s="3" t="s">
        <v>477</v>
      </c>
      <c r="B34" s="4">
        <v>90</v>
      </c>
      <c r="C34" s="5">
        <v>1</v>
      </c>
      <c r="D34" s="5">
        <f>E34/D29</f>
        <v>0.51666666666666661</v>
      </c>
      <c r="E34" s="17">
        <f>SUM(E29:E33)</f>
        <v>2.0666666666666664</v>
      </c>
    </row>
    <row r="36" spans="1:5">
      <c r="A36" s="2" t="s">
        <v>10</v>
      </c>
      <c r="B36" t="s">
        <v>478</v>
      </c>
      <c r="C36" t="s">
        <v>479</v>
      </c>
      <c r="D36" t="s">
        <v>499</v>
      </c>
      <c r="E36" s="17" t="s">
        <v>498</v>
      </c>
    </row>
    <row r="37" spans="1:5">
      <c r="A37" s="3" t="s">
        <v>70</v>
      </c>
      <c r="B37" s="4">
        <v>38</v>
      </c>
      <c r="C37" s="5">
        <v>0.42222222222222222</v>
      </c>
      <c r="D37">
        <f>VLOOKUP(A37,$Z$5:$AA$9,2,FALSE)</f>
        <v>4</v>
      </c>
      <c r="E37" s="17">
        <f>D37*C37</f>
        <v>1.6888888888888889</v>
      </c>
    </row>
    <row r="38" spans="1:5">
      <c r="A38" s="3" t="s">
        <v>68</v>
      </c>
      <c r="B38" s="4">
        <v>34</v>
      </c>
      <c r="C38" s="5">
        <v>0.37777777777777777</v>
      </c>
      <c r="D38">
        <f t="shared" ref="D38:D40" si="8">VLOOKUP(A38,$Z$5:$AA$9,2,FALSE)</f>
        <v>3</v>
      </c>
      <c r="E38" s="17">
        <f t="shared" ref="E38:E40" si="9">D38*C38</f>
        <v>1.1333333333333333</v>
      </c>
    </row>
    <row r="39" spans="1:5">
      <c r="A39" s="3" t="s">
        <v>69</v>
      </c>
      <c r="B39" s="4">
        <v>13</v>
      </c>
      <c r="C39" s="5">
        <v>0.14444444444444443</v>
      </c>
      <c r="D39">
        <f t="shared" si="8"/>
        <v>2</v>
      </c>
      <c r="E39" s="17">
        <f t="shared" si="9"/>
        <v>0.28888888888888886</v>
      </c>
    </row>
    <row r="40" spans="1:5">
      <c r="A40" s="3" t="s">
        <v>67</v>
      </c>
      <c r="B40" s="4">
        <v>5</v>
      </c>
      <c r="C40" s="5">
        <v>5.5555555555555552E-2</v>
      </c>
      <c r="D40">
        <f t="shared" si="8"/>
        <v>1</v>
      </c>
      <c r="E40" s="17">
        <f t="shared" si="9"/>
        <v>5.5555555555555552E-2</v>
      </c>
    </row>
    <row r="41" spans="1:5">
      <c r="A41" s="3" t="s">
        <v>477</v>
      </c>
      <c r="B41" s="4">
        <v>90</v>
      </c>
      <c r="C41" s="5">
        <v>1</v>
      </c>
      <c r="D41" s="5">
        <f>E41/D37</f>
        <v>0.79166666666666652</v>
      </c>
      <c r="E41" s="17">
        <f>SUM(E37:E40)</f>
        <v>3.1666666666666661</v>
      </c>
    </row>
    <row r="44" spans="1:5">
      <c r="A44" s="2" t="s">
        <v>11</v>
      </c>
      <c r="B44" t="s">
        <v>478</v>
      </c>
      <c r="C44" t="s">
        <v>479</v>
      </c>
      <c r="D44" t="s">
        <v>499</v>
      </c>
      <c r="E44" s="17" t="s">
        <v>498</v>
      </c>
    </row>
    <row r="45" spans="1:5">
      <c r="A45" s="3" t="s">
        <v>70</v>
      </c>
      <c r="B45" s="4">
        <v>33</v>
      </c>
      <c r="C45" s="5">
        <v>0.375</v>
      </c>
      <c r="D45">
        <f>VLOOKUP(A45,$Z$5:$AA$9,2,FALSE)</f>
        <v>4</v>
      </c>
      <c r="E45" s="17">
        <f>D45*C45</f>
        <v>1.5</v>
      </c>
    </row>
    <row r="46" spans="1:5">
      <c r="A46" s="3" t="s">
        <v>68</v>
      </c>
      <c r="B46" s="4">
        <v>33</v>
      </c>
      <c r="C46" s="5">
        <v>0.375</v>
      </c>
      <c r="D46">
        <f t="shared" ref="D46:D48" si="10">VLOOKUP(A46,$Z$5:$AA$9,2,FALSE)</f>
        <v>3</v>
      </c>
      <c r="E46" s="17">
        <f t="shared" ref="E46:E48" si="11">D46*C46</f>
        <v>1.125</v>
      </c>
    </row>
    <row r="47" spans="1:5">
      <c r="A47" s="3" t="s">
        <v>69</v>
      </c>
      <c r="B47" s="4">
        <v>16</v>
      </c>
      <c r="C47" s="5">
        <v>0.18181818181818182</v>
      </c>
      <c r="D47">
        <f t="shared" si="10"/>
        <v>2</v>
      </c>
      <c r="E47" s="17">
        <f t="shared" si="11"/>
        <v>0.36363636363636365</v>
      </c>
    </row>
    <row r="48" spans="1:5">
      <c r="A48" s="3" t="s">
        <v>67</v>
      </c>
      <c r="B48" s="4">
        <v>6</v>
      </c>
      <c r="C48" s="5">
        <v>6.8181818181818177E-2</v>
      </c>
      <c r="D48">
        <f t="shared" si="10"/>
        <v>1</v>
      </c>
      <c r="E48" s="17">
        <f t="shared" si="11"/>
        <v>6.8181818181818177E-2</v>
      </c>
    </row>
    <row r="49" spans="1:5">
      <c r="A49" s="3" t="s">
        <v>477</v>
      </c>
      <c r="B49" s="4">
        <v>88</v>
      </c>
      <c r="C49" s="5">
        <v>1</v>
      </c>
      <c r="D49" s="5">
        <f>E49/D45</f>
        <v>0.76420454545454553</v>
      </c>
      <c r="E49" s="17">
        <f>SUM(E45:E48)</f>
        <v>3.0568181818181821</v>
      </c>
    </row>
    <row r="52" spans="1:5">
      <c r="A52" s="2" t="s">
        <v>12</v>
      </c>
      <c r="B52" t="s">
        <v>478</v>
      </c>
      <c r="C52" t="s">
        <v>479</v>
      </c>
      <c r="D52" t="s">
        <v>499</v>
      </c>
      <c r="E52" s="17" t="s">
        <v>498</v>
      </c>
    </row>
    <row r="53" spans="1:5">
      <c r="A53" s="3" t="s">
        <v>70</v>
      </c>
      <c r="B53" s="4">
        <v>22</v>
      </c>
      <c r="C53" s="5">
        <v>0.24444444444444444</v>
      </c>
      <c r="D53">
        <f>VLOOKUP(A53,$Z$5:$AA$9,2,FALSE)</f>
        <v>4</v>
      </c>
      <c r="E53" s="17">
        <f>D53*C53</f>
        <v>0.97777777777777775</v>
      </c>
    </row>
    <row r="54" spans="1:5">
      <c r="A54" s="3" t="s">
        <v>68</v>
      </c>
      <c r="B54" s="4">
        <v>32</v>
      </c>
      <c r="C54" s="5">
        <v>0.35555555555555557</v>
      </c>
      <c r="D54">
        <f t="shared" ref="D54:D57" si="12">VLOOKUP(A54,$Z$5:$AA$9,2,FALSE)</f>
        <v>3</v>
      </c>
      <c r="E54" s="17">
        <f t="shared" ref="E54:E57" si="13">D54*C54</f>
        <v>1.0666666666666667</v>
      </c>
    </row>
    <row r="55" spans="1:5">
      <c r="A55" s="3" t="s">
        <v>69</v>
      </c>
      <c r="B55" s="4">
        <v>16</v>
      </c>
      <c r="C55" s="5">
        <v>0.17777777777777778</v>
      </c>
      <c r="D55">
        <f t="shared" si="12"/>
        <v>2</v>
      </c>
      <c r="E55" s="17">
        <f t="shared" si="13"/>
        <v>0.35555555555555557</v>
      </c>
    </row>
    <row r="56" spans="1:5">
      <c r="A56" s="3" t="s">
        <v>67</v>
      </c>
      <c r="B56" s="4">
        <v>16</v>
      </c>
      <c r="C56" s="5">
        <v>0.17777777777777778</v>
      </c>
      <c r="D56">
        <f t="shared" si="12"/>
        <v>1</v>
      </c>
      <c r="E56" s="17">
        <f t="shared" si="13"/>
        <v>0.17777777777777778</v>
      </c>
    </row>
    <row r="57" spans="1:5">
      <c r="A57" s="3" t="s">
        <v>74</v>
      </c>
      <c r="B57" s="4">
        <v>4</v>
      </c>
      <c r="C57" s="5">
        <v>4.4444444444444446E-2</v>
      </c>
      <c r="D57">
        <f t="shared" si="12"/>
        <v>0</v>
      </c>
      <c r="E57" s="17">
        <f t="shared" si="13"/>
        <v>0</v>
      </c>
    </row>
    <row r="58" spans="1:5">
      <c r="A58" s="3" t="s">
        <v>477</v>
      </c>
      <c r="B58" s="4">
        <v>90</v>
      </c>
      <c r="C58" s="5">
        <v>1</v>
      </c>
      <c r="D58" s="5">
        <f>E58/D53</f>
        <v>0.64444444444444438</v>
      </c>
      <c r="E58" s="17">
        <f>SUM(E53:E57)</f>
        <v>2.5777777777777775</v>
      </c>
    </row>
    <row r="60" spans="1:5">
      <c r="A60" s="2" t="s">
        <v>13</v>
      </c>
      <c r="B60" t="s">
        <v>478</v>
      </c>
      <c r="C60" t="s">
        <v>479</v>
      </c>
      <c r="D60" t="s">
        <v>499</v>
      </c>
      <c r="E60" s="17" t="s">
        <v>498</v>
      </c>
    </row>
    <row r="61" spans="1:5">
      <c r="A61" s="3" t="s">
        <v>70</v>
      </c>
      <c r="B61" s="4">
        <v>42</v>
      </c>
      <c r="C61" s="5">
        <v>0.47191011235955055</v>
      </c>
      <c r="D61">
        <f>VLOOKUP(A61,$Z$5:$AA$9,2,FALSE)</f>
        <v>4</v>
      </c>
      <c r="E61" s="17">
        <f>D61*C61</f>
        <v>1.8876404494382022</v>
      </c>
    </row>
    <row r="62" spans="1:5">
      <c r="A62" s="3" t="s">
        <v>68</v>
      </c>
      <c r="B62" s="4">
        <v>29</v>
      </c>
      <c r="C62" s="5">
        <v>0.3258426966292135</v>
      </c>
      <c r="D62">
        <f t="shared" ref="D62:D64" si="14">VLOOKUP(A62,$Z$5:$AA$9,2,FALSE)</f>
        <v>3</v>
      </c>
      <c r="E62" s="17">
        <f t="shared" ref="E62:E64" si="15">D62*C62</f>
        <v>0.97752808988764051</v>
      </c>
    </row>
    <row r="63" spans="1:5">
      <c r="A63" s="3" t="s">
        <v>69</v>
      </c>
      <c r="B63" s="4">
        <v>16</v>
      </c>
      <c r="C63" s="5">
        <v>0.1797752808988764</v>
      </c>
      <c r="D63">
        <f t="shared" si="14"/>
        <v>2</v>
      </c>
      <c r="E63" s="17">
        <f t="shared" si="15"/>
        <v>0.3595505617977528</v>
      </c>
    </row>
    <row r="64" spans="1:5">
      <c r="A64" s="3" t="s">
        <v>67</v>
      </c>
      <c r="B64" s="4">
        <v>2</v>
      </c>
      <c r="C64" s="5">
        <v>2.247191011235955E-2</v>
      </c>
      <c r="D64">
        <f t="shared" si="14"/>
        <v>1</v>
      </c>
      <c r="E64" s="17">
        <f t="shared" si="15"/>
        <v>2.247191011235955E-2</v>
      </c>
    </row>
    <row r="65" spans="1:5">
      <c r="A65" s="3" t="s">
        <v>477</v>
      </c>
      <c r="B65" s="4">
        <v>89</v>
      </c>
      <c r="C65" s="5">
        <v>1</v>
      </c>
      <c r="D65" s="5">
        <f>E65/D61</f>
        <v>0.8117977528089888</v>
      </c>
      <c r="E65" s="17">
        <f>SUM(E61:E64)</f>
        <v>3.2471910112359552</v>
      </c>
    </row>
    <row r="68" spans="1:5">
      <c r="A68" s="2" t="s">
        <v>14</v>
      </c>
      <c r="B68" t="s">
        <v>478</v>
      </c>
      <c r="C68" t="s">
        <v>479</v>
      </c>
      <c r="D68" t="s">
        <v>499</v>
      </c>
      <c r="E68" s="17" t="s">
        <v>498</v>
      </c>
    </row>
    <row r="69" spans="1:5">
      <c r="A69" s="3" t="s">
        <v>70</v>
      </c>
      <c r="B69" s="4">
        <v>51</v>
      </c>
      <c r="C69" s="5">
        <v>0.57954545454545459</v>
      </c>
      <c r="D69">
        <f>VLOOKUP(A69,$Z$5:$AA$9,2,FALSE)</f>
        <v>4</v>
      </c>
      <c r="E69" s="17">
        <f>D69*C69</f>
        <v>2.3181818181818183</v>
      </c>
    </row>
    <row r="70" spans="1:5">
      <c r="A70" s="3" t="s">
        <v>68</v>
      </c>
      <c r="B70" s="4">
        <v>27</v>
      </c>
      <c r="C70" s="5">
        <v>0.30681818181818182</v>
      </c>
      <c r="D70">
        <f t="shared" ref="D70:D72" si="16">VLOOKUP(A70,$Z$5:$AA$9,2,FALSE)</f>
        <v>3</v>
      </c>
      <c r="E70" s="17">
        <f t="shared" ref="E70:E72" si="17">D70*C70</f>
        <v>0.92045454545454541</v>
      </c>
    </row>
    <row r="71" spans="1:5">
      <c r="A71" s="3" t="s">
        <v>69</v>
      </c>
      <c r="B71" s="4">
        <v>8</v>
      </c>
      <c r="C71" s="5">
        <v>9.0909090909090912E-2</v>
      </c>
      <c r="D71">
        <f t="shared" si="16"/>
        <v>2</v>
      </c>
      <c r="E71" s="17">
        <f t="shared" si="17"/>
        <v>0.18181818181818182</v>
      </c>
    </row>
    <row r="72" spans="1:5">
      <c r="A72" s="3" t="s">
        <v>67</v>
      </c>
      <c r="B72" s="4">
        <v>2</v>
      </c>
      <c r="C72" s="5">
        <v>2.2727272727272728E-2</v>
      </c>
      <c r="D72">
        <f t="shared" si="16"/>
        <v>1</v>
      </c>
      <c r="E72" s="17">
        <f t="shared" si="17"/>
        <v>2.2727272727272728E-2</v>
      </c>
    </row>
    <row r="73" spans="1:5">
      <c r="A73" s="3" t="s">
        <v>477</v>
      </c>
      <c r="B73" s="4">
        <v>88</v>
      </c>
      <c r="C73" s="5">
        <v>1</v>
      </c>
      <c r="D73" s="5">
        <f>E73/D69</f>
        <v>0.86079545454545459</v>
      </c>
      <c r="E73" s="17">
        <f>SUM(E69:E72)</f>
        <v>3.4431818181818183</v>
      </c>
    </row>
    <row r="76" spans="1:5">
      <c r="A76" s="2" t="s">
        <v>15</v>
      </c>
      <c r="B76" t="s">
        <v>478</v>
      </c>
      <c r="C76" t="s">
        <v>479</v>
      </c>
      <c r="D76" t="s">
        <v>499</v>
      </c>
      <c r="E76" s="17" t="s">
        <v>498</v>
      </c>
    </row>
    <row r="77" spans="1:5">
      <c r="A77" s="3" t="s">
        <v>70</v>
      </c>
      <c r="B77" s="4">
        <v>21</v>
      </c>
      <c r="C77" s="5">
        <v>0.23333333333333334</v>
      </c>
      <c r="D77">
        <f>VLOOKUP(A77,$Z$5:$AA$9,2,FALSE)</f>
        <v>4</v>
      </c>
      <c r="E77" s="17">
        <f>D77*C77</f>
        <v>0.93333333333333335</v>
      </c>
    </row>
    <row r="78" spans="1:5">
      <c r="A78" s="3" t="s">
        <v>68</v>
      </c>
      <c r="B78" s="4">
        <v>34</v>
      </c>
      <c r="C78" s="5">
        <v>0.37777777777777777</v>
      </c>
      <c r="D78">
        <f t="shared" ref="D78:D81" si="18">VLOOKUP(A78,$Z$5:$AA$9,2,FALSE)</f>
        <v>3</v>
      </c>
      <c r="E78" s="17">
        <f t="shared" ref="E78:E81" si="19">D78*C78</f>
        <v>1.1333333333333333</v>
      </c>
    </row>
    <row r="79" spans="1:5">
      <c r="A79" s="3" t="s">
        <v>69</v>
      </c>
      <c r="B79" s="4">
        <v>24</v>
      </c>
      <c r="C79" s="5">
        <v>0.26666666666666666</v>
      </c>
      <c r="D79">
        <f t="shared" si="18"/>
        <v>2</v>
      </c>
      <c r="E79" s="17">
        <f t="shared" si="19"/>
        <v>0.53333333333333333</v>
      </c>
    </row>
    <row r="80" spans="1:5">
      <c r="A80" s="3" t="s">
        <v>67</v>
      </c>
      <c r="B80" s="4">
        <v>7</v>
      </c>
      <c r="C80" s="5">
        <v>7.7777777777777779E-2</v>
      </c>
      <c r="D80">
        <f t="shared" si="18"/>
        <v>1</v>
      </c>
      <c r="E80" s="17">
        <f t="shared" si="19"/>
        <v>7.7777777777777779E-2</v>
      </c>
    </row>
    <row r="81" spans="1:5">
      <c r="A81" s="3" t="s">
        <v>74</v>
      </c>
      <c r="B81" s="4">
        <v>4</v>
      </c>
      <c r="C81" s="5">
        <v>4.4444444444444446E-2</v>
      </c>
      <c r="D81">
        <f t="shared" si="18"/>
        <v>0</v>
      </c>
      <c r="E81" s="17">
        <f t="shared" si="19"/>
        <v>0</v>
      </c>
    </row>
    <row r="82" spans="1:5">
      <c r="A82" s="3" t="s">
        <v>477</v>
      </c>
      <c r="B82" s="4">
        <v>90</v>
      </c>
      <c r="C82" s="5">
        <v>1</v>
      </c>
      <c r="D82" s="5">
        <f>E82/D77</f>
        <v>0.6694444444444444</v>
      </c>
      <c r="E82" s="17">
        <f>SUM(E77:E81)</f>
        <v>2.6777777777777776</v>
      </c>
    </row>
    <row r="84" spans="1:5">
      <c r="A84" s="2" t="s">
        <v>16</v>
      </c>
      <c r="B84" t="s">
        <v>478</v>
      </c>
      <c r="C84" t="s">
        <v>479</v>
      </c>
      <c r="D84" t="s">
        <v>499</v>
      </c>
      <c r="E84" s="17" t="s">
        <v>498</v>
      </c>
    </row>
    <row r="85" spans="1:5">
      <c r="A85" s="3" t="s">
        <v>70</v>
      </c>
      <c r="B85" s="4">
        <v>12</v>
      </c>
      <c r="C85" s="5">
        <v>0.13793103448275862</v>
      </c>
      <c r="D85">
        <f>VLOOKUP(A85,$Z$5:$AA$9,2,FALSE)</f>
        <v>4</v>
      </c>
      <c r="E85" s="17">
        <f>D85*C85</f>
        <v>0.55172413793103448</v>
      </c>
    </row>
    <row r="86" spans="1:5">
      <c r="A86" s="3" t="s">
        <v>68</v>
      </c>
      <c r="B86" s="4">
        <v>9</v>
      </c>
      <c r="C86" s="5">
        <v>0.10344827586206896</v>
      </c>
      <c r="D86">
        <f t="shared" ref="D86:D89" si="20">VLOOKUP(A86,$Z$5:$AA$9,2,FALSE)</f>
        <v>3</v>
      </c>
      <c r="E86" s="17">
        <f t="shared" ref="E86:E89" si="21">D86*C86</f>
        <v>0.31034482758620691</v>
      </c>
    </row>
    <row r="87" spans="1:5">
      <c r="A87" s="3" t="s">
        <v>69</v>
      </c>
      <c r="B87" s="4">
        <v>12</v>
      </c>
      <c r="C87" s="5">
        <v>0.13793103448275862</v>
      </c>
      <c r="D87">
        <f t="shared" si="20"/>
        <v>2</v>
      </c>
      <c r="E87" s="17">
        <f t="shared" si="21"/>
        <v>0.27586206896551724</v>
      </c>
    </row>
    <row r="88" spans="1:5">
      <c r="A88" s="3" t="s">
        <v>67</v>
      </c>
      <c r="B88" s="4">
        <v>3</v>
      </c>
      <c r="C88" s="5">
        <v>3.4482758620689655E-2</v>
      </c>
      <c r="D88">
        <f t="shared" si="20"/>
        <v>1</v>
      </c>
      <c r="E88" s="17">
        <f t="shared" si="21"/>
        <v>3.4482758620689655E-2</v>
      </c>
    </row>
    <row r="89" spans="1:5">
      <c r="A89" s="3" t="s">
        <v>74</v>
      </c>
      <c r="B89" s="4">
        <v>51</v>
      </c>
      <c r="C89" s="5">
        <v>0.58620689655172409</v>
      </c>
      <c r="D89">
        <f t="shared" si="20"/>
        <v>0</v>
      </c>
      <c r="E89" s="17">
        <f t="shared" si="21"/>
        <v>0</v>
      </c>
    </row>
    <row r="90" spans="1:5">
      <c r="A90" s="3" t="s">
        <v>477</v>
      </c>
      <c r="B90" s="4">
        <v>87</v>
      </c>
      <c r="C90" s="5">
        <v>1</v>
      </c>
      <c r="D90" s="5">
        <f>E90/D85</f>
        <v>0.29310344827586204</v>
      </c>
      <c r="E90" s="17">
        <f>SUM(E85:E89)</f>
        <v>1.1724137931034482</v>
      </c>
    </row>
    <row r="92" spans="1:5" ht="28">
      <c r="A92" s="13" t="s">
        <v>489</v>
      </c>
    </row>
    <row r="93" spans="1:5">
      <c r="A93" s="14" t="s">
        <v>276</v>
      </c>
    </row>
    <row r="94" spans="1:5" ht="28">
      <c r="A94" s="14" t="s">
        <v>448</v>
      </c>
    </row>
    <row r="95" spans="1:5" ht="28">
      <c r="A95" s="14" t="s">
        <v>108</v>
      </c>
    </row>
    <row r="96" spans="1:5" ht="28">
      <c r="A96" s="14" t="s">
        <v>114</v>
      </c>
    </row>
    <row r="97" spans="1:1">
      <c r="A97" s="14" t="s">
        <v>215</v>
      </c>
    </row>
    <row r="98" spans="1:1">
      <c r="A98" s="14" t="s">
        <v>122</v>
      </c>
    </row>
    <row r="99" spans="1:1">
      <c r="A99" s="14" t="s">
        <v>182</v>
      </c>
    </row>
    <row r="100" spans="1:1">
      <c r="A100" s="14" t="s">
        <v>198</v>
      </c>
    </row>
    <row r="101" spans="1:1">
      <c r="A101" s="14" t="s">
        <v>263</v>
      </c>
    </row>
    <row r="102" spans="1:1">
      <c r="A102" s="14" t="s">
        <v>221</v>
      </c>
    </row>
    <row r="103" spans="1:1" ht="28">
      <c r="A103" s="14" t="s">
        <v>100</v>
      </c>
    </row>
    <row r="104" spans="1:1" ht="70">
      <c r="A104" s="14" t="s">
        <v>428</v>
      </c>
    </row>
    <row r="105" spans="1:1" ht="28">
      <c r="A105" s="14" t="s">
        <v>401</v>
      </c>
    </row>
    <row r="106" spans="1:1">
      <c r="A106" s="14" t="s">
        <v>163</v>
      </c>
    </row>
    <row r="107" spans="1:1">
      <c r="A107" s="14" t="s">
        <v>314</v>
      </c>
    </row>
    <row r="108" spans="1:1">
      <c r="A108" s="14" t="s">
        <v>235</v>
      </c>
    </row>
    <row r="109" spans="1:1">
      <c r="A109" s="14" t="s">
        <v>371</v>
      </c>
    </row>
    <row r="110" spans="1:1">
      <c r="A110" s="14" t="s">
        <v>132</v>
      </c>
    </row>
    <row r="111" spans="1:1" ht="84">
      <c r="A111" s="14" t="s">
        <v>416</v>
      </c>
    </row>
    <row r="112" spans="1:1" ht="42">
      <c r="A112" s="14" t="s">
        <v>270</v>
      </c>
    </row>
    <row r="113" spans="1:1">
      <c r="A113" s="14" t="s">
        <v>248</v>
      </c>
    </row>
    <row r="114" spans="1:1" ht="28">
      <c r="A114" s="14" t="s">
        <v>187</v>
      </c>
    </row>
    <row r="115" spans="1:1">
      <c r="A115" s="14" t="s">
        <v>176</v>
      </c>
    </row>
    <row r="116" spans="1:1" ht="42">
      <c r="A116" s="14" t="s">
        <v>155</v>
      </c>
    </row>
    <row r="117" spans="1:1">
      <c r="A117" s="14" t="s">
        <v>357</v>
      </c>
    </row>
    <row r="118" spans="1:1">
      <c r="A118" s="14" t="s">
        <v>410</v>
      </c>
    </row>
    <row r="119" spans="1:1">
      <c r="A119" s="14" t="s">
        <v>332</v>
      </c>
    </row>
    <row r="120" spans="1:1" ht="28">
      <c r="A120" s="14" t="s">
        <v>202</v>
      </c>
    </row>
    <row r="121" spans="1:1">
      <c r="A121" s="14" t="s">
        <v>378</v>
      </c>
    </row>
    <row r="122" spans="1:1">
      <c r="A122" s="14" t="s">
        <v>477</v>
      </c>
    </row>
    <row r="123" spans="1:1">
      <c r="A123" s="12"/>
    </row>
    <row r="124" spans="1:1">
      <c r="A124" s="12"/>
    </row>
    <row r="125" spans="1:1">
      <c r="A125" s="12"/>
    </row>
    <row r="126" spans="1:1">
      <c r="A126" s="12"/>
    </row>
    <row r="127" spans="1:1">
      <c r="A127" s="12"/>
    </row>
    <row r="128" spans="1:1">
      <c r="A128" s="12"/>
    </row>
    <row r="129" spans="1:1">
      <c r="A129" s="12"/>
    </row>
    <row r="130" spans="1:1">
      <c r="A130" s="12"/>
    </row>
    <row r="131" spans="1:1">
      <c r="A131" s="12"/>
    </row>
    <row r="132" spans="1:1">
      <c r="A132" s="12"/>
    </row>
    <row r="133" spans="1:1">
      <c r="A133" s="12"/>
    </row>
    <row r="134" spans="1:1">
      <c r="A134" s="12"/>
    </row>
    <row r="135" spans="1:1">
      <c r="A135" s="12"/>
    </row>
  </sheetData>
  <sortState ref="Z5:AA9">
    <sortCondition ref="AA5:AA9"/>
  </sortState>
  <mergeCells count="2">
    <mergeCell ref="V3:W3"/>
    <mergeCell ref="Z3:AA3"/>
  </mergeCells>
  <pageMargins left="0.7" right="0.7" top="0.75" bottom="0.75" header="0.3" footer="0.3"/>
  <pageSetup paperSize="9" orientation="portrait"/>
  <drawing r:id="rId1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8"/>
  <sheetViews>
    <sheetView zoomScale="85" zoomScaleNormal="85" zoomScalePageLayoutView="85" workbookViewId="0">
      <selection activeCell="D5" sqref="D5"/>
    </sheetView>
  </sheetViews>
  <sheetFormatPr baseColWidth="10" defaultColWidth="8.83203125" defaultRowHeight="14" x14ac:dyDescent="0"/>
  <cols>
    <col min="1" max="1" width="16" customWidth="1"/>
    <col min="2" max="2" width="10.5" customWidth="1"/>
    <col min="3" max="3" width="9.6640625" customWidth="1"/>
    <col min="4" max="4" width="8" bestFit="1" customWidth="1"/>
    <col min="5" max="5" width="5.83203125" bestFit="1" customWidth="1"/>
    <col min="23" max="23" width="51.5" bestFit="1" customWidth="1"/>
    <col min="26" max="26" width="19.5" bestFit="1" customWidth="1"/>
  </cols>
  <sheetData>
    <row r="1" spans="1:27" ht="18">
      <c r="A1" s="1" t="s">
        <v>483</v>
      </c>
      <c r="B1" s="1" t="s">
        <v>485</v>
      </c>
    </row>
    <row r="2" spans="1:27" ht="18">
      <c r="A2" s="1" t="s">
        <v>484</v>
      </c>
      <c r="B2" s="1" t="s">
        <v>490</v>
      </c>
    </row>
    <row r="3" spans="1:27" ht="29.25" customHeight="1">
      <c r="W3" s="20" t="str">
        <f>B2</f>
        <v>How important would the following qualities be in determining your choice of ELN.</v>
      </c>
      <c r="X3" s="20"/>
      <c r="Z3" s="19" t="s">
        <v>501</v>
      </c>
      <c r="AA3" s="19"/>
    </row>
    <row r="4" spans="1:27">
      <c r="A4" s="2" t="s">
        <v>18</v>
      </c>
      <c r="B4" t="s">
        <v>478</v>
      </c>
      <c r="C4" t="s">
        <v>479</v>
      </c>
      <c r="D4" t="s">
        <v>499</v>
      </c>
      <c r="E4" t="s">
        <v>498</v>
      </c>
      <c r="W4" s="10" t="s">
        <v>500</v>
      </c>
      <c r="X4" s="10" t="s">
        <v>498</v>
      </c>
      <c r="Z4" s="10" t="s">
        <v>500</v>
      </c>
      <c r="AA4" s="10" t="s">
        <v>502</v>
      </c>
    </row>
    <row r="5" spans="1:27">
      <c r="A5" s="3" t="s">
        <v>70</v>
      </c>
      <c r="B5" s="4">
        <v>63</v>
      </c>
      <c r="C5" s="5">
        <v>0.7078651685393258</v>
      </c>
      <c r="D5">
        <f>VLOOKUP(A5,$Z$5:$AA$9,2,FALSE)</f>
        <v>4</v>
      </c>
      <c r="E5" s="16">
        <f>D5*C5</f>
        <v>2.8314606741573032</v>
      </c>
      <c r="W5" t="str">
        <f>$A$76</f>
        <v>Other (please specify below)</v>
      </c>
      <c r="X5" s="5">
        <f>$D$82</f>
        <v>0.26190476190476186</v>
      </c>
      <c r="Z5" s="3" t="s">
        <v>74</v>
      </c>
      <c r="AA5">
        <v>0</v>
      </c>
    </row>
    <row r="6" spans="1:27">
      <c r="A6" s="3" t="s">
        <v>68</v>
      </c>
      <c r="B6" s="4">
        <v>19</v>
      </c>
      <c r="C6" s="5">
        <v>0.21348314606741572</v>
      </c>
      <c r="D6">
        <f t="shared" ref="D6:D7" si="0">VLOOKUP(A6,$Z$5:$AA$9,2,FALSE)</f>
        <v>3</v>
      </c>
      <c r="E6" s="16">
        <f t="shared" ref="E6:E7" si="1">D6*C6</f>
        <v>0.6404494382022472</v>
      </c>
      <c r="W6" t="str">
        <f>$A$36</f>
        <v>Low cost</v>
      </c>
      <c r="X6" s="5">
        <f>$D$42</f>
        <v>0.69166666666666665</v>
      </c>
      <c r="Z6" s="3" t="s">
        <v>67</v>
      </c>
      <c r="AA6">
        <v>1</v>
      </c>
    </row>
    <row r="7" spans="1:27">
      <c r="A7" s="3" t="s">
        <v>69</v>
      </c>
      <c r="B7" s="4">
        <v>7</v>
      </c>
      <c r="C7" s="5">
        <v>7.8651685393258425E-2</v>
      </c>
      <c r="D7">
        <f t="shared" si="0"/>
        <v>2</v>
      </c>
      <c r="E7" s="16">
        <f t="shared" si="1"/>
        <v>0.15730337078651685</v>
      </c>
      <c r="W7" t="str">
        <f>$A$20</f>
        <v>Quality of support</v>
      </c>
      <c r="X7" s="5">
        <f>$D$25</f>
        <v>0.7331460674157303</v>
      </c>
      <c r="Z7" s="3" t="s">
        <v>69</v>
      </c>
      <c r="AA7">
        <v>2</v>
      </c>
    </row>
    <row r="8" spans="1:27">
      <c r="A8" s="3" t="s">
        <v>477</v>
      </c>
      <c r="B8" s="4">
        <v>89</v>
      </c>
      <c r="C8" s="5">
        <v>1</v>
      </c>
      <c r="D8" s="5">
        <f>E8/MAX(D5:D7)</f>
        <v>0.90730337078651679</v>
      </c>
      <c r="E8" s="16">
        <f>SUM(E5:E7)</f>
        <v>3.6292134831460672</v>
      </c>
      <c r="W8" t="str">
        <f>$A$28</f>
        <v>Accessibility from a wide range of devices / locations</v>
      </c>
      <c r="X8" s="5">
        <f>$D$33</f>
        <v>0.7471910112359551</v>
      </c>
      <c r="Z8" s="3" t="s">
        <v>68</v>
      </c>
      <c r="AA8">
        <v>3</v>
      </c>
    </row>
    <row r="9" spans="1:27">
      <c r="W9" t="str">
        <f>$A$52</f>
        <v>Level of security</v>
      </c>
      <c r="X9" s="5">
        <f>$D$57</f>
        <v>0.8258426966292135</v>
      </c>
      <c r="Z9" s="3" t="s">
        <v>70</v>
      </c>
      <c r="AA9">
        <v>4</v>
      </c>
    </row>
    <row r="10" spans="1:27">
      <c r="W10" t="str">
        <f>$A$60</f>
        <v>Range of data types it can handle</v>
      </c>
      <c r="X10" s="5">
        <f>$D$64</f>
        <v>0.8567415730337079</v>
      </c>
    </row>
    <row r="11" spans="1:27">
      <c r="W11" t="str">
        <f>$A$12</f>
        <v>Scientific specific capabilities</v>
      </c>
      <c r="X11" s="5">
        <f>$D$16</f>
        <v>0.86363636363636354</v>
      </c>
    </row>
    <row r="12" spans="1:27">
      <c r="A12" s="2" t="s">
        <v>19</v>
      </c>
      <c r="B12" t="s">
        <v>478</v>
      </c>
      <c r="C12" t="s">
        <v>479</v>
      </c>
      <c r="D12" t="s">
        <v>499</v>
      </c>
      <c r="E12" t="s">
        <v>498</v>
      </c>
      <c r="W12" t="str">
        <f>$A$44</f>
        <v>Performance of the system (e.g. response time)</v>
      </c>
      <c r="X12" s="5">
        <f>$D$49</f>
        <v>0.87921348314606729</v>
      </c>
    </row>
    <row r="13" spans="1:27">
      <c r="A13" s="3" t="s">
        <v>70</v>
      </c>
      <c r="B13" s="4">
        <v>48</v>
      </c>
      <c r="C13" s="5">
        <v>0.54545454545454541</v>
      </c>
      <c r="D13">
        <f>VLOOKUP(A13,$Z$5:$AA$9,2,FALSE)</f>
        <v>4</v>
      </c>
      <c r="E13" s="16">
        <f>D13*C13</f>
        <v>2.1818181818181817</v>
      </c>
      <c r="W13" t="str">
        <f>$A$68</f>
        <v>Ability to export data in an open format</v>
      </c>
      <c r="X13" s="5">
        <f>$D$73</f>
        <v>0.8820224719101124</v>
      </c>
    </row>
    <row r="14" spans="1:27">
      <c r="A14" s="3" t="s">
        <v>68</v>
      </c>
      <c r="B14" s="4">
        <v>32</v>
      </c>
      <c r="C14" s="5">
        <v>0.36363636363636365</v>
      </c>
      <c r="D14">
        <f t="shared" ref="D14:D15" si="2">VLOOKUP(A14,$Z$5:$AA$9,2,FALSE)</f>
        <v>3</v>
      </c>
      <c r="E14" s="16">
        <f t="shared" ref="E14:E15" si="3">D14*C14</f>
        <v>1.0909090909090908</v>
      </c>
      <c r="W14" t="str">
        <f>$A$4</f>
        <v>Ease of use</v>
      </c>
      <c r="X14" s="5">
        <f>$D$8</f>
        <v>0.90730337078651679</v>
      </c>
    </row>
    <row r="15" spans="1:27">
      <c r="A15" s="3" t="s">
        <v>69</v>
      </c>
      <c r="B15" s="4">
        <v>8</v>
      </c>
      <c r="C15" s="5">
        <v>9.0909090909090912E-2</v>
      </c>
      <c r="D15">
        <f t="shared" si="2"/>
        <v>2</v>
      </c>
      <c r="E15" s="16">
        <f t="shared" si="3"/>
        <v>0.18181818181818182</v>
      </c>
    </row>
    <row r="16" spans="1:27">
      <c r="A16" s="3" t="s">
        <v>477</v>
      </c>
      <c r="B16" s="4">
        <v>88</v>
      </c>
      <c r="C16" s="5">
        <v>1</v>
      </c>
      <c r="D16" s="5">
        <f>E16/MAX(D13:D15)</f>
        <v>0.86363636363636354</v>
      </c>
      <c r="E16" s="16">
        <f>SUM(E13:E15)</f>
        <v>3.4545454545454541</v>
      </c>
    </row>
    <row r="20" spans="1:5">
      <c r="A20" s="2" t="s">
        <v>20</v>
      </c>
      <c r="B20" t="s">
        <v>478</v>
      </c>
      <c r="C20" t="s">
        <v>479</v>
      </c>
      <c r="D20" t="s">
        <v>499</v>
      </c>
      <c r="E20" t="s">
        <v>498</v>
      </c>
    </row>
    <row r="21" spans="1:5">
      <c r="A21" s="3" t="s">
        <v>70</v>
      </c>
      <c r="B21" s="4">
        <v>22</v>
      </c>
      <c r="C21" s="5">
        <v>0.24719101123595505</v>
      </c>
      <c r="D21">
        <f>VLOOKUP(A21,$Z$5:$AA$9,2,FALSE)</f>
        <v>4</v>
      </c>
      <c r="E21" s="16">
        <f>D21*C21</f>
        <v>0.9887640449438202</v>
      </c>
    </row>
    <row r="22" spans="1:5">
      <c r="A22" s="3" t="s">
        <v>68</v>
      </c>
      <c r="B22" s="4">
        <v>42</v>
      </c>
      <c r="C22" s="5">
        <v>0.47191011235955055</v>
      </c>
      <c r="D22">
        <f t="shared" ref="D22:D24" si="4">VLOOKUP(A22,$Z$5:$AA$9,2,FALSE)</f>
        <v>3</v>
      </c>
      <c r="E22" s="16">
        <f t="shared" ref="E22:E24" si="5">D22*C22</f>
        <v>1.4157303370786516</v>
      </c>
    </row>
    <row r="23" spans="1:5">
      <c r="A23" s="3" t="s">
        <v>69</v>
      </c>
      <c r="B23" s="4">
        <v>22</v>
      </c>
      <c r="C23" s="5">
        <v>0.24719101123595505</v>
      </c>
      <c r="D23">
        <f t="shared" si="4"/>
        <v>2</v>
      </c>
      <c r="E23" s="16">
        <f t="shared" si="5"/>
        <v>0.4943820224719101</v>
      </c>
    </row>
    <row r="24" spans="1:5">
      <c r="A24" s="3" t="s">
        <v>67</v>
      </c>
      <c r="B24" s="4">
        <v>3</v>
      </c>
      <c r="C24" s="5">
        <v>3.3707865168539325E-2</v>
      </c>
      <c r="D24">
        <f t="shared" si="4"/>
        <v>1</v>
      </c>
      <c r="E24" s="16">
        <f t="shared" si="5"/>
        <v>3.3707865168539325E-2</v>
      </c>
    </row>
    <row r="25" spans="1:5">
      <c r="A25" s="3" t="s">
        <v>477</v>
      </c>
      <c r="B25" s="4">
        <v>89</v>
      </c>
      <c r="C25" s="5">
        <v>1</v>
      </c>
      <c r="D25" s="5">
        <f>E25/MAX(D21:D23)</f>
        <v>0.7331460674157303</v>
      </c>
      <c r="E25" s="16">
        <f>SUM(E21:E24)</f>
        <v>2.9325842696629212</v>
      </c>
    </row>
    <row r="28" spans="1:5">
      <c r="A28" s="2" t="s">
        <v>21</v>
      </c>
      <c r="B28" t="s">
        <v>478</v>
      </c>
      <c r="C28" t="s">
        <v>479</v>
      </c>
      <c r="D28" t="s">
        <v>499</v>
      </c>
      <c r="E28" t="s">
        <v>498</v>
      </c>
    </row>
    <row r="29" spans="1:5">
      <c r="A29" s="3" t="s">
        <v>70</v>
      </c>
      <c r="B29" s="4">
        <v>28</v>
      </c>
      <c r="C29" s="5">
        <v>0.3146067415730337</v>
      </c>
      <c r="D29">
        <f>VLOOKUP(A29,$Z$5:$AA$9,2,FALSE)</f>
        <v>4</v>
      </c>
      <c r="E29" s="16">
        <f>D29*C29</f>
        <v>1.2584269662921348</v>
      </c>
    </row>
    <row r="30" spans="1:5">
      <c r="A30" s="3" t="s">
        <v>68</v>
      </c>
      <c r="B30" s="4">
        <v>38</v>
      </c>
      <c r="C30" s="5">
        <v>0.42696629213483145</v>
      </c>
      <c r="D30">
        <f t="shared" ref="D30:D32" si="6">VLOOKUP(A30,$Z$5:$AA$9,2,FALSE)</f>
        <v>3</v>
      </c>
      <c r="E30" s="16">
        <f t="shared" ref="E30:E32" si="7">D30*C30</f>
        <v>1.2808988764044944</v>
      </c>
    </row>
    <row r="31" spans="1:5">
      <c r="A31" s="3" t="s">
        <v>69</v>
      </c>
      <c r="B31" s="4">
        <v>17</v>
      </c>
      <c r="C31" s="5">
        <v>0.19101123595505617</v>
      </c>
      <c r="D31">
        <f t="shared" si="6"/>
        <v>2</v>
      </c>
      <c r="E31" s="16">
        <f t="shared" si="7"/>
        <v>0.38202247191011235</v>
      </c>
    </row>
    <row r="32" spans="1:5">
      <c r="A32" s="3" t="s">
        <v>67</v>
      </c>
      <c r="B32" s="4">
        <v>6</v>
      </c>
      <c r="C32" s="5">
        <v>6.741573033707865E-2</v>
      </c>
      <c r="D32">
        <f t="shared" si="6"/>
        <v>1</v>
      </c>
      <c r="E32" s="16">
        <f t="shared" si="7"/>
        <v>6.741573033707865E-2</v>
      </c>
    </row>
    <row r="33" spans="1:5">
      <c r="A33" s="3" t="s">
        <v>477</v>
      </c>
      <c r="B33" s="4">
        <v>89</v>
      </c>
      <c r="C33" s="5">
        <v>1</v>
      </c>
      <c r="D33" s="5">
        <f>E33/MAX(D29:D31)</f>
        <v>0.7471910112359551</v>
      </c>
      <c r="E33" s="16">
        <f>SUM(E29:E32)</f>
        <v>2.9887640449438204</v>
      </c>
    </row>
    <row r="36" spans="1:5">
      <c r="A36" s="2" t="s">
        <v>22</v>
      </c>
      <c r="B36" t="s">
        <v>478</v>
      </c>
      <c r="C36" t="s">
        <v>479</v>
      </c>
      <c r="D36" t="s">
        <v>499</v>
      </c>
      <c r="E36" t="s">
        <v>498</v>
      </c>
    </row>
    <row r="37" spans="1:5">
      <c r="A37" s="3" t="s">
        <v>70</v>
      </c>
      <c r="B37" s="4">
        <v>29</v>
      </c>
      <c r="C37" s="5">
        <v>0.32222222222222224</v>
      </c>
      <c r="D37">
        <f>VLOOKUP(A37,$Z$5:$AA$9,2,FALSE)</f>
        <v>4</v>
      </c>
      <c r="E37" s="16">
        <f>D37*C37</f>
        <v>1.288888888888889</v>
      </c>
    </row>
    <row r="38" spans="1:5">
      <c r="A38" s="3" t="s">
        <v>68</v>
      </c>
      <c r="B38" s="4">
        <v>26</v>
      </c>
      <c r="C38" s="5">
        <v>0.28888888888888886</v>
      </c>
      <c r="D38">
        <f t="shared" ref="D38:D40" si="8">VLOOKUP(A38,$Z$5:$AA$9,2,FALSE)</f>
        <v>3</v>
      </c>
      <c r="E38" s="16">
        <f t="shared" ref="E38:E40" si="9">D38*C38</f>
        <v>0.86666666666666659</v>
      </c>
    </row>
    <row r="39" spans="1:5">
      <c r="A39" s="3" t="s">
        <v>69</v>
      </c>
      <c r="B39" s="4">
        <v>21</v>
      </c>
      <c r="C39" s="5">
        <v>0.23333333333333334</v>
      </c>
      <c r="D39">
        <f t="shared" si="8"/>
        <v>2</v>
      </c>
      <c r="E39" s="16">
        <f t="shared" si="9"/>
        <v>0.46666666666666667</v>
      </c>
    </row>
    <row r="40" spans="1:5">
      <c r="A40" s="3" t="s">
        <v>67</v>
      </c>
      <c r="B40" s="4">
        <v>13</v>
      </c>
      <c r="C40" s="5">
        <v>0.14444444444444443</v>
      </c>
      <c r="D40">
        <f t="shared" si="8"/>
        <v>1</v>
      </c>
      <c r="E40" s="16">
        <f t="shared" si="9"/>
        <v>0.14444444444444443</v>
      </c>
    </row>
    <row r="41" spans="1:5">
      <c r="A41" s="3" t="s">
        <v>74</v>
      </c>
      <c r="B41" s="4">
        <v>1</v>
      </c>
      <c r="C41" s="5">
        <v>1.1111111111111112E-2</v>
      </c>
      <c r="D41">
        <f t="shared" ref="D41" si="10">VLOOKUP(A41,$Z$5:$AA$9,2,FALSE)</f>
        <v>0</v>
      </c>
      <c r="E41" s="16">
        <f t="shared" ref="E41" si="11">D41*C41</f>
        <v>0</v>
      </c>
    </row>
    <row r="42" spans="1:5">
      <c r="A42" s="3" t="s">
        <v>477</v>
      </c>
      <c r="B42" s="4">
        <v>90</v>
      </c>
      <c r="C42" s="5">
        <v>1</v>
      </c>
      <c r="D42" s="5">
        <f>E42/MAX(D37:D39)</f>
        <v>0.69166666666666665</v>
      </c>
      <c r="E42" s="16">
        <f>SUM(E37:E41)</f>
        <v>2.7666666666666666</v>
      </c>
    </row>
    <row r="44" spans="1:5">
      <c r="A44" s="2" t="s">
        <v>23</v>
      </c>
      <c r="B44" t="s">
        <v>478</v>
      </c>
      <c r="C44" t="s">
        <v>479</v>
      </c>
      <c r="D44" t="s">
        <v>499</v>
      </c>
      <c r="E44" t="s">
        <v>498</v>
      </c>
    </row>
    <row r="45" spans="1:5">
      <c r="A45" s="3" t="s">
        <v>70</v>
      </c>
      <c r="B45" s="4">
        <v>53</v>
      </c>
      <c r="C45" s="5">
        <v>0.5955056179775281</v>
      </c>
      <c r="D45">
        <f>VLOOKUP(A45,$Z$5:$AA$9,2,FALSE)</f>
        <v>4</v>
      </c>
      <c r="E45" s="16">
        <f>D45*C45</f>
        <v>2.3820224719101124</v>
      </c>
    </row>
    <row r="46" spans="1:5">
      <c r="A46" s="3" t="s">
        <v>68</v>
      </c>
      <c r="B46" s="4">
        <v>30</v>
      </c>
      <c r="C46" s="5">
        <v>0.33707865168539325</v>
      </c>
      <c r="D46">
        <f t="shared" ref="D46:D48" si="12">VLOOKUP(A46,$Z$5:$AA$9,2,FALSE)</f>
        <v>3</v>
      </c>
      <c r="E46" s="16">
        <f t="shared" ref="E46:E48" si="13">D46*C46</f>
        <v>1.0112359550561798</v>
      </c>
    </row>
    <row r="47" spans="1:5">
      <c r="A47" s="3" t="s">
        <v>69</v>
      </c>
      <c r="B47" s="4">
        <v>5</v>
      </c>
      <c r="C47" s="5">
        <v>5.6179775280898875E-2</v>
      </c>
      <c r="D47">
        <f t="shared" si="12"/>
        <v>2</v>
      </c>
      <c r="E47" s="16">
        <f t="shared" si="13"/>
        <v>0.11235955056179775</v>
      </c>
    </row>
    <row r="48" spans="1:5">
      <c r="A48" s="3" t="s">
        <v>67</v>
      </c>
      <c r="B48" s="4">
        <v>1</v>
      </c>
      <c r="C48" s="5">
        <v>1.1235955056179775E-2</v>
      </c>
      <c r="D48">
        <f t="shared" si="12"/>
        <v>1</v>
      </c>
      <c r="E48" s="16">
        <f t="shared" si="13"/>
        <v>1.1235955056179775E-2</v>
      </c>
    </row>
    <row r="49" spans="1:5">
      <c r="A49" s="3" t="s">
        <v>477</v>
      </c>
      <c r="B49" s="4">
        <v>89</v>
      </c>
      <c r="C49" s="5">
        <v>1</v>
      </c>
      <c r="D49" s="5">
        <f>E49/MAX(D45:D47)</f>
        <v>0.87921348314606729</v>
      </c>
      <c r="E49" s="16">
        <f>SUM(E45:E48)</f>
        <v>3.5168539325842691</v>
      </c>
    </row>
    <row r="52" spans="1:5">
      <c r="A52" s="2" t="s">
        <v>24</v>
      </c>
      <c r="B52" t="s">
        <v>478</v>
      </c>
      <c r="C52" t="s">
        <v>479</v>
      </c>
      <c r="D52" t="s">
        <v>499</v>
      </c>
      <c r="E52" t="s">
        <v>498</v>
      </c>
    </row>
    <row r="53" spans="1:5">
      <c r="A53" s="3" t="s">
        <v>70</v>
      </c>
      <c r="B53" s="4">
        <v>44</v>
      </c>
      <c r="C53" s="5">
        <v>0.4943820224719101</v>
      </c>
      <c r="D53">
        <f>VLOOKUP(A53,$Z$5:$AA$9,2,FALSE)</f>
        <v>4</v>
      </c>
      <c r="E53" s="16">
        <f>D53*C53</f>
        <v>1.9775280898876404</v>
      </c>
    </row>
    <row r="54" spans="1:5">
      <c r="A54" s="3" t="s">
        <v>68</v>
      </c>
      <c r="B54" s="4">
        <v>31</v>
      </c>
      <c r="C54" s="5">
        <v>0.34831460674157305</v>
      </c>
      <c r="D54">
        <f t="shared" ref="D54:D56" si="14">VLOOKUP(A54,$Z$5:$AA$9,2,FALSE)</f>
        <v>3</v>
      </c>
      <c r="E54" s="16">
        <f t="shared" ref="E54:E56" si="15">D54*C54</f>
        <v>1.0449438202247192</v>
      </c>
    </row>
    <row r="55" spans="1:5">
      <c r="A55" s="3" t="s">
        <v>69</v>
      </c>
      <c r="B55" s="4">
        <v>11</v>
      </c>
      <c r="C55" s="5">
        <v>0.12359550561797752</v>
      </c>
      <c r="D55">
        <f t="shared" si="14"/>
        <v>2</v>
      </c>
      <c r="E55" s="16">
        <f t="shared" si="15"/>
        <v>0.24719101123595505</v>
      </c>
    </row>
    <row r="56" spans="1:5">
      <c r="A56" s="3" t="s">
        <v>67</v>
      </c>
      <c r="B56" s="4">
        <v>3</v>
      </c>
      <c r="C56" s="5">
        <v>3.3707865168539325E-2</v>
      </c>
      <c r="D56">
        <f t="shared" si="14"/>
        <v>1</v>
      </c>
      <c r="E56" s="16">
        <f t="shared" si="15"/>
        <v>3.3707865168539325E-2</v>
      </c>
    </row>
    <row r="57" spans="1:5">
      <c r="A57" s="3" t="s">
        <v>477</v>
      </c>
      <c r="B57" s="4">
        <v>89</v>
      </c>
      <c r="C57" s="5">
        <v>1</v>
      </c>
      <c r="D57" s="5">
        <f>E57/MAX(D53:D55)</f>
        <v>0.8258426966292135</v>
      </c>
      <c r="E57" s="16">
        <f>SUM(E53:E56)</f>
        <v>3.303370786516854</v>
      </c>
    </row>
    <row r="60" spans="1:5">
      <c r="A60" s="2" t="s">
        <v>25</v>
      </c>
      <c r="B60" t="s">
        <v>478</v>
      </c>
      <c r="C60" t="s">
        <v>479</v>
      </c>
      <c r="D60" t="s">
        <v>499</v>
      </c>
      <c r="E60" t="s">
        <v>498</v>
      </c>
    </row>
    <row r="61" spans="1:5">
      <c r="A61" s="3" t="s">
        <v>70</v>
      </c>
      <c r="B61" s="4">
        <v>44</v>
      </c>
      <c r="C61" s="5">
        <v>0.4943820224719101</v>
      </c>
      <c r="D61">
        <f>VLOOKUP(A61,$Z$5:$AA$9,2,FALSE)</f>
        <v>4</v>
      </c>
      <c r="E61" s="16">
        <f>D61*C61</f>
        <v>1.9775280898876404</v>
      </c>
    </row>
    <row r="62" spans="1:5">
      <c r="A62" s="3" t="s">
        <v>68</v>
      </c>
      <c r="B62" s="4">
        <v>39</v>
      </c>
      <c r="C62" s="5">
        <v>0.43820224719101125</v>
      </c>
      <c r="D62">
        <f t="shared" ref="D62:D63" si="16">VLOOKUP(A62,$Z$5:$AA$9,2,FALSE)</f>
        <v>3</v>
      </c>
      <c r="E62" s="16">
        <f t="shared" ref="E62:E63" si="17">D62*C62</f>
        <v>1.3146067415730338</v>
      </c>
    </row>
    <row r="63" spans="1:5">
      <c r="A63" s="3" t="s">
        <v>69</v>
      </c>
      <c r="B63" s="4">
        <v>6</v>
      </c>
      <c r="C63" s="5">
        <v>6.741573033707865E-2</v>
      </c>
      <c r="D63">
        <f t="shared" si="16"/>
        <v>2</v>
      </c>
      <c r="E63" s="16">
        <f t="shared" si="17"/>
        <v>0.1348314606741573</v>
      </c>
    </row>
    <row r="64" spans="1:5">
      <c r="A64" s="3" t="s">
        <v>477</v>
      </c>
      <c r="B64" s="4">
        <v>89</v>
      </c>
      <c r="C64" s="5">
        <v>1</v>
      </c>
      <c r="D64" s="5">
        <f>E64/MAX(D61:D63)</f>
        <v>0.8567415730337079</v>
      </c>
      <c r="E64" s="16">
        <f>SUM(E61:E63)</f>
        <v>3.4269662921348316</v>
      </c>
    </row>
    <row r="68" spans="1:5">
      <c r="A68" s="2" t="s">
        <v>26</v>
      </c>
      <c r="B68" t="s">
        <v>478</v>
      </c>
      <c r="C68" t="s">
        <v>479</v>
      </c>
      <c r="D68" t="s">
        <v>499</v>
      </c>
      <c r="E68" t="s">
        <v>498</v>
      </c>
    </row>
    <row r="69" spans="1:5">
      <c r="A69" s="3" t="s">
        <v>70</v>
      </c>
      <c r="B69" s="4">
        <v>58</v>
      </c>
      <c r="C69" s="5">
        <v>0.651685393258427</v>
      </c>
      <c r="D69">
        <f>VLOOKUP(A69,$Z$5:$AA$9,2,FALSE)</f>
        <v>4</v>
      </c>
      <c r="E69" s="16">
        <f>D69*C69</f>
        <v>2.606741573033708</v>
      </c>
    </row>
    <row r="70" spans="1:5">
      <c r="A70" s="3" t="s">
        <v>68</v>
      </c>
      <c r="B70" s="4">
        <v>22</v>
      </c>
      <c r="C70" s="5">
        <v>0.24719101123595505</v>
      </c>
      <c r="D70">
        <f t="shared" ref="D70:D72" si="18">VLOOKUP(A70,$Z$5:$AA$9,2,FALSE)</f>
        <v>3</v>
      </c>
      <c r="E70" s="16">
        <f t="shared" ref="E70:E72" si="19">D70*C70</f>
        <v>0.7415730337078652</v>
      </c>
    </row>
    <row r="71" spans="1:5">
      <c r="A71" s="3" t="s">
        <v>69</v>
      </c>
      <c r="B71" s="4">
        <v>7</v>
      </c>
      <c r="C71" s="5">
        <v>7.8651685393258425E-2</v>
      </c>
      <c r="D71">
        <f t="shared" si="18"/>
        <v>2</v>
      </c>
      <c r="E71" s="16">
        <f t="shared" si="19"/>
        <v>0.15730337078651685</v>
      </c>
    </row>
    <row r="72" spans="1:5">
      <c r="A72" s="3" t="s">
        <v>67</v>
      </c>
      <c r="B72" s="4">
        <v>2</v>
      </c>
      <c r="C72" s="5">
        <v>2.247191011235955E-2</v>
      </c>
      <c r="D72">
        <f t="shared" si="18"/>
        <v>1</v>
      </c>
      <c r="E72" s="16">
        <f t="shared" si="19"/>
        <v>2.247191011235955E-2</v>
      </c>
    </row>
    <row r="73" spans="1:5">
      <c r="A73" s="3" t="s">
        <v>477</v>
      </c>
      <c r="B73" s="4">
        <v>89</v>
      </c>
      <c r="C73" s="5">
        <v>1</v>
      </c>
      <c r="D73" s="5">
        <f>E73/MAX(D69:D71)</f>
        <v>0.8820224719101124</v>
      </c>
      <c r="E73" s="16">
        <f>SUM(E69:E72)</f>
        <v>3.5280898876404496</v>
      </c>
    </row>
    <row r="76" spans="1:5">
      <c r="A76" s="2" t="s">
        <v>16</v>
      </c>
      <c r="B76" t="s">
        <v>478</v>
      </c>
      <c r="C76" t="s">
        <v>479</v>
      </c>
      <c r="D76" t="s">
        <v>499</v>
      </c>
      <c r="E76" t="s">
        <v>498</v>
      </c>
    </row>
    <row r="77" spans="1:5">
      <c r="A77" s="3" t="s">
        <v>70</v>
      </c>
      <c r="B77" s="4">
        <v>8</v>
      </c>
      <c r="C77" s="5">
        <v>9.5238095238095233E-2</v>
      </c>
      <c r="D77">
        <f>VLOOKUP(A77,$Z$5:$AA$9,2,FALSE)</f>
        <v>4</v>
      </c>
      <c r="E77" s="16">
        <f>D77*C77</f>
        <v>0.38095238095238093</v>
      </c>
    </row>
    <row r="78" spans="1:5">
      <c r="A78" s="3" t="s">
        <v>68</v>
      </c>
      <c r="B78" s="4">
        <v>10</v>
      </c>
      <c r="C78" s="5">
        <v>0.11904761904761904</v>
      </c>
      <c r="D78">
        <f t="shared" ref="D78:D81" si="20">VLOOKUP(A78,$Z$5:$AA$9,2,FALSE)</f>
        <v>3</v>
      </c>
      <c r="E78" s="16">
        <f t="shared" ref="E78:E81" si="21">D78*C78</f>
        <v>0.3571428571428571</v>
      </c>
    </row>
    <row r="79" spans="1:5">
      <c r="A79" s="3" t="s">
        <v>69</v>
      </c>
      <c r="B79" s="4">
        <v>12</v>
      </c>
      <c r="C79" s="5">
        <v>0.14285714285714285</v>
      </c>
      <c r="D79">
        <f t="shared" si="20"/>
        <v>2</v>
      </c>
      <c r="E79" s="16">
        <f t="shared" si="21"/>
        <v>0.2857142857142857</v>
      </c>
    </row>
    <row r="80" spans="1:5">
      <c r="A80" s="3" t="s">
        <v>67</v>
      </c>
      <c r="B80" s="4">
        <v>2</v>
      </c>
      <c r="C80" s="5">
        <v>2.3809523809523808E-2</v>
      </c>
      <c r="D80">
        <f t="shared" si="20"/>
        <v>1</v>
      </c>
      <c r="E80" s="16">
        <f t="shared" si="21"/>
        <v>2.3809523809523808E-2</v>
      </c>
    </row>
    <row r="81" spans="1:5">
      <c r="A81" s="3" t="s">
        <v>74</v>
      </c>
      <c r="B81" s="4">
        <v>52</v>
      </c>
      <c r="C81" s="5">
        <v>0.61904761904761907</v>
      </c>
      <c r="D81">
        <f t="shared" si="20"/>
        <v>0</v>
      </c>
      <c r="E81" s="16">
        <f t="shared" si="21"/>
        <v>0</v>
      </c>
    </row>
    <row r="82" spans="1:5">
      <c r="A82" s="3" t="s">
        <v>477</v>
      </c>
      <c r="B82" s="4">
        <v>84</v>
      </c>
      <c r="C82" s="5">
        <v>1</v>
      </c>
      <c r="D82" s="5">
        <f>E82/MAX(D77:D79)</f>
        <v>0.26190476190476186</v>
      </c>
      <c r="E82" s="16">
        <f>SUM(E77:E81)</f>
        <v>1.0476190476190474</v>
      </c>
    </row>
    <row r="84" spans="1:5" ht="28">
      <c r="A84" s="13" t="s">
        <v>16</v>
      </c>
    </row>
    <row r="85" spans="1:5" ht="28">
      <c r="A85" s="14" t="s">
        <v>115</v>
      </c>
    </row>
    <row r="86" spans="1:5" ht="28">
      <c r="A86" s="14" t="s">
        <v>164</v>
      </c>
    </row>
    <row r="87" spans="1:5">
      <c r="A87" s="14" t="s">
        <v>417</v>
      </c>
    </row>
    <row r="88" spans="1:5" ht="28">
      <c r="A88" s="14" t="s">
        <v>177</v>
      </c>
    </row>
    <row r="89" spans="1:5" ht="56">
      <c r="A89" s="14" t="s">
        <v>264</v>
      </c>
    </row>
    <row r="90" spans="1:5" ht="42">
      <c r="A90" s="14" t="s">
        <v>358</v>
      </c>
    </row>
    <row r="91" spans="1:5" ht="112">
      <c r="A91" s="14" t="s">
        <v>203</v>
      </c>
    </row>
    <row r="92" spans="1:5" ht="42">
      <c r="A92" s="14" t="s">
        <v>423</v>
      </c>
    </row>
    <row r="93" spans="1:5" ht="84">
      <c r="A93" s="14" t="s">
        <v>183</v>
      </c>
    </row>
    <row r="94" spans="1:5">
      <c r="A94" s="14" t="s">
        <v>438</v>
      </c>
    </row>
    <row r="95" spans="1:5" ht="28">
      <c r="A95" s="14" t="s">
        <v>271</v>
      </c>
    </row>
    <row r="96" spans="1:5" ht="56">
      <c r="A96" s="14" t="s">
        <v>156</v>
      </c>
    </row>
    <row r="97" spans="1:1" ht="56">
      <c r="A97" s="14" t="s">
        <v>222</v>
      </c>
    </row>
    <row r="98" spans="1:1" ht="42">
      <c r="A98" s="14" t="s">
        <v>188</v>
      </c>
    </row>
    <row r="99" spans="1:1" ht="322">
      <c r="A99" s="14" t="s">
        <v>133</v>
      </c>
    </row>
    <row r="100" spans="1:1">
      <c r="A100" s="14" t="s">
        <v>216</v>
      </c>
    </row>
    <row r="101" spans="1:1" ht="28">
      <c r="A101" s="14" t="s">
        <v>249</v>
      </c>
    </row>
    <row r="102" spans="1:1">
      <c r="A102" s="14" t="s">
        <v>395</v>
      </c>
    </row>
    <row r="103" spans="1:1" ht="56">
      <c r="A103" s="14" t="s">
        <v>236</v>
      </c>
    </row>
    <row r="104" spans="1:1" ht="28">
      <c r="A104" s="14" t="s">
        <v>411</v>
      </c>
    </row>
    <row r="105" spans="1:1" ht="84">
      <c r="A105" s="14" t="s">
        <v>429</v>
      </c>
    </row>
    <row r="106" spans="1:1">
      <c r="A106" s="14" t="s">
        <v>372</v>
      </c>
    </row>
    <row r="107" spans="1:1">
      <c r="A107" s="14" t="s">
        <v>333</v>
      </c>
    </row>
    <row r="108" spans="1:1">
      <c r="A108" s="3" t="s">
        <v>477</v>
      </c>
    </row>
  </sheetData>
  <sortState ref="W5:X14">
    <sortCondition ref="X5:X14"/>
  </sortState>
  <mergeCells count="2">
    <mergeCell ref="W3:X3"/>
    <mergeCell ref="Z3:AA3"/>
  </mergeCells>
  <pageMargins left="0.7" right="0.7" top="0.75" bottom="0.75" header="0.3" footer="0.3"/>
  <drawing r:id="rId1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2"/>
  <sheetViews>
    <sheetView zoomScale="90" zoomScaleNormal="90" zoomScalePageLayoutView="90" workbookViewId="0">
      <selection activeCell="D5" sqref="D5"/>
    </sheetView>
  </sheetViews>
  <sheetFormatPr baseColWidth="10" defaultColWidth="8.83203125" defaultRowHeight="14" x14ac:dyDescent="0"/>
  <cols>
    <col min="1" max="1" width="40.1640625" customWidth="1"/>
    <col min="2" max="2" width="10.5" customWidth="1"/>
    <col min="3" max="3" width="9.6640625" customWidth="1"/>
    <col min="4" max="4" width="8" bestFit="1" customWidth="1"/>
    <col min="5" max="5" width="5.83203125" bestFit="1" customWidth="1"/>
    <col min="23" max="23" width="61.5" bestFit="1" customWidth="1"/>
    <col min="26" max="26" width="18.5" bestFit="1" customWidth="1"/>
  </cols>
  <sheetData>
    <row r="1" spans="1:27" ht="18">
      <c r="A1" s="1" t="s">
        <v>483</v>
      </c>
      <c r="B1" s="1" t="s">
        <v>485</v>
      </c>
    </row>
    <row r="2" spans="1:27" ht="18">
      <c r="A2" s="1" t="s">
        <v>484</v>
      </c>
      <c r="B2" s="1" t="s">
        <v>491</v>
      </c>
      <c r="W2" s="20" t="str">
        <f>B2</f>
        <v>How much do the following potential drawbacks to an ELN system concern you.</v>
      </c>
      <c r="X2" s="20"/>
      <c r="Z2" s="19" t="s">
        <v>501</v>
      </c>
      <c r="AA2" s="19"/>
    </row>
    <row r="3" spans="1:27">
      <c r="W3" s="10" t="s">
        <v>500</v>
      </c>
      <c r="X3" s="10" t="s">
        <v>498</v>
      </c>
      <c r="Z3" s="10" t="s">
        <v>500</v>
      </c>
      <c r="AA3" s="10" t="s">
        <v>502</v>
      </c>
    </row>
    <row r="4" spans="1:27">
      <c r="A4" s="2" t="s">
        <v>28</v>
      </c>
      <c r="B4" t="s">
        <v>478</v>
      </c>
      <c r="C4" t="s">
        <v>479</v>
      </c>
      <c r="D4" t="s">
        <v>499</v>
      </c>
      <c r="E4" t="s">
        <v>498</v>
      </c>
      <c r="W4" t="str">
        <f>$A$68</f>
        <v>Other (please specify below)</v>
      </c>
      <c r="X4" s="5">
        <f>$D$74</f>
        <v>0.26219512195121952</v>
      </c>
      <c r="Z4" s="3" t="s">
        <v>74</v>
      </c>
      <c r="AA4">
        <v>0</v>
      </c>
    </row>
    <row r="5" spans="1:27">
      <c r="A5" s="3" t="s">
        <v>70</v>
      </c>
      <c r="B5" s="4">
        <v>31</v>
      </c>
      <c r="C5" s="5">
        <v>0.34444444444444444</v>
      </c>
      <c r="D5">
        <f>VLOOKUP(TRIM(A5),$Z$4:$AA$8,2, FALSE)</f>
        <v>4</v>
      </c>
      <c r="E5" s="16">
        <f>D5*C5</f>
        <v>1.3777777777777778</v>
      </c>
      <c r="W5" t="str">
        <f>$A$44</f>
        <v>ELN not applicable to my sort of research</v>
      </c>
      <c r="X5" s="5">
        <f>$D$50</f>
        <v>0.3</v>
      </c>
      <c r="Z5" s="3" t="s">
        <v>67</v>
      </c>
      <c r="AA5">
        <v>1</v>
      </c>
    </row>
    <row r="6" spans="1:27">
      <c r="A6" s="3" t="s">
        <v>71</v>
      </c>
      <c r="B6" s="4">
        <v>22</v>
      </c>
      <c r="C6" s="5">
        <v>0.24444444444444444</v>
      </c>
      <c r="D6">
        <f t="shared" ref="D6:D9" si="0">VLOOKUP(TRIM(A6),$Z$4:$AA$8,2, FALSE)</f>
        <v>3</v>
      </c>
      <c r="E6" s="16">
        <f t="shared" ref="E6:E9" si="1">D6*C6</f>
        <v>0.73333333333333328</v>
      </c>
      <c r="W6" t="str">
        <f>$A$52</f>
        <v>My data is not suitable for an ELN</v>
      </c>
      <c r="X6" s="5">
        <f>$D$58</f>
        <v>0.33888888888888891</v>
      </c>
      <c r="Z6" s="3" t="s">
        <v>69</v>
      </c>
      <c r="AA6">
        <v>2</v>
      </c>
    </row>
    <row r="7" spans="1:27">
      <c r="A7" s="3" t="s">
        <v>72</v>
      </c>
      <c r="B7" s="4">
        <v>20</v>
      </c>
      <c r="C7" s="5">
        <v>0.22222222222222221</v>
      </c>
      <c r="D7">
        <f t="shared" si="0"/>
        <v>2</v>
      </c>
      <c r="E7" s="16">
        <f t="shared" si="1"/>
        <v>0.44444444444444442</v>
      </c>
      <c r="W7" t="str">
        <f>$A$36</f>
        <v>Additional training burden</v>
      </c>
      <c r="X7" s="5">
        <f>$D$42</f>
        <v>0.44444444444444442</v>
      </c>
      <c r="Z7" s="3" t="s">
        <v>68</v>
      </c>
      <c r="AA7">
        <v>3</v>
      </c>
    </row>
    <row r="8" spans="1:27">
      <c r="A8" s="3" t="s">
        <v>75</v>
      </c>
      <c r="B8" s="4">
        <v>11</v>
      </c>
      <c r="C8" s="5">
        <v>0.12222222222222222</v>
      </c>
      <c r="D8">
        <f t="shared" si="0"/>
        <v>1</v>
      </c>
      <c r="E8" s="16">
        <f t="shared" si="1"/>
        <v>0.12222222222222222</v>
      </c>
      <c r="W8" t="str">
        <f>$A$60</f>
        <v>Inability to take experiment write-ups with me when I leave</v>
      </c>
      <c r="X8" s="5">
        <f>$D$66</f>
        <v>0.48595505617977525</v>
      </c>
      <c r="Z8" s="3" t="s">
        <v>70</v>
      </c>
      <c r="AA8">
        <v>4</v>
      </c>
    </row>
    <row r="9" spans="1:27">
      <c r="A9" s="3" t="s">
        <v>74</v>
      </c>
      <c r="B9" s="4">
        <v>6</v>
      </c>
      <c r="C9" s="5">
        <v>6.6666666666666666E-2</v>
      </c>
      <c r="D9">
        <f t="shared" si="0"/>
        <v>0</v>
      </c>
      <c r="E9" s="16">
        <f t="shared" si="1"/>
        <v>0</v>
      </c>
      <c r="W9" t="str">
        <f>$A$28</f>
        <v>Too much trouble to log on to a system for minor entries</v>
      </c>
      <c r="X9" s="5">
        <f>$D$34</f>
        <v>0.64999999999999991</v>
      </c>
    </row>
    <row r="10" spans="1:27">
      <c r="A10" s="3" t="s">
        <v>477</v>
      </c>
      <c r="B10" s="4">
        <v>90</v>
      </c>
      <c r="C10" s="5">
        <v>1</v>
      </c>
      <c r="D10" s="5">
        <f>E10/MAX(D5:D9)</f>
        <v>0.6694444444444444</v>
      </c>
      <c r="E10" s="16">
        <f>SUM(E5:E9)</f>
        <v>2.6777777777777776</v>
      </c>
      <c r="W10" t="str">
        <f>$A$4</f>
        <v>Difficulty of needing to enter data in both lab and write-up area</v>
      </c>
      <c r="X10" s="5">
        <f>$D$10</f>
        <v>0.6694444444444444</v>
      </c>
    </row>
    <row r="11" spans="1:27">
      <c r="W11" t="str">
        <f>$A$12</f>
        <v>Difficulty of easily capturing some types of information into an ELN</v>
      </c>
      <c r="X11" s="5">
        <f>$D$18</f>
        <v>0.71388888888888891</v>
      </c>
    </row>
    <row r="12" spans="1:27">
      <c r="A12" s="2" t="s">
        <v>29</v>
      </c>
      <c r="B12" t="s">
        <v>478</v>
      </c>
      <c r="C12" t="s">
        <v>479</v>
      </c>
      <c r="D12" t="s">
        <v>499</v>
      </c>
      <c r="E12" t="s">
        <v>498</v>
      </c>
      <c r="W12" t="str">
        <f>$A$20</f>
        <v>Data tied into particular commercial package</v>
      </c>
      <c r="X12" s="5">
        <f>$D$26</f>
        <v>0.70833333333333326</v>
      </c>
    </row>
    <row r="13" spans="1:27">
      <c r="A13" s="3" t="s">
        <v>73</v>
      </c>
      <c r="B13" s="4">
        <v>25</v>
      </c>
      <c r="C13" s="5">
        <v>0.27777777777777779</v>
      </c>
      <c r="D13">
        <f>VLOOKUP(TRIM(A13),$Z$4:$AA$8,2, FALSE)</f>
        <v>4</v>
      </c>
      <c r="E13" s="16">
        <f>D13*C13</f>
        <v>1.1111111111111112</v>
      </c>
    </row>
    <row r="14" spans="1:27">
      <c r="A14" s="3" t="s">
        <v>71</v>
      </c>
      <c r="B14" s="4">
        <v>36</v>
      </c>
      <c r="C14" s="5">
        <v>0.4</v>
      </c>
      <c r="D14">
        <f t="shared" ref="D14:D17" si="2">VLOOKUP(TRIM(A14),$Z$4:$AA$8,2, FALSE)</f>
        <v>3</v>
      </c>
      <c r="E14" s="16">
        <f t="shared" ref="E14:E17" si="3">D14*C14</f>
        <v>1.2000000000000002</v>
      </c>
    </row>
    <row r="15" spans="1:27">
      <c r="A15" s="3" t="s">
        <v>72</v>
      </c>
      <c r="B15" s="4">
        <v>23</v>
      </c>
      <c r="C15" s="5">
        <v>0.25555555555555554</v>
      </c>
      <c r="D15">
        <f t="shared" si="2"/>
        <v>2</v>
      </c>
      <c r="E15" s="16">
        <f t="shared" si="3"/>
        <v>0.51111111111111107</v>
      </c>
    </row>
    <row r="16" spans="1:27">
      <c r="A16" s="3" t="s">
        <v>75</v>
      </c>
      <c r="B16" s="4">
        <v>3</v>
      </c>
      <c r="C16" s="5">
        <v>3.3333333333333333E-2</v>
      </c>
      <c r="D16">
        <f t="shared" si="2"/>
        <v>1</v>
      </c>
      <c r="E16" s="16">
        <f t="shared" si="3"/>
        <v>3.3333333333333333E-2</v>
      </c>
    </row>
    <row r="17" spans="1:5">
      <c r="A17" s="3" t="s">
        <v>74</v>
      </c>
      <c r="B17" s="4">
        <v>3</v>
      </c>
      <c r="C17" s="5">
        <v>3.3333333333333333E-2</v>
      </c>
      <c r="D17">
        <f t="shared" si="2"/>
        <v>0</v>
      </c>
      <c r="E17" s="16">
        <f t="shared" si="3"/>
        <v>0</v>
      </c>
    </row>
    <row r="18" spans="1:5">
      <c r="A18" s="3" t="s">
        <v>477</v>
      </c>
      <c r="B18" s="4">
        <v>90</v>
      </c>
      <c r="C18" s="5">
        <v>1</v>
      </c>
      <c r="D18" s="5">
        <f>E18/MAX(D13:D17)</f>
        <v>0.71388888888888891</v>
      </c>
      <c r="E18" s="16">
        <f>SUM(E13:E17)</f>
        <v>2.8555555555555556</v>
      </c>
    </row>
    <row r="20" spans="1:5">
      <c r="A20" s="2" t="s">
        <v>30</v>
      </c>
      <c r="B20" t="s">
        <v>478</v>
      </c>
      <c r="C20" t="s">
        <v>479</v>
      </c>
      <c r="D20" t="s">
        <v>499</v>
      </c>
      <c r="E20" t="s">
        <v>498</v>
      </c>
    </row>
    <row r="21" spans="1:5">
      <c r="A21" s="3" t="s">
        <v>73</v>
      </c>
      <c r="B21" s="4">
        <v>26</v>
      </c>
      <c r="C21" s="5">
        <v>0.28888888888888886</v>
      </c>
      <c r="D21">
        <f>VLOOKUP(TRIM(A21),$Z$4:$AA$8,2, FALSE)</f>
        <v>4</v>
      </c>
      <c r="E21" s="16">
        <f>D21*C21</f>
        <v>1.1555555555555554</v>
      </c>
    </row>
    <row r="22" spans="1:5">
      <c r="A22" s="3" t="s">
        <v>71</v>
      </c>
      <c r="B22" s="4">
        <v>30</v>
      </c>
      <c r="C22" s="5">
        <v>0.33333333333333331</v>
      </c>
      <c r="D22">
        <f t="shared" ref="D22:D25" si="4">VLOOKUP(TRIM(A22),$Z$4:$AA$8,2, FALSE)</f>
        <v>3</v>
      </c>
      <c r="E22" s="16">
        <f t="shared" ref="E22:E25" si="5">D22*C22</f>
        <v>1</v>
      </c>
    </row>
    <row r="23" spans="1:5">
      <c r="A23" s="3" t="s">
        <v>72</v>
      </c>
      <c r="B23" s="4">
        <v>29</v>
      </c>
      <c r="C23" s="5">
        <v>0.32222222222222224</v>
      </c>
      <c r="D23">
        <f t="shared" si="4"/>
        <v>2</v>
      </c>
      <c r="E23" s="16">
        <f t="shared" si="5"/>
        <v>0.64444444444444449</v>
      </c>
    </row>
    <row r="24" spans="1:5">
      <c r="A24" s="3" t="s">
        <v>75</v>
      </c>
      <c r="B24" s="4">
        <v>3</v>
      </c>
      <c r="C24" s="5">
        <v>3.3333333333333333E-2</v>
      </c>
      <c r="D24">
        <f t="shared" si="4"/>
        <v>1</v>
      </c>
      <c r="E24" s="16">
        <f t="shared" si="5"/>
        <v>3.3333333333333333E-2</v>
      </c>
    </row>
    <row r="25" spans="1:5">
      <c r="A25" s="3" t="s">
        <v>74</v>
      </c>
      <c r="B25" s="4">
        <v>2</v>
      </c>
      <c r="C25" s="5">
        <v>2.2222222222222223E-2</v>
      </c>
      <c r="D25">
        <f t="shared" si="4"/>
        <v>0</v>
      </c>
      <c r="E25" s="16">
        <f t="shared" si="5"/>
        <v>0</v>
      </c>
    </row>
    <row r="26" spans="1:5">
      <c r="A26" s="3" t="s">
        <v>477</v>
      </c>
      <c r="B26" s="4">
        <v>90</v>
      </c>
      <c r="C26" s="5">
        <v>1</v>
      </c>
      <c r="D26" s="5">
        <f>E26/MAX(D21:D25)</f>
        <v>0.70833333333333326</v>
      </c>
      <c r="E26" s="16">
        <f>SUM(E21:E25)</f>
        <v>2.833333333333333</v>
      </c>
    </row>
    <row r="28" spans="1:5">
      <c r="A28" s="2" t="s">
        <v>31</v>
      </c>
      <c r="B28" t="s">
        <v>478</v>
      </c>
      <c r="C28" t="s">
        <v>479</v>
      </c>
      <c r="D28" t="s">
        <v>499</v>
      </c>
      <c r="E28" t="s">
        <v>498</v>
      </c>
    </row>
    <row r="29" spans="1:5">
      <c r="A29" s="3" t="s">
        <v>73</v>
      </c>
      <c r="B29" s="4">
        <v>24</v>
      </c>
      <c r="C29" s="5">
        <v>0.26666666666666666</v>
      </c>
      <c r="D29">
        <f>VLOOKUP(TRIM(A29),$Z$4:$AA$8,2, FALSE)</f>
        <v>4</v>
      </c>
      <c r="E29" s="16">
        <f>D29*C29</f>
        <v>1.0666666666666667</v>
      </c>
    </row>
    <row r="30" spans="1:5">
      <c r="A30" s="3" t="s">
        <v>71</v>
      </c>
      <c r="B30" s="4">
        <v>29</v>
      </c>
      <c r="C30" s="5">
        <v>0.32222222222222224</v>
      </c>
      <c r="D30">
        <f t="shared" ref="D30:D33" si="6">VLOOKUP(TRIM(A30),$Z$4:$AA$8,2, FALSE)</f>
        <v>3</v>
      </c>
      <c r="E30" s="16">
        <f t="shared" ref="E30:E33" si="7">D30*C30</f>
        <v>0.96666666666666679</v>
      </c>
    </row>
    <row r="31" spans="1:5">
      <c r="A31" s="3" t="s">
        <v>72</v>
      </c>
      <c r="B31" s="4">
        <v>18</v>
      </c>
      <c r="C31" s="5">
        <v>0.2</v>
      </c>
      <c r="D31">
        <f t="shared" si="6"/>
        <v>2</v>
      </c>
      <c r="E31" s="16">
        <f t="shared" si="7"/>
        <v>0.4</v>
      </c>
    </row>
    <row r="32" spans="1:5">
      <c r="A32" s="3" t="s">
        <v>75</v>
      </c>
      <c r="B32" s="4">
        <v>15</v>
      </c>
      <c r="C32" s="5">
        <v>0.16666666666666666</v>
      </c>
      <c r="D32">
        <f t="shared" si="6"/>
        <v>1</v>
      </c>
      <c r="E32" s="16">
        <f t="shared" si="7"/>
        <v>0.16666666666666666</v>
      </c>
    </row>
    <row r="33" spans="1:5">
      <c r="A33" s="3" t="s">
        <v>74</v>
      </c>
      <c r="B33" s="4">
        <v>4</v>
      </c>
      <c r="C33" s="5">
        <v>4.4444444444444446E-2</v>
      </c>
      <c r="D33">
        <f t="shared" si="6"/>
        <v>0</v>
      </c>
      <c r="E33" s="16">
        <f t="shared" si="7"/>
        <v>0</v>
      </c>
    </row>
    <row r="34" spans="1:5">
      <c r="A34" s="3" t="s">
        <v>477</v>
      </c>
      <c r="B34" s="4">
        <v>90</v>
      </c>
      <c r="C34" s="5">
        <v>1</v>
      </c>
      <c r="D34" s="5">
        <f>E34/MAX(D29:D33)</f>
        <v>0.64999999999999991</v>
      </c>
      <c r="E34" s="16">
        <f>SUM(E29:E33)</f>
        <v>2.5999999999999996</v>
      </c>
    </row>
    <row r="36" spans="1:5">
      <c r="A36" s="2" t="s">
        <v>32</v>
      </c>
      <c r="B36" t="s">
        <v>478</v>
      </c>
      <c r="C36" t="s">
        <v>479</v>
      </c>
      <c r="D36" t="s">
        <v>499</v>
      </c>
      <c r="E36" t="s">
        <v>498</v>
      </c>
    </row>
    <row r="37" spans="1:5">
      <c r="A37" s="3" t="s">
        <v>73</v>
      </c>
      <c r="B37" s="4">
        <v>6</v>
      </c>
      <c r="C37" s="5">
        <v>6.6666666666666666E-2</v>
      </c>
      <c r="D37">
        <f>VLOOKUP(TRIM(A37),$Z$4:$AA$8,2, FALSE)</f>
        <v>4</v>
      </c>
      <c r="E37" s="16">
        <f>D37*C37</f>
        <v>0.26666666666666666</v>
      </c>
    </row>
    <row r="38" spans="1:5">
      <c r="A38" s="3" t="s">
        <v>71</v>
      </c>
      <c r="B38" s="4">
        <v>19</v>
      </c>
      <c r="C38" s="5">
        <v>0.21111111111111111</v>
      </c>
      <c r="D38">
        <f t="shared" ref="D38:D41" si="8">VLOOKUP(TRIM(A38),$Z$4:$AA$8,2, FALSE)</f>
        <v>3</v>
      </c>
      <c r="E38" s="16">
        <f t="shared" ref="E38:E41" si="9">D38*C38</f>
        <v>0.6333333333333333</v>
      </c>
    </row>
    <row r="39" spans="1:5">
      <c r="A39" s="3" t="s">
        <v>72</v>
      </c>
      <c r="B39" s="4">
        <v>24</v>
      </c>
      <c r="C39" s="5">
        <v>0.26666666666666666</v>
      </c>
      <c r="D39">
        <f t="shared" si="8"/>
        <v>2</v>
      </c>
      <c r="E39" s="16">
        <f t="shared" si="9"/>
        <v>0.53333333333333333</v>
      </c>
    </row>
    <row r="40" spans="1:5">
      <c r="A40" s="3" t="s">
        <v>75</v>
      </c>
      <c r="B40" s="4">
        <v>31</v>
      </c>
      <c r="C40" s="5">
        <v>0.34444444444444444</v>
      </c>
      <c r="D40">
        <f t="shared" si="8"/>
        <v>1</v>
      </c>
      <c r="E40" s="16">
        <f t="shared" si="9"/>
        <v>0.34444444444444444</v>
      </c>
    </row>
    <row r="41" spans="1:5" ht="15" customHeight="1">
      <c r="A41" s="3" t="s">
        <v>74</v>
      </c>
      <c r="B41" s="4">
        <v>10</v>
      </c>
      <c r="C41" s="5">
        <v>0.1111111111111111</v>
      </c>
      <c r="D41">
        <f t="shared" si="8"/>
        <v>0</v>
      </c>
      <c r="E41" s="16">
        <f t="shared" si="9"/>
        <v>0</v>
      </c>
    </row>
    <row r="42" spans="1:5" ht="15" customHeight="1">
      <c r="A42" s="3" t="s">
        <v>477</v>
      </c>
      <c r="B42" s="4">
        <v>90</v>
      </c>
      <c r="C42" s="5">
        <v>1</v>
      </c>
      <c r="D42" s="5">
        <f>E42/MAX(D37:D41)</f>
        <v>0.44444444444444442</v>
      </c>
      <c r="E42" s="16">
        <f>SUM(E37:E41)</f>
        <v>1.7777777777777777</v>
      </c>
    </row>
    <row r="43" spans="1:5" ht="15" customHeight="1"/>
    <row r="44" spans="1:5" ht="15" customHeight="1">
      <c r="A44" s="2" t="s">
        <v>33</v>
      </c>
      <c r="B44" t="s">
        <v>478</v>
      </c>
      <c r="C44" t="s">
        <v>479</v>
      </c>
      <c r="D44" t="s">
        <v>499</v>
      </c>
      <c r="E44" t="s">
        <v>498</v>
      </c>
    </row>
    <row r="45" spans="1:5" ht="15" customHeight="1">
      <c r="A45" s="3" t="s">
        <v>73</v>
      </c>
      <c r="B45" s="4">
        <v>11</v>
      </c>
      <c r="C45" s="5">
        <v>0.12222222222222222</v>
      </c>
      <c r="D45">
        <f>VLOOKUP(TRIM(A45),$Z$4:$AA$8,2, FALSE)</f>
        <v>4</v>
      </c>
      <c r="E45" s="16">
        <f>D45*C45</f>
        <v>0.48888888888888887</v>
      </c>
    </row>
    <row r="46" spans="1:5" ht="15" customHeight="1">
      <c r="A46" s="3" t="s">
        <v>71</v>
      </c>
      <c r="B46" s="4">
        <v>8</v>
      </c>
      <c r="C46" s="5">
        <v>8.8888888888888892E-2</v>
      </c>
      <c r="D46">
        <f t="shared" ref="D46:D49" si="10">VLOOKUP(TRIM(A46),$Z$4:$AA$8,2, FALSE)</f>
        <v>3</v>
      </c>
      <c r="E46" s="16">
        <f t="shared" ref="E46:E49" si="11">D46*C46</f>
        <v>0.26666666666666666</v>
      </c>
    </row>
    <row r="47" spans="1:5" ht="15" customHeight="1">
      <c r="A47" s="3" t="s">
        <v>72</v>
      </c>
      <c r="B47" s="4">
        <v>10</v>
      </c>
      <c r="C47" s="5">
        <v>0.1111111111111111</v>
      </c>
      <c r="D47">
        <f t="shared" si="10"/>
        <v>2</v>
      </c>
      <c r="E47" s="16">
        <f t="shared" si="11"/>
        <v>0.22222222222222221</v>
      </c>
    </row>
    <row r="48" spans="1:5" ht="15" customHeight="1">
      <c r="A48" s="3" t="s">
        <v>75</v>
      </c>
      <c r="B48" s="4">
        <v>20</v>
      </c>
      <c r="C48" s="5">
        <v>0.22222222222222221</v>
      </c>
      <c r="D48">
        <f t="shared" si="10"/>
        <v>1</v>
      </c>
      <c r="E48" s="16">
        <f t="shared" si="11"/>
        <v>0.22222222222222221</v>
      </c>
    </row>
    <row r="49" spans="1:5" ht="15" customHeight="1">
      <c r="A49" s="3" t="s">
        <v>74</v>
      </c>
      <c r="B49" s="4">
        <v>41</v>
      </c>
      <c r="C49" s="5">
        <v>0.45555555555555555</v>
      </c>
      <c r="D49">
        <f t="shared" si="10"/>
        <v>0</v>
      </c>
      <c r="E49" s="16">
        <f t="shared" si="11"/>
        <v>0</v>
      </c>
    </row>
    <row r="50" spans="1:5" ht="15" customHeight="1">
      <c r="A50" s="3" t="s">
        <v>477</v>
      </c>
      <c r="B50" s="4">
        <v>90</v>
      </c>
      <c r="C50" s="5">
        <v>1</v>
      </c>
      <c r="D50" s="5">
        <f>E50/MAX(D45:D49)</f>
        <v>0.3</v>
      </c>
      <c r="E50" s="16">
        <f>SUM(E45:E49)</f>
        <v>1.2</v>
      </c>
    </row>
    <row r="51" spans="1:5" ht="15" customHeight="1"/>
    <row r="52" spans="1:5" ht="15" customHeight="1">
      <c r="A52" s="2" t="s">
        <v>34</v>
      </c>
      <c r="B52" t="s">
        <v>478</v>
      </c>
      <c r="C52" t="s">
        <v>479</v>
      </c>
      <c r="D52" t="s">
        <v>499</v>
      </c>
      <c r="E52" t="s">
        <v>498</v>
      </c>
    </row>
    <row r="53" spans="1:5" ht="15" customHeight="1">
      <c r="A53" s="3" t="s">
        <v>73</v>
      </c>
      <c r="B53" s="4">
        <v>12</v>
      </c>
      <c r="C53" s="5">
        <v>0.13333333333333333</v>
      </c>
      <c r="D53">
        <f>VLOOKUP(TRIM(A53),$Z$4:$AA$8,2, FALSE)</f>
        <v>4</v>
      </c>
      <c r="E53" s="16">
        <f>D53*C53</f>
        <v>0.53333333333333333</v>
      </c>
    </row>
    <row r="54" spans="1:5" ht="15" customHeight="1">
      <c r="A54" s="3" t="s">
        <v>71</v>
      </c>
      <c r="B54" s="4">
        <v>12</v>
      </c>
      <c r="C54" s="5">
        <v>0.13333333333333333</v>
      </c>
      <c r="D54">
        <f t="shared" ref="D54:D57" si="12">VLOOKUP(TRIM(A54),$Z$4:$AA$8,2, FALSE)</f>
        <v>3</v>
      </c>
      <c r="E54" s="16">
        <f t="shared" ref="E54:E57" si="13">D54*C54</f>
        <v>0.4</v>
      </c>
    </row>
    <row r="55" spans="1:5" ht="15" customHeight="1">
      <c r="A55" s="3" t="s">
        <v>72</v>
      </c>
      <c r="B55" s="4">
        <v>11</v>
      </c>
      <c r="C55" s="5">
        <v>0.12222222222222222</v>
      </c>
      <c r="D55">
        <f t="shared" si="12"/>
        <v>2</v>
      </c>
      <c r="E55" s="16">
        <f t="shared" si="13"/>
        <v>0.24444444444444444</v>
      </c>
    </row>
    <row r="56" spans="1:5" ht="15" customHeight="1">
      <c r="A56" s="3" t="s">
        <v>75</v>
      </c>
      <c r="B56" s="4">
        <v>16</v>
      </c>
      <c r="C56" s="5">
        <v>0.17777777777777778</v>
      </c>
      <c r="D56">
        <f t="shared" si="12"/>
        <v>1</v>
      </c>
      <c r="E56" s="16">
        <f t="shared" si="13"/>
        <v>0.17777777777777778</v>
      </c>
    </row>
    <row r="57" spans="1:5" ht="15" customHeight="1">
      <c r="A57" s="3" t="s">
        <v>74</v>
      </c>
      <c r="B57" s="4">
        <v>39</v>
      </c>
      <c r="C57" s="5">
        <v>0.43333333333333335</v>
      </c>
      <c r="D57">
        <f t="shared" si="12"/>
        <v>0</v>
      </c>
      <c r="E57" s="16">
        <f t="shared" si="13"/>
        <v>0</v>
      </c>
    </row>
    <row r="58" spans="1:5" ht="15" customHeight="1">
      <c r="A58" s="3" t="s">
        <v>477</v>
      </c>
      <c r="B58" s="4">
        <v>90</v>
      </c>
      <c r="C58" s="5">
        <v>1</v>
      </c>
      <c r="D58" s="5">
        <f>E58/MAX(D53:D57)</f>
        <v>0.33888888888888891</v>
      </c>
      <c r="E58" s="16">
        <f>SUM(E53:E57)</f>
        <v>1.3555555555555556</v>
      </c>
    </row>
    <row r="59" spans="1:5" ht="15" customHeight="1"/>
    <row r="60" spans="1:5" ht="15" customHeight="1">
      <c r="A60" s="2" t="s">
        <v>35</v>
      </c>
      <c r="B60" t="s">
        <v>478</v>
      </c>
      <c r="C60" t="s">
        <v>479</v>
      </c>
      <c r="D60" t="s">
        <v>499</v>
      </c>
      <c r="E60" t="s">
        <v>498</v>
      </c>
    </row>
    <row r="61" spans="1:5" ht="15" customHeight="1">
      <c r="A61" s="3" t="s">
        <v>73</v>
      </c>
      <c r="B61" s="4">
        <v>17</v>
      </c>
      <c r="C61" s="5">
        <v>0.19101123595505617</v>
      </c>
      <c r="D61">
        <f>VLOOKUP(TRIM(A61),$Z$4:$AA$8,2, FALSE)</f>
        <v>4</v>
      </c>
      <c r="E61" s="16">
        <f>D61*C61</f>
        <v>0.7640449438202247</v>
      </c>
    </row>
    <row r="62" spans="1:5" ht="15" customHeight="1">
      <c r="A62" s="3" t="s">
        <v>71</v>
      </c>
      <c r="B62" s="4">
        <v>18</v>
      </c>
      <c r="C62" s="5">
        <v>0.20224719101123595</v>
      </c>
      <c r="D62">
        <f t="shared" ref="D62:D65" si="14">VLOOKUP(TRIM(A62),$Z$4:$AA$8,2, FALSE)</f>
        <v>3</v>
      </c>
      <c r="E62" s="16">
        <f t="shared" ref="E62:E65" si="15">D62*C62</f>
        <v>0.60674157303370779</v>
      </c>
    </row>
    <row r="63" spans="1:5" ht="15" customHeight="1">
      <c r="A63" s="3" t="s">
        <v>72</v>
      </c>
      <c r="B63" s="4">
        <v>17</v>
      </c>
      <c r="C63" s="5">
        <v>0.19101123595505617</v>
      </c>
      <c r="D63">
        <f t="shared" si="14"/>
        <v>2</v>
      </c>
      <c r="E63" s="16">
        <f t="shared" si="15"/>
        <v>0.38202247191011235</v>
      </c>
    </row>
    <row r="64" spans="1:5" ht="15" customHeight="1">
      <c r="A64" s="3" t="s">
        <v>75</v>
      </c>
      <c r="B64" s="4">
        <v>17</v>
      </c>
      <c r="C64" s="5">
        <v>0.19101123595505617</v>
      </c>
      <c r="D64">
        <f t="shared" si="14"/>
        <v>1</v>
      </c>
      <c r="E64" s="16">
        <f t="shared" si="15"/>
        <v>0.19101123595505617</v>
      </c>
    </row>
    <row r="65" spans="1:5" ht="15" customHeight="1">
      <c r="A65" s="3" t="s">
        <v>74</v>
      </c>
      <c r="B65" s="4">
        <v>20</v>
      </c>
      <c r="C65" s="5">
        <v>0.2247191011235955</v>
      </c>
      <c r="D65">
        <f t="shared" si="14"/>
        <v>0</v>
      </c>
      <c r="E65" s="16">
        <f t="shared" si="15"/>
        <v>0</v>
      </c>
    </row>
    <row r="66" spans="1:5" ht="15" customHeight="1">
      <c r="A66" s="3" t="s">
        <v>477</v>
      </c>
      <c r="B66" s="4">
        <v>89</v>
      </c>
      <c r="C66" s="5">
        <v>1</v>
      </c>
      <c r="D66" s="5">
        <f>E66/MAX(D61:D65)</f>
        <v>0.48595505617977525</v>
      </c>
      <c r="E66" s="16">
        <f>SUM(E61:E65)</f>
        <v>1.943820224719101</v>
      </c>
    </row>
    <row r="67" spans="1:5" ht="15" customHeight="1"/>
    <row r="68" spans="1:5" ht="15" customHeight="1">
      <c r="A68" s="2" t="s">
        <v>16</v>
      </c>
      <c r="B68" t="s">
        <v>478</v>
      </c>
      <c r="C68" t="s">
        <v>479</v>
      </c>
      <c r="D68" t="s">
        <v>499</v>
      </c>
      <c r="E68" t="s">
        <v>498</v>
      </c>
    </row>
    <row r="69" spans="1:5" ht="15" customHeight="1">
      <c r="A69" s="3" t="s">
        <v>73</v>
      </c>
      <c r="B69" s="4">
        <v>11</v>
      </c>
      <c r="C69" s="5">
        <v>0.13414634146341464</v>
      </c>
      <c r="D69">
        <f>VLOOKUP(TRIM(A69),$Z$4:$AA$8,2, FALSE)</f>
        <v>4</v>
      </c>
      <c r="E69" s="16">
        <f>D69*C69</f>
        <v>0.53658536585365857</v>
      </c>
    </row>
    <row r="70" spans="1:5" ht="15" customHeight="1">
      <c r="A70" s="3" t="s">
        <v>71</v>
      </c>
      <c r="B70" s="4">
        <v>5</v>
      </c>
      <c r="C70" s="5">
        <v>6.097560975609756E-2</v>
      </c>
      <c r="D70">
        <f t="shared" ref="D70:D73" si="16">VLOOKUP(TRIM(A70),$Z$4:$AA$8,2, FALSE)</f>
        <v>3</v>
      </c>
      <c r="E70" s="16">
        <f t="shared" ref="E70:E73" si="17">D70*C70</f>
        <v>0.18292682926829268</v>
      </c>
    </row>
    <row r="71" spans="1:5" ht="15" customHeight="1">
      <c r="A71" s="3" t="s">
        <v>72</v>
      </c>
      <c r="B71" s="4">
        <v>13</v>
      </c>
      <c r="C71" s="5">
        <v>0.15853658536585366</v>
      </c>
      <c r="D71">
        <f t="shared" si="16"/>
        <v>2</v>
      </c>
      <c r="E71" s="16">
        <f t="shared" si="17"/>
        <v>0.31707317073170732</v>
      </c>
    </row>
    <row r="72" spans="1:5" ht="15" customHeight="1">
      <c r="A72" s="3" t="s">
        <v>75</v>
      </c>
      <c r="B72" s="4">
        <v>1</v>
      </c>
      <c r="C72" s="5">
        <v>1.2195121951219513E-2</v>
      </c>
      <c r="D72">
        <f t="shared" si="16"/>
        <v>1</v>
      </c>
      <c r="E72" s="16">
        <f t="shared" si="17"/>
        <v>1.2195121951219513E-2</v>
      </c>
    </row>
    <row r="73" spans="1:5" ht="15" customHeight="1">
      <c r="A73" s="3" t="s">
        <v>74</v>
      </c>
      <c r="B73" s="4">
        <v>52</v>
      </c>
      <c r="C73" s="5">
        <v>0.63414634146341464</v>
      </c>
      <c r="D73">
        <f t="shared" si="16"/>
        <v>0</v>
      </c>
      <c r="E73" s="16">
        <f t="shared" si="17"/>
        <v>0</v>
      </c>
    </row>
    <row r="74" spans="1:5" ht="15" customHeight="1">
      <c r="A74" s="3" t="s">
        <v>477</v>
      </c>
      <c r="B74" s="4">
        <v>82</v>
      </c>
      <c r="C74" s="5">
        <v>1</v>
      </c>
      <c r="D74" s="5">
        <f>E74/MAX(D69:D73)</f>
        <v>0.26219512195121952</v>
      </c>
      <c r="E74" s="16">
        <f>SUM(E69:E73)</f>
        <v>1.0487804878048781</v>
      </c>
    </row>
    <row r="75" spans="1:5" ht="15" customHeight="1"/>
    <row r="76" spans="1:5" ht="15" customHeight="1">
      <c r="A76" s="13" t="s">
        <v>17</v>
      </c>
    </row>
    <row r="77" spans="1:5" ht="15" customHeight="1">
      <c r="A77" s="14" t="s">
        <v>412</v>
      </c>
    </row>
    <row r="78" spans="1:5" ht="15" customHeight="1">
      <c r="A78" s="14" t="s">
        <v>289</v>
      </c>
    </row>
    <row r="79" spans="1:5" ht="15" customHeight="1">
      <c r="A79" s="14" t="s">
        <v>178</v>
      </c>
    </row>
    <row r="80" spans="1:5" ht="15" customHeight="1">
      <c r="A80" s="14" t="s">
        <v>282</v>
      </c>
    </row>
    <row r="81" spans="1:1" ht="15" customHeight="1">
      <c r="A81" s="14" t="s">
        <v>430</v>
      </c>
    </row>
    <row r="82" spans="1:1" ht="15" customHeight="1">
      <c r="A82" s="14" t="s">
        <v>359</v>
      </c>
    </row>
    <row r="83" spans="1:1" ht="15" customHeight="1">
      <c r="A83" s="14" t="s">
        <v>403</v>
      </c>
    </row>
    <row r="84" spans="1:1" ht="15" customHeight="1">
      <c r="A84" s="14" t="s">
        <v>349</v>
      </c>
    </row>
    <row r="85" spans="1:1" ht="15" customHeight="1">
      <c r="A85" s="14" t="s">
        <v>418</v>
      </c>
    </row>
    <row r="86" spans="1:1" ht="15" customHeight="1">
      <c r="A86" s="14" t="s">
        <v>250</v>
      </c>
    </row>
    <row r="87" spans="1:1" ht="15" customHeight="1">
      <c r="A87" s="14" t="s">
        <v>217</v>
      </c>
    </row>
    <row r="88" spans="1:1" ht="15" customHeight="1">
      <c r="A88" s="14" t="s">
        <v>449</v>
      </c>
    </row>
    <row r="89" spans="1:1" ht="15" customHeight="1">
      <c r="A89" s="14" t="s">
        <v>237</v>
      </c>
    </row>
    <row r="90" spans="1:1" ht="15" customHeight="1">
      <c r="A90" s="14" t="s">
        <v>81</v>
      </c>
    </row>
    <row r="91" spans="1:1" ht="15" customHeight="1">
      <c r="A91" s="14" t="s">
        <v>342</v>
      </c>
    </row>
    <row r="92" spans="1:1" ht="15" customHeight="1">
      <c r="A92" s="14" t="s">
        <v>189</v>
      </c>
    </row>
    <row r="93" spans="1:1" ht="15" customHeight="1">
      <c r="A93" s="14" t="s">
        <v>265</v>
      </c>
    </row>
    <row r="94" spans="1:1" ht="15" customHeight="1">
      <c r="A94" s="14" t="s">
        <v>165</v>
      </c>
    </row>
    <row r="95" spans="1:1" ht="15" customHeight="1">
      <c r="A95" s="14" t="s">
        <v>134</v>
      </c>
    </row>
    <row r="96" spans="1:1" ht="15" customHeight="1">
      <c r="A96" s="14" t="s">
        <v>272</v>
      </c>
    </row>
    <row r="97" spans="1:1" ht="15" customHeight="1">
      <c r="A97" s="14" t="s">
        <v>395</v>
      </c>
    </row>
    <row r="98" spans="1:1" ht="15" customHeight="1">
      <c r="A98" s="14" t="s">
        <v>184</v>
      </c>
    </row>
    <row r="99" spans="1:1" ht="15" customHeight="1">
      <c r="A99" s="14" t="s">
        <v>321</v>
      </c>
    </row>
    <row r="100" spans="1:1" ht="15" customHeight="1">
      <c r="A100" s="14" t="s">
        <v>204</v>
      </c>
    </row>
    <row r="101" spans="1:1" ht="15" customHeight="1">
      <c r="A101" s="14" t="s">
        <v>482</v>
      </c>
    </row>
    <row r="102" spans="1:1" ht="15" customHeight="1">
      <c r="A102" s="3" t="s">
        <v>477</v>
      </c>
    </row>
    <row r="103" spans="1:1" ht="15" customHeight="1"/>
    <row r="104" spans="1:1" ht="15" customHeight="1"/>
    <row r="105" spans="1:1" ht="15" customHeight="1"/>
    <row r="106" spans="1:1" ht="15" customHeight="1"/>
    <row r="107" spans="1:1" ht="15" customHeight="1"/>
    <row r="108" spans="1:1" ht="15" customHeight="1"/>
    <row r="109" spans="1:1" ht="15" customHeight="1"/>
    <row r="110" spans="1:1" ht="15" customHeight="1"/>
    <row r="111" spans="1:1" ht="15" customHeight="1"/>
    <row r="112" spans="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sheetData>
  <sortState ref="W4:X12">
    <sortCondition ref="X4:X12"/>
  </sortState>
  <mergeCells count="2">
    <mergeCell ref="W2:X2"/>
    <mergeCell ref="Z2:AA2"/>
  </mergeCells>
  <pageMargins left="0.7" right="0.7" top="0.75" bottom="0.75" header="0.3" footer="0.3"/>
  <drawing r:id="rId1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zoomScale="75" zoomScaleNormal="75" zoomScalePageLayoutView="75" workbookViewId="0">
      <selection activeCell="G56" sqref="G56"/>
    </sheetView>
  </sheetViews>
  <sheetFormatPr baseColWidth="10" defaultColWidth="8.83203125" defaultRowHeight="14" x14ac:dyDescent="0"/>
  <cols>
    <col min="1" max="1" width="72.5" customWidth="1"/>
    <col min="2" max="2" width="10.5" customWidth="1"/>
    <col min="3" max="3" width="9.6640625" customWidth="1"/>
    <col min="4" max="4" width="8" bestFit="1" customWidth="1"/>
    <col min="5" max="5" width="5.83203125" bestFit="1" customWidth="1"/>
    <col min="23" max="23" width="81.5" bestFit="1" customWidth="1"/>
    <col min="26" max="26" width="18.5" bestFit="1" customWidth="1"/>
  </cols>
  <sheetData>
    <row r="1" spans="1:27" ht="18">
      <c r="A1" s="1" t="s">
        <v>483</v>
      </c>
      <c r="B1" s="1" t="s">
        <v>485</v>
      </c>
    </row>
    <row r="2" spans="1:27" ht="18">
      <c r="A2" s="1" t="s">
        <v>484</v>
      </c>
      <c r="B2" s="1" t="s">
        <v>492</v>
      </c>
      <c r="Z2" s="19" t="s">
        <v>501</v>
      </c>
      <c r="AA2" s="19"/>
    </row>
    <row r="3" spans="1:27">
      <c r="W3" s="20" t="str">
        <f>B2</f>
        <v>How important do you think the following ways an ELN may save you time are.</v>
      </c>
      <c r="X3" s="20"/>
      <c r="Z3" s="10" t="s">
        <v>500</v>
      </c>
      <c r="AA3" s="10" t="s">
        <v>502</v>
      </c>
    </row>
    <row r="4" spans="1:27">
      <c r="A4" s="2" t="s">
        <v>38</v>
      </c>
      <c r="B4" t="s">
        <v>478</v>
      </c>
      <c r="C4" t="s">
        <v>479</v>
      </c>
      <c r="D4" t="s">
        <v>499</v>
      </c>
      <c r="E4" t="s">
        <v>498</v>
      </c>
      <c r="W4" s="10" t="s">
        <v>500</v>
      </c>
      <c r="X4" s="10" t="s">
        <v>498</v>
      </c>
      <c r="Z4" s="3" t="s">
        <v>74</v>
      </c>
      <c r="AA4">
        <v>0</v>
      </c>
    </row>
    <row r="5" spans="1:27">
      <c r="A5" s="3" t="s">
        <v>73</v>
      </c>
      <c r="B5" s="4">
        <v>48</v>
      </c>
      <c r="C5" s="5">
        <v>0.53333333333333333</v>
      </c>
      <c r="D5">
        <f>VLOOKUP(TRIM(A5),$Z$4:$AA$8,2, FALSE)</f>
        <v>4</v>
      </c>
      <c r="E5" s="16">
        <f>D5*C5</f>
        <v>2.1333333333333333</v>
      </c>
      <c r="W5" t="str">
        <f>$A$44</f>
        <v>Other (please specify below)</v>
      </c>
      <c r="X5" s="5">
        <f>$D$50</f>
        <v>0.30128205128205127</v>
      </c>
      <c r="Z5" s="3" t="s">
        <v>67</v>
      </c>
      <c r="AA5">
        <v>1</v>
      </c>
    </row>
    <row r="6" spans="1:27">
      <c r="A6" s="3" t="s">
        <v>71</v>
      </c>
      <c r="B6" s="4">
        <v>33</v>
      </c>
      <c r="C6" s="5">
        <v>0.36666666666666664</v>
      </c>
      <c r="D6">
        <f t="shared" ref="D6:D8" si="0">VLOOKUP(TRIM(A6),$Z$4:$AA$8,2, FALSE)</f>
        <v>3</v>
      </c>
      <c r="E6" s="16">
        <f t="shared" ref="E6:E8" si="1">D6*C6</f>
        <v>1.0999999999999999</v>
      </c>
      <c r="W6" t="str">
        <f>$A$20</f>
        <v>Allowing others to re-use information in your lab-book</v>
      </c>
      <c r="X6" s="5">
        <f>$D$26</f>
        <v>0.64444444444444438</v>
      </c>
      <c r="Z6" s="3" t="s">
        <v>69</v>
      </c>
      <c r="AA6">
        <v>2</v>
      </c>
    </row>
    <row r="7" spans="1:27">
      <c r="A7" s="3" t="s">
        <v>72</v>
      </c>
      <c r="B7" s="4">
        <v>6</v>
      </c>
      <c r="C7" s="5">
        <v>6.6666666666666666E-2</v>
      </c>
      <c r="D7">
        <f t="shared" si="0"/>
        <v>2</v>
      </c>
      <c r="E7" s="16">
        <f t="shared" si="1"/>
        <v>0.13333333333333333</v>
      </c>
      <c r="W7" t="str">
        <f>$A$12</f>
        <v>Re-using colleagues information in your lab book (e.g. copying experiments)</v>
      </c>
      <c r="X7" s="5">
        <f>$D$18</f>
        <v>0.67499999999999993</v>
      </c>
      <c r="Z7" s="3" t="s">
        <v>68</v>
      </c>
      <c r="AA7">
        <v>3</v>
      </c>
    </row>
    <row r="8" spans="1:27">
      <c r="A8" s="3" t="s">
        <v>75</v>
      </c>
      <c r="B8" s="4">
        <v>3</v>
      </c>
      <c r="C8" s="5">
        <v>3.3333333333333333E-2</v>
      </c>
      <c r="D8">
        <f t="shared" si="0"/>
        <v>1</v>
      </c>
      <c r="E8" s="16">
        <f t="shared" si="1"/>
        <v>3.3333333333333333E-2</v>
      </c>
      <c r="W8" t="str">
        <f>$A$28</f>
        <v>Avoiding repeating experiments that have been done by others through easier searching</v>
      </c>
      <c r="X8" s="5">
        <f>$D$34</f>
        <v>0.68055555555555547</v>
      </c>
      <c r="Z8" s="3" t="s">
        <v>70</v>
      </c>
      <c r="AA8">
        <v>4</v>
      </c>
    </row>
    <row r="9" spans="1:27">
      <c r="A9" s="3" t="s">
        <v>477</v>
      </c>
      <c r="B9" s="4">
        <v>90</v>
      </c>
      <c r="C9" s="5">
        <v>1</v>
      </c>
      <c r="D9" s="5">
        <f>E9/MAX(D5:D8)</f>
        <v>0.85</v>
      </c>
      <c r="E9" s="16">
        <f>SUM(E5:E8)</f>
        <v>3.4</v>
      </c>
      <c r="W9" t="str">
        <f>$A$4</f>
        <v>Retrieving information to compile reports</v>
      </c>
      <c r="X9" s="5">
        <f>$D$9</f>
        <v>0.85</v>
      </c>
    </row>
    <row r="10" spans="1:27">
      <c r="A10" s="3"/>
      <c r="B10" s="4"/>
      <c r="C10" s="5"/>
      <c r="W10" t="str">
        <f>$A$36</f>
        <v>Easier organisation of data (e.g. spectroscopic)</v>
      </c>
      <c r="X10" s="5">
        <f>$D$41</f>
        <v>0.86388888888888882</v>
      </c>
    </row>
    <row r="12" spans="1:27">
      <c r="A12" s="2" t="s">
        <v>39</v>
      </c>
      <c r="B12" t="s">
        <v>478</v>
      </c>
      <c r="C12" t="s">
        <v>479</v>
      </c>
      <c r="D12" t="s">
        <v>499</v>
      </c>
      <c r="E12" t="s">
        <v>498</v>
      </c>
    </row>
    <row r="13" spans="1:27">
      <c r="A13" s="3" t="s">
        <v>73</v>
      </c>
      <c r="B13" s="4">
        <v>26</v>
      </c>
      <c r="C13" s="5">
        <v>0.28888888888888886</v>
      </c>
      <c r="D13">
        <f>VLOOKUP(TRIM(A13),$Z$4:$AA$8,2, FALSE)</f>
        <v>4</v>
      </c>
      <c r="E13" s="16">
        <f>D13*C13</f>
        <v>1.1555555555555554</v>
      </c>
    </row>
    <row r="14" spans="1:27">
      <c r="A14" s="3" t="s">
        <v>71</v>
      </c>
      <c r="B14" s="4">
        <v>28</v>
      </c>
      <c r="C14" s="5">
        <v>0.31111111111111112</v>
      </c>
      <c r="D14">
        <f t="shared" ref="D14:D16" si="2">VLOOKUP(TRIM(A14),$Z$4:$AA$8,2, FALSE)</f>
        <v>3</v>
      </c>
      <c r="E14" s="16">
        <f t="shared" ref="E14:E16" si="3">D14*C14</f>
        <v>0.93333333333333335</v>
      </c>
    </row>
    <row r="15" spans="1:27">
      <c r="A15" s="3" t="s">
        <v>72</v>
      </c>
      <c r="B15" s="4">
        <v>21</v>
      </c>
      <c r="C15" s="5">
        <v>0.23333333333333334</v>
      </c>
      <c r="D15">
        <f t="shared" si="2"/>
        <v>2</v>
      </c>
      <c r="E15" s="16">
        <f t="shared" si="3"/>
        <v>0.46666666666666667</v>
      </c>
    </row>
    <row r="16" spans="1:27">
      <c r="A16" s="3" t="s">
        <v>75</v>
      </c>
      <c r="B16" s="4">
        <v>13</v>
      </c>
      <c r="C16" s="5">
        <v>0.14444444444444443</v>
      </c>
      <c r="D16">
        <f t="shared" si="2"/>
        <v>1</v>
      </c>
      <c r="E16" s="16">
        <f t="shared" si="3"/>
        <v>0.14444444444444443</v>
      </c>
    </row>
    <row r="17" spans="1:5">
      <c r="A17" s="3" t="s">
        <v>74</v>
      </c>
      <c r="B17" s="4">
        <v>2</v>
      </c>
      <c r="C17" s="5">
        <v>2.2222222222222223E-2</v>
      </c>
      <c r="D17">
        <f t="shared" ref="D17" si="4">VLOOKUP(TRIM(A17),$Z$4:$AA$8,2, FALSE)</f>
        <v>0</v>
      </c>
      <c r="E17" s="16">
        <f t="shared" ref="E17" si="5">D17*C17</f>
        <v>0</v>
      </c>
    </row>
    <row r="18" spans="1:5">
      <c r="A18" s="3" t="s">
        <v>477</v>
      </c>
      <c r="B18" s="4">
        <v>90</v>
      </c>
      <c r="C18" s="5">
        <v>1</v>
      </c>
      <c r="D18" s="5">
        <f>E18/MAX(D13:D16)</f>
        <v>0.67499999999999993</v>
      </c>
      <c r="E18" s="16">
        <f>SUM(E13:E17)</f>
        <v>2.6999999999999997</v>
      </c>
    </row>
    <row r="20" spans="1:5">
      <c r="A20" s="2" t="s">
        <v>40</v>
      </c>
      <c r="B20" t="s">
        <v>478</v>
      </c>
      <c r="C20" t="s">
        <v>479</v>
      </c>
      <c r="D20" t="s">
        <v>499</v>
      </c>
      <c r="E20" t="s">
        <v>498</v>
      </c>
    </row>
    <row r="21" spans="1:5">
      <c r="A21" s="3" t="s">
        <v>73</v>
      </c>
      <c r="B21" s="4">
        <v>19</v>
      </c>
      <c r="C21" s="5">
        <v>0.21111111111111111</v>
      </c>
      <c r="D21">
        <f>VLOOKUP(TRIM(A21),$Z$4:$AA$8,2, FALSE)</f>
        <v>4</v>
      </c>
      <c r="E21" s="16">
        <f>D21*C21</f>
        <v>0.84444444444444444</v>
      </c>
    </row>
    <row r="22" spans="1:5">
      <c r="A22" s="3" t="s">
        <v>71</v>
      </c>
      <c r="B22" s="4">
        <v>33</v>
      </c>
      <c r="C22" s="5">
        <v>0.36666666666666664</v>
      </c>
      <c r="D22">
        <f t="shared" ref="D22:D25" si="6">VLOOKUP(TRIM(A22),$Z$4:$AA$8,2, FALSE)</f>
        <v>3</v>
      </c>
      <c r="E22" s="16">
        <f t="shared" ref="E22:E25" si="7">D22*C22</f>
        <v>1.0999999999999999</v>
      </c>
    </row>
    <row r="23" spans="1:5">
      <c r="A23" s="3" t="s">
        <v>72</v>
      </c>
      <c r="B23" s="4">
        <v>20</v>
      </c>
      <c r="C23" s="5">
        <v>0.22222222222222221</v>
      </c>
      <c r="D23">
        <f t="shared" si="6"/>
        <v>2</v>
      </c>
      <c r="E23" s="16">
        <f t="shared" si="7"/>
        <v>0.44444444444444442</v>
      </c>
    </row>
    <row r="24" spans="1:5">
      <c r="A24" s="3" t="s">
        <v>75</v>
      </c>
      <c r="B24" s="4">
        <v>17</v>
      </c>
      <c r="C24" s="5">
        <v>0.18888888888888888</v>
      </c>
      <c r="D24">
        <f t="shared" si="6"/>
        <v>1</v>
      </c>
      <c r="E24" s="16">
        <f t="shared" si="7"/>
        <v>0.18888888888888888</v>
      </c>
    </row>
    <row r="25" spans="1:5">
      <c r="A25" s="3" t="s">
        <v>74</v>
      </c>
      <c r="B25" s="4">
        <v>1</v>
      </c>
      <c r="C25" s="5">
        <v>1.1111111111111112E-2</v>
      </c>
      <c r="D25">
        <f t="shared" si="6"/>
        <v>0</v>
      </c>
      <c r="E25" s="16">
        <f t="shared" si="7"/>
        <v>0</v>
      </c>
    </row>
    <row r="26" spans="1:5">
      <c r="A26" s="3" t="s">
        <v>477</v>
      </c>
      <c r="B26" s="4">
        <v>90</v>
      </c>
      <c r="C26" s="5">
        <v>1</v>
      </c>
      <c r="D26" s="5">
        <f>E26/MAX(D21:D24)</f>
        <v>0.64444444444444438</v>
      </c>
      <c r="E26" s="16">
        <f>SUM(E21:E25)</f>
        <v>2.5777777777777775</v>
      </c>
    </row>
    <row r="28" spans="1:5">
      <c r="A28" s="2" t="s">
        <v>41</v>
      </c>
      <c r="B28" t="s">
        <v>478</v>
      </c>
      <c r="C28" t="s">
        <v>479</v>
      </c>
      <c r="D28" t="s">
        <v>499</v>
      </c>
      <c r="E28" t="s">
        <v>498</v>
      </c>
    </row>
    <row r="29" spans="1:5">
      <c r="A29" s="3" t="s">
        <v>73</v>
      </c>
      <c r="B29" s="4">
        <v>29</v>
      </c>
      <c r="C29" s="5">
        <v>0.32222222222222224</v>
      </c>
      <c r="D29">
        <f>VLOOKUP(TRIM(A29),$Z$4:$AA$8,2, FALSE)</f>
        <v>4</v>
      </c>
      <c r="E29" s="16">
        <f>D29*C29</f>
        <v>1.288888888888889</v>
      </c>
    </row>
    <row r="30" spans="1:5">
      <c r="A30" s="3" t="s">
        <v>71</v>
      </c>
      <c r="B30" s="4">
        <v>26</v>
      </c>
      <c r="C30" s="5">
        <v>0.28888888888888886</v>
      </c>
      <c r="D30">
        <f t="shared" ref="D30:D33" si="8">VLOOKUP(TRIM(A30),$Z$4:$AA$8,2, FALSE)</f>
        <v>3</v>
      </c>
      <c r="E30" s="16">
        <f t="shared" ref="E30:E33" si="9">D30*C30</f>
        <v>0.86666666666666659</v>
      </c>
    </row>
    <row r="31" spans="1:5">
      <c r="A31" s="3" t="s">
        <v>72</v>
      </c>
      <c r="B31" s="4">
        <v>19</v>
      </c>
      <c r="C31" s="5">
        <v>0.21111111111111111</v>
      </c>
      <c r="D31">
        <f t="shared" si="8"/>
        <v>2</v>
      </c>
      <c r="E31" s="16">
        <f t="shared" si="9"/>
        <v>0.42222222222222222</v>
      </c>
    </row>
    <row r="32" spans="1:5">
      <c r="A32" s="3" t="s">
        <v>75</v>
      </c>
      <c r="B32" s="4">
        <v>13</v>
      </c>
      <c r="C32" s="5">
        <v>0.14444444444444443</v>
      </c>
      <c r="D32">
        <f t="shared" si="8"/>
        <v>1</v>
      </c>
      <c r="E32" s="16">
        <f t="shared" si="9"/>
        <v>0.14444444444444443</v>
      </c>
    </row>
    <row r="33" spans="1:5">
      <c r="A33" s="3" t="s">
        <v>74</v>
      </c>
      <c r="B33" s="4">
        <v>3</v>
      </c>
      <c r="C33" s="5">
        <v>3.3333333333333333E-2</v>
      </c>
      <c r="D33">
        <f t="shared" si="8"/>
        <v>0</v>
      </c>
      <c r="E33" s="16">
        <f t="shared" si="9"/>
        <v>0</v>
      </c>
    </row>
    <row r="34" spans="1:5">
      <c r="A34" s="3" t="s">
        <v>477</v>
      </c>
      <c r="B34" s="4">
        <v>90</v>
      </c>
      <c r="C34" s="5">
        <v>1</v>
      </c>
      <c r="D34" s="5">
        <f>E34/MAX(D29:D32)</f>
        <v>0.68055555555555547</v>
      </c>
      <c r="E34" s="16">
        <f>SUM(E29:E33)</f>
        <v>2.7222222222222219</v>
      </c>
    </row>
    <row r="36" spans="1:5">
      <c r="A36" s="2" t="s">
        <v>42</v>
      </c>
      <c r="B36" t="s">
        <v>478</v>
      </c>
      <c r="C36" t="s">
        <v>479</v>
      </c>
      <c r="D36" t="s">
        <v>499</v>
      </c>
      <c r="E36" t="s">
        <v>498</v>
      </c>
    </row>
    <row r="37" spans="1:5">
      <c r="A37" s="3" t="s">
        <v>73</v>
      </c>
      <c r="B37" s="4">
        <v>50</v>
      </c>
      <c r="C37" s="5">
        <v>0.55555555555555558</v>
      </c>
      <c r="D37">
        <f>VLOOKUP(TRIM(A37),$Z$4:$AA$8,2, FALSE)</f>
        <v>4</v>
      </c>
      <c r="E37" s="16">
        <f>D37*C37</f>
        <v>2.2222222222222223</v>
      </c>
    </row>
    <row r="38" spans="1:5">
      <c r="A38" s="3" t="s">
        <v>71</v>
      </c>
      <c r="B38" s="4">
        <v>33</v>
      </c>
      <c r="C38" s="5">
        <v>0.36666666666666664</v>
      </c>
      <c r="D38">
        <f t="shared" ref="D38:D40" si="10">VLOOKUP(TRIM(A38),$Z$4:$AA$8,2, FALSE)</f>
        <v>3</v>
      </c>
      <c r="E38" s="16">
        <f t="shared" ref="E38:E40" si="11">D38*C38</f>
        <v>1.0999999999999999</v>
      </c>
    </row>
    <row r="39" spans="1:5">
      <c r="A39" s="3" t="s">
        <v>72</v>
      </c>
      <c r="B39" s="4">
        <v>5</v>
      </c>
      <c r="C39" s="5">
        <v>5.5555555555555552E-2</v>
      </c>
      <c r="D39">
        <f t="shared" si="10"/>
        <v>2</v>
      </c>
      <c r="E39" s="16">
        <f t="shared" si="11"/>
        <v>0.1111111111111111</v>
      </c>
    </row>
    <row r="40" spans="1:5">
      <c r="A40" s="3" t="s">
        <v>75</v>
      </c>
      <c r="B40" s="4">
        <v>2</v>
      </c>
      <c r="C40" s="5">
        <v>2.2222222222222223E-2</v>
      </c>
      <c r="D40">
        <f t="shared" si="10"/>
        <v>1</v>
      </c>
      <c r="E40" s="16">
        <f t="shared" si="11"/>
        <v>2.2222222222222223E-2</v>
      </c>
    </row>
    <row r="41" spans="1:5">
      <c r="A41" s="3" t="s">
        <v>477</v>
      </c>
      <c r="B41" s="4">
        <v>90</v>
      </c>
      <c r="C41" s="5">
        <v>1</v>
      </c>
      <c r="D41" s="5">
        <f>E41/MAX(D37:D40)</f>
        <v>0.86388888888888882</v>
      </c>
      <c r="E41" s="16">
        <f>SUM(E37:E40)</f>
        <v>3.4555555555555553</v>
      </c>
    </row>
    <row r="44" spans="1:5">
      <c r="A44" s="2" t="s">
        <v>16</v>
      </c>
      <c r="B44" t="s">
        <v>478</v>
      </c>
      <c r="C44" t="s">
        <v>479</v>
      </c>
      <c r="D44" t="s">
        <v>499</v>
      </c>
      <c r="E44" t="s">
        <v>498</v>
      </c>
    </row>
    <row r="45" spans="1:5">
      <c r="A45" s="3" t="s">
        <v>73</v>
      </c>
      <c r="B45" s="4">
        <v>14</v>
      </c>
      <c r="C45" s="5">
        <v>0.17948717948717949</v>
      </c>
      <c r="D45">
        <f>VLOOKUP(TRIM(A45),$Z$4:$AA$8,2, FALSE)</f>
        <v>4</v>
      </c>
      <c r="E45" s="16">
        <f>D45*C45</f>
        <v>0.71794871794871795</v>
      </c>
    </row>
    <row r="46" spans="1:5">
      <c r="A46" s="3" t="s">
        <v>71</v>
      </c>
      <c r="B46" s="4">
        <v>5</v>
      </c>
      <c r="C46" s="5">
        <v>6.4102564102564097E-2</v>
      </c>
      <c r="D46">
        <f t="shared" ref="D46:D49" si="12">VLOOKUP(TRIM(A46),$Z$4:$AA$8,2, FALSE)</f>
        <v>3</v>
      </c>
      <c r="E46" s="16">
        <f t="shared" ref="E46:E49" si="13">D46*C46</f>
        <v>0.19230769230769229</v>
      </c>
    </row>
    <row r="47" spans="1:5">
      <c r="A47" s="3" t="s">
        <v>72</v>
      </c>
      <c r="B47" s="4">
        <v>11</v>
      </c>
      <c r="C47" s="5">
        <v>0.14102564102564102</v>
      </c>
      <c r="D47">
        <f t="shared" si="12"/>
        <v>2</v>
      </c>
      <c r="E47" s="16">
        <f t="shared" si="13"/>
        <v>0.28205128205128205</v>
      </c>
    </row>
    <row r="48" spans="1:5">
      <c r="A48" s="3" t="s">
        <v>75</v>
      </c>
      <c r="B48" s="4">
        <v>1</v>
      </c>
      <c r="C48" s="5">
        <v>1.282051282051282E-2</v>
      </c>
      <c r="D48">
        <f t="shared" si="12"/>
        <v>1</v>
      </c>
      <c r="E48" s="16">
        <f t="shared" si="13"/>
        <v>1.282051282051282E-2</v>
      </c>
    </row>
    <row r="49" spans="1:5">
      <c r="A49" s="3" t="s">
        <v>74</v>
      </c>
      <c r="B49" s="4">
        <v>47</v>
      </c>
      <c r="C49" s="5">
        <v>0.60256410256410253</v>
      </c>
      <c r="D49">
        <f t="shared" si="12"/>
        <v>0</v>
      </c>
      <c r="E49" s="16">
        <f t="shared" si="13"/>
        <v>0</v>
      </c>
    </row>
    <row r="50" spans="1:5">
      <c r="A50" s="3" t="s">
        <v>477</v>
      </c>
      <c r="B50" s="4">
        <v>78</v>
      </c>
      <c r="C50" s="5">
        <v>1</v>
      </c>
      <c r="D50" s="5">
        <f>E50/MAX(D45:D48)</f>
        <v>0.30128205128205127</v>
      </c>
      <c r="E50" s="16">
        <f>SUM(E45:E49)</f>
        <v>1.2051282051282051</v>
      </c>
    </row>
    <row r="52" spans="1:5">
      <c r="A52" s="2" t="s">
        <v>16</v>
      </c>
    </row>
    <row r="53" spans="1:5">
      <c r="A53" s="14" t="s">
        <v>166</v>
      </c>
    </row>
    <row r="54" spans="1:5">
      <c r="A54" s="14" t="s">
        <v>238</v>
      </c>
    </row>
    <row r="55" spans="1:5">
      <c r="A55" s="14" t="s">
        <v>104</v>
      </c>
    </row>
    <row r="56" spans="1:5">
      <c r="A56" s="14" t="s">
        <v>96</v>
      </c>
    </row>
    <row r="57" spans="1:5">
      <c r="A57" s="14" t="s">
        <v>223</v>
      </c>
    </row>
    <row r="58" spans="1:5">
      <c r="A58" s="14" t="s">
        <v>350</v>
      </c>
    </row>
    <row r="59" spans="1:5">
      <c r="A59" s="14" t="s">
        <v>205</v>
      </c>
    </row>
    <row r="60" spans="1:5">
      <c r="A60" s="14" t="s">
        <v>218</v>
      </c>
    </row>
    <row r="61" spans="1:5">
      <c r="A61" s="14" t="s">
        <v>396</v>
      </c>
    </row>
    <row r="62" spans="1:5">
      <c r="A62" s="14" t="s">
        <v>266</v>
      </c>
    </row>
    <row r="63" spans="1:5">
      <c r="A63" s="14" t="s">
        <v>84</v>
      </c>
    </row>
    <row r="64" spans="1:5" ht="28">
      <c r="A64" s="14" t="s">
        <v>431</v>
      </c>
    </row>
    <row r="65" spans="1:1">
      <c r="A65" s="14" t="s">
        <v>439</v>
      </c>
    </row>
    <row r="66" spans="1:1">
      <c r="A66" s="14" t="s">
        <v>251</v>
      </c>
    </row>
    <row r="67" spans="1:1">
      <c r="A67" s="14" t="s">
        <v>179</v>
      </c>
    </row>
    <row r="68" spans="1:1" ht="28">
      <c r="A68" s="14" t="s">
        <v>360</v>
      </c>
    </row>
    <row r="69" spans="1:1">
      <c r="A69" s="14" t="s">
        <v>273</v>
      </c>
    </row>
    <row r="70" spans="1:1">
      <c r="A70" s="14" t="s">
        <v>335</v>
      </c>
    </row>
    <row r="71" spans="1:1">
      <c r="A71" s="14" t="s">
        <v>322</v>
      </c>
    </row>
    <row r="72" spans="1:1">
      <c r="A72" s="14" t="s">
        <v>419</v>
      </c>
    </row>
    <row r="73" spans="1:1" ht="28">
      <c r="A73" s="14" t="s">
        <v>424</v>
      </c>
    </row>
    <row r="74" spans="1:1">
      <c r="A74" s="14" t="s">
        <v>380</v>
      </c>
    </row>
    <row r="75" spans="1:1">
      <c r="A75" s="14" t="s">
        <v>148</v>
      </c>
    </row>
    <row r="76" spans="1:1" ht="28">
      <c r="A76" s="14" t="s">
        <v>389</v>
      </c>
    </row>
    <row r="77" spans="1:1">
      <c r="A77" s="14" t="s">
        <v>185</v>
      </c>
    </row>
    <row r="78" spans="1:1" ht="84">
      <c r="A78" s="14" t="s">
        <v>413</v>
      </c>
    </row>
    <row r="79" spans="1:1" ht="28">
      <c r="A79" s="14" t="s">
        <v>343</v>
      </c>
    </row>
    <row r="80" spans="1:1">
      <c r="A80" s="3" t="s">
        <v>477</v>
      </c>
    </row>
  </sheetData>
  <sortState ref="W5:X10">
    <sortCondition ref="X5:X10"/>
  </sortState>
  <mergeCells count="2">
    <mergeCell ref="W3:X3"/>
    <mergeCell ref="Z2:AA2"/>
  </mergeCells>
  <pageMargins left="0.7" right="0.7" top="0.75" bottom="0.75" header="0.3" footer="0.3"/>
  <pageSetup paperSize="9" orientation="portrait"/>
  <drawing r:id="rId8"/>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6"/>
  <sheetViews>
    <sheetView topLeftCell="A228" workbookViewId="0">
      <selection activeCell="D23" sqref="D23"/>
    </sheetView>
  </sheetViews>
  <sheetFormatPr baseColWidth="10" defaultColWidth="8.83203125" defaultRowHeight="14" x14ac:dyDescent="0"/>
  <cols>
    <col min="1" max="1" width="21" customWidth="1"/>
    <col min="2" max="2" width="10.5" bestFit="1" customWidth="1"/>
    <col min="3" max="3" width="9.6640625" bestFit="1" customWidth="1"/>
  </cols>
  <sheetData>
    <row r="1" spans="1:3" ht="18">
      <c r="A1" s="1" t="s">
        <v>483</v>
      </c>
      <c r="B1" s="1" t="s">
        <v>485</v>
      </c>
    </row>
    <row r="3" spans="1:3">
      <c r="A3" s="2" t="s">
        <v>460</v>
      </c>
      <c r="B3" t="s">
        <v>478</v>
      </c>
      <c r="C3" t="s">
        <v>479</v>
      </c>
    </row>
    <row r="4" spans="1:3">
      <c r="A4" s="3" t="s">
        <v>473</v>
      </c>
      <c r="B4" s="4">
        <v>13</v>
      </c>
      <c r="C4" s="5">
        <v>0.14444444444444443</v>
      </c>
    </row>
    <row r="5" spans="1:3">
      <c r="A5" s="3" t="s">
        <v>102</v>
      </c>
      <c r="B5" s="4">
        <v>3</v>
      </c>
      <c r="C5" s="5">
        <v>3.3333333333333333E-2</v>
      </c>
    </row>
    <row r="6" spans="1:3">
      <c r="A6" s="3" t="s">
        <v>470</v>
      </c>
      <c r="B6" s="4">
        <v>3</v>
      </c>
      <c r="C6" s="5">
        <v>3.3333333333333333E-2</v>
      </c>
    </row>
    <row r="7" spans="1:3">
      <c r="A7" s="3" t="s">
        <v>82</v>
      </c>
      <c r="B7" s="4">
        <v>48</v>
      </c>
      <c r="C7" s="5">
        <v>0.53333333333333333</v>
      </c>
    </row>
    <row r="8" spans="1:3">
      <c r="A8" s="3" t="s">
        <v>95</v>
      </c>
      <c r="B8" s="4">
        <v>18</v>
      </c>
      <c r="C8" s="5">
        <v>0.2</v>
      </c>
    </row>
    <row r="9" spans="1:3">
      <c r="A9" s="3" t="s">
        <v>129</v>
      </c>
      <c r="B9" s="4">
        <v>5</v>
      </c>
      <c r="C9" s="5">
        <v>5.5555555555555552E-2</v>
      </c>
    </row>
    <row r="10" spans="1:3">
      <c r="A10" s="3" t="s">
        <v>477</v>
      </c>
      <c r="B10" s="4">
        <v>90</v>
      </c>
      <c r="C10" s="5">
        <v>1</v>
      </c>
    </row>
    <row r="12" spans="1:3">
      <c r="A12" s="2" t="s">
        <v>493</v>
      </c>
      <c r="B12" t="s">
        <v>478</v>
      </c>
      <c r="C12" t="s">
        <v>479</v>
      </c>
    </row>
    <row r="13" spans="1:3">
      <c r="A13" s="3" t="s">
        <v>117</v>
      </c>
      <c r="B13" s="4">
        <v>10</v>
      </c>
      <c r="C13" s="5">
        <v>0.11235955056179775</v>
      </c>
    </row>
    <row r="14" spans="1:3">
      <c r="A14" s="3" t="s">
        <v>139</v>
      </c>
      <c r="B14" s="4">
        <v>15</v>
      </c>
      <c r="C14" s="5">
        <v>0.16853932584269662</v>
      </c>
    </row>
    <row r="15" spans="1:3">
      <c r="A15" s="3" t="s">
        <v>89</v>
      </c>
      <c r="B15" s="4">
        <v>17</v>
      </c>
      <c r="C15" s="5">
        <v>0.19101123595505617</v>
      </c>
    </row>
    <row r="16" spans="1:3">
      <c r="A16" s="3" t="s">
        <v>83</v>
      </c>
      <c r="B16" s="4">
        <v>15</v>
      </c>
      <c r="C16" s="5">
        <v>0.16853932584269662</v>
      </c>
    </row>
    <row r="17" spans="1:3">
      <c r="A17" s="3" t="s">
        <v>363</v>
      </c>
      <c r="B17" s="4">
        <v>1</v>
      </c>
      <c r="C17" s="5">
        <v>1.1235955056179775E-2</v>
      </c>
    </row>
    <row r="18" spans="1:3">
      <c r="A18" s="3" t="s">
        <v>471</v>
      </c>
      <c r="B18" s="4">
        <v>5</v>
      </c>
      <c r="C18" s="5">
        <v>5.6179775280898875E-2</v>
      </c>
    </row>
    <row r="19" spans="1:3">
      <c r="A19" s="3" t="s">
        <v>103</v>
      </c>
      <c r="B19" s="4">
        <v>26</v>
      </c>
      <c r="C19" s="5">
        <v>0.29213483146067415</v>
      </c>
    </row>
    <row r="20" spans="1:3">
      <c r="A20" s="3" t="s">
        <v>477</v>
      </c>
      <c r="B20" s="4">
        <v>89</v>
      </c>
      <c r="C20" s="5">
        <v>1</v>
      </c>
    </row>
    <row r="22" spans="1:3" ht="18">
      <c r="A22" s="21" t="s">
        <v>494</v>
      </c>
      <c r="B22" s="21"/>
      <c r="C22" s="21"/>
    </row>
    <row r="24" spans="1:3">
      <c r="A24" s="2" t="s">
        <v>44</v>
      </c>
      <c r="B24" t="s">
        <v>478</v>
      </c>
      <c r="C24" t="s">
        <v>479</v>
      </c>
    </row>
    <row r="25" spans="1:3">
      <c r="A25" s="3" t="s">
        <v>76</v>
      </c>
      <c r="B25" s="4">
        <v>38</v>
      </c>
      <c r="C25" s="5">
        <v>0.4175824175824176</v>
      </c>
    </row>
    <row r="26" spans="1:3">
      <c r="A26" s="3" t="s">
        <v>77</v>
      </c>
      <c r="B26" s="4">
        <v>53</v>
      </c>
      <c r="C26" s="5">
        <v>0.58241758241758246</v>
      </c>
    </row>
    <row r="27" spans="1:3">
      <c r="A27" s="3" t="s">
        <v>477</v>
      </c>
      <c r="B27" s="4">
        <v>91</v>
      </c>
      <c r="C27" s="5">
        <v>1</v>
      </c>
    </row>
    <row r="29" spans="1:3">
      <c r="A29" s="2" t="s">
        <v>45</v>
      </c>
      <c r="B29" t="s">
        <v>478</v>
      </c>
      <c r="C29" t="s">
        <v>479</v>
      </c>
    </row>
    <row r="30" spans="1:3">
      <c r="A30" s="3" t="s">
        <v>76</v>
      </c>
      <c r="B30" s="4">
        <v>55</v>
      </c>
      <c r="C30" s="5">
        <v>0.60439560439560436</v>
      </c>
    </row>
    <row r="31" spans="1:3">
      <c r="A31" s="3" t="s">
        <v>77</v>
      </c>
      <c r="B31" s="4">
        <v>36</v>
      </c>
      <c r="C31" s="5">
        <v>0.39560439560439559</v>
      </c>
    </row>
    <row r="32" spans="1:3">
      <c r="A32" s="3" t="s">
        <v>477</v>
      </c>
      <c r="B32" s="4">
        <v>91</v>
      </c>
      <c r="C32" s="5">
        <v>1</v>
      </c>
    </row>
    <row r="34" spans="1:3">
      <c r="A34" s="2" t="s">
        <v>495</v>
      </c>
      <c r="B34" t="s">
        <v>478</v>
      </c>
      <c r="C34" t="s">
        <v>479</v>
      </c>
    </row>
    <row r="35" spans="1:3">
      <c r="A35" s="3" t="s">
        <v>76</v>
      </c>
      <c r="B35" s="4">
        <v>65</v>
      </c>
      <c r="C35" s="5">
        <v>0.7142857142857143</v>
      </c>
    </row>
    <row r="36" spans="1:3">
      <c r="A36" s="3" t="s">
        <v>77</v>
      </c>
      <c r="B36" s="4">
        <v>26</v>
      </c>
      <c r="C36" s="5">
        <v>0.2857142857142857</v>
      </c>
    </row>
    <row r="37" spans="1:3">
      <c r="A37" s="3" t="s">
        <v>477</v>
      </c>
      <c r="B37" s="4">
        <v>91</v>
      </c>
      <c r="C37" s="5">
        <v>1</v>
      </c>
    </row>
    <row r="39" spans="1:3">
      <c r="A39" s="2" t="s">
        <v>47</v>
      </c>
      <c r="B39" t="s">
        <v>478</v>
      </c>
      <c r="C39" t="s">
        <v>479</v>
      </c>
    </row>
    <row r="40" spans="1:3">
      <c r="A40" s="3" t="s">
        <v>76</v>
      </c>
      <c r="B40" s="4">
        <v>47</v>
      </c>
      <c r="C40" s="5">
        <v>0.51648351648351654</v>
      </c>
    </row>
    <row r="41" spans="1:3">
      <c r="A41" s="3" t="s">
        <v>77</v>
      </c>
      <c r="B41" s="4">
        <v>44</v>
      </c>
      <c r="C41" s="5">
        <v>0.48351648351648352</v>
      </c>
    </row>
    <row r="42" spans="1:3">
      <c r="A42" s="3" t="s">
        <v>477</v>
      </c>
      <c r="B42" s="4">
        <v>91</v>
      </c>
      <c r="C42" s="5">
        <v>1</v>
      </c>
    </row>
    <row r="44" spans="1:3">
      <c r="A44" s="2" t="s">
        <v>48</v>
      </c>
      <c r="B44" t="s">
        <v>478</v>
      </c>
      <c r="C44" t="s">
        <v>479</v>
      </c>
    </row>
    <row r="45" spans="1:3">
      <c r="A45" s="3" t="s">
        <v>76</v>
      </c>
      <c r="B45" s="4">
        <v>31</v>
      </c>
      <c r="C45" s="5">
        <v>0.34065934065934067</v>
      </c>
    </row>
    <row r="46" spans="1:3">
      <c r="A46" s="3" t="s">
        <v>77</v>
      </c>
      <c r="B46" s="4">
        <v>60</v>
      </c>
      <c r="C46" s="5">
        <v>0.65934065934065933</v>
      </c>
    </row>
    <row r="47" spans="1:3">
      <c r="A47" s="3" t="s">
        <v>477</v>
      </c>
      <c r="B47" s="4">
        <v>91</v>
      </c>
      <c r="C47" s="5">
        <v>1</v>
      </c>
    </row>
    <row r="49" spans="1:3">
      <c r="A49" s="2" t="s">
        <v>49</v>
      </c>
      <c r="B49" t="s">
        <v>478</v>
      </c>
      <c r="C49" t="s">
        <v>479</v>
      </c>
    </row>
    <row r="50" spans="1:3">
      <c r="A50" s="3" t="s">
        <v>76</v>
      </c>
      <c r="B50" s="4">
        <v>5</v>
      </c>
      <c r="C50" s="5">
        <v>5.4945054945054944E-2</v>
      </c>
    </row>
    <row r="51" spans="1:3">
      <c r="A51" s="3" t="s">
        <v>77</v>
      </c>
      <c r="B51" s="4">
        <v>86</v>
      </c>
      <c r="C51" s="5">
        <v>0.94505494505494503</v>
      </c>
    </row>
    <row r="52" spans="1:3">
      <c r="A52" s="3" t="s">
        <v>477</v>
      </c>
      <c r="B52" s="4">
        <v>91</v>
      </c>
      <c r="C52" s="5">
        <v>1</v>
      </c>
    </row>
    <row r="54" spans="1:3">
      <c r="A54" s="2" t="s">
        <v>50</v>
      </c>
      <c r="B54" t="s">
        <v>478</v>
      </c>
      <c r="C54" t="s">
        <v>479</v>
      </c>
    </row>
    <row r="55" spans="1:3">
      <c r="A55" s="3" t="s">
        <v>76</v>
      </c>
      <c r="B55" s="4">
        <v>19</v>
      </c>
      <c r="C55" s="5">
        <v>0.2087912087912088</v>
      </c>
    </row>
    <row r="56" spans="1:3">
      <c r="A56" s="3" t="s">
        <v>77</v>
      </c>
      <c r="B56" s="4">
        <v>72</v>
      </c>
      <c r="C56" s="5">
        <v>0.79120879120879117</v>
      </c>
    </row>
    <row r="57" spans="1:3">
      <c r="A57" s="3" t="s">
        <v>477</v>
      </c>
      <c r="B57" s="4">
        <v>91</v>
      </c>
      <c r="C57" s="5">
        <v>1</v>
      </c>
    </row>
    <row r="59" spans="1:3">
      <c r="A59" s="2" t="s">
        <v>51</v>
      </c>
      <c r="B59" t="s">
        <v>478</v>
      </c>
      <c r="C59" t="s">
        <v>479</v>
      </c>
    </row>
    <row r="60" spans="1:3">
      <c r="A60" s="3" t="s">
        <v>76</v>
      </c>
      <c r="B60" s="4">
        <v>38</v>
      </c>
      <c r="C60" s="5">
        <v>0.4175824175824176</v>
      </c>
    </row>
    <row r="61" spans="1:3">
      <c r="A61" s="3" t="s">
        <v>77</v>
      </c>
      <c r="B61" s="4">
        <v>53</v>
      </c>
      <c r="C61" s="5">
        <v>0.58241758241758246</v>
      </c>
    </row>
    <row r="62" spans="1:3">
      <c r="A62" s="3" t="s">
        <v>477</v>
      </c>
      <c r="B62" s="4">
        <v>91</v>
      </c>
      <c r="C62" s="5">
        <v>1</v>
      </c>
    </row>
    <row r="64" spans="1:3">
      <c r="A64" s="2" t="s">
        <v>52</v>
      </c>
      <c r="B64" t="s">
        <v>478</v>
      </c>
      <c r="C64" t="s">
        <v>479</v>
      </c>
    </row>
    <row r="65" spans="1:3">
      <c r="A65" s="3" t="s">
        <v>76</v>
      </c>
      <c r="B65" s="4">
        <v>16</v>
      </c>
      <c r="C65" s="5">
        <v>0.17582417582417584</v>
      </c>
    </row>
    <row r="66" spans="1:3">
      <c r="A66" s="3" t="s">
        <v>77</v>
      </c>
      <c r="B66" s="4">
        <v>75</v>
      </c>
      <c r="C66" s="5">
        <v>0.82417582417582413</v>
      </c>
    </row>
    <row r="67" spans="1:3">
      <c r="A67" s="3" t="s">
        <v>477</v>
      </c>
      <c r="B67" s="4">
        <v>91</v>
      </c>
      <c r="C67" s="5">
        <v>1</v>
      </c>
    </row>
    <row r="69" spans="1:3">
      <c r="A69" s="2" t="s">
        <v>16</v>
      </c>
      <c r="B69" t="s">
        <v>478</v>
      </c>
      <c r="C69" t="s">
        <v>479</v>
      </c>
    </row>
    <row r="70" spans="1:3">
      <c r="A70" s="3" t="s">
        <v>76</v>
      </c>
      <c r="B70" s="4">
        <v>21</v>
      </c>
      <c r="C70" s="5">
        <v>0.23076923076923078</v>
      </c>
    </row>
    <row r="71" spans="1:3">
      <c r="A71" s="3" t="s">
        <v>77</v>
      </c>
      <c r="B71" s="4">
        <v>70</v>
      </c>
      <c r="C71" s="5">
        <v>0.76923076923076927</v>
      </c>
    </row>
    <row r="72" spans="1:3">
      <c r="A72" s="3" t="s">
        <v>477</v>
      </c>
      <c r="B72" s="4">
        <v>91</v>
      </c>
      <c r="C72" s="5">
        <v>1</v>
      </c>
    </row>
    <row r="74" spans="1:3">
      <c r="A74" s="2" t="s">
        <v>16</v>
      </c>
      <c r="B74" t="s">
        <v>478</v>
      </c>
      <c r="C74" t="s">
        <v>479</v>
      </c>
    </row>
    <row r="75" spans="1:3">
      <c r="A75" s="3" t="s">
        <v>337</v>
      </c>
      <c r="B75" s="4">
        <v>1</v>
      </c>
      <c r="C75" s="5">
        <v>5.5555555555555552E-2</v>
      </c>
    </row>
    <row r="76" spans="1:3">
      <c r="A76" s="3" t="s">
        <v>267</v>
      </c>
      <c r="B76" s="4">
        <v>1</v>
      </c>
      <c r="C76" s="5">
        <v>5.5555555555555552E-2</v>
      </c>
    </row>
    <row r="77" spans="1:3">
      <c r="A77" s="3" t="s">
        <v>210</v>
      </c>
      <c r="B77" s="4">
        <v>1</v>
      </c>
      <c r="C77" s="5">
        <v>5.5555555555555552E-2</v>
      </c>
    </row>
    <row r="78" spans="1:3">
      <c r="A78" s="3" t="s">
        <v>286</v>
      </c>
      <c r="B78" s="4">
        <v>1</v>
      </c>
      <c r="C78" s="5">
        <v>5.5555555555555552E-2</v>
      </c>
    </row>
    <row r="79" spans="1:3">
      <c r="A79" s="3" t="s">
        <v>105</v>
      </c>
      <c r="B79" s="4">
        <v>1</v>
      </c>
      <c r="C79" s="5">
        <v>5.5555555555555552E-2</v>
      </c>
    </row>
    <row r="80" spans="1:3">
      <c r="A80" s="3" t="s">
        <v>344</v>
      </c>
      <c r="B80" s="4">
        <v>1</v>
      </c>
      <c r="C80" s="5">
        <v>5.5555555555555552E-2</v>
      </c>
    </row>
    <row r="81" spans="1:3">
      <c r="A81" s="3" t="s">
        <v>190</v>
      </c>
      <c r="B81" s="4">
        <v>1</v>
      </c>
      <c r="C81" s="5">
        <v>5.5555555555555552E-2</v>
      </c>
    </row>
    <row r="82" spans="1:3">
      <c r="A82" s="3" t="s">
        <v>323</v>
      </c>
      <c r="B82" s="4">
        <v>1</v>
      </c>
      <c r="C82" s="5">
        <v>5.5555555555555552E-2</v>
      </c>
    </row>
    <row r="83" spans="1:3">
      <c r="A83" s="3" t="s">
        <v>290</v>
      </c>
      <c r="B83" s="4">
        <v>1</v>
      </c>
      <c r="C83" s="5">
        <v>5.5555555555555552E-2</v>
      </c>
    </row>
    <row r="84" spans="1:3">
      <c r="A84" s="3" t="s">
        <v>194</v>
      </c>
      <c r="B84" s="4">
        <v>1</v>
      </c>
      <c r="C84" s="5">
        <v>5.5555555555555552E-2</v>
      </c>
    </row>
    <row r="85" spans="1:3">
      <c r="A85" s="3" t="s">
        <v>440</v>
      </c>
      <c r="B85" s="4">
        <v>1</v>
      </c>
      <c r="C85" s="5">
        <v>5.5555555555555552E-2</v>
      </c>
    </row>
    <row r="86" spans="1:3">
      <c r="A86" s="3" t="s">
        <v>405</v>
      </c>
      <c r="B86" s="4">
        <v>1</v>
      </c>
      <c r="C86" s="5">
        <v>5.5555555555555552E-2</v>
      </c>
    </row>
    <row r="87" spans="1:3">
      <c r="A87" s="3" t="s">
        <v>315</v>
      </c>
      <c r="B87" s="4">
        <v>1</v>
      </c>
      <c r="C87" s="5">
        <v>5.5555555555555552E-2</v>
      </c>
    </row>
    <row r="88" spans="1:3">
      <c r="A88" s="3" t="s">
        <v>230</v>
      </c>
      <c r="B88" s="4">
        <v>1</v>
      </c>
      <c r="C88" s="5">
        <v>5.5555555555555552E-2</v>
      </c>
    </row>
    <row r="89" spans="1:3">
      <c r="A89" s="3" t="s">
        <v>169</v>
      </c>
      <c r="B89" s="4">
        <v>1</v>
      </c>
      <c r="C89" s="5">
        <v>5.5555555555555552E-2</v>
      </c>
    </row>
    <row r="90" spans="1:3">
      <c r="A90" s="3" t="s">
        <v>328</v>
      </c>
      <c r="B90" s="4">
        <v>1</v>
      </c>
      <c r="C90" s="5">
        <v>5.5555555555555552E-2</v>
      </c>
    </row>
    <row r="91" spans="1:3">
      <c r="A91" s="3" t="s">
        <v>384</v>
      </c>
      <c r="B91" s="4">
        <v>1</v>
      </c>
      <c r="C91" s="5">
        <v>5.5555555555555552E-2</v>
      </c>
    </row>
    <row r="92" spans="1:3">
      <c r="A92" s="3" t="s">
        <v>135</v>
      </c>
      <c r="B92" s="4">
        <v>1</v>
      </c>
      <c r="C92" s="5">
        <v>5.5555555555555552E-2</v>
      </c>
    </row>
    <row r="93" spans="1:3">
      <c r="A93" s="3" t="s">
        <v>477</v>
      </c>
      <c r="B93" s="4">
        <v>18</v>
      </c>
      <c r="C93" s="5">
        <v>1</v>
      </c>
    </row>
    <row r="95" spans="1:3" ht="18">
      <c r="A95" s="21" t="s">
        <v>464</v>
      </c>
      <c r="B95" s="21"/>
      <c r="C95" s="21"/>
    </row>
    <row r="97" spans="1:3">
      <c r="A97" s="2" t="s">
        <v>53</v>
      </c>
      <c r="B97" t="s">
        <v>478</v>
      </c>
      <c r="C97" t="s">
        <v>479</v>
      </c>
    </row>
    <row r="98" spans="1:3">
      <c r="A98" s="3" t="s">
        <v>76</v>
      </c>
      <c r="B98" s="4">
        <v>75</v>
      </c>
      <c r="C98" s="5">
        <v>0.82417582417582413</v>
      </c>
    </row>
    <row r="99" spans="1:3">
      <c r="A99" s="3" t="s">
        <v>77</v>
      </c>
      <c r="B99" s="4">
        <v>16</v>
      </c>
      <c r="C99" s="5">
        <v>0.17582417582417584</v>
      </c>
    </row>
    <row r="100" spans="1:3">
      <c r="A100" s="3" t="s">
        <v>477</v>
      </c>
      <c r="B100" s="4">
        <v>91</v>
      </c>
      <c r="C100" s="5">
        <v>1</v>
      </c>
    </row>
    <row r="102" spans="1:3">
      <c r="A102" s="2" t="s">
        <v>54</v>
      </c>
      <c r="B102" t="s">
        <v>478</v>
      </c>
      <c r="C102" t="s">
        <v>479</v>
      </c>
    </row>
    <row r="103" spans="1:3">
      <c r="A103" s="3" t="s">
        <v>76</v>
      </c>
      <c r="B103" s="4">
        <v>83</v>
      </c>
      <c r="C103" s="5">
        <v>0.91208791208791207</v>
      </c>
    </row>
    <row r="104" spans="1:3">
      <c r="A104" s="3" t="s">
        <v>77</v>
      </c>
      <c r="B104" s="4">
        <v>8</v>
      </c>
      <c r="C104" s="5">
        <v>8.7912087912087919E-2</v>
      </c>
    </row>
    <row r="105" spans="1:3">
      <c r="A105" s="3" t="s">
        <v>477</v>
      </c>
      <c r="B105" s="4">
        <v>91</v>
      </c>
      <c r="C105" s="5">
        <v>1</v>
      </c>
    </row>
    <row r="107" spans="1:3">
      <c r="A107" s="2" t="s">
        <v>55</v>
      </c>
      <c r="B107" t="s">
        <v>478</v>
      </c>
      <c r="C107" t="s">
        <v>479</v>
      </c>
    </row>
    <row r="108" spans="1:3">
      <c r="A108" s="3" t="s">
        <v>76</v>
      </c>
      <c r="B108" s="4">
        <v>89</v>
      </c>
      <c r="C108" s="5">
        <v>0.97802197802197799</v>
      </c>
    </row>
    <row r="109" spans="1:3">
      <c r="A109" s="3" t="s">
        <v>77</v>
      </c>
      <c r="B109" s="4">
        <v>2</v>
      </c>
      <c r="C109" s="5">
        <v>2.197802197802198E-2</v>
      </c>
    </row>
    <row r="110" spans="1:3">
      <c r="A110" s="3" t="s">
        <v>477</v>
      </c>
      <c r="B110" s="4">
        <v>91</v>
      </c>
      <c r="C110" s="5">
        <v>1</v>
      </c>
    </row>
    <row r="112" spans="1:3">
      <c r="A112" s="2" t="s">
        <v>496</v>
      </c>
      <c r="B112" t="s">
        <v>478</v>
      </c>
      <c r="C112" t="s">
        <v>479</v>
      </c>
    </row>
    <row r="113" spans="1:3">
      <c r="A113" s="3" t="s">
        <v>76</v>
      </c>
      <c r="B113" s="4">
        <v>59</v>
      </c>
      <c r="C113" s="5">
        <v>0.64835164835164838</v>
      </c>
    </row>
    <row r="114" spans="1:3">
      <c r="A114" s="3" t="s">
        <v>77</v>
      </c>
      <c r="B114" s="4">
        <v>32</v>
      </c>
      <c r="C114" s="5">
        <v>0.35164835164835168</v>
      </c>
    </row>
    <row r="115" spans="1:3">
      <c r="A115" s="3" t="s">
        <v>477</v>
      </c>
      <c r="B115" s="4">
        <v>91</v>
      </c>
      <c r="C115" s="5">
        <v>1</v>
      </c>
    </row>
    <row r="117" spans="1:3">
      <c r="A117" s="2" t="s">
        <v>57</v>
      </c>
      <c r="B117" t="s">
        <v>478</v>
      </c>
      <c r="C117" t="s">
        <v>479</v>
      </c>
    </row>
    <row r="118" spans="1:3">
      <c r="A118" s="3" t="s">
        <v>76</v>
      </c>
      <c r="B118" s="4">
        <v>12</v>
      </c>
      <c r="C118" s="5">
        <v>0.13186813186813187</v>
      </c>
    </row>
    <row r="119" spans="1:3">
      <c r="A119" s="3" t="s">
        <v>77</v>
      </c>
      <c r="B119" s="4">
        <v>79</v>
      </c>
      <c r="C119" s="5">
        <v>0.86813186813186816</v>
      </c>
    </row>
    <row r="120" spans="1:3">
      <c r="A120" s="3" t="s">
        <v>477</v>
      </c>
      <c r="B120" s="4">
        <v>91</v>
      </c>
      <c r="C120" s="5">
        <v>1</v>
      </c>
    </row>
    <row r="122" spans="1:3">
      <c r="A122" s="2" t="s">
        <v>58</v>
      </c>
      <c r="B122" t="s">
        <v>478</v>
      </c>
      <c r="C122" t="s">
        <v>479</v>
      </c>
    </row>
    <row r="123" spans="1:3">
      <c r="A123" s="3" t="s">
        <v>76</v>
      </c>
      <c r="B123" s="4">
        <v>54</v>
      </c>
      <c r="C123" s="5">
        <v>0.59340659340659341</v>
      </c>
    </row>
    <row r="124" spans="1:3">
      <c r="A124" s="3" t="s">
        <v>77</v>
      </c>
      <c r="B124" s="4">
        <v>37</v>
      </c>
      <c r="C124" s="5">
        <v>0.40659340659340659</v>
      </c>
    </row>
    <row r="125" spans="1:3">
      <c r="A125" s="3" t="s">
        <v>477</v>
      </c>
      <c r="B125" s="4">
        <v>91</v>
      </c>
      <c r="C125" s="5">
        <v>1</v>
      </c>
    </row>
    <row r="127" spans="1:3">
      <c r="A127" s="2" t="s">
        <v>59</v>
      </c>
      <c r="B127" t="s">
        <v>478</v>
      </c>
      <c r="C127" t="s">
        <v>479</v>
      </c>
    </row>
    <row r="128" spans="1:3">
      <c r="A128" s="3" t="s">
        <v>76</v>
      </c>
      <c r="B128" s="4">
        <v>13</v>
      </c>
      <c r="C128" s="5">
        <v>0.14285714285714285</v>
      </c>
    </row>
    <row r="129" spans="1:3">
      <c r="A129" s="3" t="s">
        <v>77</v>
      </c>
      <c r="B129" s="4">
        <v>78</v>
      </c>
      <c r="C129" s="5">
        <v>0.8571428571428571</v>
      </c>
    </row>
    <row r="130" spans="1:3">
      <c r="A130" s="3" t="s">
        <v>477</v>
      </c>
      <c r="B130" s="4">
        <v>91</v>
      </c>
      <c r="C130" s="5">
        <v>1</v>
      </c>
    </row>
    <row r="132" spans="1:3">
      <c r="A132" s="2" t="s">
        <v>59</v>
      </c>
      <c r="B132" t="s">
        <v>478</v>
      </c>
      <c r="C132" t="s">
        <v>479</v>
      </c>
    </row>
    <row r="133" spans="1:3">
      <c r="A133" s="3" t="s">
        <v>374</v>
      </c>
      <c r="B133" s="4">
        <v>1</v>
      </c>
      <c r="C133" s="5">
        <v>7.6923076923076927E-2</v>
      </c>
    </row>
    <row r="134" spans="1:3">
      <c r="A134" s="3" t="s">
        <v>441</v>
      </c>
      <c r="B134" s="4">
        <v>1</v>
      </c>
      <c r="C134" s="5">
        <v>7.6923076923076927E-2</v>
      </c>
    </row>
    <row r="135" spans="1:3">
      <c r="A135" s="3" t="s">
        <v>118</v>
      </c>
      <c r="B135" s="4">
        <v>1</v>
      </c>
      <c r="C135" s="5">
        <v>7.6923076923076927E-2</v>
      </c>
    </row>
    <row r="136" spans="1:3">
      <c r="A136" s="3" t="s">
        <v>140</v>
      </c>
      <c r="B136" s="4">
        <v>1</v>
      </c>
      <c r="C136" s="5">
        <v>7.6923076923076927E-2</v>
      </c>
    </row>
    <row r="137" spans="1:3">
      <c r="A137" s="3" t="s">
        <v>149</v>
      </c>
      <c r="B137" s="4">
        <v>1</v>
      </c>
      <c r="C137" s="5">
        <v>7.6923076923076927E-2</v>
      </c>
    </row>
    <row r="138" spans="1:3">
      <c r="A138" s="3" t="s">
        <v>324</v>
      </c>
      <c r="B138" s="4">
        <v>1</v>
      </c>
      <c r="C138" s="5">
        <v>7.6923076923076927E-2</v>
      </c>
    </row>
    <row r="139" spans="1:3">
      <c r="A139" s="3" t="s">
        <v>397</v>
      </c>
      <c r="B139" s="4">
        <v>1</v>
      </c>
      <c r="C139" s="5">
        <v>7.6923076923076927E-2</v>
      </c>
    </row>
    <row r="140" spans="1:3">
      <c r="A140" s="3" t="s">
        <v>406</v>
      </c>
      <c r="B140" s="4">
        <v>1</v>
      </c>
      <c r="C140" s="5">
        <v>7.6923076923076927E-2</v>
      </c>
    </row>
    <row r="141" spans="1:3">
      <c r="A141" s="3" t="s">
        <v>110</v>
      </c>
      <c r="B141" s="4">
        <v>1</v>
      </c>
      <c r="C141" s="5">
        <v>7.6923076923076927E-2</v>
      </c>
    </row>
    <row r="142" spans="1:3">
      <c r="A142" s="3" t="s">
        <v>206</v>
      </c>
      <c r="B142" s="4">
        <v>1</v>
      </c>
      <c r="C142" s="5">
        <v>7.6923076923076927E-2</v>
      </c>
    </row>
    <row r="143" spans="1:3">
      <c r="A143" s="3" t="s">
        <v>307</v>
      </c>
      <c r="B143" s="4">
        <v>1</v>
      </c>
      <c r="C143" s="5">
        <v>7.6923076923076927E-2</v>
      </c>
    </row>
    <row r="144" spans="1:3">
      <c r="A144" s="3" t="s">
        <v>345</v>
      </c>
      <c r="B144" s="4">
        <v>1</v>
      </c>
      <c r="C144" s="5">
        <v>7.6923076923076927E-2</v>
      </c>
    </row>
    <row r="145" spans="1:3">
      <c r="A145" s="3" t="s">
        <v>291</v>
      </c>
      <c r="B145" s="4">
        <v>1</v>
      </c>
      <c r="C145" s="5">
        <v>7.6923076923076927E-2</v>
      </c>
    </row>
    <row r="146" spans="1:3">
      <c r="A146" s="3" t="s">
        <v>477</v>
      </c>
      <c r="B146" s="4">
        <v>13</v>
      </c>
      <c r="C146" s="5">
        <v>1</v>
      </c>
    </row>
    <row r="147" spans="1:3">
      <c r="A147" s="3"/>
      <c r="B147" s="4"/>
      <c r="C147" s="5"/>
    </row>
    <row r="148" spans="1:3">
      <c r="A148" s="3"/>
      <c r="B148" s="4"/>
      <c r="C148" s="5"/>
    </row>
    <row r="150" spans="1:3">
      <c r="A150" s="2" t="s">
        <v>497</v>
      </c>
      <c r="B150" t="s">
        <v>478</v>
      </c>
      <c r="C150" t="s">
        <v>479</v>
      </c>
    </row>
    <row r="151" spans="1:3">
      <c r="A151" s="3" t="s">
        <v>393</v>
      </c>
      <c r="B151" s="4">
        <v>1</v>
      </c>
      <c r="C151" s="5">
        <v>1.1764705882352941E-2</v>
      </c>
    </row>
    <row r="152" spans="1:3">
      <c r="A152" s="3" t="s">
        <v>308</v>
      </c>
      <c r="B152" s="4">
        <v>1</v>
      </c>
      <c r="C152" s="5">
        <v>1.1764705882352941E-2</v>
      </c>
    </row>
    <row r="153" spans="1:3">
      <c r="A153" s="3" t="s">
        <v>296</v>
      </c>
      <c r="B153" s="4">
        <v>1</v>
      </c>
      <c r="C153" s="5">
        <v>1.1764705882352941E-2</v>
      </c>
    </row>
    <row r="154" spans="1:3">
      <c r="A154" s="3" t="s">
        <v>385</v>
      </c>
      <c r="B154" s="4">
        <v>1</v>
      </c>
      <c r="C154" s="5">
        <v>1.1764705882352941E-2</v>
      </c>
    </row>
    <row r="155" spans="1:3">
      <c r="A155" s="3" t="s">
        <v>444</v>
      </c>
      <c r="B155" s="4">
        <v>1</v>
      </c>
      <c r="C155" s="5">
        <v>1.1764705882352941E-2</v>
      </c>
    </row>
    <row r="156" spans="1:3">
      <c r="A156" s="3" t="s">
        <v>186</v>
      </c>
      <c r="B156" s="4">
        <v>1</v>
      </c>
      <c r="C156" s="5">
        <v>1.1764705882352941E-2</v>
      </c>
    </row>
    <row r="157" spans="1:3">
      <c r="A157" s="3" t="s">
        <v>252</v>
      </c>
      <c r="B157" s="4">
        <v>1</v>
      </c>
      <c r="C157" s="5">
        <v>1.1764705882352941E-2</v>
      </c>
    </row>
    <row r="158" spans="1:3">
      <c r="A158" s="3" t="s">
        <v>364</v>
      </c>
      <c r="B158" s="4">
        <v>1</v>
      </c>
      <c r="C158" s="5">
        <v>1.1764705882352941E-2</v>
      </c>
    </row>
    <row r="159" spans="1:3">
      <c r="A159" s="3" t="s">
        <v>224</v>
      </c>
      <c r="B159" s="4">
        <v>1</v>
      </c>
      <c r="C159" s="5">
        <v>1.1764705882352941E-2</v>
      </c>
    </row>
    <row r="160" spans="1:3">
      <c r="A160" s="3" t="s">
        <v>318</v>
      </c>
      <c r="B160" s="4">
        <v>1</v>
      </c>
      <c r="C160" s="5">
        <v>1.1764705882352941E-2</v>
      </c>
    </row>
    <row r="161" spans="1:3">
      <c r="A161" s="3" t="s">
        <v>90</v>
      </c>
      <c r="B161" s="4">
        <v>1</v>
      </c>
      <c r="C161" s="5">
        <v>1.1764705882352941E-2</v>
      </c>
    </row>
    <row r="162" spans="1:3">
      <c r="A162" s="3" t="s">
        <v>233</v>
      </c>
      <c r="B162" s="4">
        <v>1</v>
      </c>
      <c r="C162" s="5">
        <v>1.1764705882352941E-2</v>
      </c>
    </row>
    <row r="163" spans="1:3">
      <c r="A163" s="3" t="s">
        <v>274</v>
      </c>
      <c r="B163" s="4">
        <v>1</v>
      </c>
      <c r="C163" s="5">
        <v>1.1764705882352941E-2</v>
      </c>
    </row>
    <row r="164" spans="1:3">
      <c r="A164" s="3" t="s">
        <v>355</v>
      </c>
      <c r="B164" s="4">
        <v>1</v>
      </c>
      <c r="C164" s="5">
        <v>1.1764705882352941E-2</v>
      </c>
    </row>
    <row r="165" spans="1:3">
      <c r="A165" s="3" t="s">
        <v>159</v>
      </c>
      <c r="B165" s="4">
        <v>1</v>
      </c>
      <c r="C165" s="5">
        <v>1.1764705882352941E-2</v>
      </c>
    </row>
    <row r="166" spans="1:3">
      <c r="A166" s="3" t="s">
        <v>361</v>
      </c>
      <c r="B166" s="4">
        <v>1</v>
      </c>
      <c r="C166" s="5">
        <v>1.1764705882352941E-2</v>
      </c>
    </row>
    <row r="167" spans="1:3">
      <c r="A167" s="3" t="s">
        <v>434</v>
      </c>
      <c r="B167" s="4">
        <v>1</v>
      </c>
      <c r="C167" s="5">
        <v>1.1764705882352941E-2</v>
      </c>
    </row>
    <row r="168" spans="1:3">
      <c r="A168" s="3" t="s">
        <v>136</v>
      </c>
      <c r="B168" s="4">
        <v>1</v>
      </c>
      <c r="C168" s="5">
        <v>1.1764705882352941E-2</v>
      </c>
    </row>
    <row r="169" spans="1:3">
      <c r="A169" s="3" t="s">
        <v>141</v>
      </c>
      <c r="B169" s="4">
        <v>1</v>
      </c>
      <c r="C169" s="5">
        <v>1.1764705882352941E-2</v>
      </c>
    </row>
    <row r="170" spans="1:3">
      <c r="A170" s="3" t="s">
        <v>420</v>
      </c>
      <c r="B170" s="4">
        <v>1</v>
      </c>
      <c r="C170" s="5">
        <v>1.1764705882352941E-2</v>
      </c>
    </row>
    <row r="171" spans="1:3">
      <c r="A171" s="3" t="s">
        <v>207</v>
      </c>
      <c r="B171" s="4">
        <v>2</v>
      </c>
      <c r="C171" s="5">
        <v>2.3529411764705882E-2</v>
      </c>
    </row>
    <row r="172" spans="1:3">
      <c r="A172" s="3" t="s">
        <v>292</v>
      </c>
      <c r="B172" s="4">
        <v>1</v>
      </c>
      <c r="C172" s="5">
        <v>1.1764705882352941E-2</v>
      </c>
    </row>
    <row r="173" spans="1:3">
      <c r="A173" s="3" t="s">
        <v>398</v>
      </c>
      <c r="B173" s="4">
        <v>1</v>
      </c>
      <c r="C173" s="5">
        <v>1.1764705882352941E-2</v>
      </c>
    </row>
    <row r="174" spans="1:3">
      <c r="A174" s="3" t="s">
        <v>191</v>
      </c>
      <c r="B174" s="4">
        <v>1</v>
      </c>
      <c r="C174" s="5">
        <v>1.1764705882352941E-2</v>
      </c>
    </row>
    <row r="175" spans="1:3">
      <c r="A175" s="3" t="s">
        <v>144</v>
      </c>
      <c r="B175" s="4">
        <v>1</v>
      </c>
      <c r="C175" s="5">
        <v>1.1764705882352941E-2</v>
      </c>
    </row>
    <row r="176" spans="1:3">
      <c r="A176" s="3" t="s">
        <v>284</v>
      </c>
      <c r="B176" s="4">
        <v>1</v>
      </c>
      <c r="C176" s="5">
        <v>1.1764705882352941E-2</v>
      </c>
    </row>
    <row r="177" spans="1:3">
      <c r="A177" s="3" t="s">
        <v>257</v>
      </c>
      <c r="B177" s="4">
        <v>1</v>
      </c>
      <c r="C177" s="5">
        <v>1.1764705882352941E-2</v>
      </c>
    </row>
    <row r="178" spans="1:3">
      <c r="A178" s="3" t="s">
        <v>268</v>
      </c>
      <c r="B178" s="4">
        <v>1</v>
      </c>
      <c r="C178" s="5">
        <v>1.1764705882352941E-2</v>
      </c>
    </row>
    <row r="179" spans="1:3">
      <c r="A179" s="3" t="s">
        <v>150</v>
      </c>
      <c r="B179" s="4">
        <v>1</v>
      </c>
      <c r="C179" s="5">
        <v>1.1764705882352941E-2</v>
      </c>
    </row>
    <row r="180" spans="1:3">
      <c r="A180" s="3" t="s">
        <v>302</v>
      </c>
      <c r="B180" s="4">
        <v>1</v>
      </c>
      <c r="C180" s="5">
        <v>1.1764705882352941E-2</v>
      </c>
    </row>
    <row r="181" spans="1:3">
      <c r="A181" s="3" t="s">
        <v>255</v>
      </c>
      <c r="B181" s="4">
        <v>1</v>
      </c>
      <c r="C181" s="5">
        <v>1.1764705882352941E-2</v>
      </c>
    </row>
    <row r="182" spans="1:3">
      <c r="A182" s="3" t="s">
        <v>414</v>
      </c>
      <c r="B182" s="4">
        <v>1</v>
      </c>
      <c r="C182" s="5">
        <v>1.1764705882352941E-2</v>
      </c>
    </row>
    <row r="183" spans="1:3">
      <c r="A183" s="3" t="s">
        <v>283</v>
      </c>
      <c r="B183" s="4">
        <v>1</v>
      </c>
      <c r="C183" s="5">
        <v>1.1764705882352941E-2</v>
      </c>
    </row>
    <row r="184" spans="1:3">
      <c r="A184" s="3" t="s">
        <v>312</v>
      </c>
      <c r="B184" s="4">
        <v>1</v>
      </c>
      <c r="C184" s="5">
        <v>1.1764705882352941E-2</v>
      </c>
    </row>
    <row r="185" spans="1:3">
      <c r="A185" s="3" t="s">
        <v>211</v>
      </c>
      <c r="B185" s="4">
        <v>1</v>
      </c>
      <c r="C185" s="5">
        <v>1.1764705882352941E-2</v>
      </c>
    </row>
    <row r="186" spans="1:3">
      <c r="A186" s="3" t="s">
        <v>375</v>
      </c>
      <c r="B186" s="4">
        <v>1</v>
      </c>
      <c r="C186" s="5">
        <v>1.1764705882352941E-2</v>
      </c>
    </row>
    <row r="187" spans="1:3">
      <c r="A187" s="3" t="s">
        <v>97</v>
      </c>
      <c r="B187" s="4">
        <v>1</v>
      </c>
      <c r="C187" s="5">
        <v>1.1764705882352941E-2</v>
      </c>
    </row>
    <row r="188" spans="1:3">
      <c r="A188" s="3" t="s">
        <v>227</v>
      </c>
      <c r="B188" s="4">
        <v>1</v>
      </c>
      <c r="C188" s="5">
        <v>1.1764705882352941E-2</v>
      </c>
    </row>
    <row r="189" spans="1:3">
      <c r="A189" s="3" t="s">
        <v>325</v>
      </c>
      <c r="B189" s="4">
        <v>1</v>
      </c>
      <c r="C189" s="5">
        <v>1.1764705882352941E-2</v>
      </c>
    </row>
    <row r="190" spans="1:3">
      <c r="A190" s="3" t="s">
        <v>152</v>
      </c>
      <c r="B190" s="4">
        <v>1</v>
      </c>
      <c r="C190" s="5">
        <v>1.1764705882352941E-2</v>
      </c>
    </row>
    <row r="191" spans="1:3">
      <c r="A191" s="3" t="s">
        <v>422</v>
      </c>
      <c r="B191" s="4">
        <v>1</v>
      </c>
      <c r="C191" s="5">
        <v>1.1764705882352941E-2</v>
      </c>
    </row>
    <row r="192" spans="1:3">
      <c r="A192" s="3" t="s">
        <v>381</v>
      </c>
      <c r="B192" s="4">
        <v>1</v>
      </c>
      <c r="C192" s="5">
        <v>1.1764705882352941E-2</v>
      </c>
    </row>
    <row r="193" spans="1:3">
      <c r="A193" s="3" t="s">
        <v>219</v>
      </c>
      <c r="B193" s="4">
        <v>1</v>
      </c>
      <c r="C193" s="5">
        <v>1.1764705882352941E-2</v>
      </c>
    </row>
    <row r="194" spans="1:3">
      <c r="A194" s="3" t="s">
        <v>336</v>
      </c>
      <c r="B194" s="4">
        <v>1</v>
      </c>
      <c r="C194" s="5">
        <v>1.1764705882352941E-2</v>
      </c>
    </row>
    <row r="195" spans="1:3">
      <c r="A195" s="3" t="s">
        <v>287</v>
      </c>
      <c r="B195" s="4">
        <v>1</v>
      </c>
      <c r="C195" s="5">
        <v>1.1764705882352941E-2</v>
      </c>
    </row>
    <row r="196" spans="1:3">
      <c r="A196" s="3" t="s">
        <v>369</v>
      </c>
      <c r="B196" s="4">
        <v>1</v>
      </c>
      <c r="C196" s="5">
        <v>1.1764705882352941E-2</v>
      </c>
    </row>
    <row r="197" spans="1:3">
      <c r="A197" s="3" t="s">
        <v>130</v>
      </c>
      <c r="B197" s="4">
        <v>1</v>
      </c>
      <c r="C197" s="5">
        <v>1.1764705882352941E-2</v>
      </c>
    </row>
    <row r="198" spans="1:3">
      <c r="A198" s="3" t="s">
        <v>195</v>
      </c>
      <c r="B198" s="4">
        <v>1</v>
      </c>
      <c r="C198" s="5">
        <v>1.1764705882352941E-2</v>
      </c>
    </row>
    <row r="199" spans="1:3">
      <c r="A199" s="3" t="s">
        <v>106</v>
      </c>
      <c r="B199" s="4">
        <v>1</v>
      </c>
      <c r="C199" s="5">
        <v>1.1764705882352941E-2</v>
      </c>
    </row>
    <row r="200" spans="1:3">
      <c r="A200" s="3" t="s">
        <v>329</v>
      </c>
      <c r="B200" s="4">
        <v>1</v>
      </c>
      <c r="C200" s="5">
        <v>1.1764705882352941E-2</v>
      </c>
    </row>
    <row r="201" spans="1:3">
      <c r="A201" s="3" t="s">
        <v>426</v>
      </c>
      <c r="B201" s="4">
        <v>1</v>
      </c>
      <c r="C201" s="5">
        <v>1.1764705882352941E-2</v>
      </c>
    </row>
    <row r="202" spans="1:3">
      <c r="A202" s="3" t="s">
        <v>173</v>
      </c>
      <c r="B202" s="4">
        <v>1</v>
      </c>
      <c r="C202" s="5">
        <v>1.1764705882352941E-2</v>
      </c>
    </row>
    <row r="203" spans="1:3">
      <c r="A203" s="3" t="s">
        <v>124</v>
      </c>
      <c r="B203" s="4">
        <v>1</v>
      </c>
      <c r="C203" s="5">
        <v>1.1764705882352941E-2</v>
      </c>
    </row>
    <row r="204" spans="1:3">
      <c r="A204" s="3" t="s">
        <v>242</v>
      </c>
      <c r="B204" s="4">
        <v>1</v>
      </c>
      <c r="C204" s="5">
        <v>1.1764705882352941E-2</v>
      </c>
    </row>
    <row r="205" spans="1:3">
      <c r="A205" s="3" t="s">
        <v>170</v>
      </c>
      <c r="B205" s="4">
        <v>1</v>
      </c>
      <c r="C205" s="5">
        <v>1.1764705882352941E-2</v>
      </c>
    </row>
    <row r="206" spans="1:3">
      <c r="A206" s="3" t="s">
        <v>299</v>
      </c>
      <c r="B206" s="4">
        <v>1</v>
      </c>
      <c r="C206" s="5">
        <v>1.1764705882352941E-2</v>
      </c>
    </row>
    <row r="207" spans="1:3">
      <c r="A207" s="3" t="s">
        <v>304</v>
      </c>
      <c r="B207" s="4">
        <v>1</v>
      </c>
      <c r="C207" s="5">
        <v>1.1764705882352941E-2</v>
      </c>
    </row>
    <row r="208" spans="1:3">
      <c r="A208" s="3" t="s">
        <v>407</v>
      </c>
      <c r="B208" s="4">
        <v>1</v>
      </c>
      <c r="C208" s="5">
        <v>1.1764705882352941E-2</v>
      </c>
    </row>
    <row r="209" spans="1:3">
      <c r="A209" s="3" t="s">
        <v>277</v>
      </c>
      <c r="B209" s="4">
        <v>1</v>
      </c>
      <c r="C209" s="5">
        <v>1.1764705882352941E-2</v>
      </c>
    </row>
    <row r="210" spans="1:3">
      <c r="A210" s="3" t="s">
        <v>387</v>
      </c>
      <c r="B210" s="4">
        <v>1</v>
      </c>
      <c r="C210" s="5">
        <v>1.1764705882352941E-2</v>
      </c>
    </row>
    <row r="211" spans="1:3">
      <c r="A211" s="3" t="s">
        <v>119</v>
      </c>
      <c r="B211" s="4">
        <v>1</v>
      </c>
      <c r="C211" s="5">
        <v>1.1764705882352941E-2</v>
      </c>
    </row>
    <row r="212" spans="1:3">
      <c r="A212" s="3" t="s">
        <v>346</v>
      </c>
      <c r="B212" s="4">
        <v>1</v>
      </c>
      <c r="C212" s="5">
        <v>1.1764705882352941E-2</v>
      </c>
    </row>
    <row r="213" spans="1:3">
      <c r="A213" s="3" t="s">
        <v>231</v>
      </c>
      <c r="B213" s="4">
        <v>1</v>
      </c>
      <c r="C213" s="5">
        <v>1.1764705882352941E-2</v>
      </c>
    </row>
    <row r="214" spans="1:3">
      <c r="A214" s="3" t="s">
        <v>390</v>
      </c>
      <c r="B214" s="4">
        <v>1</v>
      </c>
      <c r="C214" s="5">
        <v>1.1764705882352941E-2</v>
      </c>
    </row>
    <row r="215" spans="1:3">
      <c r="A215" s="3" t="s">
        <v>298</v>
      </c>
      <c r="B215" s="4">
        <v>1</v>
      </c>
      <c r="C215" s="5">
        <v>1.1764705882352941E-2</v>
      </c>
    </row>
    <row r="216" spans="1:3">
      <c r="A216" s="3" t="s">
        <v>447</v>
      </c>
      <c r="B216" s="4">
        <v>1</v>
      </c>
      <c r="C216" s="5">
        <v>1.1764705882352941E-2</v>
      </c>
    </row>
    <row r="217" spans="1:3">
      <c r="A217" s="3" t="s">
        <v>442</v>
      </c>
      <c r="B217" s="4">
        <v>1</v>
      </c>
      <c r="C217" s="5">
        <v>1.1764705882352941E-2</v>
      </c>
    </row>
    <row r="218" spans="1:3">
      <c r="A218" s="3" t="s">
        <v>260</v>
      </c>
      <c r="B218" s="4">
        <v>1</v>
      </c>
      <c r="C218" s="5">
        <v>1.1764705882352941E-2</v>
      </c>
    </row>
    <row r="219" spans="1:3">
      <c r="A219" s="3" t="s">
        <v>167</v>
      </c>
      <c r="B219" s="4">
        <v>1</v>
      </c>
      <c r="C219" s="5">
        <v>1.1764705882352941E-2</v>
      </c>
    </row>
    <row r="220" spans="1:3">
      <c r="A220" s="3" t="s">
        <v>239</v>
      </c>
      <c r="B220" s="4">
        <v>1</v>
      </c>
      <c r="C220" s="5">
        <v>1.1764705882352941E-2</v>
      </c>
    </row>
    <row r="221" spans="1:3">
      <c r="A221" s="3" t="s">
        <v>311</v>
      </c>
      <c r="B221" s="4">
        <v>1</v>
      </c>
      <c r="C221" s="5">
        <v>1.1764705882352941E-2</v>
      </c>
    </row>
    <row r="222" spans="1:3">
      <c r="A222" s="3" t="s">
        <v>425</v>
      </c>
      <c r="B222" s="4">
        <v>1</v>
      </c>
      <c r="C222" s="5">
        <v>1.1764705882352941E-2</v>
      </c>
    </row>
    <row r="223" spans="1:3">
      <c r="A223" s="3" t="s">
        <v>180</v>
      </c>
      <c r="B223" s="4">
        <v>1</v>
      </c>
      <c r="C223" s="5">
        <v>1.1764705882352941E-2</v>
      </c>
    </row>
    <row r="224" spans="1:3">
      <c r="A224" s="3" t="s">
        <v>436</v>
      </c>
      <c r="B224" s="4">
        <v>1</v>
      </c>
      <c r="C224" s="5">
        <v>1.1764705882352941E-2</v>
      </c>
    </row>
    <row r="225" spans="1:3">
      <c r="A225" s="3" t="s">
        <v>351</v>
      </c>
      <c r="B225" s="4">
        <v>1</v>
      </c>
      <c r="C225" s="5">
        <v>1.1764705882352941E-2</v>
      </c>
    </row>
    <row r="226" spans="1:3">
      <c r="A226" s="3" t="s">
        <v>432</v>
      </c>
      <c r="B226" s="4">
        <v>1</v>
      </c>
      <c r="C226" s="5">
        <v>1.1764705882352941E-2</v>
      </c>
    </row>
    <row r="227" spans="1:3">
      <c r="A227" s="3" t="s">
        <v>338</v>
      </c>
      <c r="B227" s="4">
        <v>1</v>
      </c>
      <c r="C227" s="5">
        <v>1.1764705882352941E-2</v>
      </c>
    </row>
    <row r="228" spans="1:3">
      <c r="A228" s="3" t="s">
        <v>279</v>
      </c>
      <c r="B228" s="4">
        <v>1</v>
      </c>
      <c r="C228" s="5">
        <v>1.1764705882352941E-2</v>
      </c>
    </row>
    <row r="229" spans="1:3">
      <c r="A229" s="3" t="s">
        <v>316</v>
      </c>
      <c r="B229" s="4">
        <v>1</v>
      </c>
      <c r="C229" s="5">
        <v>1.1764705882352941E-2</v>
      </c>
    </row>
    <row r="230" spans="1:3">
      <c r="A230" s="3" t="s">
        <v>450</v>
      </c>
      <c r="B230" s="4">
        <v>1</v>
      </c>
      <c r="C230" s="5">
        <v>1.1764705882352941E-2</v>
      </c>
    </row>
    <row r="231" spans="1:3">
      <c r="A231" s="3" t="s">
        <v>85</v>
      </c>
      <c r="B231" s="4">
        <v>1</v>
      </c>
      <c r="C231" s="5">
        <v>1.1764705882352941E-2</v>
      </c>
    </row>
    <row r="232" spans="1:3">
      <c r="A232" s="3" t="s">
        <v>199</v>
      </c>
      <c r="B232" s="4">
        <v>1</v>
      </c>
      <c r="C232" s="5">
        <v>1.1764705882352941E-2</v>
      </c>
    </row>
    <row r="233" spans="1:3">
      <c r="A233" s="3" t="s">
        <v>320</v>
      </c>
      <c r="B233" s="4">
        <v>1</v>
      </c>
      <c r="C233" s="5">
        <v>1.1764705882352941E-2</v>
      </c>
    </row>
    <row r="234" spans="1:3">
      <c r="A234" s="3" t="s">
        <v>111</v>
      </c>
      <c r="B234" s="4">
        <v>1</v>
      </c>
      <c r="C234" s="5">
        <v>1.1764705882352941E-2</v>
      </c>
    </row>
    <row r="235" spans="1:3">
      <c r="A235" s="3" t="s">
        <v>482</v>
      </c>
      <c r="B235" s="4"/>
      <c r="C235" s="5">
        <v>0</v>
      </c>
    </row>
    <row r="236" spans="1:3">
      <c r="A236" s="3" t="s">
        <v>477</v>
      </c>
      <c r="B236" s="4">
        <v>85</v>
      </c>
      <c r="C236" s="5">
        <v>1</v>
      </c>
    </row>
  </sheetData>
  <mergeCells count="2">
    <mergeCell ref="A22:C22"/>
    <mergeCell ref="A95:C95"/>
  </mergeCells>
  <pageMargins left="0.7" right="0.7" top="0.75" bottom="0.75" header="0.3" footer="0.3"/>
  <drawing r:id="rId2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Overview</vt:lpstr>
      <vt:lpstr>Raw data</vt:lpstr>
      <vt:lpstr>Section 1</vt:lpstr>
      <vt:lpstr>Section 2 - Question 1</vt:lpstr>
      <vt:lpstr>Section 2 - Question 2</vt:lpstr>
      <vt:lpstr>Section 2 - Question 3</vt:lpstr>
      <vt:lpstr>Section 2 - Question 9</vt:lpstr>
      <vt:lpstr>Section 2 - Other Questions</vt:lpstr>
    </vt:vector>
  </TitlesOfParts>
  <Company>University of Southampton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Ibanescu B.C.</dc:creator>
  <cp:lastModifiedBy>Sami Kanza</cp:lastModifiedBy>
  <cp:lastPrinted>2012-04-26T09:40:28Z</cp:lastPrinted>
  <dcterms:created xsi:type="dcterms:W3CDTF">2012-04-25T13:05:31Z</dcterms:created>
  <dcterms:modified xsi:type="dcterms:W3CDTF">2017-03-13T16:28:37Z</dcterms:modified>
</cp:coreProperties>
</file>