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505" tabRatio="920" firstSheet="28" activeTab="40"/>
  </bookViews>
  <sheets>
    <sheet name="Sup Figure 1" sheetId="1" r:id="rId1"/>
    <sheet name="Sup Figure 1b" sheetId="2" r:id="rId2"/>
    <sheet name="Sup Figure 1c" sheetId="3" r:id="rId3"/>
    <sheet name="Sup Figure 1d" sheetId="4" r:id="rId4"/>
    <sheet name="Sup Figure 1e" sheetId="5" r:id="rId5"/>
    <sheet name="Sup Figure 1f" sheetId="6" r:id="rId6"/>
    <sheet name="Sup Figure 1g" sheetId="7" r:id="rId7"/>
    <sheet name="Sup Figure 2a" sheetId="8" r:id="rId8"/>
    <sheet name="Sup Figure2b" sheetId="9" r:id="rId9"/>
    <sheet name="Sup Figure 2c" sheetId="10" r:id="rId10"/>
    <sheet name="Sup Figure 2d" sheetId="11" r:id="rId11"/>
    <sheet name="Sup Figure 2e" sheetId="12" r:id="rId12"/>
    <sheet name="Sup Figure 2f" sheetId="13" r:id="rId13"/>
    <sheet name="Sup Figure 2g" sheetId="14" r:id="rId14"/>
    <sheet name="Sup Figure3a" sheetId="17" r:id="rId15"/>
    <sheet name="Sup Figure 3b" sheetId="18" r:id="rId16"/>
    <sheet name="Sup Table 1" sheetId="44" r:id="rId17"/>
    <sheet name="Figure 1a " sheetId="19" r:id="rId18"/>
    <sheet name="Figure 1b " sheetId="20" r:id="rId19"/>
    <sheet name="Figure 1c " sheetId="21" r:id="rId20"/>
    <sheet name="Figure 1d" sheetId="22" r:id="rId21"/>
    <sheet name="Figure 2a" sheetId="24" r:id="rId22"/>
    <sheet name="Figure 2b" sheetId="25" r:id="rId23"/>
    <sheet name="Figure 3a" sheetId="26" r:id="rId24"/>
    <sheet name="Figure 3b" sheetId="27" r:id="rId25"/>
    <sheet name="Figure 3c" sheetId="28" r:id="rId26"/>
    <sheet name="Figure 3d" sheetId="29" r:id="rId27"/>
    <sheet name="Figure 4a" sheetId="31" r:id="rId28"/>
    <sheet name="Figure 4b" sheetId="30" r:id="rId29"/>
    <sheet name="Figure 4c" sheetId="32" r:id="rId30"/>
    <sheet name="Figure 4d" sheetId="33" r:id="rId31"/>
    <sheet name="Figure 5a" sheetId="35" r:id="rId32"/>
    <sheet name="Figure 5b" sheetId="36" r:id="rId33"/>
    <sheet name="Figure 5c" sheetId="37" r:id="rId34"/>
    <sheet name="Figure 5d" sheetId="38" r:id="rId35"/>
    <sheet name="Figure 6a" sheetId="42" r:id="rId36"/>
    <sheet name="Figure 6b" sheetId="43" r:id="rId37"/>
    <sheet name="Table 3 SC1" sheetId="45" r:id="rId38"/>
    <sheet name="Table 3 SC2" sheetId="46" r:id="rId39"/>
    <sheet name="Table 3 SC3" sheetId="47" r:id="rId40"/>
    <sheet name="Table 3 SC4" sheetId="48" r:id="rId4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1" l="1"/>
  <c r="M29" i="21" s="1"/>
  <c r="R73" i="29" l="1"/>
  <c r="O73" i="29"/>
  <c r="O13" i="29"/>
  <c r="R13" i="29" s="1"/>
  <c r="C54" i="44" l="1"/>
  <c r="D54" i="44"/>
  <c r="E54" i="44"/>
  <c r="F54" i="44"/>
  <c r="G54" i="44"/>
  <c r="H54" i="44"/>
  <c r="C55" i="44"/>
  <c r="D55" i="44"/>
  <c r="E55" i="44"/>
  <c r="F55" i="44"/>
  <c r="G55" i="44"/>
  <c r="H55" i="44"/>
  <c r="C56" i="44"/>
  <c r="D56" i="44"/>
  <c r="E56" i="44"/>
  <c r="F56" i="44"/>
  <c r="G56" i="44"/>
  <c r="H56" i="44"/>
  <c r="C57" i="44"/>
  <c r="D57" i="44"/>
  <c r="E57" i="44"/>
  <c r="F57" i="44"/>
  <c r="G57" i="44"/>
  <c r="H57" i="44"/>
  <c r="C58" i="44"/>
  <c r="D58" i="44"/>
  <c r="E58" i="44"/>
  <c r="F58" i="44"/>
  <c r="G58" i="44"/>
  <c r="H58" i="44"/>
  <c r="C59" i="44"/>
  <c r="D59" i="44"/>
  <c r="E59" i="44"/>
  <c r="F59" i="44"/>
  <c r="G59" i="44"/>
  <c r="H59" i="44"/>
  <c r="C60" i="44"/>
  <c r="D60" i="44"/>
  <c r="E60" i="44"/>
  <c r="F60" i="44"/>
  <c r="G60" i="44"/>
  <c r="H60" i="44"/>
  <c r="C61" i="44"/>
  <c r="D61" i="44"/>
  <c r="E61" i="44"/>
  <c r="F61" i="44"/>
  <c r="G61" i="44"/>
  <c r="H61" i="44"/>
  <c r="H62" i="44"/>
  <c r="B55" i="44"/>
  <c r="B56" i="44"/>
  <c r="B57" i="44"/>
  <c r="B58" i="44"/>
  <c r="B59" i="44"/>
  <c r="B60" i="44"/>
  <c r="B61" i="44"/>
  <c r="B35" i="44"/>
  <c r="B62" i="44" s="1"/>
  <c r="B54" i="44"/>
  <c r="C41" i="44"/>
  <c r="D41" i="44"/>
  <c r="E41" i="44"/>
  <c r="F41" i="44"/>
  <c r="G41" i="44"/>
  <c r="H41" i="44"/>
  <c r="C42" i="44"/>
  <c r="D42" i="44"/>
  <c r="E42" i="44"/>
  <c r="F42" i="44"/>
  <c r="G42" i="44"/>
  <c r="H42" i="44"/>
  <c r="C43" i="44"/>
  <c r="D43" i="44"/>
  <c r="E43" i="44"/>
  <c r="F43" i="44"/>
  <c r="G43" i="44"/>
  <c r="H43" i="44"/>
  <c r="C44" i="44"/>
  <c r="D44" i="44"/>
  <c r="E44" i="44"/>
  <c r="F44" i="44"/>
  <c r="G44" i="44"/>
  <c r="H44" i="44"/>
  <c r="C45" i="44"/>
  <c r="D45" i="44"/>
  <c r="E45" i="44"/>
  <c r="F45" i="44"/>
  <c r="G45" i="44"/>
  <c r="H45" i="44"/>
  <c r="C46" i="44"/>
  <c r="D46" i="44"/>
  <c r="E46" i="44"/>
  <c r="F46" i="44"/>
  <c r="G46" i="44"/>
  <c r="H46" i="44"/>
  <c r="C47" i="44"/>
  <c r="D47" i="44"/>
  <c r="E47" i="44"/>
  <c r="F47" i="44"/>
  <c r="G47" i="44"/>
  <c r="H47" i="44"/>
  <c r="C48" i="44"/>
  <c r="D48" i="44"/>
  <c r="E48" i="44"/>
  <c r="F48" i="44"/>
  <c r="G48" i="44"/>
  <c r="H48" i="44"/>
  <c r="B42" i="44"/>
  <c r="B43" i="44"/>
  <c r="B44" i="44"/>
  <c r="B45" i="44"/>
  <c r="B46" i="44"/>
  <c r="B47" i="44"/>
  <c r="B48" i="44"/>
  <c r="B41" i="44"/>
  <c r="K36" i="26" l="1"/>
  <c r="C36" i="26"/>
  <c r="B36" i="26"/>
  <c r="P35" i="26"/>
  <c r="G35" i="26"/>
  <c r="K34" i="26"/>
  <c r="Q33" i="26"/>
  <c r="S32" i="26"/>
  <c r="L32" i="26"/>
  <c r="K32" i="26"/>
  <c r="C32" i="26"/>
  <c r="U30" i="26"/>
  <c r="R30" i="26"/>
  <c r="Q29" i="26"/>
  <c r="I29" i="26"/>
  <c r="H29" i="26"/>
  <c r="U24" i="26"/>
  <c r="U36" i="26" s="1"/>
  <c r="T24" i="26"/>
  <c r="T36" i="26" s="1"/>
  <c r="T48" i="26" s="1"/>
  <c r="S24" i="26"/>
  <c r="S36" i="26" s="1"/>
  <c r="R24" i="26"/>
  <c r="R36" i="26" s="1"/>
  <c r="Q24" i="26"/>
  <c r="Q36" i="26" s="1"/>
  <c r="P24" i="26"/>
  <c r="P36" i="26" s="1"/>
  <c r="O24" i="26"/>
  <c r="O36" i="26" s="1"/>
  <c r="N24" i="26"/>
  <c r="N36" i="26" s="1"/>
  <c r="M24" i="26"/>
  <c r="M36" i="26" s="1"/>
  <c r="L24" i="26"/>
  <c r="L36" i="26" s="1"/>
  <c r="K24" i="26"/>
  <c r="J24" i="26"/>
  <c r="J36" i="26" s="1"/>
  <c r="I24" i="26"/>
  <c r="I36" i="26" s="1"/>
  <c r="H24" i="26"/>
  <c r="H36" i="26" s="1"/>
  <c r="G24" i="26"/>
  <c r="G36" i="26" s="1"/>
  <c r="F24" i="26"/>
  <c r="F36" i="26" s="1"/>
  <c r="E24" i="26"/>
  <c r="E36" i="26" s="1"/>
  <c r="D24" i="26"/>
  <c r="D36" i="26" s="1"/>
  <c r="C24" i="26"/>
  <c r="B24" i="26"/>
  <c r="U23" i="26"/>
  <c r="U35" i="26" s="1"/>
  <c r="T23" i="26"/>
  <c r="T35" i="26" s="1"/>
  <c r="S23" i="26"/>
  <c r="S35" i="26" s="1"/>
  <c r="R23" i="26"/>
  <c r="R35" i="26" s="1"/>
  <c r="Q23" i="26"/>
  <c r="Q35" i="26" s="1"/>
  <c r="P23" i="26"/>
  <c r="O23" i="26"/>
  <c r="O35" i="26" s="1"/>
  <c r="N23" i="26"/>
  <c r="N35" i="26" s="1"/>
  <c r="M23" i="26"/>
  <c r="M35" i="26" s="1"/>
  <c r="L23" i="26"/>
  <c r="L35" i="26" s="1"/>
  <c r="K23" i="26"/>
  <c r="K35" i="26" s="1"/>
  <c r="J23" i="26"/>
  <c r="J35" i="26" s="1"/>
  <c r="I23" i="26"/>
  <c r="I35" i="26" s="1"/>
  <c r="H23" i="26"/>
  <c r="H35" i="26" s="1"/>
  <c r="G23" i="26"/>
  <c r="F23" i="26"/>
  <c r="F35" i="26" s="1"/>
  <c r="E23" i="26"/>
  <c r="E35" i="26" s="1"/>
  <c r="D23" i="26"/>
  <c r="D35" i="26" s="1"/>
  <c r="C23" i="26"/>
  <c r="C35" i="26" s="1"/>
  <c r="B23" i="26"/>
  <c r="B35" i="26" s="1"/>
  <c r="U22" i="26"/>
  <c r="U34" i="26" s="1"/>
  <c r="T22" i="26"/>
  <c r="T34" i="26" s="1"/>
  <c r="S22" i="26"/>
  <c r="S34" i="26" s="1"/>
  <c r="R22" i="26"/>
  <c r="R34" i="26" s="1"/>
  <c r="Q22" i="26"/>
  <c r="Q34" i="26" s="1"/>
  <c r="P22" i="26"/>
  <c r="P34" i="26" s="1"/>
  <c r="O22" i="26"/>
  <c r="O34" i="26" s="1"/>
  <c r="N22" i="26"/>
  <c r="N34" i="26" s="1"/>
  <c r="M22" i="26"/>
  <c r="M34" i="26" s="1"/>
  <c r="L22" i="26"/>
  <c r="L34" i="26" s="1"/>
  <c r="K22" i="26"/>
  <c r="J22" i="26"/>
  <c r="J34" i="26" s="1"/>
  <c r="I22" i="26"/>
  <c r="I34" i="26" s="1"/>
  <c r="H22" i="26"/>
  <c r="H34" i="26" s="1"/>
  <c r="G22" i="26"/>
  <c r="G34" i="26" s="1"/>
  <c r="F22" i="26"/>
  <c r="F34" i="26" s="1"/>
  <c r="E22" i="26"/>
  <c r="E34" i="26" s="1"/>
  <c r="D22" i="26"/>
  <c r="D34" i="26" s="1"/>
  <c r="C22" i="26"/>
  <c r="C34" i="26" s="1"/>
  <c r="B22" i="26"/>
  <c r="B34" i="26" s="1"/>
  <c r="U21" i="26"/>
  <c r="U33" i="26" s="1"/>
  <c r="T21" i="26"/>
  <c r="T33" i="26" s="1"/>
  <c r="S21" i="26"/>
  <c r="S33" i="26" s="1"/>
  <c r="R21" i="26"/>
  <c r="R33" i="26" s="1"/>
  <c r="Q21" i="26"/>
  <c r="P21" i="26"/>
  <c r="P33" i="26" s="1"/>
  <c r="O21" i="26"/>
  <c r="O33" i="26" s="1"/>
  <c r="N21" i="26"/>
  <c r="N33" i="26" s="1"/>
  <c r="M21" i="26"/>
  <c r="M33" i="26" s="1"/>
  <c r="L21" i="26"/>
  <c r="L33" i="26" s="1"/>
  <c r="K21" i="26"/>
  <c r="K33" i="26" s="1"/>
  <c r="J21" i="26"/>
  <c r="J33" i="26" s="1"/>
  <c r="I21" i="26"/>
  <c r="I33" i="26" s="1"/>
  <c r="H21" i="26"/>
  <c r="H33" i="26" s="1"/>
  <c r="G21" i="26"/>
  <c r="G33" i="26" s="1"/>
  <c r="F21" i="26"/>
  <c r="F33" i="26" s="1"/>
  <c r="E21" i="26"/>
  <c r="E33" i="26" s="1"/>
  <c r="D21" i="26"/>
  <c r="D33" i="26" s="1"/>
  <c r="C21" i="26"/>
  <c r="C33" i="26" s="1"/>
  <c r="B21" i="26"/>
  <c r="B33" i="26" s="1"/>
  <c r="U20" i="26"/>
  <c r="U32" i="26" s="1"/>
  <c r="T20" i="26"/>
  <c r="T32" i="26" s="1"/>
  <c r="S20" i="26"/>
  <c r="R20" i="26"/>
  <c r="R32" i="26" s="1"/>
  <c r="Q20" i="26"/>
  <c r="Q32" i="26" s="1"/>
  <c r="P20" i="26"/>
  <c r="P32" i="26" s="1"/>
  <c r="O20" i="26"/>
  <c r="O32" i="26" s="1"/>
  <c r="N20" i="26"/>
  <c r="N32" i="26" s="1"/>
  <c r="M20" i="26"/>
  <c r="M32" i="26" s="1"/>
  <c r="L20" i="26"/>
  <c r="K20" i="26"/>
  <c r="J20" i="26"/>
  <c r="J32" i="26" s="1"/>
  <c r="I20" i="26"/>
  <c r="I32" i="26" s="1"/>
  <c r="H20" i="26"/>
  <c r="H32" i="26" s="1"/>
  <c r="G20" i="26"/>
  <c r="G32" i="26" s="1"/>
  <c r="F20" i="26"/>
  <c r="F32" i="26" s="1"/>
  <c r="E20" i="26"/>
  <c r="E32" i="26" s="1"/>
  <c r="D20" i="26"/>
  <c r="D32" i="26" s="1"/>
  <c r="C20" i="26"/>
  <c r="B20" i="26"/>
  <c r="B32" i="26" s="1"/>
  <c r="U19" i="26"/>
  <c r="U31" i="26" s="1"/>
  <c r="T19" i="26"/>
  <c r="T31" i="26" s="1"/>
  <c r="T43" i="26" s="1"/>
  <c r="S19" i="26"/>
  <c r="S31" i="26" s="1"/>
  <c r="R19" i="26"/>
  <c r="R31" i="26" s="1"/>
  <c r="Q19" i="26"/>
  <c r="Q31" i="26" s="1"/>
  <c r="P19" i="26"/>
  <c r="P31" i="26" s="1"/>
  <c r="O19" i="26"/>
  <c r="O31" i="26" s="1"/>
  <c r="N19" i="26"/>
  <c r="N31" i="26" s="1"/>
  <c r="M19" i="26"/>
  <c r="M31" i="26" s="1"/>
  <c r="L19" i="26"/>
  <c r="L31" i="26" s="1"/>
  <c r="K19" i="26"/>
  <c r="K31" i="26" s="1"/>
  <c r="J19" i="26"/>
  <c r="J31" i="26" s="1"/>
  <c r="I19" i="26"/>
  <c r="I31" i="26" s="1"/>
  <c r="H19" i="26"/>
  <c r="H31" i="26" s="1"/>
  <c r="G19" i="26"/>
  <c r="G31" i="26" s="1"/>
  <c r="F19" i="26"/>
  <c r="F31" i="26" s="1"/>
  <c r="E19" i="26"/>
  <c r="E31" i="26" s="1"/>
  <c r="D19" i="26"/>
  <c r="D31" i="26" s="1"/>
  <c r="C19" i="26"/>
  <c r="C31" i="26" s="1"/>
  <c r="B19" i="26"/>
  <c r="B31" i="26" s="1"/>
  <c r="U18" i="26"/>
  <c r="T18" i="26"/>
  <c r="T30" i="26" s="1"/>
  <c r="S18" i="26"/>
  <c r="S30" i="26" s="1"/>
  <c r="R18" i="26"/>
  <c r="Q18" i="26"/>
  <c r="Q30" i="26" s="1"/>
  <c r="P18" i="26"/>
  <c r="P30" i="26" s="1"/>
  <c r="O18" i="26"/>
  <c r="O30" i="26" s="1"/>
  <c r="N18" i="26"/>
  <c r="N30" i="26" s="1"/>
  <c r="M18" i="26"/>
  <c r="M30" i="26" s="1"/>
  <c r="L18" i="26"/>
  <c r="L30" i="26" s="1"/>
  <c r="K18" i="26"/>
  <c r="K30" i="26" s="1"/>
  <c r="J18" i="26"/>
  <c r="J30" i="26" s="1"/>
  <c r="I18" i="26"/>
  <c r="I30" i="26" s="1"/>
  <c r="H18" i="26"/>
  <c r="H30" i="26" s="1"/>
  <c r="G18" i="26"/>
  <c r="G30" i="26" s="1"/>
  <c r="F18" i="26"/>
  <c r="F30" i="26" s="1"/>
  <c r="E18" i="26"/>
  <c r="E30" i="26" s="1"/>
  <c r="D18" i="26"/>
  <c r="D30" i="26" s="1"/>
  <c r="C18" i="26"/>
  <c r="C30" i="26" s="1"/>
  <c r="B18" i="26"/>
  <c r="B30" i="26" s="1"/>
  <c r="U17" i="26"/>
  <c r="U29" i="26" s="1"/>
  <c r="T17" i="26"/>
  <c r="T25" i="26" s="1"/>
  <c r="T37" i="26" s="1"/>
  <c r="T49" i="26" s="1"/>
  <c r="S17" i="26"/>
  <c r="R17" i="26"/>
  <c r="Q17" i="26"/>
  <c r="P17" i="26"/>
  <c r="P29" i="26" s="1"/>
  <c r="O17" i="26"/>
  <c r="O29" i="26" s="1"/>
  <c r="N17" i="26"/>
  <c r="N29" i="26" s="1"/>
  <c r="M17" i="26"/>
  <c r="L17" i="26"/>
  <c r="L29" i="26" s="1"/>
  <c r="K17" i="26"/>
  <c r="J17" i="26"/>
  <c r="I17" i="26"/>
  <c r="H17" i="26"/>
  <c r="H25" i="26" s="1"/>
  <c r="H37" i="26" s="1"/>
  <c r="H49" i="26" s="1"/>
  <c r="G17" i="26"/>
  <c r="G29" i="26" s="1"/>
  <c r="F17" i="26"/>
  <c r="F29" i="26" s="1"/>
  <c r="E17" i="26"/>
  <c r="E29" i="26" s="1"/>
  <c r="D17" i="26"/>
  <c r="D29" i="26" s="1"/>
  <c r="C17" i="26"/>
  <c r="C29" i="26" s="1"/>
  <c r="B17" i="26"/>
  <c r="B29" i="26" s="1"/>
  <c r="I25" i="26" l="1"/>
  <c r="I37" i="26" s="1"/>
  <c r="I49" i="26" s="1"/>
  <c r="Q25" i="26"/>
  <c r="Q37" i="26" s="1"/>
  <c r="Q49" i="26" s="1"/>
  <c r="T29" i="26"/>
  <c r="T41" i="26" s="1"/>
  <c r="P25" i="26"/>
  <c r="P37" i="26" s="1"/>
  <c r="P49" i="26" s="1"/>
  <c r="Q45" i="26"/>
  <c r="L25" i="26"/>
  <c r="L37" i="26" s="1"/>
  <c r="L49" i="26" s="1"/>
  <c r="Q43" i="26"/>
  <c r="M29" i="26"/>
  <c r="M25" i="26"/>
  <c r="M37" i="26" s="1"/>
  <c r="M49" i="26" s="1"/>
  <c r="U25" i="26"/>
  <c r="U37" i="26" s="1"/>
  <c r="U49" i="26" s="1"/>
  <c r="H42" i="26"/>
  <c r="P42" i="26"/>
  <c r="L43" i="26"/>
  <c r="H44" i="26"/>
  <c r="T45" i="26"/>
  <c r="P46" i="26"/>
  <c r="T47" i="26"/>
  <c r="P48" i="26"/>
  <c r="P41" i="26"/>
  <c r="T44" i="26"/>
  <c r="H45" i="26"/>
  <c r="J29" i="26"/>
  <c r="J25" i="26"/>
  <c r="J37" i="26" s="1"/>
  <c r="J49" i="26" s="1"/>
  <c r="R29" i="26"/>
  <c r="R25" i="26"/>
  <c r="R37" i="26" s="1"/>
  <c r="R49" i="26" s="1"/>
  <c r="N42" i="26"/>
  <c r="B25" i="26"/>
  <c r="B37" i="26" s="1"/>
  <c r="B49" i="26" s="1"/>
  <c r="T42" i="26"/>
  <c r="J44" i="26"/>
  <c r="H48" i="26"/>
  <c r="C41" i="26"/>
  <c r="K29" i="26"/>
  <c r="K25" i="26"/>
  <c r="K37" i="26" s="1"/>
  <c r="K49" i="26" s="1"/>
  <c r="S29" i="26"/>
  <c r="S25" i="26"/>
  <c r="S37" i="26" s="1"/>
  <c r="G46" i="26"/>
  <c r="K47" i="26"/>
  <c r="C25" i="26"/>
  <c r="C37" i="26" s="1"/>
  <c r="C42" i="26" s="1"/>
  <c r="H41" i="26"/>
  <c r="P43" i="26"/>
  <c r="K44" i="26"/>
  <c r="T46" i="26"/>
  <c r="F25" i="26"/>
  <c r="F37" i="26" s="1"/>
  <c r="F48" i="26" s="1"/>
  <c r="H46" i="26"/>
  <c r="P47" i="26"/>
  <c r="Q41" i="26"/>
  <c r="H43" i="26"/>
  <c r="P45" i="26"/>
  <c r="D25" i="26"/>
  <c r="D37" i="26" s="1"/>
  <c r="D45" i="26" s="1"/>
  <c r="B44" i="26"/>
  <c r="Q47" i="26"/>
  <c r="M41" i="26"/>
  <c r="U41" i="26"/>
  <c r="I42" i="26"/>
  <c r="Q42" i="26"/>
  <c r="I44" i="26"/>
  <c r="Q44" i="26"/>
  <c r="M45" i="26"/>
  <c r="U45" i="26"/>
  <c r="I46" i="26"/>
  <c r="Q46" i="26"/>
  <c r="M47" i="26"/>
  <c r="Q48" i="26"/>
  <c r="E25" i="26"/>
  <c r="E37" i="26" s="1"/>
  <c r="E49" i="26" s="1"/>
  <c r="I43" i="26"/>
  <c r="C44" i="26"/>
  <c r="G25" i="26"/>
  <c r="G37" i="26" s="1"/>
  <c r="G43" i="26" s="1"/>
  <c r="O25" i="26"/>
  <c r="O37" i="26" s="1"/>
  <c r="O49" i="26" s="1"/>
  <c r="O41" i="26"/>
  <c r="R46" i="26"/>
  <c r="I47" i="26"/>
  <c r="N25" i="26"/>
  <c r="N37" i="26" s="1"/>
  <c r="N49" i="26" s="1"/>
  <c r="N41" i="26"/>
  <c r="R44" i="26"/>
  <c r="I45" i="26"/>
  <c r="H47" i="26"/>
  <c r="B48" i="26"/>
  <c r="N45" i="26"/>
  <c r="R48" i="26"/>
  <c r="V15" i="46"/>
  <c r="W27" i="46" s="1"/>
  <c r="W73" i="46" s="1"/>
  <c r="J48" i="26" l="1"/>
  <c r="K48" i="26"/>
  <c r="N47" i="26"/>
  <c r="J47" i="26"/>
  <c r="B42" i="26"/>
  <c r="L47" i="26"/>
  <c r="F41" i="26"/>
  <c r="L41" i="26"/>
  <c r="L46" i="26"/>
  <c r="N44" i="26"/>
  <c r="L48" i="26"/>
  <c r="J45" i="26"/>
  <c r="J46" i="26"/>
  <c r="L45" i="26"/>
  <c r="I48" i="26"/>
  <c r="I41" i="26"/>
  <c r="L42" i="26"/>
  <c r="P44" i="26"/>
  <c r="L44" i="26"/>
  <c r="E45" i="26"/>
  <c r="D41" i="26"/>
  <c r="G44" i="26"/>
  <c r="O43" i="26"/>
  <c r="E42" i="26"/>
  <c r="U47" i="26"/>
  <c r="O42" i="26"/>
  <c r="C45" i="26"/>
  <c r="E48" i="26"/>
  <c r="O44" i="26"/>
  <c r="G47" i="26"/>
  <c r="U48" i="26"/>
  <c r="M48" i="26"/>
  <c r="M46" i="26"/>
  <c r="E47" i="26"/>
  <c r="U43" i="26"/>
  <c r="M42" i="26"/>
  <c r="F46" i="26"/>
  <c r="U44" i="26"/>
  <c r="E46" i="26"/>
  <c r="O45" i="26"/>
  <c r="G41" i="26"/>
  <c r="D46" i="26"/>
  <c r="M43" i="26"/>
  <c r="G45" i="26"/>
  <c r="R47" i="26"/>
  <c r="J41" i="26"/>
  <c r="B45" i="26"/>
  <c r="O47" i="26"/>
  <c r="U42" i="26"/>
  <c r="D43" i="26"/>
  <c r="N43" i="26"/>
  <c r="M44" i="26"/>
  <c r="O46" i="26"/>
  <c r="B41" i="26"/>
  <c r="U46" i="26"/>
  <c r="S49" i="26"/>
  <c r="S43" i="26"/>
  <c r="S45" i="26"/>
  <c r="S41" i="26"/>
  <c r="D44" i="26"/>
  <c r="S44" i="26"/>
  <c r="F44" i="26"/>
  <c r="J42" i="26"/>
  <c r="S42" i="26"/>
  <c r="E44" i="26"/>
  <c r="B46" i="26"/>
  <c r="E41" i="26"/>
  <c r="K45" i="26"/>
  <c r="K41" i="26"/>
  <c r="N48" i="26"/>
  <c r="J43" i="26"/>
  <c r="B47" i="26"/>
  <c r="D49" i="26"/>
  <c r="D47" i="26"/>
  <c r="F49" i="26"/>
  <c r="F42" i="26"/>
  <c r="C49" i="26"/>
  <c r="C43" i="26"/>
  <c r="C47" i="26"/>
  <c r="S46" i="26"/>
  <c r="C48" i="26"/>
  <c r="R42" i="26"/>
  <c r="E43" i="26"/>
  <c r="F47" i="26"/>
  <c r="S48" i="26"/>
  <c r="F43" i="26"/>
  <c r="K42" i="26"/>
  <c r="O48" i="26"/>
  <c r="K43" i="26"/>
  <c r="F45" i="26"/>
  <c r="N46" i="26"/>
  <c r="R41" i="26"/>
  <c r="D48" i="26"/>
  <c r="R43" i="26"/>
  <c r="C46" i="26"/>
  <c r="G49" i="26"/>
  <c r="G48" i="26"/>
  <c r="G42" i="26"/>
  <c r="K46" i="26"/>
  <c r="S47" i="26"/>
  <c r="R45" i="26"/>
  <c r="D42" i="26"/>
  <c r="B43" i="26"/>
  <c r="C15" i="48"/>
  <c r="D15" i="48"/>
  <c r="E15" i="48"/>
  <c r="F15" i="48"/>
  <c r="G15" i="48"/>
  <c r="H15" i="48"/>
  <c r="I15" i="48"/>
  <c r="J15" i="48"/>
  <c r="K15" i="48"/>
  <c r="L15" i="48"/>
  <c r="M15" i="48"/>
  <c r="N15" i="48"/>
  <c r="O15" i="48"/>
  <c r="P15" i="48"/>
  <c r="Q15" i="48"/>
  <c r="R15" i="48"/>
  <c r="S15" i="48"/>
  <c r="T15" i="48"/>
  <c r="U15" i="48"/>
  <c r="V15" i="48"/>
  <c r="W15" i="48"/>
  <c r="X15" i="48"/>
  <c r="Y15" i="48"/>
  <c r="Z15" i="48"/>
  <c r="AA15" i="48"/>
  <c r="AB15" i="48"/>
  <c r="C16" i="48"/>
  <c r="D16" i="48"/>
  <c r="E16" i="48"/>
  <c r="F16" i="48"/>
  <c r="G16" i="48"/>
  <c r="H16" i="48"/>
  <c r="I16" i="48"/>
  <c r="J16" i="48"/>
  <c r="K16" i="48"/>
  <c r="L16" i="48"/>
  <c r="M16" i="48"/>
  <c r="N16" i="48"/>
  <c r="O16" i="48"/>
  <c r="P16" i="48"/>
  <c r="Q16" i="48"/>
  <c r="R16" i="48"/>
  <c r="S16" i="48"/>
  <c r="T16" i="48"/>
  <c r="U16" i="48"/>
  <c r="V16" i="48"/>
  <c r="W16" i="48"/>
  <c r="X16" i="48"/>
  <c r="Y16" i="48"/>
  <c r="Z16" i="48"/>
  <c r="AA16" i="48"/>
  <c r="AB16" i="48"/>
  <c r="C17" i="48"/>
  <c r="D17" i="48"/>
  <c r="E17" i="48"/>
  <c r="F17" i="48"/>
  <c r="G17" i="48"/>
  <c r="H17" i="48"/>
  <c r="I17" i="48"/>
  <c r="J17" i="48"/>
  <c r="K17" i="48"/>
  <c r="L17" i="48"/>
  <c r="M17" i="48"/>
  <c r="N17" i="48"/>
  <c r="O17" i="48"/>
  <c r="P17" i="48"/>
  <c r="Q17" i="48"/>
  <c r="R17" i="48"/>
  <c r="S17" i="48"/>
  <c r="T17" i="48"/>
  <c r="U17" i="48"/>
  <c r="V17" i="48"/>
  <c r="W17" i="48"/>
  <c r="X17" i="48"/>
  <c r="Y17" i="48"/>
  <c r="Z17" i="48"/>
  <c r="AA17" i="48"/>
  <c r="AB17" i="48"/>
  <c r="C18" i="48"/>
  <c r="D18" i="48"/>
  <c r="E18" i="48"/>
  <c r="F18" i="48"/>
  <c r="G18" i="48"/>
  <c r="H18" i="48"/>
  <c r="I18" i="48"/>
  <c r="J18" i="48"/>
  <c r="K18" i="48"/>
  <c r="L18" i="48"/>
  <c r="M18" i="48"/>
  <c r="N18" i="48"/>
  <c r="O18" i="48"/>
  <c r="P18" i="48"/>
  <c r="Q18" i="48"/>
  <c r="R18" i="48"/>
  <c r="S18" i="48"/>
  <c r="T18" i="48"/>
  <c r="U18" i="48"/>
  <c r="V18" i="48"/>
  <c r="W18" i="48"/>
  <c r="X18" i="48"/>
  <c r="Y18" i="48"/>
  <c r="Z18" i="48"/>
  <c r="AA18" i="48"/>
  <c r="AB18" i="48"/>
  <c r="C19" i="48"/>
  <c r="D19" i="48"/>
  <c r="E19" i="48"/>
  <c r="F19" i="48"/>
  <c r="G19" i="48"/>
  <c r="H19" i="48"/>
  <c r="I19" i="48"/>
  <c r="J19" i="48"/>
  <c r="K19" i="48"/>
  <c r="L19" i="48"/>
  <c r="M19" i="48"/>
  <c r="N19" i="48"/>
  <c r="O19" i="48"/>
  <c r="P19" i="48"/>
  <c r="Q19" i="48"/>
  <c r="R19" i="48"/>
  <c r="S19" i="48"/>
  <c r="T19" i="48"/>
  <c r="U19" i="48"/>
  <c r="V19" i="48"/>
  <c r="W19" i="48"/>
  <c r="X19" i="48"/>
  <c r="Y19" i="48"/>
  <c r="Z19" i="48"/>
  <c r="AA19" i="48"/>
  <c r="AB19" i="48"/>
  <c r="C20" i="48"/>
  <c r="D20" i="48"/>
  <c r="E20" i="48"/>
  <c r="F20" i="48"/>
  <c r="G20" i="48"/>
  <c r="H20" i="48"/>
  <c r="I20" i="48"/>
  <c r="J20" i="48"/>
  <c r="K20" i="48"/>
  <c r="L20" i="48"/>
  <c r="M20" i="48"/>
  <c r="N20" i="48"/>
  <c r="O20" i="48"/>
  <c r="P20" i="48"/>
  <c r="Q20" i="48"/>
  <c r="R20" i="48"/>
  <c r="S20" i="48"/>
  <c r="T20" i="48"/>
  <c r="U20" i="48"/>
  <c r="V20" i="48"/>
  <c r="W20" i="48"/>
  <c r="X20" i="48"/>
  <c r="Y20" i="48"/>
  <c r="Z20" i="48"/>
  <c r="AA20" i="48"/>
  <c r="AB20" i="48"/>
  <c r="C21" i="48"/>
  <c r="D21" i="48"/>
  <c r="E21" i="48"/>
  <c r="F21" i="48"/>
  <c r="G21" i="48"/>
  <c r="H21" i="48"/>
  <c r="I21" i="48"/>
  <c r="J21" i="48"/>
  <c r="K21" i="48"/>
  <c r="L21" i="48"/>
  <c r="M21" i="48"/>
  <c r="N21" i="48"/>
  <c r="O21" i="48"/>
  <c r="P21" i="48"/>
  <c r="Q21" i="48"/>
  <c r="R21" i="48"/>
  <c r="S21" i="48"/>
  <c r="T21" i="48"/>
  <c r="U21" i="48"/>
  <c r="V21" i="48"/>
  <c r="W21" i="48"/>
  <c r="X21" i="48"/>
  <c r="Y21" i="48"/>
  <c r="Z21" i="48"/>
  <c r="AA21" i="48"/>
  <c r="AB21" i="48"/>
  <c r="C22" i="48"/>
  <c r="D22" i="48"/>
  <c r="E22" i="48"/>
  <c r="F22" i="48"/>
  <c r="G22" i="48"/>
  <c r="H22" i="48"/>
  <c r="I22" i="48"/>
  <c r="J22" i="48"/>
  <c r="K22" i="48"/>
  <c r="L22" i="48"/>
  <c r="M22" i="48"/>
  <c r="N22" i="48"/>
  <c r="O22" i="48"/>
  <c r="P22" i="48"/>
  <c r="Q22" i="48"/>
  <c r="R22" i="48"/>
  <c r="S22" i="48"/>
  <c r="T22" i="48"/>
  <c r="U22" i="48"/>
  <c r="V22" i="48"/>
  <c r="W22" i="48"/>
  <c r="X22" i="48"/>
  <c r="Y22" i="48"/>
  <c r="Z22" i="48"/>
  <c r="AA22" i="48"/>
  <c r="AB22" i="48"/>
  <c r="B16" i="48"/>
  <c r="B17" i="48"/>
  <c r="B18" i="48"/>
  <c r="B19" i="48"/>
  <c r="B20" i="48"/>
  <c r="B21" i="48"/>
  <c r="B22" i="48"/>
  <c r="B15" i="48"/>
  <c r="C15" i="47"/>
  <c r="D15" i="47"/>
  <c r="E15" i="47"/>
  <c r="F15" i="47"/>
  <c r="G15" i="47"/>
  <c r="H15" i="47"/>
  <c r="I15" i="47"/>
  <c r="J15" i="47"/>
  <c r="K15" i="47"/>
  <c r="L15" i="47"/>
  <c r="M15" i="47"/>
  <c r="N15" i="47"/>
  <c r="O15" i="47"/>
  <c r="P15" i="47"/>
  <c r="Q15" i="47"/>
  <c r="R15" i="47"/>
  <c r="S15" i="47"/>
  <c r="T15" i="47"/>
  <c r="U15" i="47"/>
  <c r="V15" i="47"/>
  <c r="W15" i="47"/>
  <c r="X15" i="47"/>
  <c r="Y15" i="47"/>
  <c r="Z15" i="47"/>
  <c r="AA15" i="47"/>
  <c r="AB15" i="47"/>
  <c r="C16" i="47"/>
  <c r="D16" i="47"/>
  <c r="E16" i="47"/>
  <c r="F16" i="47"/>
  <c r="G16" i="47"/>
  <c r="H16" i="47"/>
  <c r="I16" i="47"/>
  <c r="J16" i="47"/>
  <c r="K16" i="47"/>
  <c r="L16" i="47"/>
  <c r="M16" i="47"/>
  <c r="N16" i="47"/>
  <c r="O16" i="47"/>
  <c r="P16" i="47"/>
  <c r="Q16" i="47"/>
  <c r="R16" i="47"/>
  <c r="S16" i="47"/>
  <c r="T16" i="47"/>
  <c r="U16" i="47"/>
  <c r="V16" i="47"/>
  <c r="W16" i="47"/>
  <c r="X16" i="47"/>
  <c r="Y16" i="47"/>
  <c r="Z16" i="47"/>
  <c r="AA16" i="47"/>
  <c r="AB16" i="47"/>
  <c r="C17" i="47"/>
  <c r="D17" i="47"/>
  <c r="E17" i="47"/>
  <c r="F17" i="47"/>
  <c r="G17" i="47"/>
  <c r="H17" i="47"/>
  <c r="I17" i="47"/>
  <c r="J17" i="47"/>
  <c r="K17" i="47"/>
  <c r="L17" i="47"/>
  <c r="M17" i="47"/>
  <c r="N17" i="47"/>
  <c r="O17" i="47"/>
  <c r="P17" i="47"/>
  <c r="Q17" i="47"/>
  <c r="R17" i="47"/>
  <c r="S17" i="47"/>
  <c r="T17" i="47"/>
  <c r="U17" i="47"/>
  <c r="V17" i="47"/>
  <c r="W17" i="47"/>
  <c r="X17" i="47"/>
  <c r="Y17" i="47"/>
  <c r="Z17" i="47"/>
  <c r="AA17" i="47"/>
  <c r="AB17" i="47"/>
  <c r="C18" i="47"/>
  <c r="D18" i="47"/>
  <c r="E18" i="47"/>
  <c r="F18" i="47"/>
  <c r="G18" i="47"/>
  <c r="H18" i="47"/>
  <c r="I18" i="47"/>
  <c r="J18" i="47"/>
  <c r="K18" i="47"/>
  <c r="L18" i="47"/>
  <c r="M18" i="47"/>
  <c r="N18" i="47"/>
  <c r="O18" i="47"/>
  <c r="P18" i="47"/>
  <c r="Q18" i="47"/>
  <c r="R18" i="47"/>
  <c r="S18" i="47"/>
  <c r="T18" i="47"/>
  <c r="U18" i="47"/>
  <c r="V18" i="47"/>
  <c r="W18" i="47"/>
  <c r="X18" i="47"/>
  <c r="Y18" i="47"/>
  <c r="Z18" i="47"/>
  <c r="AA18" i="47"/>
  <c r="AB18" i="47"/>
  <c r="C19" i="47"/>
  <c r="D19" i="47"/>
  <c r="E19" i="47"/>
  <c r="F19" i="47"/>
  <c r="G19" i="47"/>
  <c r="H19" i="47"/>
  <c r="I19" i="47"/>
  <c r="J19" i="47"/>
  <c r="K19" i="47"/>
  <c r="L19" i="47"/>
  <c r="M19" i="47"/>
  <c r="N19" i="47"/>
  <c r="O19" i="47"/>
  <c r="P19" i="47"/>
  <c r="Q19" i="47"/>
  <c r="R19" i="47"/>
  <c r="S19" i="47"/>
  <c r="T19" i="47"/>
  <c r="U19" i="47"/>
  <c r="V19" i="47"/>
  <c r="W19" i="47"/>
  <c r="X19" i="47"/>
  <c r="Y19" i="47"/>
  <c r="Z19" i="47"/>
  <c r="AA19" i="47"/>
  <c r="AB19" i="47"/>
  <c r="C20" i="47"/>
  <c r="D20" i="47"/>
  <c r="E20" i="47"/>
  <c r="F20" i="47"/>
  <c r="G20" i="47"/>
  <c r="H20" i="47"/>
  <c r="I20" i="47"/>
  <c r="J20" i="47"/>
  <c r="K20" i="47"/>
  <c r="L20" i="47"/>
  <c r="M20" i="47"/>
  <c r="N20" i="47"/>
  <c r="O20" i="47"/>
  <c r="P20" i="47"/>
  <c r="Q20" i="47"/>
  <c r="R20" i="47"/>
  <c r="S20" i="47"/>
  <c r="T20" i="47"/>
  <c r="U20" i="47"/>
  <c r="V20" i="47"/>
  <c r="W20" i="47"/>
  <c r="X20" i="47"/>
  <c r="Y20" i="47"/>
  <c r="Z20" i="47"/>
  <c r="AA20" i="47"/>
  <c r="AB20" i="47"/>
  <c r="C21" i="47"/>
  <c r="D21" i="47"/>
  <c r="E21" i="47"/>
  <c r="F21" i="47"/>
  <c r="G21" i="47"/>
  <c r="H21" i="47"/>
  <c r="I21" i="47"/>
  <c r="J21" i="47"/>
  <c r="K21" i="47"/>
  <c r="L21" i="47"/>
  <c r="M21" i="47"/>
  <c r="N21" i="47"/>
  <c r="O21" i="47"/>
  <c r="P21" i="47"/>
  <c r="Q21" i="47"/>
  <c r="R21" i="47"/>
  <c r="S21" i="47"/>
  <c r="T21" i="47"/>
  <c r="U21" i="47"/>
  <c r="V21" i="47"/>
  <c r="W21" i="47"/>
  <c r="X21" i="47"/>
  <c r="Y21" i="47"/>
  <c r="Z21" i="47"/>
  <c r="AA21" i="47"/>
  <c r="AB21" i="47"/>
  <c r="C22" i="47"/>
  <c r="D22" i="47"/>
  <c r="E22" i="47"/>
  <c r="F22" i="47"/>
  <c r="G22" i="47"/>
  <c r="H22" i="47"/>
  <c r="I22" i="47"/>
  <c r="J22" i="47"/>
  <c r="K22" i="47"/>
  <c r="L22" i="47"/>
  <c r="M22" i="47"/>
  <c r="N22" i="47"/>
  <c r="O22" i="47"/>
  <c r="P22" i="47"/>
  <c r="Q22" i="47"/>
  <c r="R22" i="47"/>
  <c r="S22" i="47"/>
  <c r="T22" i="47"/>
  <c r="U22" i="47"/>
  <c r="V22" i="47"/>
  <c r="W22" i="47"/>
  <c r="X22" i="47"/>
  <c r="Y22" i="47"/>
  <c r="Z22" i="47"/>
  <c r="AA22" i="47"/>
  <c r="AB22" i="47"/>
  <c r="B16" i="47"/>
  <c r="B17" i="47"/>
  <c r="B18" i="47"/>
  <c r="B19" i="47"/>
  <c r="B20" i="47"/>
  <c r="B21" i="47"/>
  <c r="B22" i="47"/>
  <c r="B15" i="47"/>
  <c r="C15" i="46"/>
  <c r="D15" i="46"/>
  <c r="E15" i="46"/>
  <c r="F15" i="46"/>
  <c r="G15" i="46"/>
  <c r="H15" i="46"/>
  <c r="I15" i="46"/>
  <c r="J15" i="46"/>
  <c r="K15" i="46"/>
  <c r="L15" i="46"/>
  <c r="M15" i="46"/>
  <c r="N15" i="46"/>
  <c r="O15" i="46"/>
  <c r="P15" i="46"/>
  <c r="Q15" i="46"/>
  <c r="R15" i="46"/>
  <c r="S15" i="46"/>
  <c r="T15" i="46"/>
  <c r="U27" i="46" s="1"/>
  <c r="U73" i="46" s="1"/>
  <c r="U15" i="46"/>
  <c r="V27" i="46" s="1"/>
  <c r="V73" i="46" s="1"/>
  <c r="W15" i="46"/>
  <c r="X15" i="46"/>
  <c r="Y15" i="46"/>
  <c r="Z15" i="46"/>
  <c r="AA15" i="46"/>
  <c r="AB15" i="46"/>
  <c r="C16" i="46"/>
  <c r="D16" i="46"/>
  <c r="E16" i="46"/>
  <c r="F16" i="46"/>
  <c r="G16" i="46"/>
  <c r="H16" i="46"/>
  <c r="I16" i="46"/>
  <c r="J16" i="46"/>
  <c r="K16" i="46"/>
  <c r="L16" i="46"/>
  <c r="M16" i="46"/>
  <c r="N16" i="46"/>
  <c r="O16" i="46"/>
  <c r="P16" i="46"/>
  <c r="Q16" i="46"/>
  <c r="R16" i="46"/>
  <c r="S16" i="46"/>
  <c r="T16" i="46"/>
  <c r="U16" i="46"/>
  <c r="V16" i="46"/>
  <c r="W16" i="46"/>
  <c r="X16" i="46"/>
  <c r="Y16" i="46"/>
  <c r="Z16" i="46"/>
  <c r="AA16" i="46"/>
  <c r="AB16" i="46"/>
  <c r="C17" i="46"/>
  <c r="D17" i="46"/>
  <c r="E17" i="46"/>
  <c r="F17" i="46"/>
  <c r="G17" i="46"/>
  <c r="H17" i="46"/>
  <c r="I17" i="46"/>
  <c r="J17" i="46"/>
  <c r="K17" i="46"/>
  <c r="L17" i="46"/>
  <c r="M17" i="46"/>
  <c r="N17" i="46"/>
  <c r="O17" i="46"/>
  <c r="P17" i="46"/>
  <c r="Q17" i="46"/>
  <c r="R17" i="46"/>
  <c r="S17" i="46"/>
  <c r="T17" i="46"/>
  <c r="U17" i="46"/>
  <c r="V17" i="46"/>
  <c r="W17" i="46"/>
  <c r="X17" i="46"/>
  <c r="Y17" i="46"/>
  <c r="Z17" i="46"/>
  <c r="AA17" i="46"/>
  <c r="AB17" i="46"/>
  <c r="C18" i="46"/>
  <c r="D18" i="46"/>
  <c r="E18" i="46"/>
  <c r="F18" i="46"/>
  <c r="G18" i="46"/>
  <c r="H18" i="46"/>
  <c r="I18" i="46"/>
  <c r="J18" i="46"/>
  <c r="K18" i="46"/>
  <c r="L18" i="46"/>
  <c r="M18" i="46"/>
  <c r="N18" i="46"/>
  <c r="O18" i="46"/>
  <c r="P18" i="46"/>
  <c r="Q18" i="46"/>
  <c r="R18" i="46"/>
  <c r="S18" i="46"/>
  <c r="T18" i="46"/>
  <c r="U18" i="46"/>
  <c r="V18" i="46"/>
  <c r="W18" i="46"/>
  <c r="X18" i="46"/>
  <c r="Y18" i="46"/>
  <c r="Z18" i="46"/>
  <c r="AA18" i="46"/>
  <c r="AB18" i="46"/>
  <c r="C19" i="46"/>
  <c r="D19" i="46"/>
  <c r="E19" i="46"/>
  <c r="F19" i="46"/>
  <c r="G19" i="46"/>
  <c r="H19" i="46"/>
  <c r="I19" i="46"/>
  <c r="J19" i="46"/>
  <c r="K19" i="46"/>
  <c r="L19" i="46"/>
  <c r="M19" i="46"/>
  <c r="N19" i="46"/>
  <c r="O19" i="46"/>
  <c r="P19" i="46"/>
  <c r="Q19" i="46"/>
  <c r="R19" i="46"/>
  <c r="S19" i="46"/>
  <c r="T19" i="46"/>
  <c r="U19" i="46"/>
  <c r="V19" i="46"/>
  <c r="W19" i="46"/>
  <c r="X19" i="46"/>
  <c r="Y19" i="46"/>
  <c r="Z19" i="46"/>
  <c r="AA19" i="46"/>
  <c r="AB19" i="46"/>
  <c r="C20" i="46"/>
  <c r="D20" i="46"/>
  <c r="E20" i="46"/>
  <c r="F20" i="46"/>
  <c r="G20" i="46"/>
  <c r="H20" i="46"/>
  <c r="I20" i="46"/>
  <c r="J20" i="46"/>
  <c r="K20" i="46"/>
  <c r="L20" i="46"/>
  <c r="M20" i="46"/>
  <c r="N20" i="46"/>
  <c r="O20" i="46"/>
  <c r="P20" i="46"/>
  <c r="Q20" i="46"/>
  <c r="R20" i="46"/>
  <c r="S20" i="46"/>
  <c r="T20" i="46"/>
  <c r="U20" i="46"/>
  <c r="V20" i="46"/>
  <c r="W20" i="46"/>
  <c r="X20" i="46"/>
  <c r="Y20" i="46"/>
  <c r="Z20" i="46"/>
  <c r="AA20" i="46"/>
  <c r="AB20" i="46"/>
  <c r="C21" i="46"/>
  <c r="D21" i="46"/>
  <c r="E21" i="46"/>
  <c r="F21" i="46"/>
  <c r="G21" i="46"/>
  <c r="H21" i="46"/>
  <c r="I21" i="46"/>
  <c r="J21" i="46"/>
  <c r="K21" i="46"/>
  <c r="L21" i="46"/>
  <c r="M21" i="46"/>
  <c r="N21" i="46"/>
  <c r="O21" i="46"/>
  <c r="P21" i="46"/>
  <c r="Q21" i="46"/>
  <c r="R21" i="46"/>
  <c r="S21" i="46"/>
  <c r="T21" i="46"/>
  <c r="U21" i="46"/>
  <c r="V21" i="46"/>
  <c r="W21" i="46"/>
  <c r="X21" i="46"/>
  <c r="Y21" i="46"/>
  <c r="Z21" i="46"/>
  <c r="AA21" i="46"/>
  <c r="AB21" i="46"/>
  <c r="C22" i="46"/>
  <c r="D22" i="46"/>
  <c r="E22" i="46"/>
  <c r="F22" i="46"/>
  <c r="G22" i="46"/>
  <c r="H22" i="46"/>
  <c r="I22" i="46"/>
  <c r="J22" i="46"/>
  <c r="K22" i="46"/>
  <c r="L22" i="46"/>
  <c r="M22" i="46"/>
  <c r="N22" i="46"/>
  <c r="O22" i="46"/>
  <c r="P22" i="46"/>
  <c r="Q22" i="46"/>
  <c r="R22" i="46"/>
  <c r="S22" i="46"/>
  <c r="T22" i="46"/>
  <c r="U22" i="46"/>
  <c r="V22" i="46"/>
  <c r="W22" i="46"/>
  <c r="X22" i="46"/>
  <c r="Y22" i="46"/>
  <c r="Z22" i="46"/>
  <c r="AA22" i="46"/>
  <c r="AB22" i="46"/>
  <c r="B16" i="46"/>
  <c r="B17" i="46"/>
  <c r="B18" i="46"/>
  <c r="B19" i="46"/>
  <c r="B20" i="46"/>
  <c r="B21" i="46"/>
  <c r="B22" i="46"/>
  <c r="B15" i="46"/>
  <c r="C15" i="45"/>
  <c r="D15" i="45"/>
  <c r="E15" i="45"/>
  <c r="F15" i="45"/>
  <c r="G15" i="45"/>
  <c r="H15" i="45"/>
  <c r="I15" i="45"/>
  <c r="J15" i="45"/>
  <c r="K15" i="45"/>
  <c r="L15" i="45"/>
  <c r="M15" i="45"/>
  <c r="N15" i="45"/>
  <c r="O15" i="45"/>
  <c r="P15" i="45"/>
  <c r="Q15" i="45"/>
  <c r="R15" i="45"/>
  <c r="S15" i="45"/>
  <c r="T15" i="45"/>
  <c r="U15" i="45"/>
  <c r="V15" i="45"/>
  <c r="W15" i="45"/>
  <c r="X15" i="45"/>
  <c r="Y15" i="45"/>
  <c r="Z15" i="45"/>
  <c r="AA15" i="45"/>
  <c r="AB15" i="45"/>
  <c r="C16" i="45"/>
  <c r="D16" i="45"/>
  <c r="E16" i="45"/>
  <c r="F16" i="45"/>
  <c r="G16" i="45"/>
  <c r="H16" i="45"/>
  <c r="I16" i="45"/>
  <c r="J16" i="45"/>
  <c r="K16" i="45"/>
  <c r="L16" i="45"/>
  <c r="M16" i="45"/>
  <c r="N16" i="45"/>
  <c r="O16" i="45"/>
  <c r="P16" i="45"/>
  <c r="Q16" i="45"/>
  <c r="R16" i="45"/>
  <c r="S16" i="45"/>
  <c r="T16" i="45"/>
  <c r="U16" i="45"/>
  <c r="V16" i="45"/>
  <c r="W16" i="45"/>
  <c r="X16" i="45"/>
  <c r="Y16" i="45"/>
  <c r="Z16" i="45"/>
  <c r="AA16" i="45"/>
  <c r="AB16" i="45"/>
  <c r="C17" i="45"/>
  <c r="D17" i="45"/>
  <c r="E17" i="45"/>
  <c r="F17" i="45"/>
  <c r="G17" i="45"/>
  <c r="H17" i="45"/>
  <c r="I17" i="45"/>
  <c r="J17" i="45"/>
  <c r="K17" i="45"/>
  <c r="L17" i="45"/>
  <c r="M17" i="45"/>
  <c r="N17" i="45"/>
  <c r="O17" i="45"/>
  <c r="P17" i="45"/>
  <c r="Q17" i="45"/>
  <c r="R17" i="45"/>
  <c r="S17" i="45"/>
  <c r="T17" i="45"/>
  <c r="U17" i="45"/>
  <c r="V17" i="45"/>
  <c r="W17" i="45"/>
  <c r="X17" i="45"/>
  <c r="Y17" i="45"/>
  <c r="Z17" i="45"/>
  <c r="AA17" i="45"/>
  <c r="AB17" i="45"/>
  <c r="C18" i="45"/>
  <c r="D18" i="45"/>
  <c r="E18" i="45"/>
  <c r="F18" i="45"/>
  <c r="G18" i="45"/>
  <c r="H18" i="45"/>
  <c r="I18" i="45"/>
  <c r="J18" i="45"/>
  <c r="K18" i="45"/>
  <c r="L18" i="45"/>
  <c r="M18" i="45"/>
  <c r="N18" i="45"/>
  <c r="O18" i="45"/>
  <c r="P18" i="45"/>
  <c r="Q18" i="45"/>
  <c r="R18" i="45"/>
  <c r="S18" i="45"/>
  <c r="T18" i="45"/>
  <c r="U18" i="45"/>
  <c r="V18" i="45"/>
  <c r="W18" i="45"/>
  <c r="X18" i="45"/>
  <c r="Y18" i="45"/>
  <c r="Z18" i="45"/>
  <c r="AA18" i="45"/>
  <c r="AB18" i="45"/>
  <c r="C19" i="45"/>
  <c r="D19" i="45"/>
  <c r="E19" i="45"/>
  <c r="F19" i="45"/>
  <c r="G19" i="45"/>
  <c r="H19" i="45"/>
  <c r="I19" i="45"/>
  <c r="J19" i="45"/>
  <c r="K19" i="45"/>
  <c r="L19" i="45"/>
  <c r="M19" i="45"/>
  <c r="N19" i="45"/>
  <c r="O19" i="45"/>
  <c r="P19" i="45"/>
  <c r="Q19" i="45"/>
  <c r="R19" i="45"/>
  <c r="S19" i="45"/>
  <c r="T19" i="45"/>
  <c r="U19" i="45"/>
  <c r="V19" i="45"/>
  <c r="W19" i="45"/>
  <c r="X19" i="45"/>
  <c r="Y19" i="45"/>
  <c r="Z19" i="45"/>
  <c r="AA19" i="45"/>
  <c r="AB19" i="45"/>
  <c r="C20" i="45"/>
  <c r="D20" i="45"/>
  <c r="E20" i="45"/>
  <c r="F20" i="45"/>
  <c r="G20" i="45"/>
  <c r="H20" i="45"/>
  <c r="I20" i="45"/>
  <c r="J20" i="45"/>
  <c r="K20" i="45"/>
  <c r="L20" i="45"/>
  <c r="M20" i="45"/>
  <c r="N20" i="45"/>
  <c r="O20" i="45"/>
  <c r="P20" i="45"/>
  <c r="Q20" i="45"/>
  <c r="R20" i="45"/>
  <c r="S20" i="45"/>
  <c r="T20" i="45"/>
  <c r="U20" i="45"/>
  <c r="V20" i="45"/>
  <c r="W20" i="45"/>
  <c r="X20" i="45"/>
  <c r="Y20" i="45"/>
  <c r="Z20" i="45"/>
  <c r="AA20" i="45"/>
  <c r="AB20" i="45"/>
  <c r="C21" i="45"/>
  <c r="D21" i="45"/>
  <c r="E21" i="45"/>
  <c r="F21" i="45"/>
  <c r="G21" i="45"/>
  <c r="H21" i="45"/>
  <c r="I21" i="45"/>
  <c r="J21" i="45"/>
  <c r="K21" i="45"/>
  <c r="L21" i="45"/>
  <c r="M21" i="45"/>
  <c r="N21" i="45"/>
  <c r="O21" i="45"/>
  <c r="P21" i="45"/>
  <c r="Q21" i="45"/>
  <c r="R21" i="45"/>
  <c r="S21" i="45"/>
  <c r="T21" i="45"/>
  <c r="U21" i="45"/>
  <c r="V21" i="45"/>
  <c r="W21" i="45"/>
  <c r="X21" i="45"/>
  <c r="Y21" i="45"/>
  <c r="Z21" i="45"/>
  <c r="AA21" i="45"/>
  <c r="AB21" i="45"/>
  <c r="C22" i="45"/>
  <c r="D22" i="45"/>
  <c r="E22" i="45"/>
  <c r="F22" i="45"/>
  <c r="G22" i="45"/>
  <c r="H22" i="45"/>
  <c r="I22" i="45"/>
  <c r="J22" i="45"/>
  <c r="K22" i="45"/>
  <c r="L22" i="45"/>
  <c r="M22" i="45"/>
  <c r="N22" i="45"/>
  <c r="O22" i="45"/>
  <c r="P22" i="45"/>
  <c r="Q22" i="45"/>
  <c r="R22" i="45"/>
  <c r="S22" i="45"/>
  <c r="T22" i="45"/>
  <c r="U22" i="45"/>
  <c r="V22" i="45"/>
  <c r="W22" i="45"/>
  <c r="X22" i="45"/>
  <c r="Y22" i="45"/>
  <c r="Z22" i="45"/>
  <c r="AA22" i="45"/>
  <c r="AB22" i="45"/>
  <c r="B15" i="45"/>
  <c r="B16" i="45"/>
  <c r="B17" i="45"/>
  <c r="B18" i="45"/>
  <c r="B19" i="45"/>
  <c r="B20" i="45"/>
  <c r="B21" i="45"/>
  <c r="B22" i="45"/>
  <c r="C17" i="11"/>
  <c r="C29" i="11" s="1"/>
  <c r="G17" i="11"/>
  <c r="G29" i="11" s="1"/>
  <c r="H17" i="11"/>
  <c r="H29" i="11" s="1"/>
  <c r="N17" i="11"/>
  <c r="N29" i="11" s="1"/>
  <c r="K17" i="11"/>
  <c r="K29" i="11" s="1"/>
  <c r="B64" i="35"/>
  <c r="B65" i="35" s="1"/>
  <c r="C64" i="35"/>
  <c r="C65" i="35" s="1"/>
  <c r="D64" i="35"/>
  <c r="D65" i="35" s="1"/>
  <c r="E64" i="35"/>
  <c r="E65" i="35" s="1"/>
  <c r="F64" i="35"/>
  <c r="F65" i="35" s="1"/>
  <c r="G64" i="35"/>
  <c r="G65" i="35" s="1"/>
  <c r="H64" i="35"/>
  <c r="H65" i="35" s="1"/>
  <c r="I64" i="35"/>
  <c r="I65" i="35" s="1"/>
  <c r="J64" i="35"/>
  <c r="J65" i="35" s="1"/>
  <c r="K64" i="35"/>
  <c r="L64" i="35"/>
  <c r="L65" i="35" s="1"/>
  <c r="M64" i="35"/>
  <c r="M65" i="35" s="1"/>
  <c r="N64" i="35"/>
  <c r="N65" i="35" s="1"/>
  <c r="O64" i="35"/>
  <c r="O65" i="35" s="1"/>
  <c r="P64" i="35"/>
  <c r="P65" i="35" s="1"/>
  <c r="Q64" i="35"/>
  <c r="Q65" i="35" s="1"/>
  <c r="R64" i="35"/>
  <c r="R65" i="35" s="1"/>
  <c r="S64" i="35"/>
  <c r="S65" i="35" s="1"/>
  <c r="T64" i="35"/>
  <c r="T65" i="35" s="1"/>
  <c r="U64" i="35"/>
  <c r="U65" i="35" s="1"/>
  <c r="V64" i="35"/>
  <c r="V65" i="35" s="1"/>
  <c r="W64" i="35"/>
  <c r="W65" i="35" s="1"/>
  <c r="X64" i="35"/>
  <c r="X65" i="35" s="1"/>
  <c r="Y64" i="35"/>
  <c r="Y65" i="35" s="1"/>
  <c r="Z64" i="35"/>
  <c r="Z65" i="35" s="1"/>
  <c r="AA64" i="35"/>
  <c r="AA65" i="35" s="1"/>
  <c r="K65" i="35"/>
  <c r="B23" i="45" l="1"/>
  <c r="B3" i="44"/>
  <c r="G91" i="24"/>
  <c r="H91" i="24"/>
  <c r="I91" i="24"/>
  <c r="J91" i="24"/>
  <c r="K91" i="24"/>
  <c r="L91" i="24"/>
  <c r="M91" i="24"/>
  <c r="N91" i="24"/>
  <c r="O91" i="24"/>
  <c r="P91" i="24"/>
  <c r="B100" i="25"/>
  <c r="B69" i="27" l="1"/>
  <c r="B78" i="27"/>
  <c r="C18" i="11"/>
  <c r="C30" i="11" s="1"/>
  <c r="D18" i="11"/>
  <c r="D30" i="11" s="1"/>
  <c r="E18" i="11"/>
  <c r="E30" i="11" s="1"/>
  <c r="F18" i="11"/>
  <c r="F30" i="11" s="1"/>
  <c r="G18" i="11"/>
  <c r="G30" i="11" s="1"/>
  <c r="H18" i="11"/>
  <c r="H30" i="11" s="1"/>
  <c r="I18" i="11"/>
  <c r="I30" i="11" s="1"/>
  <c r="C19" i="11"/>
  <c r="C31" i="11" s="1"/>
  <c r="D19" i="11"/>
  <c r="D31" i="11" s="1"/>
  <c r="E19" i="11"/>
  <c r="E31" i="11" s="1"/>
  <c r="F19" i="11"/>
  <c r="F31" i="11" s="1"/>
  <c r="G19" i="11"/>
  <c r="G31" i="11" s="1"/>
  <c r="H19" i="11"/>
  <c r="H31" i="11" s="1"/>
  <c r="I19" i="11"/>
  <c r="I31" i="11" s="1"/>
  <c r="C20" i="11"/>
  <c r="C32" i="11" s="1"/>
  <c r="D20" i="11"/>
  <c r="D32" i="11" s="1"/>
  <c r="E20" i="11"/>
  <c r="E32" i="11" s="1"/>
  <c r="F20" i="11"/>
  <c r="F32" i="11" s="1"/>
  <c r="G20" i="11"/>
  <c r="G32" i="11" s="1"/>
  <c r="H20" i="11"/>
  <c r="H32" i="11" s="1"/>
  <c r="I20" i="11"/>
  <c r="I32" i="11" s="1"/>
  <c r="C21" i="11"/>
  <c r="C33" i="11" s="1"/>
  <c r="D21" i="11"/>
  <c r="D33" i="11" s="1"/>
  <c r="E21" i="11"/>
  <c r="E33" i="11" s="1"/>
  <c r="F21" i="11"/>
  <c r="F33" i="11" s="1"/>
  <c r="G21" i="11"/>
  <c r="G33" i="11" s="1"/>
  <c r="H21" i="11"/>
  <c r="H33" i="11" s="1"/>
  <c r="I21" i="11"/>
  <c r="I33" i="11" s="1"/>
  <c r="C22" i="11"/>
  <c r="C34" i="11" s="1"/>
  <c r="D22" i="11"/>
  <c r="D34" i="11" s="1"/>
  <c r="E22" i="11"/>
  <c r="E34" i="11" s="1"/>
  <c r="F22" i="11"/>
  <c r="F34" i="11" s="1"/>
  <c r="G22" i="11"/>
  <c r="G34" i="11" s="1"/>
  <c r="H22" i="11"/>
  <c r="H34" i="11" s="1"/>
  <c r="I22" i="11"/>
  <c r="I34" i="11" s="1"/>
  <c r="C23" i="11"/>
  <c r="C35" i="11" s="1"/>
  <c r="D23" i="11"/>
  <c r="D35" i="11" s="1"/>
  <c r="E23" i="11"/>
  <c r="E35" i="11" s="1"/>
  <c r="F23" i="11"/>
  <c r="F35" i="11" s="1"/>
  <c r="G23" i="11"/>
  <c r="G35" i="11" s="1"/>
  <c r="H23" i="11"/>
  <c r="H35" i="11" s="1"/>
  <c r="I23" i="11"/>
  <c r="I35" i="11" s="1"/>
  <c r="C24" i="11"/>
  <c r="C36" i="11" s="1"/>
  <c r="D24" i="11"/>
  <c r="D36" i="11" s="1"/>
  <c r="E24" i="11"/>
  <c r="E36" i="11" s="1"/>
  <c r="F24" i="11"/>
  <c r="F36" i="11" s="1"/>
  <c r="G24" i="11"/>
  <c r="G36" i="11" s="1"/>
  <c r="H24" i="11"/>
  <c r="H36" i="11" s="1"/>
  <c r="I24" i="11"/>
  <c r="I36" i="11" s="1"/>
  <c r="D17" i="11"/>
  <c r="D29" i="11" s="1"/>
  <c r="E17" i="11"/>
  <c r="E29" i="11" s="1"/>
  <c r="F17" i="11"/>
  <c r="F29" i="11" s="1"/>
  <c r="I17" i="11"/>
  <c r="I29" i="11" s="1"/>
  <c r="C27" i="45" l="1"/>
  <c r="C73" i="45" s="1"/>
  <c r="E11" i="45"/>
  <c r="C39" i="45" l="1"/>
  <c r="C50" i="45" s="1"/>
  <c r="O28" i="44" l="1"/>
  <c r="O55" i="44" s="1"/>
  <c r="K29" i="44"/>
  <c r="K56" i="44" s="1"/>
  <c r="O29" i="44"/>
  <c r="O56" i="44" s="1"/>
  <c r="I32" i="44"/>
  <c r="I59" i="44" s="1"/>
  <c r="O32" i="44"/>
  <c r="O59" i="44" s="1"/>
  <c r="O33" i="44"/>
  <c r="O60" i="44" s="1"/>
  <c r="O17" i="44"/>
  <c r="O44" i="44" s="1"/>
  <c r="O18" i="44"/>
  <c r="O45" i="44" s="1"/>
  <c r="O21" i="44"/>
  <c r="O48" i="44" s="1"/>
  <c r="K21" i="44"/>
  <c r="K48" i="44" s="1"/>
  <c r="I21" i="44"/>
  <c r="I48" i="44" s="1"/>
  <c r="B4" i="44"/>
  <c r="B5" i="44"/>
  <c r="M27" i="44" s="1"/>
  <c r="M54" i="44" s="1"/>
  <c r="B6" i="44"/>
  <c r="L28" i="44" s="1"/>
  <c r="L55" i="44" s="1"/>
  <c r="B7" i="44"/>
  <c r="K28" i="44" s="1"/>
  <c r="K55" i="44" s="1"/>
  <c r="B8" i="44"/>
  <c r="J14" i="44" s="1"/>
  <c r="J41" i="44" s="1"/>
  <c r="B9" i="44"/>
  <c r="I19" i="44" s="1"/>
  <c r="I46" i="44" s="1"/>
  <c r="O31" i="44"/>
  <c r="O58" i="44" s="1"/>
  <c r="B70" i="37"/>
  <c r="B71" i="37" s="1"/>
  <c r="C69" i="27"/>
  <c r="C70" i="27" s="1"/>
  <c r="J24" i="11"/>
  <c r="J36" i="11" s="1"/>
  <c r="P100" i="24"/>
  <c r="P101" i="24" s="1"/>
  <c r="J100" i="24"/>
  <c r="K100" i="24"/>
  <c r="L100" i="24"/>
  <c r="M100" i="24"/>
  <c r="N100" i="24"/>
  <c r="N101" i="24" s="1"/>
  <c r="O100" i="24"/>
  <c r="O101" i="24" s="1"/>
  <c r="B90" i="24"/>
  <c r="B91" i="24" s="1"/>
  <c r="B92" i="24" s="1"/>
  <c r="B73" i="35"/>
  <c r="B74" i="35" s="1"/>
  <c r="B98" i="24"/>
  <c r="B91" i="25"/>
  <c r="B99" i="24"/>
  <c r="E17" i="12"/>
  <c r="E29" i="12" s="1"/>
  <c r="J17" i="11"/>
  <c r="M17" i="11"/>
  <c r="M29" i="11" s="1"/>
  <c r="L17" i="11"/>
  <c r="L29" i="11" s="1"/>
  <c r="O17" i="11"/>
  <c r="O29" i="11" s="1"/>
  <c r="B24" i="25"/>
  <c r="B36" i="25" s="1"/>
  <c r="B25" i="25"/>
  <c r="B37" i="25" s="1"/>
  <c r="B26" i="25"/>
  <c r="B38" i="25" s="1"/>
  <c r="B27" i="25"/>
  <c r="B39" i="25" s="1"/>
  <c r="B28" i="25"/>
  <c r="B40" i="25" s="1"/>
  <c r="B29" i="25"/>
  <c r="B41" i="25" s="1"/>
  <c r="B30" i="25"/>
  <c r="B42" i="25" s="1"/>
  <c r="B31" i="25"/>
  <c r="B43" i="25" s="1"/>
  <c r="C11" i="48"/>
  <c r="D11" i="48"/>
  <c r="E11" i="48"/>
  <c r="F11" i="48"/>
  <c r="G11" i="48"/>
  <c r="H11" i="48"/>
  <c r="I11" i="48"/>
  <c r="J11" i="48"/>
  <c r="K11" i="48"/>
  <c r="L11" i="48"/>
  <c r="M11" i="48"/>
  <c r="N11" i="48"/>
  <c r="O11" i="48"/>
  <c r="P11" i="48"/>
  <c r="Q11" i="48"/>
  <c r="R11" i="48"/>
  <c r="S11" i="48"/>
  <c r="T11" i="48"/>
  <c r="U11" i="48"/>
  <c r="V11" i="48"/>
  <c r="W11" i="48"/>
  <c r="X11" i="48"/>
  <c r="Y11" i="48"/>
  <c r="Z11" i="48"/>
  <c r="AA11" i="48"/>
  <c r="AB11" i="48"/>
  <c r="B11" i="48"/>
  <c r="C11" i="47"/>
  <c r="D11" i="47"/>
  <c r="E11" i="47"/>
  <c r="F11" i="47"/>
  <c r="G11" i="47"/>
  <c r="H11" i="47"/>
  <c r="I11" i="47"/>
  <c r="J11" i="47"/>
  <c r="K11" i="47"/>
  <c r="L11" i="47"/>
  <c r="M11" i="47"/>
  <c r="N11" i="47"/>
  <c r="O11" i="47"/>
  <c r="P11" i="47"/>
  <c r="Q11" i="47"/>
  <c r="R11" i="47"/>
  <c r="S11" i="47"/>
  <c r="T11" i="47"/>
  <c r="U11" i="47"/>
  <c r="V11" i="47"/>
  <c r="W11" i="47"/>
  <c r="X11" i="47"/>
  <c r="Y11" i="47"/>
  <c r="Z11" i="47"/>
  <c r="AA11" i="47"/>
  <c r="AB11" i="47"/>
  <c r="B11" i="47"/>
  <c r="C11" i="46"/>
  <c r="D11" i="46"/>
  <c r="E11" i="46"/>
  <c r="F11" i="46"/>
  <c r="G11" i="46"/>
  <c r="H11" i="46"/>
  <c r="I11" i="46"/>
  <c r="J11" i="46"/>
  <c r="K11" i="46"/>
  <c r="L11" i="46"/>
  <c r="M11" i="46"/>
  <c r="N11" i="46"/>
  <c r="O11" i="46"/>
  <c r="P11" i="46"/>
  <c r="Q11" i="46"/>
  <c r="R11" i="46"/>
  <c r="S11" i="46"/>
  <c r="T11" i="46"/>
  <c r="U11" i="46"/>
  <c r="V11" i="46"/>
  <c r="W11" i="46"/>
  <c r="X11" i="46"/>
  <c r="Y11" i="46"/>
  <c r="Z11" i="46"/>
  <c r="AA11" i="46"/>
  <c r="AB11" i="46"/>
  <c r="B11" i="46"/>
  <c r="F11" i="45"/>
  <c r="G11" i="45"/>
  <c r="H11" i="45"/>
  <c r="I11" i="45"/>
  <c r="J11" i="45"/>
  <c r="K11" i="45"/>
  <c r="L11" i="45"/>
  <c r="M11" i="45"/>
  <c r="N11" i="45"/>
  <c r="O11" i="45"/>
  <c r="P11" i="45"/>
  <c r="Q11" i="45"/>
  <c r="R11" i="45"/>
  <c r="S11" i="45"/>
  <c r="T11" i="45"/>
  <c r="U11" i="45"/>
  <c r="V11" i="45"/>
  <c r="W11" i="45"/>
  <c r="X11" i="45"/>
  <c r="Y11" i="45"/>
  <c r="Z11" i="45"/>
  <c r="AA11" i="45"/>
  <c r="AB11" i="45"/>
  <c r="D11" i="45"/>
  <c r="C11" i="45"/>
  <c r="C35" i="45" s="1"/>
  <c r="C81" i="45" s="1"/>
  <c r="B11" i="45"/>
  <c r="B22" i="44"/>
  <c r="B57" i="38"/>
  <c r="AB57" i="38"/>
  <c r="B52" i="37"/>
  <c r="B24" i="37"/>
  <c r="AB124" i="36"/>
  <c r="B124" i="36"/>
  <c r="O78" i="36"/>
  <c r="N78" i="36"/>
  <c r="B46" i="35"/>
  <c r="B19" i="35"/>
  <c r="AB17" i="31"/>
  <c r="AB29" i="31" s="1"/>
  <c r="B17" i="31"/>
  <c r="B29" i="31" s="1"/>
  <c r="B110" i="29"/>
  <c r="B111" i="29"/>
  <c r="B112" i="29"/>
  <c r="B113" i="29"/>
  <c r="B114" i="29"/>
  <c r="B115" i="29"/>
  <c r="B116" i="29"/>
  <c r="B117" i="29"/>
  <c r="C110" i="29"/>
  <c r="B50" i="29"/>
  <c r="B51" i="29"/>
  <c r="B52" i="29"/>
  <c r="B53" i="29"/>
  <c r="B54" i="29"/>
  <c r="B55" i="29"/>
  <c r="B56" i="29"/>
  <c r="B57" i="29"/>
  <c r="B51" i="27"/>
  <c r="B52" i="27"/>
  <c r="B53" i="27"/>
  <c r="B54" i="27"/>
  <c r="B55" i="27"/>
  <c r="B56" i="27"/>
  <c r="B57" i="27"/>
  <c r="B58" i="27"/>
  <c r="C51" i="27"/>
  <c r="B24" i="27"/>
  <c r="B25" i="27"/>
  <c r="B26" i="27"/>
  <c r="B27" i="27"/>
  <c r="B28" i="27"/>
  <c r="B29" i="27"/>
  <c r="B30" i="27"/>
  <c r="B31" i="27"/>
  <c r="C24" i="27"/>
  <c r="B17" i="28"/>
  <c r="B29" i="28" s="1"/>
  <c r="B18" i="28"/>
  <c r="B30" i="28" s="1"/>
  <c r="B19" i="28"/>
  <c r="B31" i="28" s="1"/>
  <c r="B20" i="28"/>
  <c r="B32" i="28" s="1"/>
  <c r="B21" i="28"/>
  <c r="B33" i="28" s="1"/>
  <c r="B22" i="28"/>
  <c r="B34" i="28" s="1"/>
  <c r="B23" i="28"/>
  <c r="B35" i="28" s="1"/>
  <c r="B24" i="28"/>
  <c r="B36" i="28" s="1"/>
  <c r="C25" i="24"/>
  <c r="C37" i="24" s="1"/>
  <c r="B63" i="25"/>
  <c r="B75" i="25" s="1"/>
  <c r="C63" i="25"/>
  <c r="C75" i="25" s="1"/>
  <c r="D63" i="25"/>
  <c r="D75" i="25" s="1"/>
  <c r="E63" i="25"/>
  <c r="E75" i="25" s="1"/>
  <c r="F63" i="25"/>
  <c r="F75" i="25" s="1"/>
  <c r="G63" i="25"/>
  <c r="G75" i="25" s="1"/>
  <c r="H63" i="25"/>
  <c r="H75" i="25" s="1"/>
  <c r="I63" i="25"/>
  <c r="I75" i="25" s="1"/>
  <c r="J63" i="25"/>
  <c r="J75" i="25" s="1"/>
  <c r="K63" i="25"/>
  <c r="K75" i="25" s="1"/>
  <c r="L63" i="25"/>
  <c r="L75" i="25" s="1"/>
  <c r="M63" i="25"/>
  <c r="M75" i="25" s="1"/>
  <c r="N63" i="25"/>
  <c r="N75" i="25" s="1"/>
  <c r="O63" i="25"/>
  <c r="O75" i="25" s="1"/>
  <c r="P63" i="25"/>
  <c r="P75" i="25" s="1"/>
  <c r="Q63" i="25"/>
  <c r="Q75" i="25" s="1"/>
  <c r="R63" i="25"/>
  <c r="R75" i="25" s="1"/>
  <c r="S63" i="25"/>
  <c r="S75" i="25" s="1"/>
  <c r="B64" i="25"/>
  <c r="B76" i="25" s="1"/>
  <c r="C64" i="25"/>
  <c r="C76" i="25" s="1"/>
  <c r="D64" i="25"/>
  <c r="D76" i="25" s="1"/>
  <c r="E64" i="25"/>
  <c r="E76" i="25" s="1"/>
  <c r="F64" i="25"/>
  <c r="G64" i="25"/>
  <c r="G76" i="25" s="1"/>
  <c r="H64" i="25"/>
  <c r="H76" i="25" s="1"/>
  <c r="I64" i="25"/>
  <c r="I76" i="25" s="1"/>
  <c r="J64" i="25"/>
  <c r="J76" i="25" s="1"/>
  <c r="K64" i="25"/>
  <c r="K76" i="25" s="1"/>
  <c r="L64" i="25"/>
  <c r="L76" i="25" s="1"/>
  <c r="M64" i="25"/>
  <c r="M76" i="25" s="1"/>
  <c r="N64" i="25"/>
  <c r="N76" i="25" s="1"/>
  <c r="O64" i="25"/>
  <c r="O76" i="25" s="1"/>
  <c r="P64" i="25"/>
  <c r="P76" i="25" s="1"/>
  <c r="Q64" i="25"/>
  <c r="Q76" i="25" s="1"/>
  <c r="R64" i="25"/>
  <c r="R76" i="25" s="1"/>
  <c r="S64" i="25"/>
  <c r="S76" i="25" s="1"/>
  <c r="B65" i="25"/>
  <c r="B77" i="25" s="1"/>
  <c r="C65" i="25"/>
  <c r="C77" i="25" s="1"/>
  <c r="D65" i="25"/>
  <c r="D77" i="25" s="1"/>
  <c r="E65" i="25"/>
  <c r="E77" i="25" s="1"/>
  <c r="F65" i="25"/>
  <c r="F77" i="25" s="1"/>
  <c r="G65" i="25"/>
  <c r="G77" i="25" s="1"/>
  <c r="H65" i="25"/>
  <c r="H77" i="25" s="1"/>
  <c r="I65" i="25"/>
  <c r="I77" i="25" s="1"/>
  <c r="J65" i="25"/>
  <c r="J77" i="25" s="1"/>
  <c r="K65" i="25"/>
  <c r="K77" i="25" s="1"/>
  <c r="L65" i="25"/>
  <c r="L77" i="25" s="1"/>
  <c r="M65" i="25"/>
  <c r="M77" i="25" s="1"/>
  <c r="N65" i="25"/>
  <c r="N77" i="25" s="1"/>
  <c r="O65" i="25"/>
  <c r="O77" i="25" s="1"/>
  <c r="P65" i="25"/>
  <c r="P77" i="25" s="1"/>
  <c r="Q65" i="25"/>
  <c r="Q77" i="25" s="1"/>
  <c r="R65" i="25"/>
  <c r="R77" i="25" s="1"/>
  <c r="S65" i="25"/>
  <c r="S77" i="25" s="1"/>
  <c r="B66" i="25"/>
  <c r="B78" i="25" s="1"/>
  <c r="C66" i="25"/>
  <c r="C78" i="25" s="1"/>
  <c r="D66" i="25"/>
  <c r="D78" i="25" s="1"/>
  <c r="E66" i="25"/>
  <c r="E78" i="25" s="1"/>
  <c r="F66" i="25"/>
  <c r="F78" i="25" s="1"/>
  <c r="G66" i="25"/>
  <c r="G78" i="25" s="1"/>
  <c r="H66" i="25"/>
  <c r="H78" i="25" s="1"/>
  <c r="I66" i="25"/>
  <c r="I78" i="25" s="1"/>
  <c r="J66" i="25"/>
  <c r="J78" i="25" s="1"/>
  <c r="K66" i="25"/>
  <c r="K78" i="25" s="1"/>
  <c r="L66" i="25"/>
  <c r="M66" i="25"/>
  <c r="M78" i="25" s="1"/>
  <c r="N66" i="25"/>
  <c r="N78" i="25" s="1"/>
  <c r="O66" i="25"/>
  <c r="O78" i="25" s="1"/>
  <c r="P66" i="25"/>
  <c r="P78" i="25" s="1"/>
  <c r="Q66" i="25"/>
  <c r="Q78" i="25" s="1"/>
  <c r="R66" i="25"/>
  <c r="R78" i="25" s="1"/>
  <c r="S66" i="25"/>
  <c r="S78" i="25" s="1"/>
  <c r="B67" i="25"/>
  <c r="B79" i="25" s="1"/>
  <c r="C67" i="25"/>
  <c r="C79" i="25" s="1"/>
  <c r="D67" i="25"/>
  <c r="D79" i="25" s="1"/>
  <c r="E67" i="25"/>
  <c r="E79" i="25" s="1"/>
  <c r="F67" i="25"/>
  <c r="F79" i="25" s="1"/>
  <c r="G67" i="25"/>
  <c r="G79" i="25" s="1"/>
  <c r="H67" i="25"/>
  <c r="H79" i="25" s="1"/>
  <c r="I67" i="25"/>
  <c r="I79" i="25" s="1"/>
  <c r="J67" i="25"/>
  <c r="J79" i="25" s="1"/>
  <c r="K67" i="25"/>
  <c r="K79" i="25" s="1"/>
  <c r="L67" i="25"/>
  <c r="L79" i="25" s="1"/>
  <c r="M67" i="25"/>
  <c r="M79" i="25" s="1"/>
  <c r="N67" i="25"/>
  <c r="N79" i="25" s="1"/>
  <c r="O67" i="25"/>
  <c r="O79" i="25" s="1"/>
  <c r="P67" i="25"/>
  <c r="P79" i="25" s="1"/>
  <c r="Q67" i="25"/>
  <c r="Q79" i="25" s="1"/>
  <c r="R67" i="25"/>
  <c r="R79" i="25" s="1"/>
  <c r="S67" i="25"/>
  <c r="S79" i="25" s="1"/>
  <c r="B68" i="25"/>
  <c r="B80" i="25" s="1"/>
  <c r="C68" i="25"/>
  <c r="C80" i="25" s="1"/>
  <c r="D68" i="25"/>
  <c r="D80" i="25" s="1"/>
  <c r="E68" i="25"/>
  <c r="E80" i="25" s="1"/>
  <c r="F68" i="25"/>
  <c r="F80" i="25" s="1"/>
  <c r="G68" i="25"/>
  <c r="G80" i="25" s="1"/>
  <c r="H68" i="25"/>
  <c r="H80" i="25" s="1"/>
  <c r="I68" i="25"/>
  <c r="I80" i="25" s="1"/>
  <c r="J68" i="25"/>
  <c r="J80" i="25" s="1"/>
  <c r="K68" i="25"/>
  <c r="K80" i="25" s="1"/>
  <c r="L68" i="25"/>
  <c r="L80" i="25" s="1"/>
  <c r="M68" i="25"/>
  <c r="M80" i="25" s="1"/>
  <c r="N68" i="25"/>
  <c r="N80" i="25" s="1"/>
  <c r="O68" i="25"/>
  <c r="O80" i="25" s="1"/>
  <c r="P68" i="25"/>
  <c r="P80" i="25" s="1"/>
  <c r="Q68" i="25"/>
  <c r="Q80" i="25" s="1"/>
  <c r="R68" i="25"/>
  <c r="R80" i="25" s="1"/>
  <c r="S68" i="25"/>
  <c r="S80" i="25" s="1"/>
  <c r="B69" i="25"/>
  <c r="B81" i="25" s="1"/>
  <c r="C69" i="25"/>
  <c r="C81" i="25" s="1"/>
  <c r="D69" i="25"/>
  <c r="D81" i="25" s="1"/>
  <c r="E69" i="25"/>
  <c r="E81" i="25" s="1"/>
  <c r="F69" i="25"/>
  <c r="F81" i="25" s="1"/>
  <c r="G69" i="25"/>
  <c r="G81" i="25" s="1"/>
  <c r="H69" i="25"/>
  <c r="H81" i="25" s="1"/>
  <c r="I69" i="25"/>
  <c r="I81" i="25" s="1"/>
  <c r="J69" i="25"/>
  <c r="J81" i="25" s="1"/>
  <c r="K69" i="25"/>
  <c r="K81" i="25" s="1"/>
  <c r="L69" i="25"/>
  <c r="L81" i="25" s="1"/>
  <c r="M69" i="25"/>
  <c r="M81" i="25" s="1"/>
  <c r="N69" i="25"/>
  <c r="N81" i="25" s="1"/>
  <c r="O69" i="25"/>
  <c r="O81" i="25" s="1"/>
  <c r="P69" i="25"/>
  <c r="P81" i="25" s="1"/>
  <c r="Q69" i="25"/>
  <c r="Q81" i="25" s="1"/>
  <c r="R69" i="25"/>
  <c r="R81" i="25" s="1"/>
  <c r="S69" i="25"/>
  <c r="S81" i="25" s="1"/>
  <c r="S62" i="25"/>
  <c r="S74" i="25" s="1"/>
  <c r="R62" i="25"/>
  <c r="R74" i="25" s="1"/>
  <c r="Q62" i="25"/>
  <c r="P62" i="25"/>
  <c r="P74" i="25" s="1"/>
  <c r="O62" i="25"/>
  <c r="O74" i="25" s="1"/>
  <c r="N62" i="25"/>
  <c r="N74" i="25" s="1"/>
  <c r="M62" i="25"/>
  <c r="M74" i="25" s="1"/>
  <c r="L62" i="25"/>
  <c r="L74" i="25" s="1"/>
  <c r="K62" i="25"/>
  <c r="J62" i="25"/>
  <c r="J74" i="25" s="1"/>
  <c r="I62" i="25"/>
  <c r="H62" i="25"/>
  <c r="H74" i="25" s="1"/>
  <c r="G62" i="25"/>
  <c r="G74" i="25" s="1"/>
  <c r="F62" i="25"/>
  <c r="F74" i="25" s="1"/>
  <c r="E62" i="25"/>
  <c r="E74" i="25" s="1"/>
  <c r="D62" i="25"/>
  <c r="D74" i="25" s="1"/>
  <c r="B62" i="25"/>
  <c r="B74" i="25" s="1"/>
  <c r="C62" i="25"/>
  <c r="C25" i="25"/>
  <c r="C37" i="25" s="1"/>
  <c r="D25" i="25"/>
  <c r="D37" i="25" s="1"/>
  <c r="E25" i="25"/>
  <c r="E37" i="25" s="1"/>
  <c r="F25" i="25"/>
  <c r="F37" i="25" s="1"/>
  <c r="G25" i="25"/>
  <c r="G37" i="25" s="1"/>
  <c r="H25" i="25"/>
  <c r="H37" i="25" s="1"/>
  <c r="I25" i="25"/>
  <c r="I37" i="25" s="1"/>
  <c r="J25" i="25"/>
  <c r="J37" i="25" s="1"/>
  <c r="K25" i="25"/>
  <c r="L25" i="25"/>
  <c r="L37" i="25" s="1"/>
  <c r="M25" i="25"/>
  <c r="M37" i="25" s="1"/>
  <c r="N25" i="25"/>
  <c r="N37" i="25" s="1"/>
  <c r="O25" i="25"/>
  <c r="O37" i="25" s="1"/>
  <c r="P25" i="25"/>
  <c r="P37" i="25" s="1"/>
  <c r="Q25" i="25"/>
  <c r="Q37" i="25" s="1"/>
  <c r="R25" i="25"/>
  <c r="R37" i="25" s="1"/>
  <c r="S25" i="25"/>
  <c r="S37" i="25" s="1"/>
  <c r="C26" i="25"/>
  <c r="C38" i="25" s="1"/>
  <c r="D26" i="25"/>
  <c r="D38" i="25" s="1"/>
  <c r="E26" i="25"/>
  <c r="E38" i="25" s="1"/>
  <c r="F26" i="25"/>
  <c r="F38" i="25" s="1"/>
  <c r="G26" i="25"/>
  <c r="G38" i="25" s="1"/>
  <c r="H26" i="25"/>
  <c r="H38" i="25" s="1"/>
  <c r="I26" i="25"/>
  <c r="I38" i="25" s="1"/>
  <c r="J26" i="25"/>
  <c r="J38" i="25" s="1"/>
  <c r="K26" i="25"/>
  <c r="K38" i="25" s="1"/>
  <c r="L26" i="25"/>
  <c r="L38" i="25" s="1"/>
  <c r="M26" i="25"/>
  <c r="M38" i="25" s="1"/>
  <c r="N26" i="25"/>
  <c r="N38" i="25" s="1"/>
  <c r="O26" i="25"/>
  <c r="O38" i="25" s="1"/>
  <c r="P26" i="25"/>
  <c r="P38" i="25" s="1"/>
  <c r="Q26" i="25"/>
  <c r="Q38" i="25" s="1"/>
  <c r="R26" i="25"/>
  <c r="R38" i="25" s="1"/>
  <c r="S26" i="25"/>
  <c r="S38" i="25" s="1"/>
  <c r="C27" i="25"/>
  <c r="C39" i="25" s="1"/>
  <c r="D27" i="25"/>
  <c r="D39" i="25" s="1"/>
  <c r="E27" i="25"/>
  <c r="E39" i="25" s="1"/>
  <c r="F27" i="25"/>
  <c r="F39" i="25" s="1"/>
  <c r="G27" i="25"/>
  <c r="G39" i="25" s="1"/>
  <c r="H27" i="25"/>
  <c r="H39" i="25" s="1"/>
  <c r="I27" i="25"/>
  <c r="I39" i="25" s="1"/>
  <c r="J27" i="25"/>
  <c r="J39" i="25" s="1"/>
  <c r="K27" i="25"/>
  <c r="K39" i="25" s="1"/>
  <c r="L27" i="25"/>
  <c r="L39" i="25" s="1"/>
  <c r="M27" i="25"/>
  <c r="M39" i="25" s="1"/>
  <c r="N27" i="25"/>
  <c r="N39" i="25" s="1"/>
  <c r="O27" i="25"/>
  <c r="O39" i="25" s="1"/>
  <c r="P27" i="25"/>
  <c r="P39" i="25" s="1"/>
  <c r="Q27" i="25"/>
  <c r="Q39" i="25" s="1"/>
  <c r="R27" i="25"/>
  <c r="R39" i="25" s="1"/>
  <c r="S27" i="25"/>
  <c r="S39" i="25" s="1"/>
  <c r="C28" i="25"/>
  <c r="C40" i="25" s="1"/>
  <c r="D28" i="25"/>
  <c r="D40" i="25" s="1"/>
  <c r="E28" i="25"/>
  <c r="E40" i="25" s="1"/>
  <c r="F28" i="25"/>
  <c r="F40" i="25" s="1"/>
  <c r="G28" i="25"/>
  <c r="G40" i="25" s="1"/>
  <c r="H28" i="25"/>
  <c r="H40" i="25" s="1"/>
  <c r="I28" i="25"/>
  <c r="I40" i="25" s="1"/>
  <c r="J28" i="25"/>
  <c r="J40" i="25" s="1"/>
  <c r="K28" i="25"/>
  <c r="K40" i="25" s="1"/>
  <c r="L28" i="25"/>
  <c r="L40" i="25" s="1"/>
  <c r="M28" i="25"/>
  <c r="M40" i="25" s="1"/>
  <c r="N28" i="25"/>
  <c r="N40" i="25" s="1"/>
  <c r="O28" i="25"/>
  <c r="O40" i="25" s="1"/>
  <c r="P28" i="25"/>
  <c r="P40" i="25" s="1"/>
  <c r="Q28" i="25"/>
  <c r="Q40" i="25" s="1"/>
  <c r="R28" i="25"/>
  <c r="R40" i="25" s="1"/>
  <c r="S28" i="25"/>
  <c r="S40" i="25" s="1"/>
  <c r="C29" i="25"/>
  <c r="C41" i="25" s="1"/>
  <c r="D29" i="25"/>
  <c r="D41" i="25" s="1"/>
  <c r="E29" i="25"/>
  <c r="E41" i="25" s="1"/>
  <c r="F29" i="25"/>
  <c r="F41" i="25" s="1"/>
  <c r="G29" i="25"/>
  <c r="G41" i="25" s="1"/>
  <c r="H29" i="25"/>
  <c r="H41" i="25" s="1"/>
  <c r="I29" i="25"/>
  <c r="I41" i="25" s="1"/>
  <c r="J29" i="25"/>
  <c r="J41" i="25" s="1"/>
  <c r="K29" i="25"/>
  <c r="K41" i="25" s="1"/>
  <c r="L29" i="25"/>
  <c r="L41" i="25" s="1"/>
  <c r="M29" i="25"/>
  <c r="M41" i="25" s="1"/>
  <c r="N29" i="25"/>
  <c r="N41" i="25" s="1"/>
  <c r="O29" i="25"/>
  <c r="O41" i="25" s="1"/>
  <c r="P29" i="25"/>
  <c r="P41" i="25" s="1"/>
  <c r="Q29" i="25"/>
  <c r="Q41" i="25" s="1"/>
  <c r="R29" i="25"/>
  <c r="R41" i="25" s="1"/>
  <c r="S29" i="25"/>
  <c r="S41" i="25" s="1"/>
  <c r="C30" i="25"/>
  <c r="C42" i="25" s="1"/>
  <c r="D30" i="25"/>
  <c r="D42" i="25" s="1"/>
  <c r="E30" i="25"/>
  <c r="E42" i="25" s="1"/>
  <c r="F30" i="25"/>
  <c r="F42" i="25" s="1"/>
  <c r="G30" i="25"/>
  <c r="G42" i="25" s="1"/>
  <c r="H30" i="25"/>
  <c r="H42" i="25" s="1"/>
  <c r="I30" i="25"/>
  <c r="I42" i="25" s="1"/>
  <c r="J30" i="25"/>
  <c r="J42" i="25" s="1"/>
  <c r="K30" i="25"/>
  <c r="K42" i="25" s="1"/>
  <c r="L30" i="25"/>
  <c r="L42" i="25" s="1"/>
  <c r="M30" i="25"/>
  <c r="M42" i="25" s="1"/>
  <c r="N30" i="25"/>
  <c r="N42" i="25" s="1"/>
  <c r="O30" i="25"/>
  <c r="O42" i="25" s="1"/>
  <c r="P30" i="25"/>
  <c r="P42" i="25" s="1"/>
  <c r="Q30" i="25"/>
  <c r="Q42" i="25" s="1"/>
  <c r="R30" i="25"/>
  <c r="R42" i="25" s="1"/>
  <c r="S30" i="25"/>
  <c r="S42" i="25" s="1"/>
  <c r="C31" i="25"/>
  <c r="C43" i="25" s="1"/>
  <c r="D31" i="25"/>
  <c r="D43" i="25" s="1"/>
  <c r="E31" i="25"/>
  <c r="E43" i="25" s="1"/>
  <c r="F31" i="25"/>
  <c r="F43" i="25" s="1"/>
  <c r="G31" i="25"/>
  <c r="G43" i="25" s="1"/>
  <c r="H31" i="25"/>
  <c r="H43" i="25" s="1"/>
  <c r="I31" i="25"/>
  <c r="I43" i="25" s="1"/>
  <c r="J31" i="25"/>
  <c r="J43" i="25" s="1"/>
  <c r="K31" i="25"/>
  <c r="K43" i="25" s="1"/>
  <c r="L31" i="25"/>
  <c r="L43" i="25" s="1"/>
  <c r="M31" i="25"/>
  <c r="M43" i="25" s="1"/>
  <c r="N31" i="25"/>
  <c r="N43" i="25" s="1"/>
  <c r="O31" i="25"/>
  <c r="O43" i="25" s="1"/>
  <c r="P31" i="25"/>
  <c r="P43" i="25" s="1"/>
  <c r="Q31" i="25"/>
  <c r="Q43" i="25" s="1"/>
  <c r="R31" i="25"/>
  <c r="R43" i="25" s="1"/>
  <c r="S31" i="25"/>
  <c r="S43" i="25" s="1"/>
  <c r="S24" i="25"/>
  <c r="S36" i="25" s="1"/>
  <c r="R24" i="25"/>
  <c r="Q24" i="25"/>
  <c r="Q36" i="25" s="1"/>
  <c r="P24" i="25"/>
  <c r="P36" i="25" s="1"/>
  <c r="O24" i="25"/>
  <c r="O36" i="25" s="1"/>
  <c r="N24" i="25"/>
  <c r="N36" i="25" s="1"/>
  <c r="M24" i="25"/>
  <c r="M36" i="25" s="1"/>
  <c r="L24" i="25"/>
  <c r="L36" i="25" s="1"/>
  <c r="K24" i="25"/>
  <c r="K36" i="25" s="1"/>
  <c r="J24" i="25"/>
  <c r="I24" i="25"/>
  <c r="I36" i="25" s="1"/>
  <c r="H24" i="25"/>
  <c r="H36" i="25" s="1"/>
  <c r="G24" i="25"/>
  <c r="G36" i="25" s="1"/>
  <c r="F24" i="25"/>
  <c r="F36" i="25" s="1"/>
  <c r="E24" i="25"/>
  <c r="E36" i="25" s="1"/>
  <c r="D24" i="25"/>
  <c r="D36" i="25" s="1"/>
  <c r="C24" i="25"/>
  <c r="C24" i="24"/>
  <c r="C36" i="24" s="1"/>
  <c r="B64" i="24"/>
  <c r="B76" i="24" s="1"/>
  <c r="B111" i="24"/>
  <c r="B112" i="24" s="1"/>
  <c r="D63" i="24"/>
  <c r="D75" i="24" s="1"/>
  <c r="B62" i="24"/>
  <c r="B74" i="24" s="1"/>
  <c r="B63" i="24"/>
  <c r="B75" i="24" s="1"/>
  <c r="B65" i="24"/>
  <c r="B77" i="24" s="1"/>
  <c r="B66" i="24"/>
  <c r="B78" i="24" s="1"/>
  <c r="B67" i="24"/>
  <c r="B79" i="24" s="1"/>
  <c r="B68" i="24"/>
  <c r="B80" i="24" s="1"/>
  <c r="B69" i="24"/>
  <c r="B81" i="24" s="1"/>
  <c r="B24" i="24"/>
  <c r="B36" i="24" s="1"/>
  <c r="B25" i="24"/>
  <c r="B37" i="24" s="1"/>
  <c r="B26" i="24"/>
  <c r="B38" i="24" s="1"/>
  <c r="B27" i="24"/>
  <c r="B39" i="24" s="1"/>
  <c r="B28" i="24"/>
  <c r="B40" i="24" s="1"/>
  <c r="B29" i="24"/>
  <c r="B41" i="24" s="1"/>
  <c r="B30" i="24"/>
  <c r="B42" i="24" s="1"/>
  <c r="B31" i="24"/>
  <c r="B43" i="24" s="1"/>
  <c r="B17" i="20"/>
  <c r="B29" i="20" s="1"/>
  <c r="B18" i="20"/>
  <c r="B30" i="20" s="1"/>
  <c r="B19" i="20"/>
  <c r="B31" i="20" s="1"/>
  <c r="B20" i="20"/>
  <c r="B32" i="20" s="1"/>
  <c r="B21" i="20"/>
  <c r="B33" i="20" s="1"/>
  <c r="B22" i="20"/>
  <c r="B34" i="20" s="1"/>
  <c r="B23" i="20"/>
  <c r="B35" i="20" s="1"/>
  <c r="B24" i="20"/>
  <c r="B36" i="20" s="1"/>
  <c r="B17" i="19"/>
  <c r="B29" i="19" s="1"/>
  <c r="B18" i="19"/>
  <c r="B30" i="19" s="1"/>
  <c r="B19" i="19"/>
  <c r="B31" i="19" s="1"/>
  <c r="B20" i="19"/>
  <c r="B32" i="19" s="1"/>
  <c r="B21" i="19"/>
  <c r="B33" i="19" s="1"/>
  <c r="B22" i="19"/>
  <c r="B23" i="19"/>
  <c r="B35" i="19" s="1"/>
  <c r="B24" i="19"/>
  <c r="B36" i="19" s="1"/>
  <c r="B17" i="18"/>
  <c r="B29" i="18" s="1"/>
  <c r="B18" i="18"/>
  <c r="B30" i="18" s="1"/>
  <c r="B19" i="18"/>
  <c r="B31" i="18" s="1"/>
  <c r="B20" i="18"/>
  <c r="B32" i="18" s="1"/>
  <c r="B21" i="18"/>
  <c r="B33" i="18" s="1"/>
  <c r="B22" i="18"/>
  <c r="B23" i="18"/>
  <c r="B35" i="18" s="1"/>
  <c r="B24" i="18"/>
  <c r="B36" i="18" s="1"/>
  <c r="B17" i="17"/>
  <c r="B29" i="17" s="1"/>
  <c r="B18" i="17"/>
  <c r="B30" i="17" s="1"/>
  <c r="B19" i="17"/>
  <c r="B31" i="17" s="1"/>
  <c r="B20" i="17"/>
  <c r="B32" i="17" s="1"/>
  <c r="B21" i="17"/>
  <c r="B33" i="17" s="1"/>
  <c r="B22" i="17"/>
  <c r="B23" i="17"/>
  <c r="B35" i="17" s="1"/>
  <c r="B24" i="17"/>
  <c r="B36" i="17" s="1"/>
  <c r="B17" i="14"/>
  <c r="B29" i="14" s="1"/>
  <c r="B18" i="14"/>
  <c r="B30" i="14" s="1"/>
  <c r="B19" i="14"/>
  <c r="B31" i="14" s="1"/>
  <c r="B20" i="14"/>
  <c r="B32" i="14" s="1"/>
  <c r="B21" i="14"/>
  <c r="B33" i="14" s="1"/>
  <c r="B22" i="14"/>
  <c r="B23" i="14"/>
  <c r="B35" i="14" s="1"/>
  <c r="B24" i="14"/>
  <c r="B36" i="14" s="1"/>
  <c r="B17" i="13"/>
  <c r="B29" i="13" s="1"/>
  <c r="B18" i="13"/>
  <c r="B30" i="13" s="1"/>
  <c r="B19" i="13"/>
  <c r="B31" i="13" s="1"/>
  <c r="B20" i="13"/>
  <c r="B32" i="13" s="1"/>
  <c r="B21" i="13"/>
  <c r="B33" i="13" s="1"/>
  <c r="B22" i="13"/>
  <c r="B23" i="13"/>
  <c r="B35" i="13" s="1"/>
  <c r="B24" i="13"/>
  <c r="B36" i="13" s="1"/>
  <c r="B17" i="12"/>
  <c r="B29" i="12" s="1"/>
  <c r="B18" i="12"/>
  <c r="B30" i="12" s="1"/>
  <c r="B19" i="12"/>
  <c r="B31" i="12" s="1"/>
  <c r="B20" i="12"/>
  <c r="B32" i="12" s="1"/>
  <c r="B21" i="12"/>
  <c r="B33" i="12" s="1"/>
  <c r="B22" i="12"/>
  <c r="B34" i="12" s="1"/>
  <c r="B23" i="12"/>
  <c r="B35" i="12" s="1"/>
  <c r="B24" i="12"/>
  <c r="B36" i="12" s="1"/>
  <c r="B17" i="11"/>
  <c r="B29" i="11" s="1"/>
  <c r="B18" i="11"/>
  <c r="B30" i="11" s="1"/>
  <c r="B19" i="11"/>
  <c r="B31" i="11" s="1"/>
  <c r="B20" i="11"/>
  <c r="B32" i="11" s="1"/>
  <c r="B21" i="11"/>
  <c r="B33" i="11" s="1"/>
  <c r="B22" i="11"/>
  <c r="B34" i="11" s="1"/>
  <c r="B23" i="11"/>
  <c r="B35" i="11" s="1"/>
  <c r="B24" i="11"/>
  <c r="B36" i="11" s="1"/>
  <c r="B22" i="10"/>
  <c r="B34" i="10" s="1"/>
  <c r="B17" i="10"/>
  <c r="B29" i="10" s="1"/>
  <c r="B18" i="10"/>
  <c r="B30" i="10" s="1"/>
  <c r="B19" i="10"/>
  <c r="B31" i="10" s="1"/>
  <c r="B20" i="10"/>
  <c r="B32" i="10" s="1"/>
  <c r="B21" i="10"/>
  <c r="B23" i="10"/>
  <c r="B35" i="10" s="1"/>
  <c r="B24" i="10"/>
  <c r="B36" i="10" s="1"/>
  <c r="B24" i="9"/>
  <c r="B36" i="9" s="1"/>
  <c r="B17" i="9"/>
  <c r="B29" i="9" s="1"/>
  <c r="B18" i="9"/>
  <c r="B30" i="9" s="1"/>
  <c r="B19" i="9"/>
  <c r="B31" i="9" s="1"/>
  <c r="B20" i="9"/>
  <c r="B32" i="9" s="1"/>
  <c r="B21" i="9"/>
  <c r="B22" i="9"/>
  <c r="B34" i="9" s="1"/>
  <c r="B23" i="9"/>
  <c r="B35" i="9" s="1"/>
  <c r="B24" i="8"/>
  <c r="B36" i="8" s="1"/>
  <c r="B17" i="8"/>
  <c r="B29" i="8" s="1"/>
  <c r="B18" i="8"/>
  <c r="B30" i="8" s="1"/>
  <c r="B19" i="8"/>
  <c r="B31" i="8" s="1"/>
  <c r="B20" i="8"/>
  <c r="B32" i="8" s="1"/>
  <c r="B21" i="8"/>
  <c r="B22" i="8"/>
  <c r="B34" i="8" s="1"/>
  <c r="B23" i="8"/>
  <c r="B35" i="8" s="1"/>
  <c r="B17" i="7"/>
  <c r="B29" i="7" s="1"/>
  <c r="B18" i="7"/>
  <c r="B30" i="7" s="1"/>
  <c r="B19" i="7"/>
  <c r="B31" i="7" s="1"/>
  <c r="B20" i="7"/>
  <c r="B32" i="7" s="1"/>
  <c r="B21" i="7"/>
  <c r="B33" i="7" s="1"/>
  <c r="B22" i="7"/>
  <c r="B23" i="7"/>
  <c r="B35" i="7" s="1"/>
  <c r="B24" i="7"/>
  <c r="B36" i="7" s="1"/>
  <c r="B17" i="6"/>
  <c r="B29" i="6" s="1"/>
  <c r="B18" i="6"/>
  <c r="B30" i="6" s="1"/>
  <c r="B19" i="6"/>
  <c r="B31" i="6" s="1"/>
  <c r="B20" i="6"/>
  <c r="B32" i="6" s="1"/>
  <c r="B21" i="6"/>
  <c r="B33" i="6" s="1"/>
  <c r="B22" i="6"/>
  <c r="B23" i="6"/>
  <c r="B35" i="6" s="1"/>
  <c r="B24" i="6"/>
  <c r="B36" i="6" s="1"/>
  <c r="B17" i="5"/>
  <c r="B29" i="5" s="1"/>
  <c r="B18" i="5"/>
  <c r="B30" i="5" s="1"/>
  <c r="B19" i="5"/>
  <c r="B31" i="5" s="1"/>
  <c r="B20" i="5"/>
  <c r="B32" i="5" s="1"/>
  <c r="B21" i="5"/>
  <c r="B33" i="5" s="1"/>
  <c r="B22" i="5"/>
  <c r="B34" i="5" s="1"/>
  <c r="B23" i="5"/>
  <c r="B35" i="5" s="1"/>
  <c r="B24" i="5"/>
  <c r="B36" i="5" s="1"/>
  <c r="B17" i="4"/>
  <c r="B29" i="4" s="1"/>
  <c r="B18" i="4"/>
  <c r="B30" i="4" s="1"/>
  <c r="B19" i="4"/>
  <c r="B31" i="4" s="1"/>
  <c r="B20" i="4"/>
  <c r="B32" i="4" s="1"/>
  <c r="B21" i="4"/>
  <c r="B33" i="4" s="1"/>
  <c r="B22" i="4"/>
  <c r="B34" i="4" s="1"/>
  <c r="B23" i="4"/>
  <c r="B35" i="4" s="1"/>
  <c r="B24" i="4"/>
  <c r="B36" i="4" s="1"/>
  <c r="B17" i="3"/>
  <c r="B29" i="3" s="1"/>
  <c r="B18" i="3"/>
  <c r="B30" i="3" s="1"/>
  <c r="B19" i="3"/>
  <c r="B31" i="3" s="1"/>
  <c r="B20" i="3"/>
  <c r="B32" i="3" s="1"/>
  <c r="B21" i="3"/>
  <c r="B33" i="3" s="1"/>
  <c r="B22" i="3"/>
  <c r="B23" i="3"/>
  <c r="B35" i="3" s="1"/>
  <c r="B24" i="3"/>
  <c r="B36" i="3" s="1"/>
  <c r="B17" i="22"/>
  <c r="B29" i="22" s="1"/>
  <c r="B18" i="22"/>
  <c r="B30" i="22" s="1"/>
  <c r="B19" i="22"/>
  <c r="B31" i="22" s="1"/>
  <c r="B20" i="22"/>
  <c r="B32" i="22" s="1"/>
  <c r="B21" i="22"/>
  <c r="B33" i="22" s="1"/>
  <c r="B22" i="22"/>
  <c r="B23" i="22"/>
  <c r="B35" i="22" s="1"/>
  <c r="B24" i="22"/>
  <c r="B36" i="22" s="1"/>
  <c r="B18" i="21"/>
  <c r="B30" i="21" s="1"/>
  <c r="B19" i="21"/>
  <c r="B31" i="21" s="1"/>
  <c r="B20" i="21"/>
  <c r="B32" i="21" s="1"/>
  <c r="B21" i="21"/>
  <c r="B33" i="21" s="1"/>
  <c r="B22" i="21"/>
  <c r="B34" i="21" s="1"/>
  <c r="B23" i="21"/>
  <c r="B24" i="21"/>
  <c r="B36" i="21" s="1"/>
  <c r="B17" i="21"/>
  <c r="B29" i="21" s="1"/>
  <c r="C17" i="21"/>
  <c r="C29" i="21" s="1"/>
  <c r="B17" i="1"/>
  <c r="B29" i="1" s="1"/>
  <c r="AB34" i="48"/>
  <c r="AB81" i="48" s="1"/>
  <c r="AA34" i="48"/>
  <c r="AA81" i="48" s="1"/>
  <c r="Z34" i="48"/>
  <c r="Z81" i="48" s="1"/>
  <c r="Y34" i="48"/>
  <c r="Y81" i="48" s="1"/>
  <c r="X34" i="48"/>
  <c r="X81" i="48" s="1"/>
  <c r="W34" i="48"/>
  <c r="W81" i="48" s="1"/>
  <c r="V34" i="48"/>
  <c r="V81" i="48" s="1"/>
  <c r="U34" i="48"/>
  <c r="U81" i="48" s="1"/>
  <c r="T34" i="48"/>
  <c r="T81" i="48" s="1"/>
  <c r="S34" i="48"/>
  <c r="S81" i="48" s="1"/>
  <c r="G34" i="48"/>
  <c r="G81" i="48" s="1"/>
  <c r="C34" i="48"/>
  <c r="C81" i="48" s="1"/>
  <c r="AB33" i="48"/>
  <c r="AB80" i="48" s="1"/>
  <c r="AA33" i="48"/>
  <c r="AA80" i="48" s="1"/>
  <c r="Z33" i="48"/>
  <c r="Z80" i="48" s="1"/>
  <c r="Y33" i="48"/>
  <c r="Y80" i="48" s="1"/>
  <c r="X33" i="48"/>
  <c r="X80" i="48" s="1"/>
  <c r="W33" i="48"/>
  <c r="W80" i="48" s="1"/>
  <c r="V33" i="48"/>
  <c r="V80" i="48" s="1"/>
  <c r="U33" i="48"/>
  <c r="U80" i="48" s="1"/>
  <c r="T33" i="48"/>
  <c r="T80" i="48" s="1"/>
  <c r="S33" i="48"/>
  <c r="S80" i="48" s="1"/>
  <c r="Q33" i="48"/>
  <c r="Q80" i="48" s="1"/>
  <c r="N33" i="48"/>
  <c r="N80" i="48" s="1"/>
  <c r="I33" i="48"/>
  <c r="I80" i="48" s="1"/>
  <c r="C33" i="48"/>
  <c r="C80" i="48" s="1"/>
  <c r="AB32" i="48"/>
  <c r="AB79" i="48" s="1"/>
  <c r="AA32" i="48"/>
  <c r="AA79" i="48" s="1"/>
  <c r="Z32" i="48"/>
  <c r="Z79" i="48" s="1"/>
  <c r="Y32" i="48"/>
  <c r="Y79" i="48" s="1"/>
  <c r="X32" i="48"/>
  <c r="X79" i="48" s="1"/>
  <c r="W32" i="48"/>
  <c r="W79" i="48" s="1"/>
  <c r="V32" i="48"/>
  <c r="V79" i="48" s="1"/>
  <c r="U32" i="48"/>
  <c r="U79" i="48" s="1"/>
  <c r="T32" i="48"/>
  <c r="T79" i="48" s="1"/>
  <c r="S32" i="48"/>
  <c r="S79" i="48" s="1"/>
  <c r="R32" i="48"/>
  <c r="R79" i="48" s="1"/>
  <c r="C32" i="48"/>
  <c r="C79" i="48" s="1"/>
  <c r="AB31" i="48"/>
  <c r="AB78" i="48" s="1"/>
  <c r="AA31" i="48"/>
  <c r="AA78" i="48" s="1"/>
  <c r="Z31" i="48"/>
  <c r="Z78" i="48" s="1"/>
  <c r="Y31" i="48"/>
  <c r="Y78" i="48" s="1"/>
  <c r="X31" i="48"/>
  <c r="X78" i="48" s="1"/>
  <c r="W31" i="48"/>
  <c r="W78" i="48" s="1"/>
  <c r="V31" i="48"/>
  <c r="V78" i="48" s="1"/>
  <c r="U31" i="48"/>
  <c r="U78" i="48" s="1"/>
  <c r="T31" i="48"/>
  <c r="T78" i="48" s="1"/>
  <c r="S31" i="48"/>
  <c r="S78" i="48" s="1"/>
  <c r="P31" i="48"/>
  <c r="P78" i="48" s="1"/>
  <c r="O31" i="48"/>
  <c r="O78" i="48" s="1"/>
  <c r="I31" i="48"/>
  <c r="I78" i="48" s="1"/>
  <c r="D31" i="48"/>
  <c r="D78" i="48" s="1"/>
  <c r="C31" i="48"/>
  <c r="C78" i="48" s="1"/>
  <c r="AB30" i="48"/>
  <c r="AB77" i="48" s="1"/>
  <c r="AA30" i="48"/>
  <c r="AA77" i="48" s="1"/>
  <c r="Z30" i="48"/>
  <c r="Z77" i="48" s="1"/>
  <c r="Y30" i="48"/>
  <c r="Y77" i="48" s="1"/>
  <c r="X30" i="48"/>
  <c r="X77" i="48" s="1"/>
  <c r="W30" i="48"/>
  <c r="W77" i="48" s="1"/>
  <c r="V30" i="48"/>
  <c r="V77" i="48" s="1"/>
  <c r="U30" i="48"/>
  <c r="U77" i="48" s="1"/>
  <c r="T30" i="48"/>
  <c r="T77" i="48" s="1"/>
  <c r="S30" i="48"/>
  <c r="S77" i="48" s="1"/>
  <c r="C30" i="48"/>
  <c r="C77" i="48" s="1"/>
  <c r="AB29" i="48"/>
  <c r="AB76" i="48" s="1"/>
  <c r="AA29" i="48"/>
  <c r="AA76" i="48" s="1"/>
  <c r="Z29" i="48"/>
  <c r="Z76" i="48" s="1"/>
  <c r="Y29" i="48"/>
  <c r="Y76" i="48" s="1"/>
  <c r="X29" i="48"/>
  <c r="X76" i="48" s="1"/>
  <c r="W29" i="48"/>
  <c r="W76" i="48" s="1"/>
  <c r="V29" i="48"/>
  <c r="V76" i="48" s="1"/>
  <c r="U29" i="48"/>
  <c r="U76" i="48" s="1"/>
  <c r="T29" i="48"/>
  <c r="T76" i="48" s="1"/>
  <c r="S29" i="48"/>
  <c r="S76" i="48" s="1"/>
  <c r="C29" i="48"/>
  <c r="C76" i="48" s="1"/>
  <c r="AB28" i="48"/>
  <c r="AB75" i="48" s="1"/>
  <c r="AA28" i="48"/>
  <c r="AA75" i="48" s="1"/>
  <c r="Z28" i="48"/>
  <c r="Z75" i="48" s="1"/>
  <c r="Y28" i="48"/>
  <c r="Y75" i="48" s="1"/>
  <c r="X28" i="48"/>
  <c r="X75" i="48" s="1"/>
  <c r="W28" i="48"/>
  <c r="W75" i="48" s="1"/>
  <c r="V28" i="48"/>
  <c r="V75" i="48" s="1"/>
  <c r="U28" i="48"/>
  <c r="U75" i="48" s="1"/>
  <c r="T28" i="48"/>
  <c r="T75" i="48" s="1"/>
  <c r="S28" i="48"/>
  <c r="S75" i="48" s="1"/>
  <c r="N28" i="48"/>
  <c r="N75" i="48" s="1"/>
  <c r="C28" i="48"/>
  <c r="C75" i="48" s="1"/>
  <c r="AB34" i="47"/>
  <c r="AB80" i="47" s="1"/>
  <c r="AA34" i="47"/>
  <c r="AA80" i="47" s="1"/>
  <c r="Z34" i="47"/>
  <c r="Z80" i="47" s="1"/>
  <c r="Y34" i="47"/>
  <c r="Y80" i="47" s="1"/>
  <c r="X34" i="47"/>
  <c r="X80" i="47" s="1"/>
  <c r="W34" i="47"/>
  <c r="W80" i="47" s="1"/>
  <c r="V34" i="47"/>
  <c r="V80" i="47" s="1"/>
  <c r="U34" i="47"/>
  <c r="U80" i="47" s="1"/>
  <c r="T34" i="47"/>
  <c r="T80" i="47" s="1"/>
  <c r="S34" i="47"/>
  <c r="S80" i="47" s="1"/>
  <c r="Q34" i="47"/>
  <c r="Q80" i="47" s="1"/>
  <c r="P34" i="47"/>
  <c r="P80" i="47" s="1"/>
  <c r="O34" i="47"/>
  <c r="M34" i="47"/>
  <c r="M80" i="47" s="1"/>
  <c r="K34" i="47"/>
  <c r="K80" i="47" s="1"/>
  <c r="I34" i="47"/>
  <c r="I80" i="47" s="1"/>
  <c r="H34" i="47"/>
  <c r="H80" i="47" s="1"/>
  <c r="F34" i="47"/>
  <c r="F80" i="47" s="1"/>
  <c r="E34" i="47"/>
  <c r="E80" i="47" s="1"/>
  <c r="D34" i="47"/>
  <c r="D80" i="47" s="1"/>
  <c r="C34" i="47"/>
  <c r="C80" i="47" s="1"/>
  <c r="AB33" i="47"/>
  <c r="AB79" i="47" s="1"/>
  <c r="AA33" i="47"/>
  <c r="AA79" i="47" s="1"/>
  <c r="Z33" i="47"/>
  <c r="Z79" i="47" s="1"/>
  <c r="Y33" i="47"/>
  <c r="Y79" i="47" s="1"/>
  <c r="X33" i="47"/>
  <c r="X79" i="47" s="1"/>
  <c r="W33" i="47"/>
  <c r="W79" i="47" s="1"/>
  <c r="V33" i="47"/>
  <c r="V79" i="47" s="1"/>
  <c r="U33" i="47"/>
  <c r="U79" i="47" s="1"/>
  <c r="T33" i="47"/>
  <c r="T79" i="47" s="1"/>
  <c r="S33" i="47"/>
  <c r="S79" i="47" s="1"/>
  <c r="Q33" i="47"/>
  <c r="Q79" i="47" s="1"/>
  <c r="P33" i="47"/>
  <c r="P79" i="47" s="1"/>
  <c r="O33" i="47"/>
  <c r="O79" i="47" s="1"/>
  <c r="M33" i="47"/>
  <c r="M79" i="47" s="1"/>
  <c r="K33" i="47"/>
  <c r="K79" i="47" s="1"/>
  <c r="I33" i="47"/>
  <c r="I79" i="47" s="1"/>
  <c r="H33" i="47"/>
  <c r="H79" i="47" s="1"/>
  <c r="G33" i="47"/>
  <c r="G79" i="47" s="1"/>
  <c r="E33" i="47"/>
  <c r="E79" i="47" s="1"/>
  <c r="D33" i="47"/>
  <c r="D79" i="47" s="1"/>
  <c r="C33" i="47"/>
  <c r="C79" i="47" s="1"/>
  <c r="AB32" i="47"/>
  <c r="AB78" i="47" s="1"/>
  <c r="AA32" i="47"/>
  <c r="AA78" i="47" s="1"/>
  <c r="Z32" i="47"/>
  <c r="Z78" i="47" s="1"/>
  <c r="Y32" i="47"/>
  <c r="Y78" i="47" s="1"/>
  <c r="X32" i="47"/>
  <c r="X78" i="47" s="1"/>
  <c r="W32" i="47"/>
  <c r="W78" i="47" s="1"/>
  <c r="V32" i="47"/>
  <c r="V78" i="47" s="1"/>
  <c r="U32" i="47"/>
  <c r="U78" i="47" s="1"/>
  <c r="T32" i="47"/>
  <c r="T78" i="47" s="1"/>
  <c r="S32" i="47"/>
  <c r="S78" i="47" s="1"/>
  <c r="R32" i="47"/>
  <c r="R78" i="47" s="1"/>
  <c r="Q32" i="47"/>
  <c r="Q78" i="47" s="1"/>
  <c r="P32" i="47"/>
  <c r="P78" i="47" s="1"/>
  <c r="N32" i="47"/>
  <c r="N78" i="47" s="1"/>
  <c r="M32" i="47"/>
  <c r="M78" i="47" s="1"/>
  <c r="J32" i="47"/>
  <c r="J78" i="47" s="1"/>
  <c r="I32" i="47"/>
  <c r="I78" i="47" s="1"/>
  <c r="H32" i="47"/>
  <c r="H78" i="47" s="1"/>
  <c r="F32" i="47"/>
  <c r="F78" i="47" s="1"/>
  <c r="E32" i="47"/>
  <c r="E78" i="47" s="1"/>
  <c r="C32" i="47"/>
  <c r="C78" i="47" s="1"/>
  <c r="AB31" i="47"/>
  <c r="AB77" i="47" s="1"/>
  <c r="AA31" i="47"/>
  <c r="AA77" i="47" s="1"/>
  <c r="Z31" i="47"/>
  <c r="Z77" i="47" s="1"/>
  <c r="Y31" i="47"/>
  <c r="Y77" i="47" s="1"/>
  <c r="X31" i="47"/>
  <c r="X77" i="47" s="1"/>
  <c r="W31" i="47"/>
  <c r="W77" i="47" s="1"/>
  <c r="V31" i="47"/>
  <c r="V77" i="47" s="1"/>
  <c r="U31" i="47"/>
  <c r="U77" i="47" s="1"/>
  <c r="T31" i="47"/>
  <c r="T77" i="47" s="1"/>
  <c r="S31" i="47"/>
  <c r="S77" i="47" s="1"/>
  <c r="Q31" i="47"/>
  <c r="Q77" i="47" s="1"/>
  <c r="P31" i="47"/>
  <c r="P77" i="47" s="1"/>
  <c r="N31" i="47"/>
  <c r="N77" i="47" s="1"/>
  <c r="M31" i="47"/>
  <c r="M77" i="47" s="1"/>
  <c r="L31" i="47"/>
  <c r="L77" i="47" s="1"/>
  <c r="I31" i="47"/>
  <c r="I77" i="47" s="1"/>
  <c r="H31" i="47"/>
  <c r="H77" i="47" s="1"/>
  <c r="F31" i="47"/>
  <c r="F77" i="47" s="1"/>
  <c r="E31" i="47"/>
  <c r="E77" i="47" s="1"/>
  <c r="C31" i="47"/>
  <c r="C77" i="47" s="1"/>
  <c r="AB30" i="47"/>
  <c r="AB76" i="47" s="1"/>
  <c r="AA30" i="47"/>
  <c r="AA76" i="47" s="1"/>
  <c r="Z30" i="47"/>
  <c r="Z76" i="47" s="1"/>
  <c r="Y30" i="47"/>
  <c r="Y76" i="47" s="1"/>
  <c r="X30" i="47"/>
  <c r="X76" i="47" s="1"/>
  <c r="W30" i="47"/>
  <c r="W76" i="47" s="1"/>
  <c r="V30" i="47"/>
  <c r="V76" i="47" s="1"/>
  <c r="U30" i="47"/>
  <c r="U76" i="47" s="1"/>
  <c r="T30" i="47"/>
  <c r="T76" i="47" s="1"/>
  <c r="S30" i="47"/>
  <c r="S76" i="47" s="1"/>
  <c r="Q30" i="47"/>
  <c r="Q76" i="47" s="1"/>
  <c r="P30" i="47"/>
  <c r="P76" i="47" s="1"/>
  <c r="M30" i="47"/>
  <c r="M76" i="47" s="1"/>
  <c r="L30" i="47"/>
  <c r="L76" i="47" s="1"/>
  <c r="K30" i="47"/>
  <c r="K76" i="47" s="1"/>
  <c r="I30" i="47"/>
  <c r="I76" i="47" s="1"/>
  <c r="H30" i="47"/>
  <c r="H76" i="47" s="1"/>
  <c r="G30" i="47"/>
  <c r="G76" i="47" s="1"/>
  <c r="E30" i="47"/>
  <c r="E76" i="47" s="1"/>
  <c r="D30" i="47"/>
  <c r="D76" i="47" s="1"/>
  <c r="C30" i="47"/>
  <c r="C76" i="47" s="1"/>
  <c r="AB29" i="47"/>
  <c r="AB75" i="47" s="1"/>
  <c r="AA29" i="47"/>
  <c r="AA75" i="47" s="1"/>
  <c r="Z29" i="47"/>
  <c r="Z75" i="47" s="1"/>
  <c r="Y29" i="47"/>
  <c r="Y75" i="47" s="1"/>
  <c r="X29" i="47"/>
  <c r="X75" i="47" s="1"/>
  <c r="W29" i="47"/>
  <c r="W75" i="47" s="1"/>
  <c r="V29" i="47"/>
  <c r="V75" i="47" s="1"/>
  <c r="U29" i="47"/>
  <c r="U75" i="47" s="1"/>
  <c r="T29" i="47"/>
  <c r="T75" i="47" s="1"/>
  <c r="S29" i="47"/>
  <c r="S75" i="47" s="1"/>
  <c r="R29" i="47"/>
  <c r="R75" i="47" s="1"/>
  <c r="Q29" i="47"/>
  <c r="Q75" i="47" s="1"/>
  <c r="P29" i="47"/>
  <c r="P75" i="47" s="1"/>
  <c r="O29" i="47"/>
  <c r="O75" i="47" s="1"/>
  <c r="M29" i="47"/>
  <c r="M75" i="47" s="1"/>
  <c r="K29" i="47"/>
  <c r="K75" i="47" s="1"/>
  <c r="I29" i="47"/>
  <c r="I75" i="47" s="1"/>
  <c r="H29" i="47"/>
  <c r="H75" i="47" s="1"/>
  <c r="G29" i="47"/>
  <c r="G75" i="47" s="1"/>
  <c r="E29" i="47"/>
  <c r="E75" i="47" s="1"/>
  <c r="C29" i="47"/>
  <c r="C75" i="47" s="1"/>
  <c r="AB28" i="47"/>
  <c r="AB74" i="47" s="1"/>
  <c r="AA28" i="47"/>
  <c r="AA74" i="47" s="1"/>
  <c r="Z28" i="47"/>
  <c r="Z74" i="47" s="1"/>
  <c r="Y28" i="47"/>
  <c r="Y74" i="47" s="1"/>
  <c r="X28" i="47"/>
  <c r="X74" i="47" s="1"/>
  <c r="W28" i="47"/>
  <c r="W74" i="47" s="1"/>
  <c r="V28" i="47"/>
  <c r="V74" i="47" s="1"/>
  <c r="U28" i="47"/>
  <c r="U74" i="47" s="1"/>
  <c r="T28" i="47"/>
  <c r="T74" i="47" s="1"/>
  <c r="S28" i="47"/>
  <c r="S74" i="47" s="1"/>
  <c r="R28" i="47"/>
  <c r="R74" i="47" s="1"/>
  <c r="Q28" i="47"/>
  <c r="Q74" i="47" s="1"/>
  <c r="P28" i="47"/>
  <c r="P74" i="47" s="1"/>
  <c r="O28" i="47"/>
  <c r="O74" i="47" s="1"/>
  <c r="N28" i="47"/>
  <c r="N74" i="47" s="1"/>
  <c r="L28" i="47"/>
  <c r="L74" i="47" s="1"/>
  <c r="K28" i="47"/>
  <c r="K74" i="47" s="1"/>
  <c r="I28" i="47"/>
  <c r="I74" i="47" s="1"/>
  <c r="H28" i="47"/>
  <c r="H74" i="47" s="1"/>
  <c r="E28" i="47"/>
  <c r="E74" i="47" s="1"/>
  <c r="D28" i="47"/>
  <c r="D74" i="47" s="1"/>
  <c r="C28" i="47"/>
  <c r="C74" i="47" s="1"/>
  <c r="W34" i="46"/>
  <c r="W80" i="46" s="1"/>
  <c r="Y33" i="46"/>
  <c r="Y79" i="46" s="1"/>
  <c r="U33" i="46"/>
  <c r="U79" i="46" s="1"/>
  <c r="I32" i="46"/>
  <c r="I78" i="46" s="1"/>
  <c r="K31" i="46"/>
  <c r="K77" i="46" s="1"/>
  <c r="F29" i="46"/>
  <c r="F75" i="46" s="1"/>
  <c r="L28" i="46"/>
  <c r="L74" i="46" s="1"/>
  <c r="T27" i="46"/>
  <c r="T73" i="46" s="1"/>
  <c r="AB34" i="46"/>
  <c r="AB80" i="46" s="1"/>
  <c r="AA34" i="46"/>
  <c r="AA80" i="46" s="1"/>
  <c r="Z34" i="46"/>
  <c r="Z80" i="46" s="1"/>
  <c r="Y34" i="46"/>
  <c r="Y80" i="46" s="1"/>
  <c r="X34" i="46"/>
  <c r="X80" i="46" s="1"/>
  <c r="V34" i="46"/>
  <c r="V80" i="46" s="1"/>
  <c r="U34" i="46"/>
  <c r="U80" i="46" s="1"/>
  <c r="T34" i="46"/>
  <c r="T80" i="46" s="1"/>
  <c r="S34" i="46"/>
  <c r="S80" i="46" s="1"/>
  <c r="R34" i="46"/>
  <c r="R80" i="46" s="1"/>
  <c r="Q34" i="46"/>
  <c r="Q80" i="46" s="1"/>
  <c r="P34" i="46"/>
  <c r="P80" i="46" s="1"/>
  <c r="O34" i="46"/>
  <c r="O80" i="46" s="1"/>
  <c r="N34" i="46"/>
  <c r="N80" i="46" s="1"/>
  <c r="M34" i="46"/>
  <c r="M80" i="46" s="1"/>
  <c r="L34" i="46"/>
  <c r="L80" i="46" s="1"/>
  <c r="K34" i="46"/>
  <c r="K80" i="46" s="1"/>
  <c r="J34" i="46"/>
  <c r="J80" i="46" s="1"/>
  <c r="I34" i="46"/>
  <c r="I80" i="46" s="1"/>
  <c r="H34" i="46"/>
  <c r="H80" i="46" s="1"/>
  <c r="G34" i="46"/>
  <c r="G80" i="46" s="1"/>
  <c r="F34" i="46"/>
  <c r="F80" i="46" s="1"/>
  <c r="E34" i="46"/>
  <c r="E80" i="46" s="1"/>
  <c r="D34" i="46"/>
  <c r="D80" i="46" s="1"/>
  <c r="C34" i="46"/>
  <c r="C80" i="46" s="1"/>
  <c r="AB33" i="46"/>
  <c r="AB79" i="46" s="1"/>
  <c r="AA33" i="46"/>
  <c r="AA79" i="46" s="1"/>
  <c r="Z33" i="46"/>
  <c r="Z79" i="46" s="1"/>
  <c r="X33" i="46"/>
  <c r="X79" i="46" s="1"/>
  <c r="W33" i="46"/>
  <c r="W79" i="46" s="1"/>
  <c r="V33" i="46"/>
  <c r="V79" i="46" s="1"/>
  <c r="T33" i="46"/>
  <c r="T79" i="46" s="1"/>
  <c r="S33" i="46"/>
  <c r="S79" i="46" s="1"/>
  <c r="R33" i="46"/>
  <c r="R79" i="46" s="1"/>
  <c r="Q33" i="46"/>
  <c r="Q79" i="46" s="1"/>
  <c r="P33" i="46"/>
  <c r="P79" i="46" s="1"/>
  <c r="O33" i="46"/>
  <c r="O79" i="46" s="1"/>
  <c r="N33" i="46"/>
  <c r="N79" i="46" s="1"/>
  <c r="M33" i="46"/>
  <c r="M79" i="46" s="1"/>
  <c r="L33" i="46"/>
  <c r="L79" i="46" s="1"/>
  <c r="K33" i="46"/>
  <c r="K79" i="46" s="1"/>
  <c r="J33" i="46"/>
  <c r="J79" i="46" s="1"/>
  <c r="I33" i="46"/>
  <c r="I79" i="46" s="1"/>
  <c r="H33" i="46"/>
  <c r="H79" i="46" s="1"/>
  <c r="G33" i="46"/>
  <c r="G79" i="46" s="1"/>
  <c r="F33" i="46"/>
  <c r="F79" i="46" s="1"/>
  <c r="E33" i="46"/>
  <c r="E79" i="46" s="1"/>
  <c r="D33" i="46"/>
  <c r="D79" i="46" s="1"/>
  <c r="C33" i="46"/>
  <c r="C79" i="46" s="1"/>
  <c r="AB32" i="46"/>
  <c r="AB78" i="46" s="1"/>
  <c r="AA32" i="46"/>
  <c r="AA78" i="46" s="1"/>
  <c r="Z32" i="46"/>
  <c r="Z78" i="46" s="1"/>
  <c r="Y32" i="46"/>
  <c r="Y78" i="46" s="1"/>
  <c r="X32" i="46"/>
  <c r="X78" i="46" s="1"/>
  <c r="W32" i="46"/>
  <c r="W78" i="46" s="1"/>
  <c r="V32" i="46"/>
  <c r="V78" i="46" s="1"/>
  <c r="U32" i="46"/>
  <c r="U78" i="46" s="1"/>
  <c r="T32" i="46"/>
  <c r="T78" i="46" s="1"/>
  <c r="S32" i="46"/>
  <c r="S78" i="46" s="1"/>
  <c r="R32" i="46"/>
  <c r="R78" i="46" s="1"/>
  <c r="Q32" i="46"/>
  <c r="Q78" i="46" s="1"/>
  <c r="P32" i="46"/>
  <c r="P78" i="46" s="1"/>
  <c r="O32" i="46"/>
  <c r="O78" i="46" s="1"/>
  <c r="N32" i="46"/>
  <c r="N78" i="46" s="1"/>
  <c r="M32" i="46"/>
  <c r="M78" i="46" s="1"/>
  <c r="L32" i="46"/>
  <c r="L78" i="46" s="1"/>
  <c r="K32" i="46"/>
  <c r="K78" i="46" s="1"/>
  <c r="J32" i="46"/>
  <c r="J78" i="46" s="1"/>
  <c r="H32" i="46"/>
  <c r="H78" i="46" s="1"/>
  <c r="G32" i="46"/>
  <c r="G78" i="46" s="1"/>
  <c r="F32" i="46"/>
  <c r="F78" i="46" s="1"/>
  <c r="E32" i="46"/>
  <c r="E78" i="46" s="1"/>
  <c r="D32" i="46"/>
  <c r="D78" i="46" s="1"/>
  <c r="C32" i="46"/>
  <c r="C78" i="46" s="1"/>
  <c r="AB31" i="46"/>
  <c r="AB77" i="46" s="1"/>
  <c r="AA31" i="46"/>
  <c r="AA77" i="46" s="1"/>
  <c r="Z31" i="46"/>
  <c r="Z77" i="46" s="1"/>
  <c r="Y31" i="46"/>
  <c r="Y77" i="46" s="1"/>
  <c r="X31" i="46"/>
  <c r="X77" i="46" s="1"/>
  <c r="W31" i="46"/>
  <c r="W77" i="46" s="1"/>
  <c r="V31" i="46"/>
  <c r="V77" i="46" s="1"/>
  <c r="U31" i="46"/>
  <c r="U77" i="46" s="1"/>
  <c r="T31" i="46"/>
  <c r="T77" i="46" s="1"/>
  <c r="S31" i="46"/>
  <c r="S77" i="46" s="1"/>
  <c r="R31" i="46"/>
  <c r="R77" i="46" s="1"/>
  <c r="Q31" i="46"/>
  <c r="Q77" i="46" s="1"/>
  <c r="P31" i="46"/>
  <c r="P77" i="46" s="1"/>
  <c r="O31" i="46"/>
  <c r="O77" i="46" s="1"/>
  <c r="N31" i="46"/>
  <c r="N77" i="46" s="1"/>
  <c r="M31" i="46"/>
  <c r="M77" i="46" s="1"/>
  <c r="L31" i="46"/>
  <c r="L77" i="46" s="1"/>
  <c r="J31" i="46"/>
  <c r="J77" i="46" s="1"/>
  <c r="I31" i="46"/>
  <c r="I77" i="46" s="1"/>
  <c r="H31" i="46"/>
  <c r="H77" i="46" s="1"/>
  <c r="G31" i="46"/>
  <c r="G77" i="46" s="1"/>
  <c r="F31" i="46"/>
  <c r="F77" i="46" s="1"/>
  <c r="E31" i="46"/>
  <c r="E77" i="46" s="1"/>
  <c r="D31" i="46"/>
  <c r="D77" i="46" s="1"/>
  <c r="C31" i="46"/>
  <c r="C77" i="46" s="1"/>
  <c r="C43" i="46"/>
  <c r="AB30" i="46"/>
  <c r="AB76" i="46" s="1"/>
  <c r="AA30" i="46"/>
  <c r="AA76" i="46" s="1"/>
  <c r="Z30" i="46"/>
  <c r="Z76" i="46" s="1"/>
  <c r="Y30" i="46"/>
  <c r="Y76" i="46" s="1"/>
  <c r="X30" i="46"/>
  <c r="X76" i="46" s="1"/>
  <c r="W30" i="46"/>
  <c r="W76" i="46" s="1"/>
  <c r="V30" i="46"/>
  <c r="V76" i="46" s="1"/>
  <c r="U30" i="46"/>
  <c r="U76" i="46" s="1"/>
  <c r="T30" i="46"/>
  <c r="T76" i="46" s="1"/>
  <c r="S30" i="46"/>
  <c r="S76" i="46" s="1"/>
  <c r="R30" i="46"/>
  <c r="R76" i="46" s="1"/>
  <c r="Q30" i="46"/>
  <c r="Q76" i="46" s="1"/>
  <c r="P30" i="46"/>
  <c r="P76" i="46" s="1"/>
  <c r="O30" i="46"/>
  <c r="O76" i="46" s="1"/>
  <c r="N30" i="46"/>
  <c r="N76" i="46" s="1"/>
  <c r="M30" i="46"/>
  <c r="M76" i="46" s="1"/>
  <c r="L30" i="46"/>
  <c r="L76" i="46" s="1"/>
  <c r="K30" i="46"/>
  <c r="K76" i="46" s="1"/>
  <c r="J30" i="46"/>
  <c r="J76" i="46" s="1"/>
  <c r="I30" i="46"/>
  <c r="I76" i="46" s="1"/>
  <c r="H30" i="46"/>
  <c r="H76" i="46" s="1"/>
  <c r="G30" i="46"/>
  <c r="G76" i="46" s="1"/>
  <c r="F30" i="46"/>
  <c r="F76" i="46" s="1"/>
  <c r="E30" i="46"/>
  <c r="E76" i="46" s="1"/>
  <c r="D30" i="46"/>
  <c r="D76" i="46" s="1"/>
  <c r="C30" i="46"/>
  <c r="C76" i="46" s="1"/>
  <c r="AB29" i="46"/>
  <c r="AB75" i="46" s="1"/>
  <c r="AA29" i="46"/>
  <c r="AA75" i="46" s="1"/>
  <c r="Z29" i="46"/>
  <c r="Z75" i="46" s="1"/>
  <c r="Y29" i="46"/>
  <c r="Y75" i="46" s="1"/>
  <c r="X29" i="46"/>
  <c r="X75" i="46" s="1"/>
  <c r="W29" i="46"/>
  <c r="W75" i="46" s="1"/>
  <c r="V29" i="46"/>
  <c r="V75" i="46" s="1"/>
  <c r="U29" i="46"/>
  <c r="U75" i="46" s="1"/>
  <c r="T29" i="46"/>
  <c r="T75" i="46" s="1"/>
  <c r="S29" i="46"/>
  <c r="S75" i="46" s="1"/>
  <c r="R29" i="46"/>
  <c r="R75" i="46" s="1"/>
  <c r="Q29" i="46"/>
  <c r="Q75" i="46" s="1"/>
  <c r="P29" i="46"/>
  <c r="P75" i="46" s="1"/>
  <c r="O29" i="46"/>
  <c r="O75" i="46" s="1"/>
  <c r="N29" i="46"/>
  <c r="N75" i="46" s="1"/>
  <c r="M29" i="46"/>
  <c r="M75" i="46" s="1"/>
  <c r="L29" i="46"/>
  <c r="L75" i="46" s="1"/>
  <c r="K29" i="46"/>
  <c r="K75" i="46" s="1"/>
  <c r="J29" i="46"/>
  <c r="J75" i="46" s="1"/>
  <c r="I29" i="46"/>
  <c r="I75" i="46" s="1"/>
  <c r="H29" i="46"/>
  <c r="H75" i="46" s="1"/>
  <c r="G29" i="46"/>
  <c r="G75" i="46" s="1"/>
  <c r="E29" i="46"/>
  <c r="E75" i="46" s="1"/>
  <c r="D29" i="46"/>
  <c r="D75" i="46" s="1"/>
  <c r="C29" i="46"/>
  <c r="C75" i="46" s="1"/>
  <c r="AB28" i="46"/>
  <c r="AB74" i="46" s="1"/>
  <c r="AA28" i="46"/>
  <c r="AA74" i="46" s="1"/>
  <c r="Z28" i="46"/>
  <c r="Z74" i="46" s="1"/>
  <c r="Y28" i="46"/>
  <c r="Y74" i="46" s="1"/>
  <c r="X28" i="46"/>
  <c r="X74" i="46" s="1"/>
  <c r="W28" i="46"/>
  <c r="W74" i="46" s="1"/>
  <c r="V28" i="46"/>
  <c r="V74" i="46" s="1"/>
  <c r="U28" i="46"/>
  <c r="U74" i="46" s="1"/>
  <c r="T28" i="46"/>
  <c r="T74" i="46" s="1"/>
  <c r="S28" i="46"/>
  <c r="S74" i="46" s="1"/>
  <c r="R28" i="46"/>
  <c r="R74" i="46" s="1"/>
  <c r="Q28" i="46"/>
  <c r="Q74" i="46" s="1"/>
  <c r="P28" i="46"/>
  <c r="O28" i="46"/>
  <c r="O74" i="46" s="1"/>
  <c r="N28" i="46"/>
  <c r="N74" i="46" s="1"/>
  <c r="M28" i="46"/>
  <c r="M74" i="46" s="1"/>
  <c r="K28" i="46"/>
  <c r="K74" i="46" s="1"/>
  <c r="J28" i="46"/>
  <c r="J74" i="46" s="1"/>
  <c r="I28" i="46"/>
  <c r="I74" i="46" s="1"/>
  <c r="H28" i="46"/>
  <c r="H74" i="46" s="1"/>
  <c r="G28" i="46"/>
  <c r="G74" i="46" s="1"/>
  <c r="F28" i="46"/>
  <c r="F74" i="46" s="1"/>
  <c r="E28" i="46"/>
  <c r="E74" i="46" s="1"/>
  <c r="D28" i="46"/>
  <c r="D74" i="46" s="1"/>
  <c r="L27" i="46"/>
  <c r="L73" i="46" s="1"/>
  <c r="K27" i="46"/>
  <c r="K73" i="46" s="1"/>
  <c r="C27" i="46"/>
  <c r="C73" i="46" s="1"/>
  <c r="AA32" i="45"/>
  <c r="AA78" i="45" s="1"/>
  <c r="P29" i="45"/>
  <c r="P75" i="45" s="1"/>
  <c r="AB27" i="45"/>
  <c r="AB73" i="45" s="1"/>
  <c r="AB34" i="45"/>
  <c r="AB80" i="45" s="1"/>
  <c r="AA34" i="45"/>
  <c r="AA80" i="45" s="1"/>
  <c r="Z34" i="45"/>
  <c r="Z80" i="45" s="1"/>
  <c r="Y34" i="45"/>
  <c r="Y80" i="45" s="1"/>
  <c r="X34" i="45"/>
  <c r="X80" i="45" s="1"/>
  <c r="W34" i="45"/>
  <c r="W80" i="45" s="1"/>
  <c r="V34" i="45"/>
  <c r="V80" i="45" s="1"/>
  <c r="U34" i="45"/>
  <c r="U80" i="45" s="1"/>
  <c r="T34" i="45"/>
  <c r="T80" i="45" s="1"/>
  <c r="S34" i="45"/>
  <c r="S80" i="45" s="1"/>
  <c r="R34" i="45"/>
  <c r="R80" i="45" s="1"/>
  <c r="Q34" i="45"/>
  <c r="Q80" i="45" s="1"/>
  <c r="P34" i="45"/>
  <c r="P80" i="45" s="1"/>
  <c r="O34" i="45"/>
  <c r="O80" i="45" s="1"/>
  <c r="N34" i="45"/>
  <c r="N80" i="45" s="1"/>
  <c r="M34" i="45"/>
  <c r="M80" i="45" s="1"/>
  <c r="L34" i="45"/>
  <c r="L80" i="45" s="1"/>
  <c r="K34" i="45"/>
  <c r="K80" i="45" s="1"/>
  <c r="J34" i="45"/>
  <c r="J80" i="45" s="1"/>
  <c r="I34" i="45"/>
  <c r="I80" i="45" s="1"/>
  <c r="H34" i="45"/>
  <c r="H80" i="45" s="1"/>
  <c r="G34" i="45"/>
  <c r="G80" i="45" s="1"/>
  <c r="F34" i="45"/>
  <c r="F80" i="45" s="1"/>
  <c r="E34" i="45"/>
  <c r="E80" i="45" s="1"/>
  <c r="D34" i="45"/>
  <c r="D80" i="45" s="1"/>
  <c r="C34" i="45"/>
  <c r="C80" i="45" s="1"/>
  <c r="AB33" i="45"/>
  <c r="AA33" i="45"/>
  <c r="AA79" i="45" s="1"/>
  <c r="Z33" i="45"/>
  <c r="Z79" i="45" s="1"/>
  <c r="Y33" i="45"/>
  <c r="Y79" i="45" s="1"/>
  <c r="Y45" i="45"/>
  <c r="Y56" i="45" s="1"/>
  <c r="X33" i="45"/>
  <c r="X79" i="45" s="1"/>
  <c r="W33" i="45"/>
  <c r="W79" i="45" s="1"/>
  <c r="V33" i="45"/>
  <c r="V79" i="45" s="1"/>
  <c r="U33" i="45"/>
  <c r="U79" i="45" s="1"/>
  <c r="T33" i="45"/>
  <c r="T79" i="45" s="1"/>
  <c r="S33" i="45"/>
  <c r="S79" i="45" s="1"/>
  <c r="R33" i="45"/>
  <c r="R79" i="45" s="1"/>
  <c r="Q33" i="45"/>
  <c r="Q79" i="45" s="1"/>
  <c r="P33" i="45"/>
  <c r="P79" i="45" s="1"/>
  <c r="O33" i="45"/>
  <c r="O79" i="45" s="1"/>
  <c r="N33" i="45"/>
  <c r="N79" i="45" s="1"/>
  <c r="M33" i="45"/>
  <c r="L33" i="45"/>
  <c r="L79" i="45" s="1"/>
  <c r="K33" i="45"/>
  <c r="K79" i="45" s="1"/>
  <c r="J33" i="45"/>
  <c r="J79" i="45" s="1"/>
  <c r="J45" i="45"/>
  <c r="J56" i="45" s="1"/>
  <c r="I33" i="45"/>
  <c r="I79" i="45" s="1"/>
  <c r="H33" i="45"/>
  <c r="H79" i="45" s="1"/>
  <c r="G33" i="45"/>
  <c r="G79" i="45" s="1"/>
  <c r="F33" i="45"/>
  <c r="F79" i="45" s="1"/>
  <c r="E33" i="45"/>
  <c r="E79" i="45" s="1"/>
  <c r="D33" i="45"/>
  <c r="D79" i="45" s="1"/>
  <c r="C33" i="45"/>
  <c r="C79" i="45" s="1"/>
  <c r="AB32" i="45"/>
  <c r="AB78" i="45" s="1"/>
  <c r="Z32" i="45"/>
  <c r="Z78" i="45" s="1"/>
  <c r="Y32" i="45"/>
  <c r="Y78" i="45" s="1"/>
  <c r="X32" i="45"/>
  <c r="X78" i="45" s="1"/>
  <c r="W32" i="45"/>
  <c r="W78" i="45" s="1"/>
  <c r="W44" i="45"/>
  <c r="W55" i="45" s="1"/>
  <c r="V32" i="45"/>
  <c r="V78" i="45" s="1"/>
  <c r="U32" i="45"/>
  <c r="U78" i="45" s="1"/>
  <c r="T32" i="45"/>
  <c r="T78" i="45" s="1"/>
  <c r="S32" i="45"/>
  <c r="S78" i="45" s="1"/>
  <c r="R32" i="45"/>
  <c r="R78" i="45" s="1"/>
  <c r="Q32" i="45"/>
  <c r="Q78" i="45" s="1"/>
  <c r="P32" i="45"/>
  <c r="P78" i="45" s="1"/>
  <c r="O32" i="45"/>
  <c r="O78" i="45" s="1"/>
  <c r="N32" i="45"/>
  <c r="N78" i="45" s="1"/>
  <c r="M32" i="45"/>
  <c r="M78" i="45" s="1"/>
  <c r="L32" i="45"/>
  <c r="L78" i="45" s="1"/>
  <c r="K32" i="45"/>
  <c r="K78" i="45" s="1"/>
  <c r="J32" i="45"/>
  <c r="J78" i="45" s="1"/>
  <c r="I32" i="45"/>
  <c r="I78" i="45" s="1"/>
  <c r="H32" i="45"/>
  <c r="G32" i="45"/>
  <c r="G78" i="45" s="1"/>
  <c r="F32" i="45"/>
  <c r="F78" i="45" s="1"/>
  <c r="E32" i="45"/>
  <c r="E78" i="45" s="1"/>
  <c r="D32" i="45"/>
  <c r="D78" i="45" s="1"/>
  <c r="C32" i="45"/>
  <c r="C78" i="45" s="1"/>
  <c r="AB31" i="45"/>
  <c r="AB77" i="45" s="1"/>
  <c r="AA31" i="45"/>
  <c r="AA77" i="45" s="1"/>
  <c r="Z31" i="45"/>
  <c r="Z77" i="45" s="1"/>
  <c r="Y31" i="45"/>
  <c r="Y77" i="45" s="1"/>
  <c r="X31" i="45"/>
  <c r="X77" i="45" s="1"/>
  <c r="W31" i="45"/>
  <c r="W77" i="45" s="1"/>
  <c r="V31" i="45"/>
  <c r="V77" i="45" s="1"/>
  <c r="U31" i="45"/>
  <c r="U77" i="45" s="1"/>
  <c r="T31" i="45"/>
  <c r="T77" i="45" s="1"/>
  <c r="S31" i="45"/>
  <c r="S77" i="45" s="1"/>
  <c r="R31" i="45"/>
  <c r="R77" i="45" s="1"/>
  <c r="Q31" i="45"/>
  <c r="Q77" i="45" s="1"/>
  <c r="P31" i="45"/>
  <c r="P77" i="45" s="1"/>
  <c r="O31" i="45"/>
  <c r="O77" i="45" s="1"/>
  <c r="N31" i="45"/>
  <c r="N77" i="45" s="1"/>
  <c r="M31" i="45"/>
  <c r="M77" i="45" s="1"/>
  <c r="L31" i="45"/>
  <c r="L77" i="45" s="1"/>
  <c r="K31" i="45"/>
  <c r="K77" i="45" s="1"/>
  <c r="J31" i="45"/>
  <c r="J77" i="45" s="1"/>
  <c r="I31" i="45"/>
  <c r="I77" i="45" s="1"/>
  <c r="H31" i="45"/>
  <c r="H77" i="45" s="1"/>
  <c r="G31" i="45"/>
  <c r="G77" i="45" s="1"/>
  <c r="F31" i="45"/>
  <c r="F77" i="45" s="1"/>
  <c r="E31" i="45"/>
  <c r="E77" i="45" s="1"/>
  <c r="D31" i="45"/>
  <c r="D77" i="45" s="1"/>
  <c r="C31" i="45"/>
  <c r="C77" i="45" s="1"/>
  <c r="AB30" i="45"/>
  <c r="AB76" i="45" s="1"/>
  <c r="AA30" i="45"/>
  <c r="AA76" i="45" s="1"/>
  <c r="Z30" i="45"/>
  <c r="Z76" i="45" s="1"/>
  <c r="Y30" i="45"/>
  <c r="Y76" i="45" s="1"/>
  <c r="X30" i="45"/>
  <c r="X76" i="45" s="1"/>
  <c r="W30" i="45"/>
  <c r="W76" i="45" s="1"/>
  <c r="V30" i="45"/>
  <c r="V76" i="45" s="1"/>
  <c r="U30" i="45"/>
  <c r="U76" i="45" s="1"/>
  <c r="T30" i="45"/>
  <c r="T76" i="45" s="1"/>
  <c r="S30" i="45"/>
  <c r="S76" i="45" s="1"/>
  <c r="R30" i="45"/>
  <c r="R76" i="45" s="1"/>
  <c r="Q30" i="45"/>
  <c r="Q76" i="45" s="1"/>
  <c r="P30" i="45"/>
  <c r="P76" i="45" s="1"/>
  <c r="O30" i="45"/>
  <c r="O76" i="45" s="1"/>
  <c r="N30" i="45"/>
  <c r="N76" i="45" s="1"/>
  <c r="M30" i="45"/>
  <c r="M76" i="45" s="1"/>
  <c r="L30" i="45"/>
  <c r="L76" i="45" s="1"/>
  <c r="K30" i="45"/>
  <c r="K76" i="45" s="1"/>
  <c r="J30" i="45"/>
  <c r="J76" i="45" s="1"/>
  <c r="I30" i="45"/>
  <c r="I76" i="45" s="1"/>
  <c r="H30" i="45"/>
  <c r="H76" i="45" s="1"/>
  <c r="G30" i="45"/>
  <c r="G76" i="45" s="1"/>
  <c r="F30" i="45"/>
  <c r="F76" i="45" s="1"/>
  <c r="E30" i="45"/>
  <c r="E76" i="45" s="1"/>
  <c r="D30" i="45"/>
  <c r="D76" i="45" s="1"/>
  <c r="C30" i="45"/>
  <c r="C76" i="45" s="1"/>
  <c r="AB29" i="45"/>
  <c r="AB75" i="45" s="1"/>
  <c r="AA29" i="45"/>
  <c r="AA75" i="45" s="1"/>
  <c r="Z29" i="45"/>
  <c r="Z75" i="45" s="1"/>
  <c r="X23" i="45"/>
  <c r="Y29" i="45"/>
  <c r="Y75" i="45" s="1"/>
  <c r="X29" i="45"/>
  <c r="X75" i="45" s="1"/>
  <c r="W29" i="45"/>
  <c r="W75" i="45" s="1"/>
  <c r="V29" i="45"/>
  <c r="V75" i="45" s="1"/>
  <c r="U29" i="45"/>
  <c r="U75" i="45" s="1"/>
  <c r="T29" i="45"/>
  <c r="T75" i="45" s="1"/>
  <c r="S29" i="45"/>
  <c r="S75" i="45" s="1"/>
  <c r="R29" i="45"/>
  <c r="R75" i="45" s="1"/>
  <c r="Q29" i="45"/>
  <c r="Q75" i="45" s="1"/>
  <c r="O29" i="45"/>
  <c r="O75" i="45" s="1"/>
  <c r="N29" i="45"/>
  <c r="M29" i="45"/>
  <c r="M75" i="45" s="1"/>
  <c r="L29" i="45"/>
  <c r="L75" i="45" s="1"/>
  <c r="K29" i="45"/>
  <c r="K75" i="45" s="1"/>
  <c r="J29" i="45"/>
  <c r="J75" i="45" s="1"/>
  <c r="J41" i="45"/>
  <c r="J52" i="45" s="1"/>
  <c r="I29" i="45"/>
  <c r="I75" i="45" s="1"/>
  <c r="H29" i="45"/>
  <c r="H75" i="45" s="1"/>
  <c r="G29" i="45"/>
  <c r="G75" i="45" s="1"/>
  <c r="F29" i="45"/>
  <c r="F75" i="45" s="1"/>
  <c r="E29" i="45"/>
  <c r="E75" i="45" s="1"/>
  <c r="D29" i="45"/>
  <c r="D75" i="45" s="1"/>
  <c r="C29" i="45"/>
  <c r="C75" i="45" s="1"/>
  <c r="AB28" i="45"/>
  <c r="AB74" i="45" s="1"/>
  <c r="AA28" i="45"/>
  <c r="AA74" i="45" s="1"/>
  <c r="Z28" i="45"/>
  <c r="Z74" i="45" s="1"/>
  <c r="Y28" i="45"/>
  <c r="Y74" i="45" s="1"/>
  <c r="X28" i="45"/>
  <c r="X74" i="45" s="1"/>
  <c r="W28" i="45"/>
  <c r="W74" i="45" s="1"/>
  <c r="V28" i="45"/>
  <c r="V74" i="45" s="1"/>
  <c r="U28" i="45"/>
  <c r="U74" i="45" s="1"/>
  <c r="T28" i="45"/>
  <c r="T74" i="45" s="1"/>
  <c r="S28" i="45"/>
  <c r="S74" i="45" s="1"/>
  <c r="R28" i="45"/>
  <c r="R74" i="45" s="1"/>
  <c r="Q28" i="45"/>
  <c r="Q74" i="45" s="1"/>
  <c r="P28" i="45"/>
  <c r="P74" i="45" s="1"/>
  <c r="O28" i="45"/>
  <c r="O74" i="45" s="1"/>
  <c r="N28" i="45"/>
  <c r="N74" i="45" s="1"/>
  <c r="M28" i="45"/>
  <c r="M74" i="45" s="1"/>
  <c r="L28" i="45"/>
  <c r="L74" i="45" s="1"/>
  <c r="K28" i="45"/>
  <c r="K74" i="45" s="1"/>
  <c r="J28" i="45"/>
  <c r="J74" i="45" s="1"/>
  <c r="I28" i="45"/>
  <c r="I74" i="45" s="1"/>
  <c r="H28" i="45"/>
  <c r="H74" i="45" s="1"/>
  <c r="G28" i="45"/>
  <c r="G74" i="45" s="1"/>
  <c r="F28" i="45"/>
  <c r="F74" i="45" s="1"/>
  <c r="E28" i="45"/>
  <c r="E74" i="45" s="1"/>
  <c r="D28" i="45"/>
  <c r="D74" i="45" s="1"/>
  <c r="C28" i="45"/>
  <c r="C74" i="45" s="1"/>
  <c r="V27" i="45"/>
  <c r="V73" i="45" s="1"/>
  <c r="P27" i="45"/>
  <c r="P73" i="45" s="1"/>
  <c r="M27" i="45"/>
  <c r="I23" i="45"/>
  <c r="F27" i="45"/>
  <c r="F73" i="45" s="1"/>
  <c r="E27" i="45"/>
  <c r="E73" i="45" s="1"/>
  <c r="G35" i="44"/>
  <c r="F35" i="44"/>
  <c r="E35" i="44"/>
  <c r="D35" i="44"/>
  <c r="C35" i="44"/>
  <c r="H22" i="44"/>
  <c r="G22" i="44"/>
  <c r="F22" i="44"/>
  <c r="E22" i="44"/>
  <c r="D22" i="44"/>
  <c r="C22" i="44"/>
  <c r="AB131" i="38"/>
  <c r="AA131" i="38"/>
  <c r="Z131" i="38"/>
  <c r="Y131" i="38"/>
  <c r="X131" i="38"/>
  <c r="W131" i="38"/>
  <c r="V131" i="38"/>
  <c r="U131" i="38"/>
  <c r="T131" i="38"/>
  <c r="S131" i="38"/>
  <c r="R131" i="38"/>
  <c r="Q131" i="38"/>
  <c r="P131" i="38"/>
  <c r="O131" i="38"/>
  <c r="N131" i="38"/>
  <c r="M131" i="38"/>
  <c r="L131" i="38"/>
  <c r="K131" i="38"/>
  <c r="J131" i="38"/>
  <c r="I131" i="38"/>
  <c r="H131" i="38"/>
  <c r="G131" i="38"/>
  <c r="F131" i="38"/>
  <c r="E131" i="38"/>
  <c r="D131" i="38"/>
  <c r="C131" i="38"/>
  <c r="B131" i="38"/>
  <c r="AB130" i="38"/>
  <c r="AA130" i="38"/>
  <c r="Z130" i="38"/>
  <c r="Y130" i="38"/>
  <c r="X130" i="38"/>
  <c r="W130" i="38"/>
  <c r="V130" i="38"/>
  <c r="U130" i="38"/>
  <c r="T130" i="38"/>
  <c r="S130" i="38"/>
  <c r="R130" i="38"/>
  <c r="Q130" i="38"/>
  <c r="P130" i="38"/>
  <c r="O130" i="38"/>
  <c r="N130" i="38"/>
  <c r="M130" i="38"/>
  <c r="L130" i="38"/>
  <c r="K130" i="38"/>
  <c r="J130" i="38"/>
  <c r="I130" i="38"/>
  <c r="H130" i="38"/>
  <c r="G130" i="38"/>
  <c r="F130" i="38"/>
  <c r="E130" i="38"/>
  <c r="D130" i="38"/>
  <c r="C130" i="38"/>
  <c r="B130" i="38"/>
  <c r="AB129" i="38"/>
  <c r="AA129" i="38"/>
  <c r="Z129" i="38"/>
  <c r="Y129" i="38"/>
  <c r="X129" i="38"/>
  <c r="W129" i="38"/>
  <c r="V129" i="38"/>
  <c r="U129" i="38"/>
  <c r="T129" i="38"/>
  <c r="S129" i="38"/>
  <c r="R129" i="38"/>
  <c r="Q129" i="38"/>
  <c r="P129" i="38"/>
  <c r="O129" i="38"/>
  <c r="N129" i="38"/>
  <c r="M129" i="38"/>
  <c r="L129" i="38"/>
  <c r="K129" i="38"/>
  <c r="J129" i="38"/>
  <c r="I129" i="38"/>
  <c r="H129" i="38"/>
  <c r="G129" i="38"/>
  <c r="F129" i="38"/>
  <c r="E129" i="38"/>
  <c r="D129" i="38"/>
  <c r="C129" i="38"/>
  <c r="B129" i="38"/>
  <c r="AB128" i="38"/>
  <c r="AA128" i="38"/>
  <c r="Z128" i="38"/>
  <c r="Y128" i="38"/>
  <c r="X128" i="38"/>
  <c r="W128" i="38"/>
  <c r="V128" i="38"/>
  <c r="U128" i="38"/>
  <c r="T128" i="38"/>
  <c r="S128" i="38"/>
  <c r="R128" i="38"/>
  <c r="Q128" i="38"/>
  <c r="P128" i="38"/>
  <c r="O128" i="38"/>
  <c r="N128" i="38"/>
  <c r="M128" i="38"/>
  <c r="L128" i="38"/>
  <c r="K128" i="38"/>
  <c r="J128" i="38"/>
  <c r="I128" i="38"/>
  <c r="H128" i="38"/>
  <c r="G128" i="38"/>
  <c r="F128" i="38"/>
  <c r="E128" i="38"/>
  <c r="D128" i="38"/>
  <c r="C128" i="38"/>
  <c r="B128" i="38"/>
  <c r="AB127" i="38"/>
  <c r="AA127" i="38"/>
  <c r="Z127" i="38"/>
  <c r="Y127" i="38"/>
  <c r="X127" i="38"/>
  <c r="W127" i="38"/>
  <c r="V127" i="38"/>
  <c r="U127" i="38"/>
  <c r="T127" i="38"/>
  <c r="S127" i="38"/>
  <c r="R127" i="38"/>
  <c r="Q127" i="38"/>
  <c r="P127" i="38"/>
  <c r="O127" i="38"/>
  <c r="N127" i="38"/>
  <c r="M127" i="38"/>
  <c r="L127" i="38"/>
  <c r="K127" i="38"/>
  <c r="J127" i="38"/>
  <c r="I127" i="38"/>
  <c r="H127" i="38"/>
  <c r="G127" i="38"/>
  <c r="F127" i="38"/>
  <c r="E127" i="38"/>
  <c r="D127" i="38"/>
  <c r="C127" i="38"/>
  <c r="B127" i="38"/>
  <c r="AB126" i="38"/>
  <c r="AA126" i="38"/>
  <c r="Z126" i="38"/>
  <c r="Y126" i="38"/>
  <c r="X126" i="38"/>
  <c r="W126" i="38"/>
  <c r="V126" i="38"/>
  <c r="U126" i="38"/>
  <c r="T126" i="38"/>
  <c r="S126" i="38"/>
  <c r="R126" i="38"/>
  <c r="Q126" i="38"/>
  <c r="P126" i="38"/>
  <c r="O126" i="38"/>
  <c r="N126" i="38"/>
  <c r="M126" i="38"/>
  <c r="L126" i="38"/>
  <c r="K126" i="38"/>
  <c r="J126" i="38"/>
  <c r="I126" i="38"/>
  <c r="H126" i="38"/>
  <c r="G126" i="38"/>
  <c r="F126" i="38"/>
  <c r="E126" i="38"/>
  <c r="D126" i="38"/>
  <c r="C126" i="38"/>
  <c r="B126" i="38"/>
  <c r="AB125" i="38"/>
  <c r="AA125" i="38"/>
  <c r="Z125" i="38"/>
  <c r="Y125" i="38"/>
  <c r="X125" i="38"/>
  <c r="W125" i="38"/>
  <c r="V125" i="38"/>
  <c r="U125" i="38"/>
  <c r="T125" i="38"/>
  <c r="S125" i="38"/>
  <c r="R125" i="38"/>
  <c r="Q125" i="38"/>
  <c r="P125" i="38"/>
  <c r="O125" i="38"/>
  <c r="N125" i="38"/>
  <c r="M125" i="38"/>
  <c r="L125" i="38"/>
  <c r="K125" i="38"/>
  <c r="J125" i="38"/>
  <c r="I125" i="38"/>
  <c r="H125" i="38"/>
  <c r="G125" i="38"/>
  <c r="F125" i="38"/>
  <c r="E125" i="38"/>
  <c r="D125" i="38"/>
  <c r="C125" i="38"/>
  <c r="B125" i="38"/>
  <c r="AB124" i="38"/>
  <c r="AA124" i="38"/>
  <c r="Z124" i="38"/>
  <c r="Y124" i="38"/>
  <c r="X124" i="38"/>
  <c r="W124" i="38"/>
  <c r="V124" i="38"/>
  <c r="U124" i="38"/>
  <c r="T124" i="38"/>
  <c r="S124" i="38"/>
  <c r="R124" i="38"/>
  <c r="Q124" i="38"/>
  <c r="P124" i="38"/>
  <c r="O124" i="38"/>
  <c r="N124" i="38"/>
  <c r="M124" i="38"/>
  <c r="L124" i="38"/>
  <c r="K124" i="38"/>
  <c r="J124" i="38"/>
  <c r="I124" i="38"/>
  <c r="H124" i="38"/>
  <c r="G124" i="38"/>
  <c r="F124" i="38"/>
  <c r="E124" i="38"/>
  <c r="D124" i="38"/>
  <c r="C124" i="38"/>
  <c r="B124" i="38"/>
  <c r="D106" i="38"/>
  <c r="G106" i="38" s="1"/>
  <c r="D105" i="38"/>
  <c r="G105" i="38" s="1"/>
  <c r="D104" i="38"/>
  <c r="G104" i="38" s="1"/>
  <c r="D103" i="38"/>
  <c r="G103" i="38" s="1"/>
  <c r="D102" i="38"/>
  <c r="G102" i="38" s="1"/>
  <c r="D101" i="38"/>
  <c r="G101" i="38" s="1"/>
  <c r="D100" i="38"/>
  <c r="G100" i="38" s="1"/>
  <c r="D99" i="38"/>
  <c r="G99" i="38" s="1"/>
  <c r="D98" i="38"/>
  <c r="G98" i="38" s="1"/>
  <c r="D97" i="38"/>
  <c r="G97" i="38" s="1"/>
  <c r="D96" i="38"/>
  <c r="G96" i="38" s="1"/>
  <c r="D95" i="38"/>
  <c r="G95" i="38" s="1"/>
  <c r="D94" i="38"/>
  <c r="G94" i="38" s="1"/>
  <c r="D93" i="38"/>
  <c r="G93" i="38" s="1"/>
  <c r="D92" i="38"/>
  <c r="G92" i="38" s="1"/>
  <c r="D91" i="38"/>
  <c r="G91" i="38" s="1"/>
  <c r="D90" i="38"/>
  <c r="G90" i="38" s="1"/>
  <c r="D89" i="38"/>
  <c r="G89" i="38" s="1"/>
  <c r="D88" i="38"/>
  <c r="G88" i="38" s="1"/>
  <c r="D87" i="38"/>
  <c r="G87" i="38" s="1"/>
  <c r="D86" i="38"/>
  <c r="G86" i="38" s="1"/>
  <c r="D85" i="38"/>
  <c r="G85" i="38" s="1"/>
  <c r="D84" i="38"/>
  <c r="G84" i="38" s="1"/>
  <c r="D83" i="38"/>
  <c r="G83" i="38" s="1"/>
  <c r="D82" i="38"/>
  <c r="G82" i="38" s="1"/>
  <c r="D81" i="38"/>
  <c r="G81" i="38" s="1"/>
  <c r="G80" i="38"/>
  <c r="N80" i="38" s="1"/>
  <c r="AB64" i="38"/>
  <c r="AA64" i="38"/>
  <c r="Z64" i="38"/>
  <c r="Y64" i="38"/>
  <c r="X64" i="38"/>
  <c r="W64" i="38"/>
  <c r="V64" i="38"/>
  <c r="U64" i="38"/>
  <c r="T64" i="38"/>
  <c r="S64" i="38"/>
  <c r="R64" i="38"/>
  <c r="Q64" i="38"/>
  <c r="P64" i="38"/>
  <c r="O64" i="38"/>
  <c r="N64" i="38"/>
  <c r="M64" i="38"/>
  <c r="L64" i="38"/>
  <c r="K64" i="38"/>
  <c r="J64" i="38"/>
  <c r="I64" i="38"/>
  <c r="H64" i="38"/>
  <c r="G64" i="38"/>
  <c r="F64" i="38"/>
  <c r="E64" i="38"/>
  <c r="D64" i="38"/>
  <c r="C64" i="38"/>
  <c r="B64" i="38"/>
  <c r="AB63" i="38"/>
  <c r="AA63" i="38"/>
  <c r="Z63" i="38"/>
  <c r="Y63" i="38"/>
  <c r="X63" i="38"/>
  <c r="W63" i="38"/>
  <c r="V63" i="38"/>
  <c r="U63" i="38"/>
  <c r="T63" i="38"/>
  <c r="S63" i="38"/>
  <c r="R63" i="38"/>
  <c r="Q63" i="38"/>
  <c r="P63" i="38"/>
  <c r="O63" i="38"/>
  <c r="N63" i="38"/>
  <c r="M63" i="38"/>
  <c r="L63" i="38"/>
  <c r="K63" i="38"/>
  <c r="J63" i="38"/>
  <c r="I63" i="38"/>
  <c r="H63" i="38"/>
  <c r="G63" i="38"/>
  <c r="F63" i="38"/>
  <c r="E63" i="38"/>
  <c r="D63" i="38"/>
  <c r="C63" i="38"/>
  <c r="B63" i="38"/>
  <c r="AB62" i="38"/>
  <c r="AA62" i="38"/>
  <c r="Z62" i="38"/>
  <c r="Y62" i="38"/>
  <c r="X62" i="38"/>
  <c r="W62" i="38"/>
  <c r="V62" i="38"/>
  <c r="U62" i="38"/>
  <c r="T62" i="38"/>
  <c r="S62" i="38"/>
  <c r="R62" i="38"/>
  <c r="Q62" i="38"/>
  <c r="P62" i="38"/>
  <c r="O62" i="38"/>
  <c r="N62" i="38"/>
  <c r="M62" i="38"/>
  <c r="L62" i="38"/>
  <c r="K62" i="38"/>
  <c r="J62" i="38"/>
  <c r="I62" i="38"/>
  <c r="H62" i="38"/>
  <c r="G62" i="38"/>
  <c r="F62" i="38"/>
  <c r="E62" i="38"/>
  <c r="D62" i="38"/>
  <c r="C62" i="38"/>
  <c r="B62" i="38"/>
  <c r="AB61" i="38"/>
  <c r="AB65" i="38" s="1"/>
  <c r="AB66" i="38" s="1"/>
  <c r="AA61" i="38"/>
  <c r="Z61" i="38"/>
  <c r="Y61" i="38"/>
  <c r="X61" i="38"/>
  <c r="W61" i="38"/>
  <c r="V61" i="38"/>
  <c r="U61" i="38"/>
  <c r="T61" i="38"/>
  <c r="S61" i="38"/>
  <c r="R61" i="38"/>
  <c r="Q61" i="38"/>
  <c r="P61" i="38"/>
  <c r="O61" i="38"/>
  <c r="N61" i="38"/>
  <c r="M61" i="38"/>
  <c r="L61" i="38"/>
  <c r="K61" i="38"/>
  <c r="J61" i="38"/>
  <c r="I61" i="38"/>
  <c r="H61" i="38"/>
  <c r="G61" i="38"/>
  <c r="F61" i="38"/>
  <c r="E61" i="38"/>
  <c r="D61" i="38"/>
  <c r="C61" i="38"/>
  <c r="B61" i="38"/>
  <c r="AB60" i="38"/>
  <c r="AA60" i="38"/>
  <c r="Z60" i="38"/>
  <c r="Y60" i="38"/>
  <c r="X60" i="38"/>
  <c r="W60" i="38"/>
  <c r="V60" i="38"/>
  <c r="U60" i="38"/>
  <c r="T60" i="38"/>
  <c r="S60" i="38"/>
  <c r="R60" i="38"/>
  <c r="Q60" i="38"/>
  <c r="P60" i="38"/>
  <c r="O60" i="38"/>
  <c r="N60" i="38"/>
  <c r="M60" i="38"/>
  <c r="L60" i="38"/>
  <c r="K60" i="38"/>
  <c r="J60" i="38"/>
  <c r="I60" i="38"/>
  <c r="H60" i="38"/>
  <c r="G60" i="38"/>
  <c r="F60" i="38"/>
  <c r="E60" i="38"/>
  <c r="D60" i="38"/>
  <c r="C60" i="38"/>
  <c r="B60" i="38"/>
  <c r="AB59" i="38"/>
  <c r="AA59" i="38"/>
  <c r="Z59" i="38"/>
  <c r="Y59" i="38"/>
  <c r="X59" i="38"/>
  <c r="W59" i="38"/>
  <c r="V59" i="38"/>
  <c r="U59" i="38"/>
  <c r="T59" i="38"/>
  <c r="S59" i="38"/>
  <c r="R59" i="38"/>
  <c r="Q59" i="38"/>
  <c r="P59" i="38"/>
  <c r="O59" i="38"/>
  <c r="N59" i="38"/>
  <c r="M59" i="38"/>
  <c r="L59" i="38"/>
  <c r="K59" i="38"/>
  <c r="J59" i="38"/>
  <c r="I59" i="38"/>
  <c r="H59" i="38"/>
  <c r="G59" i="38"/>
  <c r="F59" i="38"/>
  <c r="E59" i="38"/>
  <c r="D59" i="38"/>
  <c r="C59" i="38"/>
  <c r="B59" i="38"/>
  <c r="AB58" i="38"/>
  <c r="AA58" i="38"/>
  <c r="Z58" i="38"/>
  <c r="Y58" i="38"/>
  <c r="X58" i="38"/>
  <c r="W58" i="38"/>
  <c r="V58" i="38"/>
  <c r="U58" i="38"/>
  <c r="T58" i="38"/>
  <c r="S58" i="38"/>
  <c r="R58" i="38"/>
  <c r="Q58" i="38"/>
  <c r="P58" i="38"/>
  <c r="O58" i="38"/>
  <c r="N58" i="38"/>
  <c r="M58" i="38"/>
  <c r="L58" i="38"/>
  <c r="K58" i="38"/>
  <c r="J58" i="38"/>
  <c r="I58" i="38"/>
  <c r="H58" i="38"/>
  <c r="G58" i="38"/>
  <c r="F58" i="38"/>
  <c r="E58" i="38"/>
  <c r="D58" i="38"/>
  <c r="C58" i="38"/>
  <c r="B58" i="38"/>
  <c r="AA57" i="38"/>
  <c r="Z57" i="38"/>
  <c r="Y57" i="38"/>
  <c r="X57" i="38"/>
  <c r="W57" i="38"/>
  <c r="V57" i="38"/>
  <c r="U57" i="38"/>
  <c r="T57" i="38"/>
  <c r="S57" i="38"/>
  <c r="R57" i="38"/>
  <c r="Q57" i="38"/>
  <c r="P57" i="38"/>
  <c r="O57" i="38"/>
  <c r="N57" i="38"/>
  <c r="M57" i="38"/>
  <c r="L57" i="38"/>
  <c r="K57" i="38"/>
  <c r="J57" i="38"/>
  <c r="I57" i="38"/>
  <c r="H57" i="38"/>
  <c r="G57" i="38"/>
  <c r="F57" i="38"/>
  <c r="E57" i="38"/>
  <c r="D57" i="38"/>
  <c r="C57" i="38"/>
  <c r="D38" i="38"/>
  <c r="G38" i="38" s="1"/>
  <c r="D37" i="38"/>
  <c r="G37" i="38" s="1"/>
  <c r="D36" i="38"/>
  <c r="G36" i="38" s="1"/>
  <c r="D35" i="38"/>
  <c r="G35" i="38" s="1"/>
  <c r="D34" i="38"/>
  <c r="G34" i="38" s="1"/>
  <c r="D33" i="38"/>
  <c r="G33" i="38" s="1"/>
  <c r="D32" i="38"/>
  <c r="G32" i="38" s="1"/>
  <c r="D31" i="38"/>
  <c r="G31" i="38" s="1"/>
  <c r="D30" i="38"/>
  <c r="G30" i="38" s="1"/>
  <c r="D29" i="38"/>
  <c r="G29" i="38" s="1"/>
  <c r="D28" i="38"/>
  <c r="G28" i="38" s="1"/>
  <c r="D27" i="38"/>
  <c r="G27" i="38" s="1"/>
  <c r="D26" i="38"/>
  <c r="G26" i="38" s="1"/>
  <c r="D25" i="38"/>
  <c r="G25" i="38" s="1"/>
  <c r="D24" i="38"/>
  <c r="G24" i="38" s="1"/>
  <c r="D23" i="38"/>
  <c r="G23" i="38" s="1"/>
  <c r="D22" i="38"/>
  <c r="G22" i="38" s="1"/>
  <c r="D21" i="38"/>
  <c r="G21" i="38" s="1"/>
  <c r="D20" i="38"/>
  <c r="G20" i="38" s="1"/>
  <c r="D19" i="38"/>
  <c r="G19" i="38" s="1"/>
  <c r="D18" i="38"/>
  <c r="G18" i="38" s="1"/>
  <c r="D17" i="38"/>
  <c r="G17" i="38" s="1"/>
  <c r="D16" i="38"/>
  <c r="G16" i="38" s="1"/>
  <c r="D15" i="38"/>
  <c r="G15" i="38" s="1"/>
  <c r="D14" i="38"/>
  <c r="G14" i="38" s="1"/>
  <c r="D13" i="38"/>
  <c r="G13" i="38" s="1"/>
  <c r="O12" i="38"/>
  <c r="N12" i="38"/>
  <c r="M12" i="38"/>
  <c r="AB98" i="37"/>
  <c r="AB99" i="37" s="1"/>
  <c r="AA98" i="37"/>
  <c r="AA99" i="37" s="1"/>
  <c r="Z98" i="37"/>
  <c r="Z99" i="37" s="1"/>
  <c r="Y98" i="37"/>
  <c r="Y99" i="37" s="1"/>
  <c r="X98" i="37"/>
  <c r="X99" i="37" s="1"/>
  <c r="W98" i="37"/>
  <c r="W99" i="37" s="1"/>
  <c r="V98" i="37"/>
  <c r="V99" i="37" s="1"/>
  <c r="U98" i="37"/>
  <c r="U99" i="37" s="1"/>
  <c r="T98" i="37"/>
  <c r="T99" i="37" s="1"/>
  <c r="S98" i="37"/>
  <c r="S99" i="37" s="1"/>
  <c r="R98" i="37"/>
  <c r="R99" i="37" s="1"/>
  <c r="Q98" i="37"/>
  <c r="Q99" i="37" s="1"/>
  <c r="P98" i="37"/>
  <c r="P99" i="37" s="1"/>
  <c r="O98" i="37"/>
  <c r="O99" i="37" s="1"/>
  <c r="N98" i="37"/>
  <c r="N99" i="37" s="1"/>
  <c r="M98" i="37"/>
  <c r="M99" i="37" s="1"/>
  <c r="L98" i="37"/>
  <c r="L99" i="37" s="1"/>
  <c r="K98" i="37"/>
  <c r="K99" i="37" s="1"/>
  <c r="J98" i="37"/>
  <c r="J99" i="37" s="1"/>
  <c r="I98" i="37"/>
  <c r="I99" i="37" s="1"/>
  <c r="H98" i="37"/>
  <c r="H99" i="37" s="1"/>
  <c r="G98" i="37"/>
  <c r="G99" i="37" s="1"/>
  <c r="F98" i="37"/>
  <c r="F99" i="37" s="1"/>
  <c r="E98" i="37"/>
  <c r="E99" i="37" s="1"/>
  <c r="D98" i="37"/>
  <c r="D99" i="37" s="1"/>
  <c r="C98" i="37"/>
  <c r="C99" i="37" s="1"/>
  <c r="B98" i="37"/>
  <c r="B99" i="37" s="1"/>
  <c r="AB90" i="37"/>
  <c r="AB91" i="37" s="1"/>
  <c r="AA90" i="37"/>
  <c r="AA91" i="37" s="1"/>
  <c r="Z90" i="37"/>
  <c r="Z91" i="37" s="1"/>
  <c r="Y90" i="37"/>
  <c r="Y91" i="37" s="1"/>
  <c r="X90" i="37"/>
  <c r="X91" i="37" s="1"/>
  <c r="W90" i="37"/>
  <c r="W91" i="37" s="1"/>
  <c r="V90" i="37"/>
  <c r="V91" i="37" s="1"/>
  <c r="U90" i="37"/>
  <c r="U91" i="37" s="1"/>
  <c r="T90" i="37"/>
  <c r="T91" i="37" s="1"/>
  <c r="S90" i="37"/>
  <c r="S91" i="37" s="1"/>
  <c r="R90" i="37"/>
  <c r="R91" i="37" s="1"/>
  <c r="Q90" i="37"/>
  <c r="Q91" i="37" s="1"/>
  <c r="P90" i="37"/>
  <c r="P91" i="37" s="1"/>
  <c r="O90" i="37"/>
  <c r="O91" i="37" s="1"/>
  <c r="N90" i="37"/>
  <c r="N91" i="37" s="1"/>
  <c r="M90" i="37"/>
  <c r="M91" i="37" s="1"/>
  <c r="L90" i="37"/>
  <c r="L91" i="37" s="1"/>
  <c r="K90" i="37"/>
  <c r="K91" i="37" s="1"/>
  <c r="J90" i="37"/>
  <c r="J91" i="37" s="1"/>
  <c r="I90" i="37"/>
  <c r="I91" i="37" s="1"/>
  <c r="H90" i="37"/>
  <c r="H91" i="37" s="1"/>
  <c r="G90" i="37"/>
  <c r="G91" i="37" s="1"/>
  <c r="F90" i="37"/>
  <c r="F91" i="37" s="1"/>
  <c r="E90" i="37"/>
  <c r="E91" i="37" s="1"/>
  <c r="D90" i="37"/>
  <c r="D91" i="37" s="1"/>
  <c r="C90" i="37"/>
  <c r="C91" i="37" s="1"/>
  <c r="B90" i="37"/>
  <c r="B91" i="37" s="1"/>
  <c r="H80" i="37"/>
  <c r="AB79" i="37"/>
  <c r="AB80" i="37" s="1"/>
  <c r="AA79" i="37"/>
  <c r="AA80" i="37" s="1"/>
  <c r="Z79" i="37"/>
  <c r="Z80" i="37" s="1"/>
  <c r="Y79" i="37"/>
  <c r="Y80" i="37" s="1"/>
  <c r="X79" i="37"/>
  <c r="X80" i="37" s="1"/>
  <c r="W79" i="37"/>
  <c r="W80" i="37" s="1"/>
  <c r="V79" i="37"/>
  <c r="V80" i="37"/>
  <c r="U79" i="37"/>
  <c r="U80" i="37" s="1"/>
  <c r="T79" i="37"/>
  <c r="T80" i="37" s="1"/>
  <c r="S79" i="37"/>
  <c r="S80" i="37" s="1"/>
  <c r="R79" i="37"/>
  <c r="R80" i="37" s="1"/>
  <c r="Q79" i="37"/>
  <c r="Q80" i="37" s="1"/>
  <c r="P79" i="37"/>
  <c r="P80" i="37" s="1"/>
  <c r="O79" i="37"/>
  <c r="O80" i="37" s="1"/>
  <c r="N79" i="37"/>
  <c r="N80" i="37" s="1"/>
  <c r="M79" i="37"/>
  <c r="M80" i="37" s="1"/>
  <c r="L79" i="37"/>
  <c r="L80" i="37" s="1"/>
  <c r="K79" i="37"/>
  <c r="K80" i="37" s="1"/>
  <c r="J79" i="37"/>
  <c r="J80" i="37" s="1"/>
  <c r="I79" i="37"/>
  <c r="I80" i="37" s="1"/>
  <c r="H79" i="37"/>
  <c r="G79" i="37"/>
  <c r="G80" i="37" s="1"/>
  <c r="F79" i="37"/>
  <c r="F80" i="37" s="1"/>
  <c r="E79" i="37"/>
  <c r="E80" i="37" s="1"/>
  <c r="D79" i="37"/>
  <c r="D80" i="37" s="1"/>
  <c r="C79" i="37"/>
  <c r="C80" i="37" s="1"/>
  <c r="B79" i="37"/>
  <c r="B80" i="37" s="1"/>
  <c r="AB70" i="37"/>
  <c r="AB71" i="37" s="1"/>
  <c r="AA70" i="37"/>
  <c r="AA71" i="37" s="1"/>
  <c r="Z70" i="37"/>
  <c r="Z71" i="37" s="1"/>
  <c r="Y70" i="37"/>
  <c r="Y71" i="37" s="1"/>
  <c r="X70" i="37"/>
  <c r="X71" i="37" s="1"/>
  <c r="W70" i="37"/>
  <c r="W71" i="37" s="1"/>
  <c r="V70" i="37"/>
  <c r="V71" i="37" s="1"/>
  <c r="U70" i="37"/>
  <c r="U71" i="37" s="1"/>
  <c r="T70" i="37"/>
  <c r="T71" i="37" s="1"/>
  <c r="S70" i="37"/>
  <c r="S71" i="37"/>
  <c r="R70" i="37"/>
  <c r="R71" i="37" s="1"/>
  <c r="Q70" i="37"/>
  <c r="Q71" i="37" s="1"/>
  <c r="P70" i="37"/>
  <c r="P71" i="37" s="1"/>
  <c r="O70" i="37"/>
  <c r="O71" i="37" s="1"/>
  <c r="N70" i="37"/>
  <c r="N71" i="37" s="1"/>
  <c r="M70" i="37"/>
  <c r="M71" i="37" s="1"/>
  <c r="L70" i="37"/>
  <c r="L71" i="37" s="1"/>
  <c r="K70" i="37"/>
  <c r="K71" i="37" s="1"/>
  <c r="J70" i="37"/>
  <c r="J71" i="37" s="1"/>
  <c r="I70" i="37"/>
  <c r="I71" i="37"/>
  <c r="H70" i="37"/>
  <c r="H71" i="37" s="1"/>
  <c r="G70" i="37"/>
  <c r="G71" i="37" s="1"/>
  <c r="F70" i="37"/>
  <c r="F71" i="37"/>
  <c r="E70" i="37"/>
  <c r="E71" i="37"/>
  <c r="D70" i="37"/>
  <c r="D71" i="37"/>
  <c r="C70" i="37"/>
  <c r="C71" i="37" s="1"/>
  <c r="AB59" i="37"/>
  <c r="AA59" i="37"/>
  <c r="Z59" i="37"/>
  <c r="Y59" i="37"/>
  <c r="X59" i="37"/>
  <c r="W59" i="37"/>
  <c r="V59" i="37"/>
  <c r="U59" i="37"/>
  <c r="T59" i="37"/>
  <c r="S59" i="37"/>
  <c r="R59" i="37"/>
  <c r="Q59" i="37"/>
  <c r="P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B59" i="37"/>
  <c r="AB58" i="37"/>
  <c r="AA58" i="37"/>
  <c r="Z58" i="37"/>
  <c r="Y58" i="37"/>
  <c r="X58" i="37"/>
  <c r="W58" i="37"/>
  <c r="V58" i="37"/>
  <c r="U58" i="37"/>
  <c r="T58" i="37"/>
  <c r="S58" i="37"/>
  <c r="R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B58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C57" i="37"/>
  <c r="B57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B56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C55" i="37"/>
  <c r="B55" i="37"/>
  <c r="AB54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B54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C53" i="37"/>
  <c r="B53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B31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B30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B29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B28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B27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B26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B25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B131" i="36"/>
  <c r="AA131" i="36"/>
  <c r="Z131" i="36"/>
  <c r="Y131" i="36"/>
  <c r="X131" i="36"/>
  <c r="W131" i="36"/>
  <c r="V131" i="36"/>
  <c r="U131" i="36"/>
  <c r="T131" i="36"/>
  <c r="S131" i="36"/>
  <c r="R131" i="36"/>
  <c r="Q131" i="36"/>
  <c r="P131" i="36"/>
  <c r="O131" i="36"/>
  <c r="N131" i="36"/>
  <c r="M131" i="36"/>
  <c r="L131" i="36"/>
  <c r="K131" i="36"/>
  <c r="J131" i="36"/>
  <c r="I131" i="36"/>
  <c r="H131" i="36"/>
  <c r="G131" i="36"/>
  <c r="F131" i="36"/>
  <c r="E131" i="36"/>
  <c r="D131" i="36"/>
  <c r="C131" i="36"/>
  <c r="B131" i="36"/>
  <c r="AB130" i="36"/>
  <c r="AA130" i="36"/>
  <c r="Z130" i="36"/>
  <c r="Y130" i="36"/>
  <c r="X130" i="36"/>
  <c r="W130" i="36"/>
  <c r="V130" i="36"/>
  <c r="U130" i="36"/>
  <c r="T130" i="36"/>
  <c r="S130" i="36"/>
  <c r="R130" i="36"/>
  <c r="Q130" i="36"/>
  <c r="P130" i="36"/>
  <c r="O130" i="36"/>
  <c r="N130" i="36"/>
  <c r="M130" i="36"/>
  <c r="L130" i="36"/>
  <c r="K130" i="36"/>
  <c r="J130" i="36"/>
  <c r="I130" i="36"/>
  <c r="H130" i="36"/>
  <c r="G130" i="36"/>
  <c r="F130" i="36"/>
  <c r="E130" i="36"/>
  <c r="D130" i="36"/>
  <c r="C130" i="36"/>
  <c r="B130" i="36"/>
  <c r="AB129" i="36"/>
  <c r="AA129" i="36"/>
  <c r="Z129" i="36"/>
  <c r="Y129" i="36"/>
  <c r="X129" i="36"/>
  <c r="W129" i="36"/>
  <c r="V129" i="36"/>
  <c r="U129" i="36"/>
  <c r="T129" i="36"/>
  <c r="S129" i="36"/>
  <c r="R129" i="36"/>
  <c r="Q129" i="36"/>
  <c r="P129" i="36"/>
  <c r="O129" i="36"/>
  <c r="N129" i="36"/>
  <c r="M129" i="36"/>
  <c r="L129" i="36"/>
  <c r="K129" i="36"/>
  <c r="J129" i="36"/>
  <c r="I129" i="36"/>
  <c r="H129" i="36"/>
  <c r="G129" i="36"/>
  <c r="F129" i="36"/>
  <c r="E129" i="36"/>
  <c r="D129" i="36"/>
  <c r="C129" i="36"/>
  <c r="B129" i="36"/>
  <c r="AB128" i="36"/>
  <c r="AA128" i="36"/>
  <c r="Z128" i="36"/>
  <c r="Y128" i="36"/>
  <c r="X128" i="36"/>
  <c r="W128" i="36"/>
  <c r="V128" i="36"/>
  <c r="U128" i="36"/>
  <c r="T128" i="36"/>
  <c r="S128" i="36"/>
  <c r="R128" i="36"/>
  <c r="Q128" i="36"/>
  <c r="P128" i="36"/>
  <c r="O128" i="36"/>
  <c r="N128" i="36"/>
  <c r="M128" i="36"/>
  <c r="L128" i="36"/>
  <c r="K128" i="36"/>
  <c r="J128" i="36"/>
  <c r="I128" i="36"/>
  <c r="H128" i="36"/>
  <c r="G128" i="36"/>
  <c r="F128" i="36"/>
  <c r="E128" i="36"/>
  <c r="D128" i="36"/>
  <c r="C128" i="36"/>
  <c r="B128" i="36"/>
  <c r="AB127" i="36"/>
  <c r="AA127" i="36"/>
  <c r="Z127" i="36"/>
  <c r="Y127" i="36"/>
  <c r="X127" i="36"/>
  <c r="W127" i="36"/>
  <c r="V127" i="36"/>
  <c r="U127" i="36"/>
  <c r="T127" i="36"/>
  <c r="S127" i="36"/>
  <c r="R127" i="36"/>
  <c r="Q127" i="36"/>
  <c r="P127" i="36"/>
  <c r="O127" i="36"/>
  <c r="N127" i="36"/>
  <c r="M127" i="36"/>
  <c r="L127" i="36"/>
  <c r="K127" i="36"/>
  <c r="J127" i="36"/>
  <c r="I127" i="36"/>
  <c r="H127" i="36"/>
  <c r="G127" i="36"/>
  <c r="F127" i="36"/>
  <c r="E127" i="36"/>
  <c r="D127" i="36"/>
  <c r="C127" i="36"/>
  <c r="B127" i="36"/>
  <c r="B132" i="36" s="1"/>
  <c r="B133" i="36" s="1"/>
  <c r="AB126" i="36"/>
  <c r="AA126" i="36"/>
  <c r="Z126" i="36"/>
  <c r="Y126" i="36"/>
  <c r="X126" i="36"/>
  <c r="W126" i="36"/>
  <c r="V126" i="36"/>
  <c r="U126" i="36"/>
  <c r="T126" i="36"/>
  <c r="S126" i="36"/>
  <c r="R126" i="36"/>
  <c r="Q126" i="36"/>
  <c r="P126" i="36"/>
  <c r="O126" i="36"/>
  <c r="N126" i="36"/>
  <c r="M126" i="36"/>
  <c r="L126" i="36"/>
  <c r="K126" i="36"/>
  <c r="J126" i="36"/>
  <c r="I126" i="36"/>
  <c r="H126" i="36"/>
  <c r="G126" i="36"/>
  <c r="F126" i="36"/>
  <c r="E126" i="36"/>
  <c r="D126" i="36"/>
  <c r="C126" i="36"/>
  <c r="B126" i="36"/>
  <c r="AB125" i="36"/>
  <c r="AA125" i="36"/>
  <c r="Z125" i="36"/>
  <c r="Y125" i="36"/>
  <c r="X125" i="36"/>
  <c r="W125" i="36"/>
  <c r="V125" i="36"/>
  <c r="U125" i="36"/>
  <c r="T125" i="36"/>
  <c r="S125" i="36"/>
  <c r="R125" i="36"/>
  <c r="Q125" i="36"/>
  <c r="P125" i="36"/>
  <c r="O125" i="36"/>
  <c r="N125" i="36"/>
  <c r="M125" i="36"/>
  <c r="L125" i="36"/>
  <c r="K125" i="36"/>
  <c r="J125" i="36"/>
  <c r="I125" i="36"/>
  <c r="H125" i="36"/>
  <c r="G125" i="36"/>
  <c r="F125" i="36"/>
  <c r="E125" i="36"/>
  <c r="D125" i="36"/>
  <c r="C125" i="36"/>
  <c r="B125" i="36"/>
  <c r="AA124" i="36"/>
  <c r="Z124" i="36"/>
  <c r="Y124" i="36"/>
  <c r="X124" i="36"/>
  <c r="W124" i="36"/>
  <c r="V124" i="36"/>
  <c r="U124" i="36"/>
  <c r="T124" i="36"/>
  <c r="S124" i="36"/>
  <c r="R124" i="36"/>
  <c r="Q124" i="36"/>
  <c r="P124" i="36"/>
  <c r="O124" i="36"/>
  <c r="N124" i="36"/>
  <c r="M124" i="36"/>
  <c r="L124" i="36"/>
  <c r="K124" i="36"/>
  <c r="J124" i="36"/>
  <c r="I124" i="36"/>
  <c r="H124" i="36"/>
  <c r="G124" i="36"/>
  <c r="F124" i="36"/>
  <c r="E124" i="36"/>
  <c r="D124" i="36"/>
  <c r="C124" i="36"/>
  <c r="D105" i="36"/>
  <c r="G105" i="36" s="1"/>
  <c r="D104" i="36"/>
  <c r="G104" i="36" s="1"/>
  <c r="D103" i="36"/>
  <c r="G103" i="36" s="1"/>
  <c r="D102" i="36"/>
  <c r="G102" i="36" s="1"/>
  <c r="D101" i="36"/>
  <c r="G101" i="36" s="1"/>
  <c r="D100" i="36"/>
  <c r="G100" i="36" s="1"/>
  <c r="D99" i="36"/>
  <c r="G99" i="36" s="1"/>
  <c r="D98" i="36"/>
  <c r="G98" i="36" s="1"/>
  <c r="D97" i="36"/>
  <c r="G97" i="36" s="1"/>
  <c r="D96" i="36"/>
  <c r="G96" i="36" s="1"/>
  <c r="D95" i="36"/>
  <c r="G95" i="36" s="1"/>
  <c r="D94" i="36"/>
  <c r="G94" i="36" s="1"/>
  <c r="D93" i="36"/>
  <c r="G93" i="36" s="1"/>
  <c r="D92" i="36"/>
  <c r="G92" i="36" s="1"/>
  <c r="D91" i="36"/>
  <c r="G91" i="36" s="1"/>
  <c r="D90" i="36"/>
  <c r="G90" i="36"/>
  <c r="D89" i="36"/>
  <c r="G89" i="36"/>
  <c r="D88" i="36"/>
  <c r="G88" i="36" s="1"/>
  <c r="D87" i="36"/>
  <c r="G87" i="36" s="1"/>
  <c r="D86" i="36"/>
  <c r="G86" i="36" s="1"/>
  <c r="D85" i="36"/>
  <c r="G85" i="36" s="1"/>
  <c r="D84" i="36"/>
  <c r="G84" i="36" s="1"/>
  <c r="D83" i="36"/>
  <c r="G83" i="36" s="1"/>
  <c r="D82" i="36"/>
  <c r="G82" i="36" s="1"/>
  <c r="D81" i="36"/>
  <c r="G81" i="36" s="1"/>
  <c r="D80" i="36"/>
  <c r="G80" i="36" s="1"/>
  <c r="D79" i="36"/>
  <c r="G79" i="36" s="1"/>
  <c r="M78" i="36"/>
  <c r="AB63" i="36"/>
  <c r="AA63" i="36"/>
  <c r="Z63" i="36"/>
  <c r="Y63" i="36"/>
  <c r="X63" i="36"/>
  <c r="W63" i="36"/>
  <c r="V63" i="36"/>
  <c r="U63" i="36"/>
  <c r="T63" i="36"/>
  <c r="S63" i="36"/>
  <c r="R63" i="36"/>
  <c r="Q63" i="36"/>
  <c r="P63" i="36"/>
  <c r="O63" i="36"/>
  <c r="N63" i="36"/>
  <c r="M63" i="36"/>
  <c r="L63" i="36"/>
  <c r="K63" i="36"/>
  <c r="J63" i="36"/>
  <c r="I63" i="36"/>
  <c r="H63" i="36"/>
  <c r="G63" i="36"/>
  <c r="F63" i="36"/>
  <c r="E63" i="36"/>
  <c r="D63" i="36"/>
  <c r="C63" i="36"/>
  <c r="B63" i="36"/>
  <c r="AB62" i="36"/>
  <c r="AA62" i="36"/>
  <c r="Z62" i="36"/>
  <c r="Y62" i="36"/>
  <c r="X62" i="36"/>
  <c r="W62" i="36"/>
  <c r="V62" i="36"/>
  <c r="U62" i="36"/>
  <c r="T62" i="36"/>
  <c r="S62" i="36"/>
  <c r="R62" i="36"/>
  <c r="Q62" i="36"/>
  <c r="P62" i="36"/>
  <c r="O62" i="36"/>
  <c r="N62" i="36"/>
  <c r="M62" i="36"/>
  <c r="L62" i="36"/>
  <c r="K62" i="36"/>
  <c r="J62" i="36"/>
  <c r="I62" i="36"/>
  <c r="H62" i="36"/>
  <c r="G62" i="36"/>
  <c r="F62" i="36"/>
  <c r="E62" i="36"/>
  <c r="D62" i="36"/>
  <c r="C62" i="36"/>
  <c r="B62" i="36"/>
  <c r="AB61" i="36"/>
  <c r="AA61" i="36"/>
  <c r="Z61" i="36"/>
  <c r="Y61" i="36"/>
  <c r="X61" i="36"/>
  <c r="W61" i="36"/>
  <c r="V61" i="36"/>
  <c r="U61" i="36"/>
  <c r="T61" i="36"/>
  <c r="S61" i="36"/>
  <c r="R61" i="36"/>
  <c r="Q61" i="36"/>
  <c r="P61" i="36"/>
  <c r="O61" i="36"/>
  <c r="N61" i="36"/>
  <c r="M61" i="36"/>
  <c r="L61" i="36"/>
  <c r="K61" i="36"/>
  <c r="J61" i="36"/>
  <c r="I61" i="36"/>
  <c r="H61" i="36"/>
  <c r="G61" i="36"/>
  <c r="F61" i="36"/>
  <c r="E61" i="36"/>
  <c r="D61" i="36"/>
  <c r="C61" i="36"/>
  <c r="B61" i="36"/>
  <c r="AB60" i="36"/>
  <c r="AA60" i="36"/>
  <c r="Z60" i="36"/>
  <c r="Y60" i="36"/>
  <c r="X60" i="36"/>
  <c r="W60" i="36"/>
  <c r="V60" i="36"/>
  <c r="U60" i="36"/>
  <c r="T60" i="36"/>
  <c r="S60" i="36"/>
  <c r="R60" i="36"/>
  <c r="Q60" i="36"/>
  <c r="P60" i="36"/>
  <c r="O60" i="36"/>
  <c r="N60" i="36"/>
  <c r="M60" i="36"/>
  <c r="L60" i="36"/>
  <c r="K60" i="36"/>
  <c r="J60" i="36"/>
  <c r="I60" i="36"/>
  <c r="H60" i="36"/>
  <c r="G60" i="36"/>
  <c r="F60" i="36"/>
  <c r="E60" i="36"/>
  <c r="D60" i="36"/>
  <c r="C60" i="36"/>
  <c r="B60" i="36"/>
  <c r="AB59" i="36"/>
  <c r="AA59" i="36"/>
  <c r="Z59" i="36"/>
  <c r="Y59" i="36"/>
  <c r="X59" i="36"/>
  <c r="W59" i="36"/>
  <c r="V59" i="36"/>
  <c r="U59" i="36"/>
  <c r="T59" i="36"/>
  <c r="S59" i="36"/>
  <c r="R59" i="36"/>
  <c r="Q59" i="36"/>
  <c r="P59" i="36"/>
  <c r="O59" i="36"/>
  <c r="N59" i="36"/>
  <c r="M59" i="36"/>
  <c r="L59" i="36"/>
  <c r="K59" i="36"/>
  <c r="J59" i="36"/>
  <c r="I59" i="36"/>
  <c r="H59" i="36"/>
  <c r="G59" i="36"/>
  <c r="F59" i="36"/>
  <c r="E59" i="36"/>
  <c r="D59" i="36"/>
  <c r="C59" i="36"/>
  <c r="B59" i="36"/>
  <c r="AB58" i="36"/>
  <c r="AA58" i="36"/>
  <c r="Z58" i="36"/>
  <c r="Y58" i="36"/>
  <c r="X58" i="36"/>
  <c r="W58" i="36"/>
  <c r="V58" i="36"/>
  <c r="U58" i="36"/>
  <c r="T58" i="36"/>
  <c r="S58" i="36"/>
  <c r="R58" i="36"/>
  <c r="Q58" i="36"/>
  <c r="P58" i="36"/>
  <c r="O58" i="36"/>
  <c r="N58" i="36"/>
  <c r="M58" i="36"/>
  <c r="L58" i="36"/>
  <c r="K58" i="36"/>
  <c r="J58" i="36"/>
  <c r="I58" i="36"/>
  <c r="H58" i="36"/>
  <c r="G58" i="36"/>
  <c r="F58" i="36"/>
  <c r="E58" i="36"/>
  <c r="D58" i="36"/>
  <c r="C58" i="36"/>
  <c r="B58" i="36"/>
  <c r="AB57" i="36"/>
  <c r="AA57" i="36"/>
  <c r="Z57" i="36"/>
  <c r="Y57" i="36"/>
  <c r="X57" i="36"/>
  <c r="W57" i="36"/>
  <c r="V57" i="36"/>
  <c r="U57" i="36"/>
  <c r="T57" i="36"/>
  <c r="S57" i="36"/>
  <c r="R57" i="36"/>
  <c r="Q57" i="36"/>
  <c r="P57" i="36"/>
  <c r="O57" i="36"/>
  <c r="N57" i="36"/>
  <c r="M57" i="36"/>
  <c r="L57" i="36"/>
  <c r="K57" i="36"/>
  <c r="J57" i="36"/>
  <c r="I57" i="36"/>
  <c r="H57" i="36"/>
  <c r="G57" i="36"/>
  <c r="F57" i="36"/>
  <c r="E57" i="36"/>
  <c r="D57" i="36"/>
  <c r="C57" i="36"/>
  <c r="B57" i="36"/>
  <c r="AB56" i="36"/>
  <c r="AA56" i="36"/>
  <c r="Z56" i="36"/>
  <c r="Y56" i="36"/>
  <c r="X56" i="36"/>
  <c r="W56" i="36"/>
  <c r="V56" i="36"/>
  <c r="U56" i="36"/>
  <c r="T56" i="36"/>
  <c r="S56" i="36"/>
  <c r="R56" i="36"/>
  <c r="Q56" i="36"/>
  <c r="P56" i="36"/>
  <c r="O56" i="36"/>
  <c r="N56" i="36"/>
  <c r="M56" i="36"/>
  <c r="L56" i="36"/>
  <c r="K56" i="36"/>
  <c r="J56" i="36"/>
  <c r="I56" i="36"/>
  <c r="H56" i="36"/>
  <c r="H64" i="36" s="1"/>
  <c r="H65" i="36" s="1"/>
  <c r="G56" i="36"/>
  <c r="F56" i="36"/>
  <c r="E56" i="36"/>
  <c r="D56" i="36"/>
  <c r="C56" i="36"/>
  <c r="B56" i="36"/>
  <c r="D38" i="36"/>
  <c r="G38" i="36" s="1"/>
  <c r="D37" i="36"/>
  <c r="G37" i="36" s="1"/>
  <c r="D36" i="36"/>
  <c r="G36" i="36" s="1"/>
  <c r="D35" i="36"/>
  <c r="G35" i="36" s="1"/>
  <c r="D34" i="36"/>
  <c r="G34" i="36" s="1"/>
  <c r="D33" i="36"/>
  <c r="G33" i="36" s="1"/>
  <c r="D32" i="36"/>
  <c r="G32" i="36" s="1"/>
  <c r="D31" i="36"/>
  <c r="G31" i="36" s="1"/>
  <c r="D30" i="36"/>
  <c r="G30" i="36" s="1"/>
  <c r="D29" i="36"/>
  <c r="G29" i="36" s="1"/>
  <c r="D28" i="36"/>
  <c r="G28" i="36" s="1"/>
  <c r="D27" i="36"/>
  <c r="G27" i="36" s="1"/>
  <c r="D26" i="36"/>
  <c r="G26" i="36" s="1"/>
  <c r="D25" i="36"/>
  <c r="G25" i="36" s="1"/>
  <c r="D24" i="36"/>
  <c r="G24" i="36" s="1"/>
  <c r="D23" i="36"/>
  <c r="G23" i="36" s="1"/>
  <c r="D22" i="36"/>
  <c r="G22" i="36" s="1"/>
  <c r="D21" i="36"/>
  <c r="G21" i="36" s="1"/>
  <c r="D20" i="36"/>
  <c r="G20" i="36" s="1"/>
  <c r="D19" i="36"/>
  <c r="G19" i="36" s="1"/>
  <c r="D18" i="36"/>
  <c r="G18" i="36" s="1"/>
  <c r="D17" i="36"/>
  <c r="G17" i="36" s="1"/>
  <c r="D16" i="36"/>
  <c r="G16" i="36" s="1"/>
  <c r="D15" i="36"/>
  <c r="G15" i="36" s="1"/>
  <c r="N15" i="36" s="1"/>
  <c r="D14" i="36"/>
  <c r="G14" i="36" s="1"/>
  <c r="N14" i="36" s="1"/>
  <c r="D13" i="36"/>
  <c r="G13" i="36" s="1"/>
  <c r="N13" i="36" s="1"/>
  <c r="O12" i="36"/>
  <c r="N12" i="36"/>
  <c r="M12" i="36"/>
  <c r="AB92" i="35"/>
  <c r="AB93" i="35" s="1"/>
  <c r="AA92" i="35"/>
  <c r="AA93" i="35" s="1"/>
  <c r="Z92" i="35"/>
  <c r="Z93" i="35" s="1"/>
  <c r="Y92" i="35"/>
  <c r="Y93" i="35" s="1"/>
  <c r="X92" i="35"/>
  <c r="X93" i="35" s="1"/>
  <c r="W92" i="35"/>
  <c r="W93" i="35" s="1"/>
  <c r="V92" i="35"/>
  <c r="V93" i="35" s="1"/>
  <c r="U92" i="35"/>
  <c r="U93" i="35" s="1"/>
  <c r="T92" i="35"/>
  <c r="T93" i="35" s="1"/>
  <c r="S92" i="35"/>
  <c r="S93" i="35" s="1"/>
  <c r="R92" i="35"/>
  <c r="R93" i="35" s="1"/>
  <c r="Q92" i="35"/>
  <c r="Q93" i="35" s="1"/>
  <c r="P92" i="35"/>
  <c r="P93" i="35" s="1"/>
  <c r="O92" i="35"/>
  <c r="O93" i="35" s="1"/>
  <c r="N92" i="35"/>
  <c r="N93" i="35" s="1"/>
  <c r="M92" i="35"/>
  <c r="M93" i="35" s="1"/>
  <c r="L92" i="35"/>
  <c r="L93" i="35" s="1"/>
  <c r="K92" i="35"/>
  <c r="K93" i="35" s="1"/>
  <c r="J92" i="35"/>
  <c r="J93" i="35" s="1"/>
  <c r="I92" i="35"/>
  <c r="I93" i="35" s="1"/>
  <c r="H92" i="35"/>
  <c r="H93" i="35" s="1"/>
  <c r="G92" i="35"/>
  <c r="G93" i="35" s="1"/>
  <c r="F92" i="35"/>
  <c r="F93" i="35" s="1"/>
  <c r="E92" i="35"/>
  <c r="E93" i="35" s="1"/>
  <c r="D92" i="35"/>
  <c r="D93" i="35" s="1"/>
  <c r="C92" i="35"/>
  <c r="C93" i="35" s="1"/>
  <c r="B92" i="35"/>
  <c r="B93" i="35" s="1"/>
  <c r="AB84" i="35"/>
  <c r="AB85" i="35" s="1"/>
  <c r="AA84" i="35"/>
  <c r="AA85" i="35" s="1"/>
  <c r="Z84" i="35"/>
  <c r="Z85" i="35" s="1"/>
  <c r="Y84" i="35"/>
  <c r="Y85" i="35" s="1"/>
  <c r="X84" i="35"/>
  <c r="X85" i="35" s="1"/>
  <c r="W84" i="35"/>
  <c r="W85" i="35" s="1"/>
  <c r="V84" i="35"/>
  <c r="V85" i="35" s="1"/>
  <c r="U84" i="35"/>
  <c r="U85" i="35" s="1"/>
  <c r="T84" i="35"/>
  <c r="T85" i="35" s="1"/>
  <c r="S84" i="35"/>
  <c r="S85" i="35" s="1"/>
  <c r="R84" i="35"/>
  <c r="R85" i="35" s="1"/>
  <c r="Q84" i="35"/>
  <c r="Q85" i="35" s="1"/>
  <c r="P84" i="35"/>
  <c r="P85" i="35" s="1"/>
  <c r="O84" i="35"/>
  <c r="O85" i="35" s="1"/>
  <c r="N84" i="35"/>
  <c r="N85" i="35" s="1"/>
  <c r="M84" i="35"/>
  <c r="M85" i="35" s="1"/>
  <c r="L84" i="35"/>
  <c r="L85" i="35" s="1"/>
  <c r="K84" i="35"/>
  <c r="K85" i="35" s="1"/>
  <c r="J84" i="35"/>
  <c r="J85" i="35" s="1"/>
  <c r="I84" i="35"/>
  <c r="I85" i="35" s="1"/>
  <c r="H84" i="35"/>
  <c r="H85" i="35" s="1"/>
  <c r="G84" i="35"/>
  <c r="G85" i="35" s="1"/>
  <c r="F84" i="35"/>
  <c r="F85" i="35" s="1"/>
  <c r="E84" i="35"/>
  <c r="E85" i="35" s="1"/>
  <c r="D84" i="35"/>
  <c r="D85" i="35" s="1"/>
  <c r="C84" i="35"/>
  <c r="C85" i="35" s="1"/>
  <c r="B84" i="35"/>
  <c r="B85" i="35" s="1"/>
  <c r="AB73" i="35"/>
  <c r="AB74" i="35" s="1"/>
  <c r="AA73" i="35"/>
  <c r="AA74" i="35" s="1"/>
  <c r="Z73" i="35"/>
  <c r="Z74" i="35" s="1"/>
  <c r="Y73" i="35"/>
  <c r="Y74" i="35" s="1"/>
  <c r="X73" i="35"/>
  <c r="X74" i="35" s="1"/>
  <c r="W73" i="35"/>
  <c r="W74" i="35" s="1"/>
  <c r="V73" i="35"/>
  <c r="V74" i="35" s="1"/>
  <c r="U73" i="35"/>
  <c r="U74" i="35" s="1"/>
  <c r="T73" i="35"/>
  <c r="T74" i="35" s="1"/>
  <c r="S73" i="35"/>
  <c r="S74" i="35" s="1"/>
  <c r="R73" i="35"/>
  <c r="R74" i="35" s="1"/>
  <c r="Q73" i="35"/>
  <c r="Q74" i="35" s="1"/>
  <c r="P73" i="35"/>
  <c r="P74" i="35" s="1"/>
  <c r="O73" i="35"/>
  <c r="O74" i="35" s="1"/>
  <c r="N73" i="35"/>
  <c r="N74" i="35" s="1"/>
  <c r="M73" i="35"/>
  <c r="M74" i="35" s="1"/>
  <c r="L73" i="35"/>
  <c r="L74" i="35" s="1"/>
  <c r="K73" i="35"/>
  <c r="K74" i="35" s="1"/>
  <c r="J73" i="35"/>
  <c r="J74" i="35" s="1"/>
  <c r="I73" i="35"/>
  <c r="I74" i="35" s="1"/>
  <c r="H73" i="35"/>
  <c r="H74" i="35" s="1"/>
  <c r="G73" i="35"/>
  <c r="G74" i="35" s="1"/>
  <c r="F73" i="35"/>
  <c r="F74" i="35" s="1"/>
  <c r="E73" i="35"/>
  <c r="E74" i="35" s="1"/>
  <c r="D73" i="35"/>
  <c r="D74" i="35"/>
  <c r="C73" i="35"/>
  <c r="C74" i="35" s="1"/>
  <c r="AB64" i="35"/>
  <c r="AB65" i="35"/>
  <c r="AB53" i="35"/>
  <c r="AA53" i="35"/>
  <c r="Z53" i="35"/>
  <c r="Y53" i="35"/>
  <c r="X53" i="35"/>
  <c r="W53" i="35"/>
  <c r="V53" i="35"/>
  <c r="U53" i="35"/>
  <c r="T53" i="35"/>
  <c r="S53" i="35"/>
  <c r="R53" i="35"/>
  <c r="Q53" i="35"/>
  <c r="P53" i="35"/>
  <c r="O53" i="35"/>
  <c r="N53" i="35"/>
  <c r="M53" i="35"/>
  <c r="L53" i="35"/>
  <c r="K53" i="35"/>
  <c r="J53" i="35"/>
  <c r="I53" i="35"/>
  <c r="H53" i="35"/>
  <c r="G53" i="35"/>
  <c r="F53" i="35"/>
  <c r="E53" i="35"/>
  <c r="D53" i="35"/>
  <c r="C53" i="35"/>
  <c r="B53" i="35"/>
  <c r="AB52" i="35"/>
  <c r="AA52" i="35"/>
  <c r="Z52" i="35"/>
  <c r="Y52" i="35"/>
  <c r="X52" i="35"/>
  <c r="W52" i="35"/>
  <c r="V52" i="35"/>
  <c r="U52" i="35"/>
  <c r="T52" i="35"/>
  <c r="S52" i="35"/>
  <c r="R52" i="35"/>
  <c r="Q52" i="35"/>
  <c r="P52" i="35"/>
  <c r="O52" i="35"/>
  <c r="N52" i="35"/>
  <c r="M52" i="35"/>
  <c r="L52" i="35"/>
  <c r="K52" i="35"/>
  <c r="J52" i="35"/>
  <c r="I52" i="35"/>
  <c r="H52" i="35"/>
  <c r="G52" i="35"/>
  <c r="F52" i="35"/>
  <c r="E52" i="35"/>
  <c r="D52" i="35"/>
  <c r="C52" i="35"/>
  <c r="B52" i="35"/>
  <c r="AB51" i="35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M51" i="35"/>
  <c r="L51" i="35"/>
  <c r="K51" i="35"/>
  <c r="J51" i="35"/>
  <c r="I51" i="35"/>
  <c r="H51" i="35"/>
  <c r="G51" i="35"/>
  <c r="F51" i="35"/>
  <c r="E51" i="35"/>
  <c r="D51" i="35"/>
  <c r="C51" i="35"/>
  <c r="B51" i="35"/>
  <c r="AB50" i="35"/>
  <c r="AA50" i="35"/>
  <c r="Z50" i="35"/>
  <c r="Y50" i="35"/>
  <c r="X50" i="35"/>
  <c r="W50" i="35"/>
  <c r="V50" i="35"/>
  <c r="U50" i="35"/>
  <c r="T50" i="35"/>
  <c r="S50" i="35"/>
  <c r="R50" i="35"/>
  <c r="Q50" i="35"/>
  <c r="P50" i="35"/>
  <c r="O50" i="35"/>
  <c r="N50" i="35"/>
  <c r="M50" i="35"/>
  <c r="L50" i="35"/>
  <c r="K50" i="35"/>
  <c r="J50" i="35"/>
  <c r="I50" i="35"/>
  <c r="H50" i="35"/>
  <c r="G50" i="35"/>
  <c r="F50" i="35"/>
  <c r="E50" i="35"/>
  <c r="D50" i="35"/>
  <c r="C50" i="35"/>
  <c r="B50" i="35"/>
  <c r="AB49" i="35"/>
  <c r="AA49" i="35"/>
  <c r="Z49" i="35"/>
  <c r="Y49" i="35"/>
  <c r="X49" i="35"/>
  <c r="W49" i="35"/>
  <c r="V49" i="35"/>
  <c r="U49" i="35"/>
  <c r="T49" i="35"/>
  <c r="S49" i="35"/>
  <c r="R49" i="35"/>
  <c r="Q49" i="35"/>
  <c r="P49" i="35"/>
  <c r="O49" i="35"/>
  <c r="N49" i="35"/>
  <c r="M49" i="35"/>
  <c r="L49" i="35"/>
  <c r="K49" i="35"/>
  <c r="J49" i="35"/>
  <c r="I49" i="35"/>
  <c r="H49" i="35"/>
  <c r="G49" i="35"/>
  <c r="F49" i="35"/>
  <c r="E49" i="35"/>
  <c r="D49" i="35"/>
  <c r="C49" i="35"/>
  <c r="B49" i="35"/>
  <c r="AB48" i="35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M48" i="35"/>
  <c r="L48" i="35"/>
  <c r="K48" i="35"/>
  <c r="J48" i="35"/>
  <c r="I48" i="35"/>
  <c r="H48" i="35"/>
  <c r="G48" i="35"/>
  <c r="F48" i="35"/>
  <c r="E48" i="35"/>
  <c r="D48" i="35"/>
  <c r="C48" i="35"/>
  <c r="B48" i="35"/>
  <c r="AB47" i="35"/>
  <c r="AA47" i="35"/>
  <c r="Z47" i="35"/>
  <c r="Y47" i="35"/>
  <c r="X47" i="35"/>
  <c r="W47" i="35"/>
  <c r="V47" i="35"/>
  <c r="U47" i="35"/>
  <c r="T47" i="35"/>
  <c r="S47" i="35"/>
  <c r="R47" i="35"/>
  <c r="Q47" i="35"/>
  <c r="P47" i="35"/>
  <c r="O47" i="35"/>
  <c r="N47" i="35"/>
  <c r="M47" i="35"/>
  <c r="L47" i="35"/>
  <c r="K47" i="35"/>
  <c r="J47" i="35"/>
  <c r="I47" i="35"/>
  <c r="H47" i="35"/>
  <c r="G47" i="35"/>
  <c r="F47" i="35"/>
  <c r="E47" i="35"/>
  <c r="D47" i="35"/>
  <c r="C47" i="35"/>
  <c r="B47" i="35"/>
  <c r="AB46" i="35"/>
  <c r="AA46" i="35"/>
  <c r="Z46" i="35"/>
  <c r="Y46" i="35"/>
  <c r="X46" i="35"/>
  <c r="W46" i="35"/>
  <c r="V46" i="35"/>
  <c r="U46" i="35"/>
  <c r="T46" i="35"/>
  <c r="S46" i="35"/>
  <c r="R46" i="35"/>
  <c r="Q46" i="35"/>
  <c r="P46" i="35"/>
  <c r="O46" i="35"/>
  <c r="N46" i="35"/>
  <c r="M46" i="35"/>
  <c r="L46" i="35"/>
  <c r="K46" i="35"/>
  <c r="J46" i="35"/>
  <c r="I46" i="35"/>
  <c r="H46" i="35"/>
  <c r="G46" i="35"/>
  <c r="F46" i="35"/>
  <c r="E46" i="35"/>
  <c r="D46" i="35"/>
  <c r="C46" i="35"/>
  <c r="AB26" i="35"/>
  <c r="AA26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AB25" i="35"/>
  <c r="AA25" i="35"/>
  <c r="Z25" i="35"/>
  <c r="Y25" i="35"/>
  <c r="X25" i="35"/>
  <c r="W25" i="35"/>
  <c r="V25" i="35"/>
  <c r="U25" i="35"/>
  <c r="T25" i="35"/>
  <c r="S25" i="35"/>
  <c r="R25" i="35"/>
  <c r="Q25" i="35"/>
  <c r="P25" i="35"/>
  <c r="O25" i="35"/>
  <c r="N25" i="35"/>
  <c r="M25" i="35"/>
  <c r="L25" i="35"/>
  <c r="K25" i="35"/>
  <c r="J25" i="35"/>
  <c r="I25" i="35"/>
  <c r="H25" i="35"/>
  <c r="G25" i="35"/>
  <c r="F25" i="35"/>
  <c r="E25" i="35"/>
  <c r="D25" i="35"/>
  <c r="C25" i="35"/>
  <c r="B25" i="35"/>
  <c r="AB24" i="35"/>
  <c r="AA24" i="35"/>
  <c r="Z24" i="35"/>
  <c r="Y24" i="35"/>
  <c r="X24" i="35"/>
  <c r="W24" i="35"/>
  <c r="V24" i="35"/>
  <c r="U24" i="35"/>
  <c r="T24" i="35"/>
  <c r="S24" i="35"/>
  <c r="R24" i="35"/>
  <c r="Q24" i="35"/>
  <c r="P24" i="35"/>
  <c r="O24" i="35"/>
  <c r="N24" i="35"/>
  <c r="M24" i="35"/>
  <c r="L24" i="35"/>
  <c r="K24" i="35"/>
  <c r="J24" i="35"/>
  <c r="I24" i="35"/>
  <c r="H24" i="35"/>
  <c r="G24" i="35"/>
  <c r="F24" i="35"/>
  <c r="E24" i="35"/>
  <c r="D24" i="35"/>
  <c r="C24" i="35"/>
  <c r="B24" i="35"/>
  <c r="AB23" i="35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B23" i="35"/>
  <c r="AB22" i="35"/>
  <c r="AA22" i="35"/>
  <c r="Z22" i="35"/>
  <c r="Y22" i="35"/>
  <c r="X22" i="35"/>
  <c r="W22" i="35"/>
  <c r="V22" i="35"/>
  <c r="U22" i="35"/>
  <c r="T22" i="35"/>
  <c r="S22" i="35"/>
  <c r="R22" i="35"/>
  <c r="Q22" i="35"/>
  <c r="P22" i="35"/>
  <c r="O22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B22" i="35"/>
  <c r="AB21" i="35"/>
  <c r="AA21" i="35"/>
  <c r="Z21" i="35"/>
  <c r="Y21" i="35"/>
  <c r="X21" i="35"/>
  <c r="W21" i="35"/>
  <c r="V21" i="35"/>
  <c r="U21" i="35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B21" i="35"/>
  <c r="AB20" i="35"/>
  <c r="AA20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AB19" i="35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N19" i="35"/>
  <c r="M19" i="35"/>
  <c r="L19" i="35"/>
  <c r="K19" i="35"/>
  <c r="J19" i="35"/>
  <c r="I19" i="35"/>
  <c r="H19" i="35"/>
  <c r="G19" i="35"/>
  <c r="F19" i="35"/>
  <c r="E19" i="35"/>
  <c r="D19" i="35"/>
  <c r="C19" i="35"/>
  <c r="AB24" i="33"/>
  <c r="AB36" i="33" s="1"/>
  <c r="AA24" i="33"/>
  <c r="AA36" i="33" s="1"/>
  <c r="Z24" i="33"/>
  <c r="Z36" i="33" s="1"/>
  <c r="Y24" i="33"/>
  <c r="Y36" i="33" s="1"/>
  <c r="X24" i="33"/>
  <c r="X36" i="33" s="1"/>
  <c r="W24" i="33"/>
  <c r="W36" i="33" s="1"/>
  <c r="V24" i="33"/>
  <c r="V36" i="33" s="1"/>
  <c r="U24" i="33"/>
  <c r="U36" i="33" s="1"/>
  <c r="T24" i="33"/>
  <c r="T36" i="33" s="1"/>
  <c r="S24" i="33"/>
  <c r="S36" i="33" s="1"/>
  <c r="R24" i="33"/>
  <c r="R36" i="33" s="1"/>
  <c r="Q24" i="33"/>
  <c r="Q36" i="33" s="1"/>
  <c r="P24" i="33"/>
  <c r="P36" i="33" s="1"/>
  <c r="O24" i="33"/>
  <c r="O36" i="33" s="1"/>
  <c r="N24" i="33"/>
  <c r="N36" i="33" s="1"/>
  <c r="M24" i="33"/>
  <c r="M36" i="33" s="1"/>
  <c r="L24" i="33"/>
  <c r="L36" i="33" s="1"/>
  <c r="K24" i="33"/>
  <c r="K36" i="33" s="1"/>
  <c r="J24" i="33"/>
  <c r="I24" i="33"/>
  <c r="I36" i="33" s="1"/>
  <c r="H24" i="33"/>
  <c r="H36" i="33" s="1"/>
  <c r="G24" i="33"/>
  <c r="G36" i="33" s="1"/>
  <c r="F24" i="33"/>
  <c r="F36" i="33" s="1"/>
  <c r="E24" i="33"/>
  <c r="E36" i="33" s="1"/>
  <c r="D24" i="33"/>
  <c r="D36" i="33" s="1"/>
  <c r="C24" i="33"/>
  <c r="C36" i="33" s="1"/>
  <c r="B24" i="33"/>
  <c r="B36" i="33" s="1"/>
  <c r="AB23" i="33"/>
  <c r="AB35" i="33" s="1"/>
  <c r="AA23" i="33"/>
  <c r="AA35" i="33" s="1"/>
  <c r="Z23" i="33"/>
  <c r="Z35" i="33" s="1"/>
  <c r="Y23" i="33"/>
  <c r="Y35" i="33" s="1"/>
  <c r="X23" i="33"/>
  <c r="X35" i="33" s="1"/>
  <c r="W23" i="33"/>
  <c r="W35" i="33" s="1"/>
  <c r="V23" i="33"/>
  <c r="V35" i="33" s="1"/>
  <c r="U23" i="33"/>
  <c r="U35" i="33" s="1"/>
  <c r="T23" i="33"/>
  <c r="T35" i="33" s="1"/>
  <c r="S23" i="33"/>
  <c r="S35" i="33" s="1"/>
  <c r="R23" i="33"/>
  <c r="R35" i="33" s="1"/>
  <c r="Q23" i="33"/>
  <c r="Q35" i="33" s="1"/>
  <c r="P23" i="33"/>
  <c r="P35" i="33" s="1"/>
  <c r="O23" i="33"/>
  <c r="O35" i="33" s="1"/>
  <c r="N23" i="33"/>
  <c r="N35" i="33" s="1"/>
  <c r="M23" i="33"/>
  <c r="M35" i="33" s="1"/>
  <c r="L23" i="33"/>
  <c r="L35" i="33" s="1"/>
  <c r="K23" i="33"/>
  <c r="K35" i="33" s="1"/>
  <c r="J23" i="33"/>
  <c r="J35" i="33" s="1"/>
  <c r="I23" i="33"/>
  <c r="I35" i="33" s="1"/>
  <c r="H23" i="33"/>
  <c r="H35" i="33" s="1"/>
  <c r="G23" i="33"/>
  <c r="G35" i="33" s="1"/>
  <c r="F23" i="33"/>
  <c r="F35" i="33" s="1"/>
  <c r="E23" i="33"/>
  <c r="E35" i="33" s="1"/>
  <c r="D23" i="33"/>
  <c r="D35" i="33" s="1"/>
  <c r="C23" i="33"/>
  <c r="C35" i="33" s="1"/>
  <c r="B23" i="33"/>
  <c r="B35" i="33" s="1"/>
  <c r="AB22" i="33"/>
  <c r="AB34" i="33" s="1"/>
  <c r="AA22" i="33"/>
  <c r="AA34" i="33" s="1"/>
  <c r="Z22" i="33"/>
  <c r="Z34" i="33" s="1"/>
  <c r="Y22" i="33"/>
  <c r="Y34" i="33" s="1"/>
  <c r="X22" i="33"/>
  <c r="X34" i="33" s="1"/>
  <c r="W22" i="33"/>
  <c r="W34" i="33" s="1"/>
  <c r="V22" i="33"/>
  <c r="V34" i="33" s="1"/>
  <c r="U22" i="33"/>
  <c r="U34" i="33" s="1"/>
  <c r="T22" i="33"/>
  <c r="T34" i="33" s="1"/>
  <c r="S22" i="33"/>
  <c r="S34" i="33" s="1"/>
  <c r="R22" i="33"/>
  <c r="R34" i="33" s="1"/>
  <c r="Q22" i="33"/>
  <c r="Q34" i="33" s="1"/>
  <c r="P22" i="33"/>
  <c r="P34" i="33" s="1"/>
  <c r="O22" i="33"/>
  <c r="O34" i="33" s="1"/>
  <c r="N22" i="33"/>
  <c r="N34" i="33" s="1"/>
  <c r="M22" i="33"/>
  <c r="M34" i="33" s="1"/>
  <c r="L22" i="33"/>
  <c r="L34" i="33" s="1"/>
  <c r="K22" i="33"/>
  <c r="K34" i="33" s="1"/>
  <c r="J22" i="33"/>
  <c r="J34" i="33" s="1"/>
  <c r="I22" i="33"/>
  <c r="I34" i="33" s="1"/>
  <c r="H22" i="33"/>
  <c r="G22" i="33"/>
  <c r="G34" i="33" s="1"/>
  <c r="F22" i="33"/>
  <c r="F34" i="33" s="1"/>
  <c r="E22" i="33"/>
  <c r="E34" i="33" s="1"/>
  <c r="D22" i="33"/>
  <c r="D34" i="33" s="1"/>
  <c r="C22" i="33"/>
  <c r="C34" i="33" s="1"/>
  <c r="B22" i="33"/>
  <c r="B34" i="33" s="1"/>
  <c r="AB21" i="33"/>
  <c r="AB33" i="33" s="1"/>
  <c r="AA21" i="33"/>
  <c r="Z21" i="33"/>
  <c r="Z33" i="33" s="1"/>
  <c r="Y21" i="33"/>
  <c r="Y33" i="33" s="1"/>
  <c r="X21" i="33"/>
  <c r="X33" i="33" s="1"/>
  <c r="W21" i="33"/>
  <c r="W33" i="33" s="1"/>
  <c r="V21" i="33"/>
  <c r="V33" i="33" s="1"/>
  <c r="U21" i="33"/>
  <c r="U33" i="33" s="1"/>
  <c r="T21" i="33"/>
  <c r="T33" i="33" s="1"/>
  <c r="S21" i="33"/>
  <c r="R21" i="33"/>
  <c r="R33" i="33" s="1"/>
  <c r="Q21" i="33"/>
  <c r="Q33" i="33" s="1"/>
  <c r="P21" i="33"/>
  <c r="P33" i="33" s="1"/>
  <c r="O21" i="33"/>
  <c r="O33" i="33" s="1"/>
  <c r="N21" i="33"/>
  <c r="N33" i="33" s="1"/>
  <c r="M21" i="33"/>
  <c r="M33" i="33" s="1"/>
  <c r="L21" i="33"/>
  <c r="L33" i="33" s="1"/>
  <c r="K21" i="33"/>
  <c r="J21" i="33"/>
  <c r="J33" i="33" s="1"/>
  <c r="I21" i="33"/>
  <c r="I33" i="33" s="1"/>
  <c r="H21" i="33"/>
  <c r="H33" i="33" s="1"/>
  <c r="G21" i="33"/>
  <c r="G33" i="33" s="1"/>
  <c r="F21" i="33"/>
  <c r="F33" i="33" s="1"/>
  <c r="E21" i="33"/>
  <c r="E33" i="33" s="1"/>
  <c r="D21" i="33"/>
  <c r="D33" i="33" s="1"/>
  <c r="C21" i="33"/>
  <c r="B21" i="33"/>
  <c r="B33" i="33" s="1"/>
  <c r="AB20" i="33"/>
  <c r="AB32" i="33" s="1"/>
  <c r="AA20" i="33"/>
  <c r="AA32" i="33" s="1"/>
  <c r="Z20" i="33"/>
  <c r="Z32" i="33" s="1"/>
  <c r="Y20" i="33"/>
  <c r="Y32" i="33" s="1"/>
  <c r="X20" i="33"/>
  <c r="X32" i="33" s="1"/>
  <c r="W20" i="33"/>
  <c r="W32" i="33" s="1"/>
  <c r="V20" i="33"/>
  <c r="V32" i="33" s="1"/>
  <c r="U20" i="33"/>
  <c r="U32" i="33" s="1"/>
  <c r="T20" i="33"/>
  <c r="T32" i="33" s="1"/>
  <c r="S20" i="33"/>
  <c r="S32" i="33" s="1"/>
  <c r="R20" i="33"/>
  <c r="R32" i="33" s="1"/>
  <c r="Q20" i="33"/>
  <c r="Q32" i="33" s="1"/>
  <c r="P20" i="33"/>
  <c r="P32" i="33" s="1"/>
  <c r="O20" i="33"/>
  <c r="O32" i="33" s="1"/>
  <c r="N20" i="33"/>
  <c r="N32" i="33" s="1"/>
  <c r="M20" i="33"/>
  <c r="M32" i="33" s="1"/>
  <c r="L20" i="33"/>
  <c r="L32" i="33" s="1"/>
  <c r="K20" i="33"/>
  <c r="K32" i="33" s="1"/>
  <c r="J20" i="33"/>
  <c r="J32" i="33" s="1"/>
  <c r="I20" i="33"/>
  <c r="I32" i="33" s="1"/>
  <c r="H20" i="33"/>
  <c r="H32" i="33" s="1"/>
  <c r="G20" i="33"/>
  <c r="G32" i="33" s="1"/>
  <c r="F20" i="33"/>
  <c r="E20" i="33"/>
  <c r="E32" i="33" s="1"/>
  <c r="D20" i="33"/>
  <c r="D32" i="33" s="1"/>
  <c r="C20" i="33"/>
  <c r="C32" i="33" s="1"/>
  <c r="B20" i="33"/>
  <c r="B32" i="33" s="1"/>
  <c r="AB19" i="33"/>
  <c r="AB31" i="33" s="1"/>
  <c r="AA19" i="33"/>
  <c r="AA31" i="33" s="1"/>
  <c r="Z19" i="33"/>
  <c r="Z31" i="33" s="1"/>
  <c r="Y19" i="33"/>
  <c r="X19" i="33"/>
  <c r="X31" i="33" s="1"/>
  <c r="W19" i="33"/>
  <c r="W31" i="33" s="1"/>
  <c r="V19" i="33"/>
  <c r="V31" i="33" s="1"/>
  <c r="U19" i="33"/>
  <c r="U31" i="33" s="1"/>
  <c r="T19" i="33"/>
  <c r="T31" i="33" s="1"/>
  <c r="S19" i="33"/>
  <c r="S31" i="33" s="1"/>
  <c r="R19" i="33"/>
  <c r="R31" i="33" s="1"/>
  <c r="Q19" i="33"/>
  <c r="P19" i="33"/>
  <c r="P31" i="33" s="1"/>
  <c r="O19" i="33"/>
  <c r="O31" i="33" s="1"/>
  <c r="N19" i="33"/>
  <c r="N31" i="33" s="1"/>
  <c r="M19" i="33"/>
  <c r="M31" i="33" s="1"/>
  <c r="L19" i="33"/>
  <c r="L31" i="33" s="1"/>
  <c r="K19" i="33"/>
  <c r="K31" i="33" s="1"/>
  <c r="J19" i="33"/>
  <c r="J31" i="33" s="1"/>
  <c r="I19" i="33"/>
  <c r="I31" i="33" s="1"/>
  <c r="H19" i="33"/>
  <c r="H31" i="33" s="1"/>
  <c r="G19" i="33"/>
  <c r="G31" i="33" s="1"/>
  <c r="F19" i="33"/>
  <c r="F31" i="33" s="1"/>
  <c r="E19" i="33"/>
  <c r="E31" i="33" s="1"/>
  <c r="D19" i="33"/>
  <c r="D31" i="33" s="1"/>
  <c r="C19" i="33"/>
  <c r="C31" i="33" s="1"/>
  <c r="B19" i="33"/>
  <c r="B31" i="33" s="1"/>
  <c r="AB18" i="33"/>
  <c r="AA18" i="33"/>
  <c r="AA30" i="33" s="1"/>
  <c r="Z18" i="33"/>
  <c r="Z30" i="33" s="1"/>
  <c r="Y18" i="33"/>
  <c r="Y30" i="33" s="1"/>
  <c r="X18" i="33"/>
  <c r="X30" i="33" s="1"/>
  <c r="W18" i="33"/>
  <c r="W30" i="33" s="1"/>
  <c r="V18" i="33"/>
  <c r="V30" i="33" s="1"/>
  <c r="U18" i="33"/>
  <c r="U30" i="33" s="1"/>
  <c r="T18" i="33"/>
  <c r="S18" i="33"/>
  <c r="S30" i="33" s="1"/>
  <c r="R18" i="33"/>
  <c r="R30" i="33" s="1"/>
  <c r="Q18" i="33"/>
  <c r="Q30" i="33" s="1"/>
  <c r="P18" i="33"/>
  <c r="P30" i="33" s="1"/>
  <c r="O18" i="33"/>
  <c r="O30" i="33" s="1"/>
  <c r="N18" i="33"/>
  <c r="N30" i="33" s="1"/>
  <c r="M18" i="33"/>
  <c r="M30" i="33" s="1"/>
  <c r="L18" i="33"/>
  <c r="K18" i="33"/>
  <c r="K30" i="33" s="1"/>
  <c r="J18" i="33"/>
  <c r="J30" i="33" s="1"/>
  <c r="I18" i="33"/>
  <c r="I30" i="33" s="1"/>
  <c r="H18" i="33"/>
  <c r="H30" i="33" s="1"/>
  <c r="G18" i="33"/>
  <c r="G30" i="33" s="1"/>
  <c r="F18" i="33"/>
  <c r="F30" i="33" s="1"/>
  <c r="E18" i="33"/>
  <c r="E30" i="33" s="1"/>
  <c r="D18" i="33"/>
  <c r="C18" i="33"/>
  <c r="C30" i="33" s="1"/>
  <c r="B18" i="33"/>
  <c r="B30" i="33" s="1"/>
  <c r="AB17" i="33"/>
  <c r="AB29" i="33" s="1"/>
  <c r="AA17" i="33"/>
  <c r="AA29" i="33" s="1"/>
  <c r="Z17" i="33"/>
  <c r="Z29" i="33" s="1"/>
  <c r="Y17" i="33"/>
  <c r="Y29" i="33" s="1"/>
  <c r="X17" i="33"/>
  <c r="X29" i="33" s="1"/>
  <c r="W17" i="33"/>
  <c r="V17" i="33"/>
  <c r="V29" i="33" s="1"/>
  <c r="U17" i="33"/>
  <c r="U29" i="33" s="1"/>
  <c r="T17" i="33"/>
  <c r="T29" i="33" s="1"/>
  <c r="S17" i="33"/>
  <c r="S29" i="33" s="1"/>
  <c r="R17" i="33"/>
  <c r="R29" i="33" s="1"/>
  <c r="Q17" i="33"/>
  <c r="Q29" i="33" s="1"/>
  <c r="P17" i="33"/>
  <c r="P29" i="33" s="1"/>
  <c r="O17" i="33"/>
  <c r="O29" i="33" s="1"/>
  <c r="N17" i="33"/>
  <c r="N29" i="33" s="1"/>
  <c r="M17" i="33"/>
  <c r="M29" i="33" s="1"/>
  <c r="L17" i="33"/>
  <c r="L29" i="33" s="1"/>
  <c r="K17" i="33"/>
  <c r="K29" i="33" s="1"/>
  <c r="J17" i="33"/>
  <c r="J29" i="33" s="1"/>
  <c r="I17" i="33"/>
  <c r="I29" i="33" s="1"/>
  <c r="H17" i="33"/>
  <c r="H29" i="33" s="1"/>
  <c r="G17" i="33"/>
  <c r="G29" i="33" s="1"/>
  <c r="F17" i="33"/>
  <c r="F29" i="33" s="1"/>
  <c r="E17" i="33"/>
  <c r="E29" i="33" s="1"/>
  <c r="D17" i="33"/>
  <c r="D29" i="33" s="1"/>
  <c r="C17" i="33"/>
  <c r="C29" i="33" s="1"/>
  <c r="B17" i="33"/>
  <c r="B29" i="33" s="1"/>
  <c r="AB24" i="32"/>
  <c r="AB36" i="32" s="1"/>
  <c r="AA24" i="32"/>
  <c r="AA36" i="32" s="1"/>
  <c r="Z24" i="32"/>
  <c r="Z36" i="32" s="1"/>
  <c r="Y24" i="32"/>
  <c r="Y36" i="32" s="1"/>
  <c r="X24" i="32"/>
  <c r="X36" i="32" s="1"/>
  <c r="W24" i="32"/>
  <c r="W36" i="32" s="1"/>
  <c r="V24" i="32"/>
  <c r="V36" i="32" s="1"/>
  <c r="U24" i="32"/>
  <c r="U36" i="32" s="1"/>
  <c r="T24" i="32"/>
  <c r="T36" i="32" s="1"/>
  <c r="S24" i="32"/>
  <c r="S36" i="32" s="1"/>
  <c r="R24" i="32"/>
  <c r="R36" i="32" s="1"/>
  <c r="Q24" i="32"/>
  <c r="Q36" i="32" s="1"/>
  <c r="P24" i="32"/>
  <c r="P36" i="32" s="1"/>
  <c r="O24" i="32"/>
  <c r="O36" i="32" s="1"/>
  <c r="N24" i="32"/>
  <c r="N36" i="32" s="1"/>
  <c r="M24" i="32"/>
  <c r="M36" i="32" s="1"/>
  <c r="L24" i="32"/>
  <c r="L36" i="32" s="1"/>
  <c r="K24" i="32"/>
  <c r="K36" i="32" s="1"/>
  <c r="J24" i="32"/>
  <c r="J36" i="32" s="1"/>
  <c r="I24" i="32"/>
  <c r="I36" i="32" s="1"/>
  <c r="H24" i="32"/>
  <c r="H36" i="32" s="1"/>
  <c r="G24" i="32"/>
  <c r="G36" i="32" s="1"/>
  <c r="F24" i="32"/>
  <c r="F36" i="32" s="1"/>
  <c r="E24" i="32"/>
  <c r="E36" i="32" s="1"/>
  <c r="D24" i="32"/>
  <c r="D36" i="32" s="1"/>
  <c r="C24" i="32"/>
  <c r="C36" i="32" s="1"/>
  <c r="B24" i="32"/>
  <c r="B36" i="32" s="1"/>
  <c r="AB23" i="32"/>
  <c r="AB35" i="32" s="1"/>
  <c r="AA23" i="32"/>
  <c r="AA35" i="32" s="1"/>
  <c r="Z23" i="32"/>
  <c r="Z35" i="32" s="1"/>
  <c r="Y23" i="32"/>
  <c r="Y35" i="32" s="1"/>
  <c r="X23" i="32"/>
  <c r="X35" i="32" s="1"/>
  <c r="W23" i="32"/>
  <c r="W35" i="32" s="1"/>
  <c r="V23" i="32"/>
  <c r="V35" i="32" s="1"/>
  <c r="U23" i="32"/>
  <c r="U35" i="32" s="1"/>
  <c r="T23" i="32"/>
  <c r="T35" i="32" s="1"/>
  <c r="S23" i="32"/>
  <c r="S35" i="32" s="1"/>
  <c r="R23" i="32"/>
  <c r="Q23" i="32"/>
  <c r="Q35" i="32" s="1"/>
  <c r="P23" i="32"/>
  <c r="P35" i="32" s="1"/>
  <c r="O23" i="32"/>
  <c r="O35" i="32" s="1"/>
  <c r="N23" i="32"/>
  <c r="N35" i="32" s="1"/>
  <c r="M23" i="32"/>
  <c r="M35" i="32" s="1"/>
  <c r="L23" i="32"/>
  <c r="L35" i="32" s="1"/>
  <c r="K23" i="32"/>
  <c r="K35" i="32" s="1"/>
  <c r="J23" i="32"/>
  <c r="J35" i="32" s="1"/>
  <c r="I23" i="32"/>
  <c r="I35" i="32" s="1"/>
  <c r="H23" i="32"/>
  <c r="H35" i="32" s="1"/>
  <c r="G23" i="32"/>
  <c r="G35" i="32" s="1"/>
  <c r="F23" i="32"/>
  <c r="F35" i="32" s="1"/>
  <c r="E23" i="32"/>
  <c r="E35" i="32" s="1"/>
  <c r="D23" i="32"/>
  <c r="D35" i="32" s="1"/>
  <c r="C23" i="32"/>
  <c r="C35" i="32" s="1"/>
  <c r="B23" i="32"/>
  <c r="B35" i="32" s="1"/>
  <c r="AB22" i="32"/>
  <c r="AB34" i="32" s="1"/>
  <c r="AA22" i="32"/>
  <c r="AA34" i="32" s="1"/>
  <c r="Z22" i="32"/>
  <c r="Z34" i="32" s="1"/>
  <c r="Y22" i="32"/>
  <c r="Y34" i="32" s="1"/>
  <c r="X22" i="32"/>
  <c r="X34" i="32" s="1"/>
  <c r="W22" i="32"/>
  <c r="W34" i="32" s="1"/>
  <c r="V22" i="32"/>
  <c r="V34" i="32" s="1"/>
  <c r="U22" i="32"/>
  <c r="U34" i="32" s="1"/>
  <c r="T22" i="32"/>
  <c r="T34" i="32" s="1"/>
  <c r="S22" i="32"/>
  <c r="S34" i="32" s="1"/>
  <c r="R22" i="32"/>
  <c r="R34" i="32" s="1"/>
  <c r="Q22" i="32"/>
  <c r="Q34" i="32" s="1"/>
  <c r="P22" i="32"/>
  <c r="P34" i="32" s="1"/>
  <c r="O22" i="32"/>
  <c r="O34" i="32" s="1"/>
  <c r="N22" i="32"/>
  <c r="N34" i="32" s="1"/>
  <c r="M22" i="32"/>
  <c r="M34" i="32" s="1"/>
  <c r="L22" i="32"/>
  <c r="L34" i="32" s="1"/>
  <c r="K22" i="32"/>
  <c r="K34" i="32" s="1"/>
  <c r="J22" i="32"/>
  <c r="J34" i="32" s="1"/>
  <c r="I22" i="32"/>
  <c r="I34" i="32" s="1"/>
  <c r="H22" i="32"/>
  <c r="H34" i="32" s="1"/>
  <c r="G22" i="32"/>
  <c r="G34" i="32" s="1"/>
  <c r="F22" i="32"/>
  <c r="F34" i="32" s="1"/>
  <c r="E22" i="32"/>
  <c r="E34" i="32" s="1"/>
  <c r="D22" i="32"/>
  <c r="D34" i="32" s="1"/>
  <c r="C22" i="32"/>
  <c r="C34" i="32" s="1"/>
  <c r="B22" i="32"/>
  <c r="AB21" i="32"/>
  <c r="AB33" i="32" s="1"/>
  <c r="AA21" i="32"/>
  <c r="AA33" i="32" s="1"/>
  <c r="Z21" i="32"/>
  <c r="Z33" i="32" s="1"/>
  <c r="Y21" i="32"/>
  <c r="X21" i="32"/>
  <c r="X33" i="32" s="1"/>
  <c r="W21" i="32"/>
  <c r="W33" i="32" s="1"/>
  <c r="V21" i="32"/>
  <c r="V33" i="32" s="1"/>
  <c r="U21" i="32"/>
  <c r="T21" i="32"/>
  <c r="T33" i="32" s="1"/>
  <c r="S21" i="32"/>
  <c r="S33" i="32" s="1"/>
  <c r="R21" i="32"/>
  <c r="R33" i="32" s="1"/>
  <c r="Q21" i="32"/>
  <c r="P21" i="32"/>
  <c r="P33" i="32" s="1"/>
  <c r="O21" i="32"/>
  <c r="O33" i="32" s="1"/>
  <c r="N21" i="32"/>
  <c r="N33" i="32" s="1"/>
  <c r="M21" i="32"/>
  <c r="L21" i="32"/>
  <c r="L33" i="32" s="1"/>
  <c r="K21" i="32"/>
  <c r="K33" i="32" s="1"/>
  <c r="J21" i="32"/>
  <c r="J33" i="32" s="1"/>
  <c r="I21" i="32"/>
  <c r="H21" i="32"/>
  <c r="H33" i="32" s="1"/>
  <c r="G21" i="32"/>
  <c r="G33" i="32" s="1"/>
  <c r="F21" i="32"/>
  <c r="F33" i="32" s="1"/>
  <c r="E21" i="32"/>
  <c r="D21" i="32"/>
  <c r="D33" i="32" s="1"/>
  <c r="C21" i="32"/>
  <c r="C33" i="32" s="1"/>
  <c r="B21" i="32"/>
  <c r="B33" i="32" s="1"/>
  <c r="AB20" i="32"/>
  <c r="AB32" i="32" s="1"/>
  <c r="AA20" i="32"/>
  <c r="AA32" i="32" s="1"/>
  <c r="Z20" i="32"/>
  <c r="Z32" i="32" s="1"/>
  <c r="Y20" i="32"/>
  <c r="Y32" i="32" s="1"/>
  <c r="X20" i="32"/>
  <c r="X32" i="32" s="1"/>
  <c r="W20" i="32"/>
  <c r="W32" i="32" s="1"/>
  <c r="V20" i="32"/>
  <c r="V32" i="32" s="1"/>
  <c r="U20" i="32"/>
  <c r="U32" i="32" s="1"/>
  <c r="T20" i="32"/>
  <c r="T32" i="32" s="1"/>
  <c r="S20" i="32"/>
  <c r="S32" i="32" s="1"/>
  <c r="R20" i="32"/>
  <c r="R32" i="32" s="1"/>
  <c r="Q20" i="32"/>
  <c r="Q32" i="32" s="1"/>
  <c r="P20" i="32"/>
  <c r="P32" i="32" s="1"/>
  <c r="O20" i="32"/>
  <c r="O32" i="32" s="1"/>
  <c r="N20" i="32"/>
  <c r="N32" i="32" s="1"/>
  <c r="M20" i="32"/>
  <c r="M32" i="32" s="1"/>
  <c r="L20" i="32"/>
  <c r="L32" i="32" s="1"/>
  <c r="K20" i="32"/>
  <c r="K32" i="32" s="1"/>
  <c r="J20" i="32"/>
  <c r="J32" i="32" s="1"/>
  <c r="I20" i="32"/>
  <c r="I32" i="32" s="1"/>
  <c r="H20" i="32"/>
  <c r="H32" i="32" s="1"/>
  <c r="G20" i="32"/>
  <c r="G32" i="32" s="1"/>
  <c r="F20" i="32"/>
  <c r="E20" i="32"/>
  <c r="E32" i="32" s="1"/>
  <c r="D20" i="32"/>
  <c r="D32" i="32" s="1"/>
  <c r="C20" i="32"/>
  <c r="C32" i="32" s="1"/>
  <c r="B20" i="32"/>
  <c r="B32" i="32" s="1"/>
  <c r="AB19" i="32"/>
  <c r="AB31" i="32" s="1"/>
  <c r="AA19" i="32"/>
  <c r="AA31" i="32" s="1"/>
  <c r="Z19" i="32"/>
  <c r="Z31" i="32" s="1"/>
  <c r="Y19" i="32"/>
  <c r="Y31" i="32" s="1"/>
  <c r="X19" i="32"/>
  <c r="W19" i="32"/>
  <c r="W31" i="32" s="1"/>
  <c r="V19" i="32"/>
  <c r="V31" i="32" s="1"/>
  <c r="U19" i="32"/>
  <c r="U31" i="32" s="1"/>
  <c r="T19" i="32"/>
  <c r="S19" i="32"/>
  <c r="S31" i="32" s="1"/>
  <c r="R19" i="32"/>
  <c r="R31" i="32" s="1"/>
  <c r="Q19" i="32"/>
  <c r="Q31" i="32" s="1"/>
  <c r="P19" i="32"/>
  <c r="P31" i="32" s="1"/>
  <c r="O19" i="32"/>
  <c r="O31" i="32" s="1"/>
  <c r="N19" i="32"/>
  <c r="N31" i="32" s="1"/>
  <c r="M19" i="32"/>
  <c r="M31" i="32" s="1"/>
  <c r="L19" i="32"/>
  <c r="L31" i="32" s="1"/>
  <c r="K19" i="32"/>
  <c r="K31" i="32" s="1"/>
  <c r="J19" i="32"/>
  <c r="J31" i="32" s="1"/>
  <c r="I19" i="32"/>
  <c r="I31" i="32" s="1"/>
  <c r="H19" i="32"/>
  <c r="G19" i="32"/>
  <c r="G31" i="32" s="1"/>
  <c r="F19" i="32"/>
  <c r="F31" i="32" s="1"/>
  <c r="E19" i="32"/>
  <c r="E31" i="32" s="1"/>
  <c r="D19" i="32"/>
  <c r="C19" i="32"/>
  <c r="C31" i="32" s="1"/>
  <c r="B19" i="32"/>
  <c r="B31" i="32" s="1"/>
  <c r="AB18" i="32"/>
  <c r="AB30" i="32" s="1"/>
  <c r="AA18" i="32"/>
  <c r="Z18" i="32"/>
  <c r="Z30" i="32" s="1"/>
  <c r="Y18" i="32"/>
  <c r="Y30" i="32" s="1"/>
  <c r="X18" i="32"/>
  <c r="X30" i="32" s="1"/>
  <c r="W18" i="32"/>
  <c r="W30" i="32" s="1"/>
  <c r="V18" i="32"/>
  <c r="V30" i="32" s="1"/>
  <c r="U18" i="32"/>
  <c r="U30" i="32" s="1"/>
  <c r="T18" i="32"/>
  <c r="T30" i="32" s="1"/>
  <c r="S18" i="32"/>
  <c r="R18" i="32"/>
  <c r="R30" i="32" s="1"/>
  <c r="Q18" i="32"/>
  <c r="Q30" i="32" s="1"/>
  <c r="P18" i="32"/>
  <c r="P30" i="32" s="1"/>
  <c r="O18" i="32"/>
  <c r="N18" i="32"/>
  <c r="N30" i="32" s="1"/>
  <c r="M18" i="32"/>
  <c r="M30" i="32" s="1"/>
  <c r="L18" i="32"/>
  <c r="L30" i="32" s="1"/>
  <c r="K18" i="32"/>
  <c r="J18" i="32"/>
  <c r="J30" i="32" s="1"/>
  <c r="I18" i="32"/>
  <c r="I30" i="32" s="1"/>
  <c r="H18" i="32"/>
  <c r="H30" i="32" s="1"/>
  <c r="G18" i="32"/>
  <c r="F18" i="32"/>
  <c r="F30" i="32" s="1"/>
  <c r="E18" i="32"/>
  <c r="E30" i="32" s="1"/>
  <c r="D18" i="32"/>
  <c r="D30" i="32" s="1"/>
  <c r="C18" i="32"/>
  <c r="C30" i="32" s="1"/>
  <c r="B18" i="32"/>
  <c r="B30" i="32" s="1"/>
  <c r="AB17" i="32"/>
  <c r="AB29" i="32" s="1"/>
  <c r="AA17" i="32"/>
  <c r="AA29" i="32" s="1"/>
  <c r="Z17" i="32"/>
  <c r="Y17" i="32"/>
  <c r="Y29" i="32" s="1"/>
  <c r="X17" i="32"/>
  <c r="X29" i="32" s="1"/>
  <c r="W17" i="32"/>
  <c r="W29" i="32" s="1"/>
  <c r="V17" i="32"/>
  <c r="V29" i="32" s="1"/>
  <c r="U17" i="32"/>
  <c r="U29" i="32" s="1"/>
  <c r="T17" i="32"/>
  <c r="T29" i="32" s="1"/>
  <c r="S17" i="32"/>
  <c r="S29" i="32" s="1"/>
  <c r="R17" i="32"/>
  <c r="R29" i="32" s="1"/>
  <c r="Q17" i="32"/>
  <c r="Q29" i="32" s="1"/>
  <c r="P17" i="32"/>
  <c r="O17" i="32"/>
  <c r="O29" i="32" s="1"/>
  <c r="N17" i="32"/>
  <c r="N29" i="32" s="1"/>
  <c r="M17" i="32"/>
  <c r="M29" i="32" s="1"/>
  <c r="L17" i="32"/>
  <c r="L29" i="32" s="1"/>
  <c r="K17" i="32"/>
  <c r="K29" i="32" s="1"/>
  <c r="J17" i="32"/>
  <c r="I17" i="32"/>
  <c r="I29" i="32" s="1"/>
  <c r="H17" i="32"/>
  <c r="H29" i="32" s="1"/>
  <c r="G17" i="32"/>
  <c r="G29" i="32" s="1"/>
  <c r="F17" i="32"/>
  <c r="F29" i="32" s="1"/>
  <c r="E17" i="32"/>
  <c r="E29" i="32" s="1"/>
  <c r="D17" i="32"/>
  <c r="D29" i="32" s="1"/>
  <c r="C17" i="32"/>
  <c r="C29" i="32" s="1"/>
  <c r="B17" i="32"/>
  <c r="B29" i="32" s="1"/>
  <c r="AB24" i="30"/>
  <c r="AB36" i="30" s="1"/>
  <c r="AA24" i="30"/>
  <c r="AA36" i="30" s="1"/>
  <c r="Z24" i="30"/>
  <c r="Z36" i="30" s="1"/>
  <c r="Y24" i="30"/>
  <c r="Y36" i="30" s="1"/>
  <c r="X24" i="30"/>
  <c r="X36" i="30" s="1"/>
  <c r="W24" i="30"/>
  <c r="W36" i="30" s="1"/>
  <c r="V24" i="30"/>
  <c r="V36" i="30" s="1"/>
  <c r="U24" i="30"/>
  <c r="U36" i="30" s="1"/>
  <c r="T24" i="30"/>
  <c r="T36" i="30" s="1"/>
  <c r="S24" i="30"/>
  <c r="S36" i="30" s="1"/>
  <c r="R24" i="30"/>
  <c r="R36" i="30" s="1"/>
  <c r="Q24" i="30"/>
  <c r="Q36" i="30" s="1"/>
  <c r="P24" i="30"/>
  <c r="P36" i="30" s="1"/>
  <c r="O24" i="30"/>
  <c r="O36" i="30" s="1"/>
  <c r="N24" i="30"/>
  <c r="N36" i="30" s="1"/>
  <c r="M24" i="30"/>
  <c r="M36" i="30" s="1"/>
  <c r="L24" i="30"/>
  <c r="L36" i="30" s="1"/>
  <c r="K24" i="30"/>
  <c r="K36" i="30" s="1"/>
  <c r="J24" i="30"/>
  <c r="J36" i="30" s="1"/>
  <c r="I24" i="30"/>
  <c r="I36" i="30" s="1"/>
  <c r="H24" i="30"/>
  <c r="H36" i="30" s="1"/>
  <c r="G24" i="30"/>
  <c r="G36" i="30" s="1"/>
  <c r="F24" i="30"/>
  <c r="F36" i="30" s="1"/>
  <c r="E24" i="30"/>
  <c r="E36" i="30" s="1"/>
  <c r="D24" i="30"/>
  <c r="D36" i="30" s="1"/>
  <c r="C24" i="30"/>
  <c r="C36" i="30" s="1"/>
  <c r="B24" i="30"/>
  <c r="B36" i="30" s="1"/>
  <c r="AB23" i="30"/>
  <c r="AB35" i="30" s="1"/>
  <c r="AA23" i="30"/>
  <c r="AA35" i="30" s="1"/>
  <c r="Z23" i="30"/>
  <c r="Z35" i="30" s="1"/>
  <c r="Y23" i="30"/>
  <c r="Y35" i="30" s="1"/>
  <c r="X23" i="30"/>
  <c r="X35" i="30" s="1"/>
  <c r="W23" i="30"/>
  <c r="W35" i="30" s="1"/>
  <c r="V23" i="30"/>
  <c r="V35" i="30" s="1"/>
  <c r="U23" i="30"/>
  <c r="U35" i="30" s="1"/>
  <c r="T23" i="30"/>
  <c r="T35" i="30" s="1"/>
  <c r="S23" i="30"/>
  <c r="S35" i="30" s="1"/>
  <c r="R23" i="30"/>
  <c r="R35" i="30" s="1"/>
  <c r="Q23" i="30"/>
  <c r="Q35" i="30" s="1"/>
  <c r="P23" i="30"/>
  <c r="P35" i="30" s="1"/>
  <c r="O23" i="30"/>
  <c r="O35" i="30" s="1"/>
  <c r="N23" i="30"/>
  <c r="N35" i="30" s="1"/>
  <c r="M23" i="30"/>
  <c r="M35" i="30" s="1"/>
  <c r="L23" i="30"/>
  <c r="L35" i="30" s="1"/>
  <c r="K23" i="30"/>
  <c r="K35" i="30" s="1"/>
  <c r="J23" i="30"/>
  <c r="J35" i="30" s="1"/>
  <c r="I23" i="30"/>
  <c r="I35" i="30" s="1"/>
  <c r="H23" i="30"/>
  <c r="H35" i="30" s="1"/>
  <c r="G23" i="30"/>
  <c r="G35" i="30" s="1"/>
  <c r="F23" i="30"/>
  <c r="E23" i="30"/>
  <c r="E35" i="30" s="1"/>
  <c r="D23" i="30"/>
  <c r="D35" i="30" s="1"/>
  <c r="C23" i="30"/>
  <c r="C35" i="30" s="1"/>
  <c r="B23" i="30"/>
  <c r="B35" i="30" s="1"/>
  <c r="AB22" i="30"/>
  <c r="AB34" i="30" s="1"/>
  <c r="AA22" i="30"/>
  <c r="AA34" i="30" s="1"/>
  <c r="Z22" i="30"/>
  <c r="Z34" i="30" s="1"/>
  <c r="Y22" i="30"/>
  <c r="X22" i="30"/>
  <c r="X34" i="30" s="1"/>
  <c r="W22" i="30"/>
  <c r="W34" i="30" s="1"/>
  <c r="V22" i="30"/>
  <c r="V34" i="30" s="1"/>
  <c r="U22" i="30"/>
  <c r="U34" i="30" s="1"/>
  <c r="T22" i="30"/>
  <c r="T34" i="30" s="1"/>
  <c r="S22" i="30"/>
  <c r="S34" i="30" s="1"/>
  <c r="R22" i="30"/>
  <c r="R34" i="30" s="1"/>
  <c r="Q22" i="30"/>
  <c r="Q34" i="30" s="1"/>
  <c r="P22" i="30"/>
  <c r="P34" i="30" s="1"/>
  <c r="O22" i="30"/>
  <c r="O34" i="30" s="1"/>
  <c r="N22" i="30"/>
  <c r="N34" i="30" s="1"/>
  <c r="M22" i="30"/>
  <c r="M34" i="30" s="1"/>
  <c r="L22" i="30"/>
  <c r="L34" i="30" s="1"/>
  <c r="K22" i="30"/>
  <c r="K34" i="30" s="1"/>
  <c r="J22" i="30"/>
  <c r="J34" i="30" s="1"/>
  <c r="I22" i="30"/>
  <c r="I34" i="30" s="1"/>
  <c r="H22" i="30"/>
  <c r="H34" i="30" s="1"/>
  <c r="G22" i="30"/>
  <c r="G34" i="30" s="1"/>
  <c r="F22" i="30"/>
  <c r="F34" i="30" s="1"/>
  <c r="E22" i="30"/>
  <c r="E34" i="30" s="1"/>
  <c r="D22" i="30"/>
  <c r="D34" i="30" s="1"/>
  <c r="C22" i="30"/>
  <c r="C34" i="30" s="1"/>
  <c r="B22" i="30"/>
  <c r="B34" i="30" s="1"/>
  <c r="AB21" i="30"/>
  <c r="AA21" i="30"/>
  <c r="AA33" i="30" s="1"/>
  <c r="Z21" i="30"/>
  <c r="Z33" i="30" s="1"/>
  <c r="Y21" i="30"/>
  <c r="Y33" i="30" s="1"/>
  <c r="X21" i="30"/>
  <c r="X33" i="30" s="1"/>
  <c r="W21" i="30"/>
  <c r="W33" i="30" s="1"/>
  <c r="V21" i="30"/>
  <c r="V33" i="30" s="1"/>
  <c r="U21" i="30"/>
  <c r="U33" i="30" s="1"/>
  <c r="T21" i="30"/>
  <c r="S21" i="30"/>
  <c r="S33" i="30" s="1"/>
  <c r="R21" i="30"/>
  <c r="R33" i="30" s="1"/>
  <c r="Q21" i="30"/>
  <c r="Q33" i="30" s="1"/>
  <c r="P21" i="30"/>
  <c r="P33" i="30" s="1"/>
  <c r="O21" i="30"/>
  <c r="O33" i="30" s="1"/>
  <c r="N21" i="30"/>
  <c r="N33" i="30" s="1"/>
  <c r="M21" i="30"/>
  <c r="M33" i="30" s="1"/>
  <c r="L21" i="30"/>
  <c r="K21" i="30"/>
  <c r="K33" i="30" s="1"/>
  <c r="J21" i="30"/>
  <c r="J33" i="30" s="1"/>
  <c r="I21" i="30"/>
  <c r="I33" i="30" s="1"/>
  <c r="H21" i="30"/>
  <c r="H33" i="30" s="1"/>
  <c r="G21" i="30"/>
  <c r="G33" i="30" s="1"/>
  <c r="F21" i="30"/>
  <c r="F33" i="30" s="1"/>
  <c r="E21" i="30"/>
  <c r="E33" i="30" s="1"/>
  <c r="D21" i="30"/>
  <c r="D33" i="30" s="1"/>
  <c r="C21" i="30"/>
  <c r="C33" i="30" s="1"/>
  <c r="B21" i="30"/>
  <c r="B33" i="30" s="1"/>
  <c r="AB20" i="30"/>
  <c r="AB32" i="30" s="1"/>
  <c r="AA20" i="30"/>
  <c r="AA32" i="30" s="1"/>
  <c r="Z20" i="30"/>
  <c r="Z32" i="30" s="1"/>
  <c r="Y20" i="30"/>
  <c r="Y32" i="30" s="1"/>
  <c r="X20" i="30"/>
  <c r="X32" i="30" s="1"/>
  <c r="W20" i="30"/>
  <c r="V20" i="30"/>
  <c r="V32" i="30" s="1"/>
  <c r="U20" i="30"/>
  <c r="U32" i="30" s="1"/>
  <c r="T20" i="30"/>
  <c r="T32" i="30" s="1"/>
  <c r="S20" i="30"/>
  <c r="S32" i="30" s="1"/>
  <c r="R20" i="30"/>
  <c r="R32" i="30" s="1"/>
  <c r="Q20" i="30"/>
  <c r="Q32" i="30" s="1"/>
  <c r="P20" i="30"/>
  <c r="P32" i="30" s="1"/>
  <c r="O20" i="30"/>
  <c r="N20" i="30"/>
  <c r="N32" i="30" s="1"/>
  <c r="M20" i="30"/>
  <c r="M32" i="30" s="1"/>
  <c r="L20" i="30"/>
  <c r="L32" i="30" s="1"/>
  <c r="K20" i="30"/>
  <c r="K32" i="30" s="1"/>
  <c r="J20" i="30"/>
  <c r="J32" i="30" s="1"/>
  <c r="I20" i="30"/>
  <c r="I32" i="30" s="1"/>
  <c r="H20" i="30"/>
  <c r="H32" i="30" s="1"/>
  <c r="G20" i="30"/>
  <c r="F20" i="30"/>
  <c r="F32" i="30" s="1"/>
  <c r="E20" i="30"/>
  <c r="E32" i="30" s="1"/>
  <c r="D20" i="30"/>
  <c r="D32" i="30" s="1"/>
  <c r="C20" i="30"/>
  <c r="C32" i="30" s="1"/>
  <c r="B20" i="30"/>
  <c r="B32" i="30" s="1"/>
  <c r="AB19" i="30"/>
  <c r="AB31" i="30" s="1"/>
  <c r="AA19" i="30"/>
  <c r="AA31" i="30" s="1"/>
  <c r="Z19" i="30"/>
  <c r="Y19" i="30"/>
  <c r="Y31" i="30" s="1"/>
  <c r="X19" i="30"/>
  <c r="X31" i="30" s="1"/>
  <c r="W19" i="30"/>
  <c r="W31" i="30" s="1"/>
  <c r="V19" i="30"/>
  <c r="V31" i="30" s="1"/>
  <c r="U19" i="30"/>
  <c r="U31" i="30" s="1"/>
  <c r="T19" i="30"/>
  <c r="T31" i="30" s="1"/>
  <c r="S19" i="30"/>
  <c r="S31" i="30" s="1"/>
  <c r="R19" i="30"/>
  <c r="Q19" i="30"/>
  <c r="Q31" i="30" s="1"/>
  <c r="P19" i="30"/>
  <c r="P31" i="30" s="1"/>
  <c r="O19" i="30"/>
  <c r="O31" i="30" s="1"/>
  <c r="N19" i="30"/>
  <c r="N31" i="30" s="1"/>
  <c r="M19" i="30"/>
  <c r="M31" i="30" s="1"/>
  <c r="L19" i="30"/>
  <c r="L31" i="30" s="1"/>
  <c r="K19" i="30"/>
  <c r="K31" i="30" s="1"/>
  <c r="J19" i="30"/>
  <c r="I19" i="30"/>
  <c r="I31" i="30" s="1"/>
  <c r="H19" i="30"/>
  <c r="H31" i="30" s="1"/>
  <c r="G19" i="30"/>
  <c r="G31" i="30" s="1"/>
  <c r="F19" i="30"/>
  <c r="F31" i="30" s="1"/>
  <c r="E19" i="30"/>
  <c r="E31" i="30" s="1"/>
  <c r="D19" i="30"/>
  <c r="D31" i="30" s="1"/>
  <c r="C19" i="30"/>
  <c r="C31" i="30" s="1"/>
  <c r="B19" i="30"/>
  <c r="B31" i="30" s="1"/>
  <c r="AB18" i="30"/>
  <c r="AB30" i="30" s="1"/>
  <c r="AA18" i="30"/>
  <c r="AA30" i="30" s="1"/>
  <c r="Z18" i="30"/>
  <c r="Z30" i="30" s="1"/>
  <c r="Y18" i="30"/>
  <c r="Y30" i="30" s="1"/>
  <c r="X18" i="30"/>
  <c r="X30" i="30" s="1"/>
  <c r="W18" i="30"/>
  <c r="W30" i="30" s="1"/>
  <c r="V18" i="30"/>
  <c r="V30" i="30" s="1"/>
  <c r="U18" i="30"/>
  <c r="U30" i="30" s="1"/>
  <c r="T18" i="30"/>
  <c r="T30" i="30" s="1"/>
  <c r="S18" i="30"/>
  <c r="S30" i="30" s="1"/>
  <c r="R18" i="30"/>
  <c r="R30" i="30" s="1"/>
  <c r="Q18" i="30"/>
  <c r="Q30" i="30" s="1"/>
  <c r="P18" i="30"/>
  <c r="P30" i="30" s="1"/>
  <c r="O18" i="30"/>
  <c r="O30" i="30" s="1"/>
  <c r="N18" i="30"/>
  <c r="N30" i="30" s="1"/>
  <c r="M18" i="30"/>
  <c r="M30" i="30" s="1"/>
  <c r="L18" i="30"/>
  <c r="L30" i="30" s="1"/>
  <c r="K18" i="30"/>
  <c r="K30" i="30" s="1"/>
  <c r="J18" i="30"/>
  <c r="J30" i="30" s="1"/>
  <c r="I18" i="30"/>
  <c r="I30" i="30" s="1"/>
  <c r="H18" i="30"/>
  <c r="H30" i="30" s="1"/>
  <c r="G18" i="30"/>
  <c r="G30" i="30" s="1"/>
  <c r="F18" i="30"/>
  <c r="F30" i="30" s="1"/>
  <c r="E18" i="30"/>
  <c r="D18" i="30"/>
  <c r="D30" i="30" s="1"/>
  <c r="C18" i="30"/>
  <c r="B18" i="30"/>
  <c r="B30" i="30" s="1"/>
  <c r="AB17" i="30"/>
  <c r="AB29" i="30" s="1"/>
  <c r="AA17" i="30"/>
  <c r="AA29" i="30" s="1"/>
  <c r="Z17" i="30"/>
  <c r="Z29" i="30" s="1"/>
  <c r="Y17" i="30"/>
  <c r="Y29" i="30" s="1"/>
  <c r="X17" i="30"/>
  <c r="X29" i="30" s="1"/>
  <c r="W17" i="30"/>
  <c r="W29" i="30" s="1"/>
  <c r="V17" i="30"/>
  <c r="V29" i="30" s="1"/>
  <c r="U17" i="30"/>
  <c r="U29" i="30" s="1"/>
  <c r="T17" i="30"/>
  <c r="T29" i="30" s="1"/>
  <c r="S17" i="30"/>
  <c r="S29" i="30" s="1"/>
  <c r="R17" i="30"/>
  <c r="R29" i="30" s="1"/>
  <c r="Q17" i="30"/>
  <c r="Q29" i="30" s="1"/>
  <c r="P17" i="30"/>
  <c r="P29" i="30" s="1"/>
  <c r="O17" i="30"/>
  <c r="O29" i="30" s="1"/>
  <c r="N17" i="30"/>
  <c r="N29" i="30" s="1"/>
  <c r="M17" i="30"/>
  <c r="M29" i="30" s="1"/>
  <c r="L17" i="30"/>
  <c r="L29" i="30" s="1"/>
  <c r="K17" i="30"/>
  <c r="J17" i="30"/>
  <c r="J29" i="30" s="1"/>
  <c r="I17" i="30"/>
  <c r="I29" i="30" s="1"/>
  <c r="H17" i="30"/>
  <c r="G17" i="30"/>
  <c r="G29" i="30" s="1"/>
  <c r="F17" i="30"/>
  <c r="F29" i="30" s="1"/>
  <c r="E17" i="30"/>
  <c r="E29" i="30" s="1"/>
  <c r="D17" i="30"/>
  <c r="D29" i="30" s="1"/>
  <c r="C17" i="30"/>
  <c r="C29" i="30" s="1"/>
  <c r="B17" i="30"/>
  <c r="B29" i="30" s="1"/>
  <c r="AB24" i="31"/>
  <c r="AB36" i="31" s="1"/>
  <c r="AA24" i="31"/>
  <c r="AA36" i="31" s="1"/>
  <c r="Z24" i="31"/>
  <c r="Z36" i="31" s="1"/>
  <c r="Y24" i="31"/>
  <c r="Y36" i="31" s="1"/>
  <c r="X24" i="31"/>
  <c r="X36" i="31" s="1"/>
  <c r="W24" i="31"/>
  <c r="W36" i="31" s="1"/>
  <c r="V24" i="31"/>
  <c r="V36" i="31" s="1"/>
  <c r="U24" i="31"/>
  <c r="U36" i="31" s="1"/>
  <c r="T24" i="31"/>
  <c r="T36" i="31" s="1"/>
  <c r="S24" i="31"/>
  <c r="S36" i="31" s="1"/>
  <c r="R24" i="31"/>
  <c r="R36" i="31" s="1"/>
  <c r="Q24" i="31"/>
  <c r="Q36" i="31" s="1"/>
  <c r="P24" i="31"/>
  <c r="P36" i="31" s="1"/>
  <c r="O24" i="31"/>
  <c r="O36" i="31" s="1"/>
  <c r="N24" i="31"/>
  <c r="N36" i="31" s="1"/>
  <c r="M24" i="31"/>
  <c r="M36" i="31" s="1"/>
  <c r="L24" i="31"/>
  <c r="L36" i="31" s="1"/>
  <c r="K24" i="31"/>
  <c r="K36" i="31" s="1"/>
  <c r="J24" i="31"/>
  <c r="J36" i="31" s="1"/>
  <c r="I24" i="31"/>
  <c r="I36" i="31" s="1"/>
  <c r="H24" i="31"/>
  <c r="H36" i="31" s="1"/>
  <c r="G24" i="31"/>
  <c r="G36" i="31" s="1"/>
  <c r="F24" i="31"/>
  <c r="F36" i="31" s="1"/>
  <c r="E24" i="31"/>
  <c r="E36" i="31" s="1"/>
  <c r="D24" i="31"/>
  <c r="D36" i="31" s="1"/>
  <c r="C24" i="31"/>
  <c r="C36" i="31" s="1"/>
  <c r="B24" i="31"/>
  <c r="B36" i="31" s="1"/>
  <c r="AB23" i="31"/>
  <c r="AB35" i="31" s="1"/>
  <c r="AA23" i="31"/>
  <c r="AA35" i="31" s="1"/>
  <c r="Z23" i="31"/>
  <c r="Z35" i="31" s="1"/>
  <c r="Y23" i="31"/>
  <c r="Y35" i="31" s="1"/>
  <c r="X23" i="31"/>
  <c r="X35" i="31" s="1"/>
  <c r="W23" i="31"/>
  <c r="W35" i="31" s="1"/>
  <c r="V23" i="31"/>
  <c r="V35" i="31" s="1"/>
  <c r="U23" i="31"/>
  <c r="U35" i="31" s="1"/>
  <c r="T23" i="31"/>
  <c r="T35" i="31" s="1"/>
  <c r="S23" i="31"/>
  <c r="S35" i="31" s="1"/>
  <c r="R23" i="31"/>
  <c r="R35" i="31" s="1"/>
  <c r="Q23" i="31"/>
  <c r="Q35" i="31" s="1"/>
  <c r="P23" i="31"/>
  <c r="P35" i="31" s="1"/>
  <c r="O23" i="31"/>
  <c r="O35" i="31" s="1"/>
  <c r="N23" i="31"/>
  <c r="N35" i="31" s="1"/>
  <c r="M23" i="31"/>
  <c r="M35" i="31" s="1"/>
  <c r="L23" i="31"/>
  <c r="L35" i="31" s="1"/>
  <c r="K23" i="31"/>
  <c r="K35" i="31" s="1"/>
  <c r="J23" i="31"/>
  <c r="J35" i="31" s="1"/>
  <c r="I23" i="31"/>
  <c r="I35" i="31" s="1"/>
  <c r="H23" i="31"/>
  <c r="H35" i="31" s="1"/>
  <c r="G23" i="31"/>
  <c r="G35" i="31" s="1"/>
  <c r="F23" i="31"/>
  <c r="F35" i="31" s="1"/>
  <c r="E23" i="31"/>
  <c r="E35" i="31" s="1"/>
  <c r="D23" i="31"/>
  <c r="D35" i="31" s="1"/>
  <c r="C23" i="31"/>
  <c r="C35" i="31" s="1"/>
  <c r="B23" i="31"/>
  <c r="B35" i="31" s="1"/>
  <c r="AB22" i="31"/>
  <c r="AB34" i="31" s="1"/>
  <c r="AA22" i="31"/>
  <c r="AA34" i="31" s="1"/>
  <c r="Z22" i="31"/>
  <c r="Z34" i="31" s="1"/>
  <c r="Y22" i="31"/>
  <c r="Y34" i="31" s="1"/>
  <c r="X22" i="31"/>
  <c r="X34" i="31" s="1"/>
  <c r="W22" i="31"/>
  <c r="W34" i="31" s="1"/>
  <c r="V22" i="31"/>
  <c r="V34" i="31" s="1"/>
  <c r="U22" i="31"/>
  <c r="U34" i="31" s="1"/>
  <c r="T22" i="31"/>
  <c r="T34" i="31" s="1"/>
  <c r="S22" i="31"/>
  <c r="S34" i="31" s="1"/>
  <c r="R22" i="31"/>
  <c r="R34" i="31" s="1"/>
  <c r="Q22" i="31"/>
  <c r="Q34" i="31" s="1"/>
  <c r="P22" i="31"/>
  <c r="P34" i="31" s="1"/>
  <c r="O22" i="31"/>
  <c r="O34" i="31" s="1"/>
  <c r="N22" i="31"/>
  <c r="N34" i="31" s="1"/>
  <c r="M22" i="31"/>
  <c r="M34" i="31" s="1"/>
  <c r="L22" i="31"/>
  <c r="L34" i="31" s="1"/>
  <c r="K22" i="31"/>
  <c r="K34" i="31" s="1"/>
  <c r="J22" i="31"/>
  <c r="J34" i="31" s="1"/>
  <c r="I22" i="31"/>
  <c r="H22" i="31"/>
  <c r="H34" i="31" s="1"/>
  <c r="G22" i="31"/>
  <c r="G34" i="31" s="1"/>
  <c r="F22" i="31"/>
  <c r="F34" i="31" s="1"/>
  <c r="E22" i="31"/>
  <c r="E34" i="31" s="1"/>
  <c r="D22" i="31"/>
  <c r="D34" i="31" s="1"/>
  <c r="C22" i="31"/>
  <c r="C34" i="31" s="1"/>
  <c r="B22" i="31"/>
  <c r="B34" i="31" s="1"/>
  <c r="AB21" i="31"/>
  <c r="AB33" i="31" s="1"/>
  <c r="AA21" i="31"/>
  <c r="AA33" i="31" s="1"/>
  <c r="Z21" i="31"/>
  <c r="Z33" i="31" s="1"/>
  <c r="Y21" i="31"/>
  <c r="Y33" i="31" s="1"/>
  <c r="X21" i="31"/>
  <c r="X33" i="31" s="1"/>
  <c r="W21" i="31"/>
  <c r="W33" i="31" s="1"/>
  <c r="V21" i="31"/>
  <c r="V33" i="31" s="1"/>
  <c r="U21" i="31"/>
  <c r="T21" i="31"/>
  <c r="T33" i="31" s="1"/>
  <c r="S21" i="31"/>
  <c r="S33" i="31" s="1"/>
  <c r="R21" i="31"/>
  <c r="R33" i="31" s="1"/>
  <c r="Q21" i="31"/>
  <c r="P21" i="31"/>
  <c r="P33" i="31" s="1"/>
  <c r="O21" i="31"/>
  <c r="O33" i="31" s="1"/>
  <c r="N21" i="31"/>
  <c r="N33" i="31" s="1"/>
  <c r="M21" i="31"/>
  <c r="L21" i="31"/>
  <c r="L33" i="31" s="1"/>
  <c r="K21" i="31"/>
  <c r="K33" i="31" s="1"/>
  <c r="J21" i="31"/>
  <c r="J33" i="31" s="1"/>
  <c r="I21" i="31"/>
  <c r="I33" i="31" s="1"/>
  <c r="H21" i="31"/>
  <c r="H33" i="31" s="1"/>
  <c r="G21" i="31"/>
  <c r="G33" i="31" s="1"/>
  <c r="F21" i="31"/>
  <c r="F33" i="31" s="1"/>
  <c r="E21" i="31"/>
  <c r="E33" i="31" s="1"/>
  <c r="D21" i="31"/>
  <c r="C21" i="31"/>
  <c r="C33" i="31" s="1"/>
  <c r="B21" i="31"/>
  <c r="B33" i="31" s="1"/>
  <c r="AB20" i="31"/>
  <c r="AA20" i="31"/>
  <c r="AA32" i="31" s="1"/>
  <c r="Z20" i="31"/>
  <c r="Z32" i="31" s="1"/>
  <c r="Y20" i="31"/>
  <c r="Y32" i="31" s="1"/>
  <c r="X20" i="31"/>
  <c r="X32" i="31" s="1"/>
  <c r="W20" i="31"/>
  <c r="W32" i="31" s="1"/>
  <c r="V20" i="31"/>
  <c r="V32" i="31" s="1"/>
  <c r="U20" i="31"/>
  <c r="U32" i="31" s="1"/>
  <c r="T20" i="31"/>
  <c r="T32" i="31" s="1"/>
  <c r="S20" i="31"/>
  <c r="S32" i="31" s="1"/>
  <c r="R20" i="31"/>
  <c r="R32" i="31" s="1"/>
  <c r="Q20" i="31"/>
  <c r="Q32" i="31" s="1"/>
  <c r="P20" i="31"/>
  <c r="P32" i="31" s="1"/>
  <c r="O20" i="31"/>
  <c r="O32" i="31" s="1"/>
  <c r="N20" i="31"/>
  <c r="N32" i="31" s="1"/>
  <c r="M20" i="31"/>
  <c r="M32" i="31" s="1"/>
  <c r="L20" i="31"/>
  <c r="L32" i="31" s="1"/>
  <c r="K20" i="31"/>
  <c r="K32" i="31" s="1"/>
  <c r="J20" i="31"/>
  <c r="J32" i="31" s="1"/>
  <c r="I20" i="31"/>
  <c r="I32" i="31" s="1"/>
  <c r="H20" i="31"/>
  <c r="H32" i="31" s="1"/>
  <c r="G20" i="31"/>
  <c r="G32" i="31" s="1"/>
  <c r="F20" i="31"/>
  <c r="F32" i="31" s="1"/>
  <c r="E20" i="31"/>
  <c r="E32" i="31" s="1"/>
  <c r="D20" i="31"/>
  <c r="D32" i="31" s="1"/>
  <c r="C20" i="31"/>
  <c r="C32" i="31" s="1"/>
  <c r="B20" i="31"/>
  <c r="B32" i="31" s="1"/>
  <c r="AB19" i="31"/>
  <c r="AB31" i="31" s="1"/>
  <c r="AA19" i="31"/>
  <c r="Z19" i="31"/>
  <c r="Z31" i="31" s="1"/>
  <c r="Y19" i="31"/>
  <c r="Y31" i="31" s="1"/>
  <c r="X19" i="31"/>
  <c r="X31" i="31" s="1"/>
  <c r="W19" i="31"/>
  <c r="W31" i="31" s="1"/>
  <c r="V19" i="31"/>
  <c r="V31" i="31" s="1"/>
  <c r="U19" i="31"/>
  <c r="U31" i="31" s="1"/>
  <c r="T19" i="31"/>
  <c r="T31" i="31" s="1"/>
  <c r="S19" i="31"/>
  <c r="S31" i="31" s="1"/>
  <c r="R19" i="31"/>
  <c r="R31" i="31" s="1"/>
  <c r="Q19" i="31"/>
  <c r="Q31" i="31" s="1"/>
  <c r="P19" i="31"/>
  <c r="P31" i="31" s="1"/>
  <c r="O19" i="31"/>
  <c r="O31" i="31" s="1"/>
  <c r="N19" i="31"/>
  <c r="N31" i="31" s="1"/>
  <c r="M19" i="31"/>
  <c r="M31" i="31" s="1"/>
  <c r="L19" i="31"/>
  <c r="L31" i="31" s="1"/>
  <c r="K19" i="31"/>
  <c r="K31" i="31" s="1"/>
  <c r="J19" i="31"/>
  <c r="I19" i="31"/>
  <c r="I31" i="31" s="1"/>
  <c r="H19" i="31"/>
  <c r="H31" i="31" s="1"/>
  <c r="G19" i="31"/>
  <c r="G31" i="31" s="1"/>
  <c r="F19" i="31"/>
  <c r="F31" i="31" s="1"/>
  <c r="E19" i="31"/>
  <c r="E31" i="31" s="1"/>
  <c r="D19" i="31"/>
  <c r="D31" i="31" s="1"/>
  <c r="C19" i="31"/>
  <c r="B19" i="31"/>
  <c r="AB18" i="31"/>
  <c r="AB30" i="31" s="1"/>
  <c r="AA18" i="31"/>
  <c r="AA30" i="31" s="1"/>
  <c r="Z18" i="31"/>
  <c r="Z30" i="31" s="1"/>
  <c r="Y18" i="31"/>
  <c r="Y30" i="31" s="1"/>
  <c r="X18" i="31"/>
  <c r="X30" i="31" s="1"/>
  <c r="W18" i="31"/>
  <c r="W30" i="31" s="1"/>
  <c r="V18" i="31"/>
  <c r="V30" i="31" s="1"/>
  <c r="U18" i="31"/>
  <c r="U30" i="31" s="1"/>
  <c r="T18" i="31"/>
  <c r="T30" i="31" s="1"/>
  <c r="S18" i="31"/>
  <c r="S30" i="31" s="1"/>
  <c r="R18" i="31"/>
  <c r="Q18" i="31"/>
  <c r="Q30" i="31" s="1"/>
  <c r="P18" i="31"/>
  <c r="P30" i="31" s="1"/>
  <c r="O18" i="31"/>
  <c r="O30" i="31" s="1"/>
  <c r="N18" i="31"/>
  <c r="M18" i="31"/>
  <c r="M30" i="31" s="1"/>
  <c r="L18" i="31"/>
  <c r="L30" i="31" s="1"/>
  <c r="K18" i="31"/>
  <c r="K30" i="31" s="1"/>
  <c r="J18" i="31"/>
  <c r="J30" i="31" s="1"/>
  <c r="I18" i="31"/>
  <c r="I30" i="31" s="1"/>
  <c r="H18" i="31"/>
  <c r="H30" i="31" s="1"/>
  <c r="G18" i="31"/>
  <c r="G30" i="31" s="1"/>
  <c r="F18" i="31"/>
  <c r="F30" i="31" s="1"/>
  <c r="E18" i="31"/>
  <c r="D18" i="31"/>
  <c r="D30" i="31" s="1"/>
  <c r="C18" i="31"/>
  <c r="C30" i="31" s="1"/>
  <c r="B18" i="31"/>
  <c r="B30" i="31" s="1"/>
  <c r="AA17" i="31"/>
  <c r="AA29" i="31" s="1"/>
  <c r="Z17" i="31"/>
  <c r="Z29" i="31" s="1"/>
  <c r="Y17" i="31"/>
  <c r="Y29" i="31" s="1"/>
  <c r="X17" i="31"/>
  <c r="X29" i="31" s="1"/>
  <c r="W17" i="31"/>
  <c r="V17" i="31"/>
  <c r="V29" i="31" s="1"/>
  <c r="U17" i="31"/>
  <c r="U29" i="31" s="1"/>
  <c r="T17" i="31"/>
  <c r="T29" i="31" s="1"/>
  <c r="S17" i="31"/>
  <c r="S29" i="31" s="1"/>
  <c r="R17" i="31"/>
  <c r="R29" i="31" s="1"/>
  <c r="Q17" i="31"/>
  <c r="Q29" i="31" s="1"/>
  <c r="P17" i="31"/>
  <c r="P29" i="31" s="1"/>
  <c r="O17" i="31"/>
  <c r="N17" i="31"/>
  <c r="N29" i="31" s="1"/>
  <c r="M17" i="31"/>
  <c r="M29" i="31" s="1"/>
  <c r="L17" i="31"/>
  <c r="K17" i="31"/>
  <c r="K29" i="31" s="1"/>
  <c r="J17" i="31"/>
  <c r="J29" i="31" s="1"/>
  <c r="I17" i="31"/>
  <c r="I29" i="31" s="1"/>
  <c r="H17" i="31"/>
  <c r="H29" i="31" s="1"/>
  <c r="G17" i="31"/>
  <c r="F17" i="31"/>
  <c r="F29" i="31" s="1"/>
  <c r="E17" i="31"/>
  <c r="E29" i="31" s="1"/>
  <c r="D17" i="31"/>
  <c r="D29" i="31" s="1"/>
  <c r="C17" i="31"/>
  <c r="C29" i="31" s="1"/>
  <c r="U117" i="29"/>
  <c r="T117" i="29"/>
  <c r="S117" i="29"/>
  <c r="R117" i="29"/>
  <c r="Q117" i="29"/>
  <c r="P117" i="29"/>
  <c r="O117" i="29"/>
  <c r="N117" i="29"/>
  <c r="M117" i="29"/>
  <c r="L117" i="29"/>
  <c r="K117" i="29"/>
  <c r="J117" i="29"/>
  <c r="I117" i="29"/>
  <c r="H117" i="29"/>
  <c r="G117" i="29"/>
  <c r="F117" i="29"/>
  <c r="E117" i="29"/>
  <c r="D117" i="29"/>
  <c r="C117" i="29"/>
  <c r="U116" i="29"/>
  <c r="T116" i="29"/>
  <c r="S116" i="29"/>
  <c r="R116" i="29"/>
  <c r="Q116" i="29"/>
  <c r="P116" i="29"/>
  <c r="O116" i="29"/>
  <c r="N116" i="29"/>
  <c r="M116" i="29"/>
  <c r="L116" i="29"/>
  <c r="K116" i="29"/>
  <c r="J116" i="29"/>
  <c r="I116" i="29"/>
  <c r="H116" i="29"/>
  <c r="G116" i="29"/>
  <c r="F116" i="29"/>
  <c r="E116" i="29"/>
  <c r="D116" i="29"/>
  <c r="C116" i="29"/>
  <c r="U115" i="29"/>
  <c r="T115" i="29"/>
  <c r="S115" i="29"/>
  <c r="R115" i="29"/>
  <c r="Q115" i="29"/>
  <c r="P115" i="29"/>
  <c r="O115" i="29"/>
  <c r="N115" i="29"/>
  <c r="M115" i="29"/>
  <c r="L115" i="29"/>
  <c r="K115" i="29"/>
  <c r="J115" i="29"/>
  <c r="I115" i="29"/>
  <c r="H115" i="29"/>
  <c r="G115" i="29"/>
  <c r="F115" i="29"/>
  <c r="E115" i="29"/>
  <c r="D115" i="29"/>
  <c r="C115" i="29"/>
  <c r="U114" i="29"/>
  <c r="T114" i="29"/>
  <c r="S114" i="29"/>
  <c r="R114" i="29"/>
  <c r="Q114" i="29"/>
  <c r="P114" i="29"/>
  <c r="O114" i="29"/>
  <c r="N114" i="29"/>
  <c r="M114" i="29"/>
  <c r="L114" i="29"/>
  <c r="K114" i="29"/>
  <c r="J114" i="29"/>
  <c r="I114" i="29"/>
  <c r="H114" i="29"/>
  <c r="G114" i="29"/>
  <c r="F114" i="29"/>
  <c r="E114" i="29"/>
  <c r="D114" i="29"/>
  <c r="C114" i="29"/>
  <c r="U113" i="29"/>
  <c r="T113" i="29"/>
  <c r="S113" i="29"/>
  <c r="R113" i="29"/>
  <c r="Q113" i="29"/>
  <c r="P113" i="29"/>
  <c r="O113" i="29"/>
  <c r="N113" i="29"/>
  <c r="M113" i="29"/>
  <c r="L113" i="29"/>
  <c r="K113" i="29"/>
  <c r="J113" i="29"/>
  <c r="I113" i="29"/>
  <c r="H113" i="29"/>
  <c r="G113" i="29"/>
  <c r="F113" i="29"/>
  <c r="E113" i="29"/>
  <c r="D113" i="29"/>
  <c r="C113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C112" i="29"/>
  <c r="U111" i="29"/>
  <c r="T111" i="29"/>
  <c r="S111" i="29"/>
  <c r="R111" i="29"/>
  <c r="Q111" i="29"/>
  <c r="P111" i="29"/>
  <c r="O111" i="29"/>
  <c r="N111" i="29"/>
  <c r="M111" i="29"/>
  <c r="L111" i="29"/>
  <c r="K111" i="29"/>
  <c r="J111" i="29"/>
  <c r="I111" i="29"/>
  <c r="H111" i="29"/>
  <c r="G111" i="29"/>
  <c r="F111" i="29"/>
  <c r="E111" i="29"/>
  <c r="D111" i="29"/>
  <c r="C111" i="29"/>
  <c r="U110" i="29"/>
  <c r="T110" i="29"/>
  <c r="S110" i="29"/>
  <c r="R110" i="29"/>
  <c r="Q110" i="29"/>
  <c r="P110" i="29"/>
  <c r="O110" i="29"/>
  <c r="N110" i="29"/>
  <c r="M110" i="29"/>
  <c r="L110" i="29"/>
  <c r="K110" i="29"/>
  <c r="J110" i="29"/>
  <c r="I110" i="29"/>
  <c r="H110" i="29"/>
  <c r="G110" i="29"/>
  <c r="F110" i="29"/>
  <c r="E110" i="29"/>
  <c r="D110" i="29"/>
  <c r="D92" i="29"/>
  <c r="G92" i="29" s="1"/>
  <c r="O92" i="29" s="1"/>
  <c r="D91" i="29"/>
  <c r="G91" i="29" s="1"/>
  <c r="O91" i="29" s="1"/>
  <c r="D90" i="29"/>
  <c r="G90" i="29" s="1"/>
  <c r="O90" i="29" s="1"/>
  <c r="D89" i="29"/>
  <c r="G89" i="29" s="1"/>
  <c r="O89" i="29" s="1"/>
  <c r="D88" i="29"/>
  <c r="G88" i="29" s="1"/>
  <c r="O88" i="29" s="1"/>
  <c r="D87" i="29"/>
  <c r="G87" i="29" s="1"/>
  <c r="O87" i="29" s="1"/>
  <c r="D86" i="29"/>
  <c r="G86" i="29" s="1"/>
  <c r="O86" i="29" s="1"/>
  <c r="D85" i="29"/>
  <c r="G85" i="29" s="1"/>
  <c r="O85" i="29" s="1"/>
  <c r="D84" i="29"/>
  <c r="G84" i="29" s="1"/>
  <c r="O84" i="29" s="1"/>
  <c r="D83" i="29"/>
  <c r="G83" i="29" s="1"/>
  <c r="O83" i="29" s="1"/>
  <c r="D82" i="29"/>
  <c r="G82" i="29" s="1"/>
  <c r="O82" i="29" s="1"/>
  <c r="D81" i="29"/>
  <c r="G81" i="29" s="1"/>
  <c r="O81" i="29" s="1"/>
  <c r="D80" i="29"/>
  <c r="G80" i="29" s="1"/>
  <c r="O80" i="29" s="1"/>
  <c r="D79" i="29"/>
  <c r="G79" i="29" s="1"/>
  <c r="O79" i="29" s="1"/>
  <c r="D78" i="29"/>
  <c r="G78" i="29" s="1"/>
  <c r="O78" i="29" s="1"/>
  <c r="D77" i="29"/>
  <c r="G77" i="29" s="1"/>
  <c r="O77" i="29" s="1"/>
  <c r="D76" i="29"/>
  <c r="G76" i="29" s="1"/>
  <c r="O76" i="29" s="1"/>
  <c r="D75" i="29"/>
  <c r="G75" i="29" s="1"/>
  <c r="O75" i="29" s="1"/>
  <c r="D74" i="29"/>
  <c r="G74" i="29" s="1"/>
  <c r="O74" i="29" s="1"/>
  <c r="R74" i="29" s="1"/>
  <c r="N73" i="29"/>
  <c r="Q73" i="29" s="1"/>
  <c r="M73" i="29"/>
  <c r="P73" i="29" s="1"/>
  <c r="U57" i="29"/>
  <c r="T57" i="29"/>
  <c r="S57" i="29"/>
  <c r="R57" i="29"/>
  <c r="Q57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D57" i="29"/>
  <c r="C57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C56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C55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C54" i="29"/>
  <c r="U53" i="29"/>
  <c r="T53" i="29"/>
  <c r="S53" i="29"/>
  <c r="R53" i="29"/>
  <c r="Q53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C53" i="29"/>
  <c r="U52" i="29"/>
  <c r="T52" i="29"/>
  <c r="S52" i="29"/>
  <c r="R52" i="29"/>
  <c r="Q52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C52" i="29"/>
  <c r="U51" i="29"/>
  <c r="T51" i="29"/>
  <c r="S51" i="29"/>
  <c r="R51" i="29"/>
  <c r="Q51" i="29"/>
  <c r="P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C51" i="29"/>
  <c r="U50" i="29"/>
  <c r="T50" i="29"/>
  <c r="S50" i="29"/>
  <c r="R50" i="29"/>
  <c r="Q50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C50" i="29"/>
  <c r="D32" i="29"/>
  <c r="G32" i="29" s="1"/>
  <c r="O32" i="29" s="1"/>
  <c r="D31" i="29"/>
  <c r="G31" i="29" s="1"/>
  <c r="O31" i="29" s="1"/>
  <c r="D30" i="29"/>
  <c r="G30" i="29" s="1"/>
  <c r="O30" i="29" s="1"/>
  <c r="D29" i="29"/>
  <c r="G29" i="29" s="1"/>
  <c r="O29" i="29" s="1"/>
  <c r="D28" i="29"/>
  <c r="G28" i="29" s="1"/>
  <c r="O28" i="29" s="1"/>
  <c r="D27" i="29"/>
  <c r="G27" i="29" s="1"/>
  <c r="O27" i="29" s="1"/>
  <c r="D26" i="29"/>
  <c r="G26" i="29" s="1"/>
  <c r="O26" i="29" s="1"/>
  <c r="D25" i="29"/>
  <c r="G25" i="29" s="1"/>
  <c r="O25" i="29" s="1"/>
  <c r="D24" i="29"/>
  <c r="G24" i="29" s="1"/>
  <c r="O24" i="29" s="1"/>
  <c r="D23" i="29"/>
  <c r="G23" i="29" s="1"/>
  <c r="O23" i="29" s="1"/>
  <c r="D22" i="29"/>
  <c r="G22" i="29" s="1"/>
  <c r="D21" i="29"/>
  <c r="G21" i="29" s="1"/>
  <c r="O21" i="29" s="1"/>
  <c r="D20" i="29"/>
  <c r="G20" i="29" s="1"/>
  <c r="O20" i="29" s="1"/>
  <c r="D19" i="29"/>
  <c r="G19" i="29" s="1"/>
  <c r="O19" i="29" s="1"/>
  <c r="D18" i="29"/>
  <c r="G18" i="29" s="1"/>
  <c r="O18" i="29" s="1"/>
  <c r="D17" i="29"/>
  <c r="G17" i="29" s="1"/>
  <c r="O17" i="29" s="1"/>
  <c r="D16" i="29"/>
  <c r="G16" i="29" s="1"/>
  <c r="O16" i="29" s="1"/>
  <c r="D15" i="29"/>
  <c r="G15" i="29" s="1"/>
  <c r="O15" i="29" s="1"/>
  <c r="D14" i="29"/>
  <c r="G14" i="29" s="1"/>
  <c r="O14" i="29" s="1"/>
  <c r="R14" i="29" s="1"/>
  <c r="N13" i="29"/>
  <c r="Q13" i="29" s="1"/>
  <c r="M13" i="29"/>
  <c r="P13" i="29" s="1"/>
  <c r="U98" i="27"/>
  <c r="U99" i="27" s="1"/>
  <c r="T98" i="27"/>
  <c r="T99" i="27" s="1"/>
  <c r="S98" i="27"/>
  <c r="S99" i="27" s="1"/>
  <c r="R98" i="27"/>
  <c r="R99" i="27" s="1"/>
  <c r="Q98" i="27"/>
  <c r="Q99" i="27" s="1"/>
  <c r="P98" i="27"/>
  <c r="P99" i="27" s="1"/>
  <c r="O98" i="27"/>
  <c r="O99" i="27" s="1"/>
  <c r="N98" i="27"/>
  <c r="N99" i="27" s="1"/>
  <c r="M98" i="27"/>
  <c r="M99" i="27" s="1"/>
  <c r="L98" i="27"/>
  <c r="L99" i="27" s="1"/>
  <c r="K98" i="27"/>
  <c r="K99" i="27" s="1"/>
  <c r="J98" i="27"/>
  <c r="J99" i="27" s="1"/>
  <c r="I98" i="27"/>
  <c r="I99" i="27" s="1"/>
  <c r="H98" i="27"/>
  <c r="H99" i="27" s="1"/>
  <c r="G98" i="27"/>
  <c r="G99" i="27" s="1"/>
  <c r="F98" i="27"/>
  <c r="F99" i="27" s="1"/>
  <c r="E98" i="27"/>
  <c r="E99" i="27" s="1"/>
  <c r="D98" i="27"/>
  <c r="D99" i="27" s="1"/>
  <c r="C98" i="27"/>
  <c r="C99" i="27" s="1"/>
  <c r="B98" i="27"/>
  <c r="B99" i="27" s="1"/>
  <c r="U89" i="27"/>
  <c r="U90" i="27" s="1"/>
  <c r="T89" i="27"/>
  <c r="T90" i="27" s="1"/>
  <c r="S89" i="27"/>
  <c r="S90" i="27" s="1"/>
  <c r="R89" i="27"/>
  <c r="R90" i="27" s="1"/>
  <c r="Q89" i="27"/>
  <c r="Q90" i="27" s="1"/>
  <c r="P89" i="27"/>
  <c r="P90" i="27" s="1"/>
  <c r="O89" i="27"/>
  <c r="O90" i="27" s="1"/>
  <c r="N89" i="27"/>
  <c r="N90" i="27" s="1"/>
  <c r="M89" i="27"/>
  <c r="M90" i="27" s="1"/>
  <c r="L89" i="27"/>
  <c r="L90" i="27" s="1"/>
  <c r="K89" i="27"/>
  <c r="K90" i="27" s="1"/>
  <c r="J89" i="27"/>
  <c r="J90" i="27" s="1"/>
  <c r="I89" i="27"/>
  <c r="I90" i="27" s="1"/>
  <c r="H89" i="27"/>
  <c r="H90" i="27" s="1"/>
  <c r="G89" i="27"/>
  <c r="G90" i="27" s="1"/>
  <c r="F89" i="27"/>
  <c r="F90" i="27" s="1"/>
  <c r="E89" i="27"/>
  <c r="E90" i="27" s="1"/>
  <c r="D89" i="27"/>
  <c r="D90" i="27" s="1"/>
  <c r="C89" i="27"/>
  <c r="C90" i="27" s="1"/>
  <c r="B89" i="27"/>
  <c r="B90" i="27" s="1"/>
  <c r="U78" i="27"/>
  <c r="U79" i="27" s="1"/>
  <c r="T78" i="27"/>
  <c r="T79" i="27" s="1"/>
  <c r="S78" i="27"/>
  <c r="S79" i="27"/>
  <c r="R78" i="27"/>
  <c r="R79" i="27" s="1"/>
  <c r="Q78" i="27"/>
  <c r="Q79" i="27" s="1"/>
  <c r="P78" i="27"/>
  <c r="P79" i="27"/>
  <c r="O78" i="27"/>
  <c r="O79" i="27" s="1"/>
  <c r="N78" i="27"/>
  <c r="N79" i="27" s="1"/>
  <c r="M78" i="27"/>
  <c r="M79" i="27" s="1"/>
  <c r="L78" i="27"/>
  <c r="L79" i="27" s="1"/>
  <c r="K78" i="27"/>
  <c r="K79" i="27"/>
  <c r="J78" i="27"/>
  <c r="J79" i="27" s="1"/>
  <c r="I78" i="27"/>
  <c r="I79" i="27"/>
  <c r="H78" i="27"/>
  <c r="H79" i="27" s="1"/>
  <c r="G78" i="27"/>
  <c r="G79" i="27" s="1"/>
  <c r="F78" i="27"/>
  <c r="F79" i="27" s="1"/>
  <c r="E78" i="27"/>
  <c r="E79" i="27" s="1"/>
  <c r="D78" i="27"/>
  <c r="D79" i="27" s="1"/>
  <c r="C78" i="27"/>
  <c r="C79" i="27" s="1"/>
  <c r="B79" i="27"/>
  <c r="B70" i="27"/>
  <c r="U69" i="27"/>
  <c r="U70" i="27" s="1"/>
  <c r="T69" i="27"/>
  <c r="T70" i="27" s="1"/>
  <c r="S69" i="27"/>
  <c r="S70" i="27"/>
  <c r="R69" i="27"/>
  <c r="R70" i="27"/>
  <c r="Q69" i="27"/>
  <c r="Q70" i="27" s="1"/>
  <c r="P69" i="27"/>
  <c r="P70" i="27" s="1"/>
  <c r="O69" i="27"/>
  <c r="O70" i="27" s="1"/>
  <c r="N69" i="27"/>
  <c r="N70" i="27"/>
  <c r="M69" i="27"/>
  <c r="M70" i="27" s="1"/>
  <c r="L69" i="27"/>
  <c r="L70" i="27"/>
  <c r="K69" i="27"/>
  <c r="K70" i="27" s="1"/>
  <c r="J69" i="27"/>
  <c r="J70" i="27" s="1"/>
  <c r="I69" i="27"/>
  <c r="I70" i="27" s="1"/>
  <c r="H69" i="27"/>
  <c r="H70" i="27" s="1"/>
  <c r="G69" i="27"/>
  <c r="G70" i="27" s="1"/>
  <c r="F69" i="27"/>
  <c r="F70" i="27" s="1"/>
  <c r="E69" i="27"/>
  <c r="E70" i="27" s="1"/>
  <c r="D69" i="27"/>
  <c r="D70" i="27" s="1"/>
  <c r="U58" i="27"/>
  <c r="T58" i="27"/>
  <c r="S58" i="27"/>
  <c r="R58" i="27"/>
  <c r="Q58" i="27"/>
  <c r="P58" i="27"/>
  <c r="O58" i="27"/>
  <c r="N58" i="27"/>
  <c r="M58" i="27"/>
  <c r="L58" i="27"/>
  <c r="K58" i="27"/>
  <c r="J58" i="27"/>
  <c r="I58" i="27"/>
  <c r="H58" i="27"/>
  <c r="G58" i="27"/>
  <c r="F58" i="27"/>
  <c r="E58" i="27"/>
  <c r="D58" i="27"/>
  <c r="C58" i="27"/>
  <c r="U57" i="27"/>
  <c r="T57" i="27"/>
  <c r="S57" i="27"/>
  <c r="R57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D57" i="27"/>
  <c r="C57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C56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C55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C54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C53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C52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C30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U26" i="27"/>
  <c r="T26" i="27"/>
  <c r="S26" i="27"/>
  <c r="R26" i="27"/>
  <c r="Q26" i="27"/>
  <c r="Q32" i="27" s="1"/>
  <c r="Q33" i="27" s="1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U24" i="27"/>
  <c r="T24" i="27"/>
  <c r="T32" i="27" s="1"/>
  <c r="T33" i="27" s="1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U24" i="28"/>
  <c r="U36" i="28" s="1"/>
  <c r="T24" i="28"/>
  <c r="T36" i="28" s="1"/>
  <c r="S24" i="28"/>
  <c r="S36" i="28" s="1"/>
  <c r="R24" i="28"/>
  <c r="R36" i="28" s="1"/>
  <c r="Q24" i="28"/>
  <c r="Q36" i="28" s="1"/>
  <c r="P24" i="28"/>
  <c r="P36" i="28" s="1"/>
  <c r="O24" i="28"/>
  <c r="O36" i="28" s="1"/>
  <c r="N24" i="28"/>
  <c r="N36" i="28" s="1"/>
  <c r="M24" i="28"/>
  <c r="M36" i="28" s="1"/>
  <c r="L24" i="28"/>
  <c r="L36" i="28" s="1"/>
  <c r="K24" i="28"/>
  <c r="K36" i="28" s="1"/>
  <c r="J24" i="28"/>
  <c r="J36" i="28" s="1"/>
  <c r="I24" i="28"/>
  <c r="I36" i="28" s="1"/>
  <c r="H24" i="28"/>
  <c r="H36" i="28" s="1"/>
  <c r="G24" i="28"/>
  <c r="G36" i="28" s="1"/>
  <c r="F24" i="28"/>
  <c r="F36" i="28" s="1"/>
  <c r="E24" i="28"/>
  <c r="E36" i="28" s="1"/>
  <c r="D24" i="28"/>
  <c r="D36" i="28" s="1"/>
  <c r="C24" i="28"/>
  <c r="C36" i="28" s="1"/>
  <c r="U23" i="28"/>
  <c r="U35" i="28" s="1"/>
  <c r="T23" i="28"/>
  <c r="T35" i="28" s="1"/>
  <c r="S23" i="28"/>
  <c r="S35" i="28" s="1"/>
  <c r="R23" i="28"/>
  <c r="R35" i="28" s="1"/>
  <c r="Q23" i="28"/>
  <c r="Q35" i="28" s="1"/>
  <c r="P23" i="28"/>
  <c r="P35" i="28" s="1"/>
  <c r="O23" i="28"/>
  <c r="O35" i="28" s="1"/>
  <c r="N23" i="28"/>
  <c r="N35" i="28" s="1"/>
  <c r="M23" i="28"/>
  <c r="M35" i="28" s="1"/>
  <c r="L23" i="28"/>
  <c r="L35" i="28" s="1"/>
  <c r="K23" i="28"/>
  <c r="K35" i="28" s="1"/>
  <c r="J23" i="28"/>
  <c r="J35" i="28" s="1"/>
  <c r="I23" i="28"/>
  <c r="I35" i="28" s="1"/>
  <c r="H23" i="28"/>
  <c r="H35" i="28" s="1"/>
  <c r="G23" i="28"/>
  <c r="G35" i="28" s="1"/>
  <c r="F23" i="28"/>
  <c r="F35" i="28" s="1"/>
  <c r="E23" i="28"/>
  <c r="E35" i="28" s="1"/>
  <c r="D23" i="28"/>
  <c r="D35" i="28" s="1"/>
  <c r="C23" i="28"/>
  <c r="C35" i="28" s="1"/>
  <c r="U22" i="28"/>
  <c r="U34" i="28" s="1"/>
  <c r="T22" i="28"/>
  <c r="T34" i="28" s="1"/>
  <c r="S22" i="28"/>
  <c r="S34" i="28" s="1"/>
  <c r="R22" i="28"/>
  <c r="R34" i="28" s="1"/>
  <c r="Q22" i="28"/>
  <c r="Q34" i="28" s="1"/>
  <c r="P22" i="28"/>
  <c r="P34" i="28" s="1"/>
  <c r="O22" i="28"/>
  <c r="O34" i="28" s="1"/>
  <c r="N22" i="28"/>
  <c r="N34" i="28" s="1"/>
  <c r="M22" i="28"/>
  <c r="M34" i="28" s="1"/>
  <c r="L22" i="28"/>
  <c r="L34" i="28" s="1"/>
  <c r="K22" i="28"/>
  <c r="K34" i="28" s="1"/>
  <c r="J22" i="28"/>
  <c r="J34" i="28" s="1"/>
  <c r="I22" i="28"/>
  <c r="I34" i="28" s="1"/>
  <c r="H22" i="28"/>
  <c r="H34" i="28" s="1"/>
  <c r="G22" i="28"/>
  <c r="G34" i="28" s="1"/>
  <c r="F22" i="28"/>
  <c r="F34" i="28" s="1"/>
  <c r="E22" i="28"/>
  <c r="E34" i="28" s="1"/>
  <c r="D22" i="28"/>
  <c r="D34" i="28" s="1"/>
  <c r="C22" i="28"/>
  <c r="C34" i="28" s="1"/>
  <c r="U21" i="28"/>
  <c r="U33" i="28" s="1"/>
  <c r="T21" i="28"/>
  <c r="T33" i="28" s="1"/>
  <c r="S21" i="28"/>
  <c r="S33" i="28" s="1"/>
  <c r="R21" i="28"/>
  <c r="R33" i="28" s="1"/>
  <c r="Q21" i="28"/>
  <c r="Q33" i="28" s="1"/>
  <c r="P21" i="28"/>
  <c r="P33" i="28" s="1"/>
  <c r="O21" i="28"/>
  <c r="O33" i="28" s="1"/>
  <c r="N21" i="28"/>
  <c r="N33" i="28" s="1"/>
  <c r="M21" i="28"/>
  <c r="M33" i="28" s="1"/>
  <c r="L21" i="28"/>
  <c r="L33" i="28" s="1"/>
  <c r="K21" i="28"/>
  <c r="K33" i="28" s="1"/>
  <c r="J21" i="28"/>
  <c r="J33" i="28" s="1"/>
  <c r="I21" i="28"/>
  <c r="I33" i="28" s="1"/>
  <c r="H21" i="28"/>
  <c r="H33" i="28" s="1"/>
  <c r="G21" i="28"/>
  <c r="G33" i="28" s="1"/>
  <c r="F21" i="28"/>
  <c r="F33" i="28" s="1"/>
  <c r="E21" i="28"/>
  <c r="E33" i="28" s="1"/>
  <c r="D21" i="28"/>
  <c r="D33" i="28" s="1"/>
  <c r="C21" i="28"/>
  <c r="C33" i="28" s="1"/>
  <c r="U20" i="28"/>
  <c r="U32" i="28" s="1"/>
  <c r="T20" i="28"/>
  <c r="T32" i="28" s="1"/>
  <c r="S20" i="28"/>
  <c r="S32" i="28" s="1"/>
  <c r="R20" i="28"/>
  <c r="R32" i="28" s="1"/>
  <c r="Q20" i="28"/>
  <c r="Q32" i="28" s="1"/>
  <c r="P20" i="28"/>
  <c r="P32" i="28" s="1"/>
  <c r="O20" i="28"/>
  <c r="O32" i="28" s="1"/>
  <c r="N20" i="28"/>
  <c r="N32" i="28" s="1"/>
  <c r="M20" i="28"/>
  <c r="M32" i="28" s="1"/>
  <c r="L20" i="28"/>
  <c r="L32" i="28" s="1"/>
  <c r="K20" i="28"/>
  <c r="K32" i="28" s="1"/>
  <c r="J20" i="28"/>
  <c r="J32" i="28" s="1"/>
  <c r="I20" i="28"/>
  <c r="I32" i="28" s="1"/>
  <c r="H20" i="28"/>
  <c r="H32" i="28" s="1"/>
  <c r="G20" i="28"/>
  <c r="G32" i="28" s="1"/>
  <c r="F20" i="28"/>
  <c r="F32" i="28" s="1"/>
  <c r="E20" i="28"/>
  <c r="E32" i="28" s="1"/>
  <c r="D20" i="28"/>
  <c r="D32" i="28" s="1"/>
  <c r="C20" i="28"/>
  <c r="C32" i="28" s="1"/>
  <c r="U19" i="28"/>
  <c r="U31" i="28" s="1"/>
  <c r="T19" i="28"/>
  <c r="T31" i="28" s="1"/>
  <c r="S19" i="28"/>
  <c r="S31" i="28" s="1"/>
  <c r="R19" i="28"/>
  <c r="R31" i="28" s="1"/>
  <c r="Q19" i="28"/>
  <c r="Q31" i="28" s="1"/>
  <c r="P19" i="28"/>
  <c r="P31" i="28" s="1"/>
  <c r="O19" i="28"/>
  <c r="O31" i="28" s="1"/>
  <c r="N19" i="28"/>
  <c r="N31" i="28" s="1"/>
  <c r="M19" i="28"/>
  <c r="M31" i="28" s="1"/>
  <c r="L19" i="28"/>
  <c r="L31" i="28" s="1"/>
  <c r="K19" i="28"/>
  <c r="K31" i="28" s="1"/>
  <c r="J19" i="28"/>
  <c r="J31" i="28" s="1"/>
  <c r="I19" i="28"/>
  <c r="I31" i="28" s="1"/>
  <c r="H19" i="28"/>
  <c r="H31" i="28" s="1"/>
  <c r="G19" i="28"/>
  <c r="G31" i="28" s="1"/>
  <c r="F19" i="28"/>
  <c r="F31" i="28" s="1"/>
  <c r="E19" i="28"/>
  <c r="E31" i="28" s="1"/>
  <c r="D19" i="28"/>
  <c r="D31" i="28" s="1"/>
  <c r="C19" i="28"/>
  <c r="C31" i="28" s="1"/>
  <c r="U18" i="28"/>
  <c r="U30" i="28" s="1"/>
  <c r="T18" i="28"/>
  <c r="T30" i="28" s="1"/>
  <c r="S18" i="28"/>
  <c r="S30" i="28" s="1"/>
  <c r="R18" i="28"/>
  <c r="R30" i="28" s="1"/>
  <c r="Q18" i="28"/>
  <c r="Q30" i="28" s="1"/>
  <c r="P18" i="28"/>
  <c r="P30" i="28" s="1"/>
  <c r="O18" i="28"/>
  <c r="O30" i="28" s="1"/>
  <c r="N18" i="28"/>
  <c r="N30" i="28" s="1"/>
  <c r="M18" i="28"/>
  <c r="M30" i="28" s="1"/>
  <c r="L18" i="28"/>
  <c r="L30" i="28" s="1"/>
  <c r="K18" i="28"/>
  <c r="K30" i="28" s="1"/>
  <c r="J18" i="28"/>
  <c r="J30" i="28" s="1"/>
  <c r="I18" i="28"/>
  <c r="I30" i="28" s="1"/>
  <c r="H18" i="28"/>
  <c r="H30" i="28" s="1"/>
  <c r="G18" i="28"/>
  <c r="G30" i="28" s="1"/>
  <c r="F18" i="28"/>
  <c r="F30" i="28" s="1"/>
  <c r="E18" i="28"/>
  <c r="E30" i="28" s="1"/>
  <c r="D18" i="28"/>
  <c r="D30" i="28" s="1"/>
  <c r="C18" i="28"/>
  <c r="C30" i="28" s="1"/>
  <c r="U17" i="28"/>
  <c r="U29" i="28" s="1"/>
  <c r="T17" i="28"/>
  <c r="T29" i="28" s="1"/>
  <c r="S17" i="28"/>
  <c r="S29" i="28" s="1"/>
  <c r="R17" i="28"/>
  <c r="R29" i="28" s="1"/>
  <c r="Q17" i="28"/>
  <c r="Q29" i="28" s="1"/>
  <c r="P17" i="28"/>
  <c r="P29" i="28" s="1"/>
  <c r="O17" i="28"/>
  <c r="O29" i="28" s="1"/>
  <c r="N17" i="28"/>
  <c r="N29" i="28" s="1"/>
  <c r="M17" i="28"/>
  <c r="M29" i="28" s="1"/>
  <c r="L17" i="28"/>
  <c r="L29" i="28" s="1"/>
  <c r="K17" i="28"/>
  <c r="K29" i="28" s="1"/>
  <c r="J17" i="28"/>
  <c r="J29" i="28" s="1"/>
  <c r="I17" i="28"/>
  <c r="I29" i="28" s="1"/>
  <c r="H17" i="28"/>
  <c r="H29" i="28" s="1"/>
  <c r="G17" i="28"/>
  <c r="G29" i="28" s="1"/>
  <c r="F17" i="28"/>
  <c r="F29" i="28" s="1"/>
  <c r="E17" i="28"/>
  <c r="E29" i="28" s="1"/>
  <c r="D17" i="28"/>
  <c r="C17" i="28"/>
  <c r="C29" i="28" s="1"/>
  <c r="S120" i="25"/>
  <c r="S121" i="25" s="1"/>
  <c r="R120" i="25"/>
  <c r="R121" i="25" s="1"/>
  <c r="Q120" i="25"/>
  <c r="Q121" i="25" s="1"/>
  <c r="P120" i="25"/>
  <c r="P121" i="25" s="1"/>
  <c r="O120" i="25"/>
  <c r="O121" i="25" s="1"/>
  <c r="N120" i="25"/>
  <c r="N121" i="25" s="1"/>
  <c r="M120" i="25"/>
  <c r="M121" i="25" s="1"/>
  <c r="L120" i="25"/>
  <c r="L121" i="25" s="1"/>
  <c r="K120" i="25"/>
  <c r="K121" i="25" s="1"/>
  <c r="J120" i="25"/>
  <c r="J121" i="25" s="1"/>
  <c r="I120" i="25"/>
  <c r="I121" i="25" s="1"/>
  <c r="H120" i="25"/>
  <c r="H121" i="25" s="1"/>
  <c r="G120" i="25"/>
  <c r="G121" i="25" s="1"/>
  <c r="F120" i="25"/>
  <c r="F121" i="25" s="1"/>
  <c r="E120" i="25"/>
  <c r="E121" i="25" s="1"/>
  <c r="D120" i="25"/>
  <c r="D121" i="25" s="1"/>
  <c r="C120" i="25"/>
  <c r="C121" i="25" s="1"/>
  <c r="B120" i="25"/>
  <c r="B121" i="25" s="1"/>
  <c r="S111" i="25"/>
  <c r="S112" i="25" s="1"/>
  <c r="R111" i="25"/>
  <c r="R112" i="25" s="1"/>
  <c r="Q111" i="25"/>
  <c r="Q112" i="25" s="1"/>
  <c r="P111" i="25"/>
  <c r="P112" i="25" s="1"/>
  <c r="O111" i="25"/>
  <c r="O112" i="25" s="1"/>
  <c r="N111" i="25"/>
  <c r="N112" i="25" s="1"/>
  <c r="M111" i="25"/>
  <c r="M112" i="25" s="1"/>
  <c r="L111" i="25"/>
  <c r="L112" i="25" s="1"/>
  <c r="K111" i="25"/>
  <c r="K112" i="25" s="1"/>
  <c r="J111" i="25"/>
  <c r="J112" i="25" s="1"/>
  <c r="I111" i="25"/>
  <c r="I112" i="25" s="1"/>
  <c r="H111" i="25"/>
  <c r="H112" i="25" s="1"/>
  <c r="G111" i="25"/>
  <c r="G112" i="25" s="1"/>
  <c r="F111" i="25"/>
  <c r="F112" i="25" s="1"/>
  <c r="E111" i="25"/>
  <c r="E112" i="25" s="1"/>
  <c r="D111" i="25"/>
  <c r="D112" i="25" s="1"/>
  <c r="C111" i="25"/>
  <c r="C112" i="25" s="1"/>
  <c r="B111" i="25"/>
  <c r="B112" i="25" s="1"/>
  <c r="O101" i="25"/>
  <c r="B101" i="25"/>
  <c r="R100" i="25"/>
  <c r="R101" i="25" s="1"/>
  <c r="Q100" i="25"/>
  <c r="Q101" i="25" s="1"/>
  <c r="P100" i="25"/>
  <c r="P101" i="25"/>
  <c r="O100" i="25"/>
  <c r="N100" i="25"/>
  <c r="N101" i="25" s="1"/>
  <c r="M100" i="25"/>
  <c r="M101" i="25" s="1"/>
  <c r="L100" i="25"/>
  <c r="L101" i="25" s="1"/>
  <c r="K100" i="25"/>
  <c r="K101" i="25" s="1"/>
  <c r="J100" i="25"/>
  <c r="J101" i="25" s="1"/>
  <c r="I100" i="25"/>
  <c r="I101" i="25" s="1"/>
  <c r="H100" i="25"/>
  <c r="H101" i="25" s="1"/>
  <c r="G100" i="25"/>
  <c r="G101" i="25" s="1"/>
  <c r="F100" i="25"/>
  <c r="F101" i="25" s="1"/>
  <c r="E100" i="25"/>
  <c r="E101" i="25" s="1"/>
  <c r="D100" i="25"/>
  <c r="D101" i="25" s="1"/>
  <c r="C100" i="25"/>
  <c r="C101" i="25" s="1"/>
  <c r="B92" i="25"/>
  <c r="S91" i="25"/>
  <c r="S92" i="25" s="1"/>
  <c r="R91" i="25"/>
  <c r="R92" i="25" s="1"/>
  <c r="Q91" i="25"/>
  <c r="Q92" i="25" s="1"/>
  <c r="P91" i="25"/>
  <c r="P92" i="25" s="1"/>
  <c r="O91" i="25"/>
  <c r="O92" i="25" s="1"/>
  <c r="N91" i="25"/>
  <c r="N92" i="25" s="1"/>
  <c r="M91" i="25"/>
  <c r="M92" i="25" s="1"/>
  <c r="L91" i="25"/>
  <c r="L92" i="25" s="1"/>
  <c r="K91" i="25"/>
  <c r="K92" i="25" s="1"/>
  <c r="J91" i="25"/>
  <c r="J92" i="25" s="1"/>
  <c r="I91" i="25"/>
  <c r="I92" i="25" s="1"/>
  <c r="H91" i="25"/>
  <c r="H92" i="25" s="1"/>
  <c r="G91" i="25"/>
  <c r="G92" i="25" s="1"/>
  <c r="F91" i="25"/>
  <c r="F92" i="25" s="1"/>
  <c r="E91" i="25"/>
  <c r="E92" i="25" s="1"/>
  <c r="D91" i="25"/>
  <c r="D92" i="25" s="1"/>
  <c r="C91" i="25"/>
  <c r="C92" i="25" s="1"/>
  <c r="P120" i="24"/>
  <c r="P121" i="24" s="1"/>
  <c r="O120" i="24"/>
  <c r="O121" i="24" s="1"/>
  <c r="N120" i="24"/>
  <c r="N121" i="24" s="1"/>
  <c r="M120" i="24"/>
  <c r="M121" i="24" s="1"/>
  <c r="L120" i="24"/>
  <c r="L121" i="24" s="1"/>
  <c r="K120" i="24"/>
  <c r="K121" i="24" s="1"/>
  <c r="J120" i="24"/>
  <c r="J121" i="24" s="1"/>
  <c r="I120" i="24"/>
  <c r="I121" i="24" s="1"/>
  <c r="H120" i="24"/>
  <c r="H121" i="24" s="1"/>
  <c r="G120" i="24"/>
  <c r="G121" i="24" s="1"/>
  <c r="F120" i="24"/>
  <c r="F121" i="24" s="1"/>
  <c r="E120" i="24"/>
  <c r="E121" i="24" s="1"/>
  <c r="D120" i="24"/>
  <c r="D121" i="24" s="1"/>
  <c r="C120" i="24"/>
  <c r="C121" i="24" s="1"/>
  <c r="B120" i="24"/>
  <c r="B121" i="24" s="1"/>
  <c r="P111" i="24"/>
  <c r="P112" i="24" s="1"/>
  <c r="O111" i="24"/>
  <c r="O112" i="24" s="1"/>
  <c r="N111" i="24"/>
  <c r="N112" i="24" s="1"/>
  <c r="M111" i="24"/>
  <c r="M112" i="24" s="1"/>
  <c r="L111" i="24"/>
  <c r="L112" i="24" s="1"/>
  <c r="K111" i="24"/>
  <c r="K112" i="24" s="1"/>
  <c r="J111" i="24"/>
  <c r="J112" i="24" s="1"/>
  <c r="I111" i="24"/>
  <c r="I112" i="24" s="1"/>
  <c r="H111" i="24"/>
  <c r="H112" i="24" s="1"/>
  <c r="G111" i="24"/>
  <c r="G112" i="24" s="1"/>
  <c r="F111" i="24"/>
  <c r="F112" i="24" s="1"/>
  <c r="E111" i="24"/>
  <c r="E112" i="24" s="1"/>
  <c r="D111" i="24"/>
  <c r="D112" i="24" s="1"/>
  <c r="C111" i="24"/>
  <c r="C112" i="24" s="1"/>
  <c r="M101" i="24"/>
  <c r="J101" i="24"/>
  <c r="L101" i="24"/>
  <c r="K101" i="24"/>
  <c r="I99" i="24"/>
  <c r="I100" i="24" s="1"/>
  <c r="I101" i="24" s="1"/>
  <c r="H99" i="24"/>
  <c r="H100" i="24" s="1"/>
  <c r="H101" i="24" s="1"/>
  <c r="G99" i="24"/>
  <c r="G100" i="24" s="1"/>
  <c r="G101" i="24" s="1"/>
  <c r="F99" i="24"/>
  <c r="F100" i="24" s="1"/>
  <c r="F101" i="24" s="1"/>
  <c r="E99" i="24"/>
  <c r="E100" i="24" s="1"/>
  <c r="E101" i="24" s="1"/>
  <c r="D99" i="24"/>
  <c r="D100" i="24" s="1"/>
  <c r="D101" i="24" s="1"/>
  <c r="C99" i="24"/>
  <c r="C100" i="24" s="1"/>
  <c r="C101" i="24" s="1"/>
  <c r="P92" i="24"/>
  <c r="O92" i="24"/>
  <c r="N92" i="24"/>
  <c r="M92" i="24"/>
  <c r="L92" i="24"/>
  <c r="K92" i="24"/>
  <c r="J92" i="24"/>
  <c r="I92" i="24"/>
  <c r="H92" i="24"/>
  <c r="G92" i="24"/>
  <c r="F90" i="24"/>
  <c r="F91" i="24" s="1"/>
  <c r="F92" i="24" s="1"/>
  <c r="E90" i="24"/>
  <c r="D90" i="24"/>
  <c r="D91" i="24" s="1"/>
  <c r="D92" i="24" s="1"/>
  <c r="C90" i="24"/>
  <c r="P69" i="24"/>
  <c r="P81" i="24" s="1"/>
  <c r="O69" i="24"/>
  <c r="O81" i="24" s="1"/>
  <c r="N69" i="24"/>
  <c r="N81" i="24" s="1"/>
  <c r="M69" i="24"/>
  <c r="M81" i="24" s="1"/>
  <c r="L69" i="24"/>
  <c r="L81" i="24" s="1"/>
  <c r="K69" i="24"/>
  <c r="K81" i="24" s="1"/>
  <c r="J69" i="24"/>
  <c r="J81" i="24" s="1"/>
  <c r="I69" i="24"/>
  <c r="I81" i="24" s="1"/>
  <c r="H69" i="24"/>
  <c r="H81" i="24" s="1"/>
  <c r="G69" i="24"/>
  <c r="G81" i="24" s="1"/>
  <c r="F69" i="24"/>
  <c r="F81" i="24" s="1"/>
  <c r="E69" i="24"/>
  <c r="E81" i="24" s="1"/>
  <c r="D69" i="24"/>
  <c r="D81" i="24" s="1"/>
  <c r="C69" i="24"/>
  <c r="C81" i="24" s="1"/>
  <c r="P68" i="24"/>
  <c r="P80" i="24" s="1"/>
  <c r="O68" i="24"/>
  <c r="O80" i="24" s="1"/>
  <c r="N68" i="24"/>
  <c r="N80" i="24" s="1"/>
  <c r="M68" i="24"/>
  <c r="M80" i="24" s="1"/>
  <c r="L68" i="24"/>
  <c r="L80" i="24" s="1"/>
  <c r="K68" i="24"/>
  <c r="K80" i="24" s="1"/>
  <c r="J68" i="24"/>
  <c r="J80" i="24" s="1"/>
  <c r="I68" i="24"/>
  <c r="I80" i="24" s="1"/>
  <c r="H68" i="24"/>
  <c r="H80" i="24" s="1"/>
  <c r="G68" i="24"/>
  <c r="G80" i="24" s="1"/>
  <c r="F68" i="24"/>
  <c r="F80" i="24" s="1"/>
  <c r="E68" i="24"/>
  <c r="E80" i="24" s="1"/>
  <c r="D68" i="24"/>
  <c r="D80" i="24" s="1"/>
  <c r="C68" i="24"/>
  <c r="C80" i="24" s="1"/>
  <c r="P67" i="24"/>
  <c r="P79" i="24" s="1"/>
  <c r="O67" i="24"/>
  <c r="O79" i="24" s="1"/>
  <c r="N67" i="24"/>
  <c r="N79" i="24" s="1"/>
  <c r="M67" i="24"/>
  <c r="M79" i="24" s="1"/>
  <c r="L67" i="24"/>
  <c r="L79" i="24" s="1"/>
  <c r="K67" i="24"/>
  <c r="K79" i="24" s="1"/>
  <c r="J67" i="24"/>
  <c r="J79" i="24" s="1"/>
  <c r="I67" i="24"/>
  <c r="I79" i="24" s="1"/>
  <c r="H67" i="24"/>
  <c r="H79" i="24" s="1"/>
  <c r="G67" i="24"/>
  <c r="G79" i="24" s="1"/>
  <c r="F67" i="24"/>
  <c r="F79" i="24" s="1"/>
  <c r="E67" i="24"/>
  <c r="E79" i="24" s="1"/>
  <c r="D67" i="24"/>
  <c r="D79" i="24" s="1"/>
  <c r="C67" i="24"/>
  <c r="C79" i="24" s="1"/>
  <c r="P66" i="24"/>
  <c r="P78" i="24" s="1"/>
  <c r="O66" i="24"/>
  <c r="O78" i="24" s="1"/>
  <c r="N66" i="24"/>
  <c r="N78" i="24" s="1"/>
  <c r="M66" i="24"/>
  <c r="M78" i="24" s="1"/>
  <c r="L66" i="24"/>
  <c r="L78" i="24" s="1"/>
  <c r="K66" i="24"/>
  <c r="K78" i="24" s="1"/>
  <c r="J66" i="24"/>
  <c r="J78" i="24" s="1"/>
  <c r="I66" i="24"/>
  <c r="I78" i="24" s="1"/>
  <c r="H66" i="24"/>
  <c r="H78" i="24" s="1"/>
  <c r="G66" i="24"/>
  <c r="G78" i="24" s="1"/>
  <c r="F66" i="24"/>
  <c r="F78" i="24" s="1"/>
  <c r="E66" i="24"/>
  <c r="E78" i="24" s="1"/>
  <c r="D66" i="24"/>
  <c r="D78" i="24" s="1"/>
  <c r="C66" i="24"/>
  <c r="C78" i="24" s="1"/>
  <c r="P65" i="24"/>
  <c r="P77" i="24" s="1"/>
  <c r="O65" i="24"/>
  <c r="O77" i="24" s="1"/>
  <c r="N65" i="24"/>
  <c r="N77" i="24" s="1"/>
  <c r="M65" i="24"/>
  <c r="M77" i="24" s="1"/>
  <c r="L65" i="24"/>
  <c r="L77" i="24" s="1"/>
  <c r="K65" i="24"/>
  <c r="K77" i="24" s="1"/>
  <c r="J65" i="24"/>
  <c r="J77" i="24" s="1"/>
  <c r="I65" i="24"/>
  <c r="I77" i="24" s="1"/>
  <c r="H65" i="24"/>
  <c r="H77" i="24" s="1"/>
  <c r="G65" i="24"/>
  <c r="G77" i="24" s="1"/>
  <c r="F65" i="24"/>
  <c r="F77" i="24" s="1"/>
  <c r="E65" i="24"/>
  <c r="E77" i="24" s="1"/>
  <c r="D65" i="24"/>
  <c r="D77" i="24" s="1"/>
  <c r="C65" i="24"/>
  <c r="C77" i="24" s="1"/>
  <c r="P64" i="24"/>
  <c r="P76" i="24" s="1"/>
  <c r="O64" i="24"/>
  <c r="N64" i="24"/>
  <c r="N76" i="24" s="1"/>
  <c r="M64" i="24"/>
  <c r="M76" i="24" s="1"/>
  <c r="L64" i="24"/>
  <c r="L76" i="24" s="1"/>
  <c r="K64" i="24"/>
  <c r="J64" i="24"/>
  <c r="J76" i="24" s="1"/>
  <c r="I64" i="24"/>
  <c r="I76" i="24" s="1"/>
  <c r="H64" i="24"/>
  <c r="H76" i="24" s="1"/>
  <c r="G64" i="24"/>
  <c r="G76" i="24" s="1"/>
  <c r="F64" i="24"/>
  <c r="F76" i="24" s="1"/>
  <c r="E64" i="24"/>
  <c r="E76" i="24" s="1"/>
  <c r="D64" i="24"/>
  <c r="D76" i="24" s="1"/>
  <c r="C64" i="24"/>
  <c r="P63" i="24"/>
  <c r="P75" i="24" s="1"/>
  <c r="O63" i="24"/>
  <c r="O75" i="24" s="1"/>
  <c r="N63" i="24"/>
  <c r="N75" i="24" s="1"/>
  <c r="M63" i="24"/>
  <c r="L63" i="24"/>
  <c r="L75" i="24" s="1"/>
  <c r="K63" i="24"/>
  <c r="K75" i="24" s="1"/>
  <c r="J63" i="24"/>
  <c r="J75" i="24" s="1"/>
  <c r="I63" i="24"/>
  <c r="H63" i="24"/>
  <c r="H75" i="24" s="1"/>
  <c r="G63" i="24"/>
  <c r="G75" i="24" s="1"/>
  <c r="F63" i="24"/>
  <c r="F75" i="24" s="1"/>
  <c r="E63" i="24"/>
  <c r="C63" i="24"/>
  <c r="C75" i="24" s="1"/>
  <c r="P62" i="24"/>
  <c r="O62" i="24"/>
  <c r="O74" i="24" s="1"/>
  <c r="N62" i="24"/>
  <c r="M62" i="24"/>
  <c r="M74" i="24" s="1"/>
  <c r="L62" i="24"/>
  <c r="K62" i="24"/>
  <c r="K74" i="24" s="1"/>
  <c r="J62" i="24"/>
  <c r="I62" i="24"/>
  <c r="I74" i="24" s="1"/>
  <c r="H62" i="24"/>
  <c r="H74" i="24" s="1"/>
  <c r="G62" i="24"/>
  <c r="G74" i="24" s="1"/>
  <c r="F62" i="24"/>
  <c r="E62" i="24"/>
  <c r="E74" i="24" s="1"/>
  <c r="D62" i="24"/>
  <c r="D74" i="24" s="1"/>
  <c r="C62" i="24"/>
  <c r="C74" i="24" s="1"/>
  <c r="P31" i="24"/>
  <c r="P43" i="24" s="1"/>
  <c r="O31" i="24"/>
  <c r="O43" i="24" s="1"/>
  <c r="N31" i="24"/>
  <c r="N43" i="24" s="1"/>
  <c r="M31" i="24"/>
  <c r="M43" i="24" s="1"/>
  <c r="L31" i="24"/>
  <c r="L43" i="24" s="1"/>
  <c r="K31" i="24"/>
  <c r="K43" i="24" s="1"/>
  <c r="J31" i="24"/>
  <c r="J43" i="24" s="1"/>
  <c r="I31" i="24"/>
  <c r="I43" i="24" s="1"/>
  <c r="H31" i="24"/>
  <c r="H43" i="24" s="1"/>
  <c r="G31" i="24"/>
  <c r="G43" i="24" s="1"/>
  <c r="F31" i="24"/>
  <c r="F43" i="24" s="1"/>
  <c r="E31" i="24"/>
  <c r="E43" i="24" s="1"/>
  <c r="D31" i="24"/>
  <c r="D43" i="24" s="1"/>
  <c r="C31" i="24"/>
  <c r="C43" i="24" s="1"/>
  <c r="P30" i="24"/>
  <c r="P42" i="24" s="1"/>
  <c r="O30" i="24"/>
  <c r="O42" i="24" s="1"/>
  <c r="N30" i="24"/>
  <c r="N42" i="24" s="1"/>
  <c r="M30" i="24"/>
  <c r="M42" i="24" s="1"/>
  <c r="L30" i="24"/>
  <c r="L42" i="24" s="1"/>
  <c r="K30" i="24"/>
  <c r="K42" i="24" s="1"/>
  <c r="J30" i="24"/>
  <c r="J42" i="24" s="1"/>
  <c r="I30" i="24"/>
  <c r="I42" i="24" s="1"/>
  <c r="H30" i="24"/>
  <c r="H42" i="24" s="1"/>
  <c r="G30" i="24"/>
  <c r="G42" i="24" s="1"/>
  <c r="F30" i="24"/>
  <c r="F42" i="24" s="1"/>
  <c r="E30" i="24"/>
  <c r="E42" i="24" s="1"/>
  <c r="D30" i="24"/>
  <c r="D42" i="24" s="1"/>
  <c r="C30" i="24"/>
  <c r="C42" i="24" s="1"/>
  <c r="P29" i="24"/>
  <c r="P41" i="24" s="1"/>
  <c r="O29" i="24"/>
  <c r="O41" i="24" s="1"/>
  <c r="N29" i="24"/>
  <c r="N41" i="24" s="1"/>
  <c r="M29" i="24"/>
  <c r="M41" i="24" s="1"/>
  <c r="L29" i="24"/>
  <c r="L41" i="24" s="1"/>
  <c r="K29" i="24"/>
  <c r="K41" i="24" s="1"/>
  <c r="J29" i="24"/>
  <c r="J41" i="24" s="1"/>
  <c r="I29" i="24"/>
  <c r="I41" i="24" s="1"/>
  <c r="H29" i="24"/>
  <c r="H41" i="24" s="1"/>
  <c r="G29" i="24"/>
  <c r="G41" i="24" s="1"/>
  <c r="F29" i="24"/>
  <c r="F41" i="24" s="1"/>
  <c r="E29" i="24"/>
  <c r="E41" i="24" s="1"/>
  <c r="D29" i="24"/>
  <c r="D41" i="24" s="1"/>
  <c r="C29" i="24"/>
  <c r="C41" i="24" s="1"/>
  <c r="P28" i="24"/>
  <c r="P40" i="24" s="1"/>
  <c r="O28" i="24"/>
  <c r="O40" i="24" s="1"/>
  <c r="N28" i="24"/>
  <c r="N40" i="24" s="1"/>
  <c r="M28" i="24"/>
  <c r="M40" i="24" s="1"/>
  <c r="L28" i="24"/>
  <c r="L40" i="24" s="1"/>
  <c r="K28" i="24"/>
  <c r="K40" i="24" s="1"/>
  <c r="J28" i="24"/>
  <c r="J40" i="24" s="1"/>
  <c r="I28" i="24"/>
  <c r="I40" i="24" s="1"/>
  <c r="H28" i="24"/>
  <c r="H40" i="24" s="1"/>
  <c r="G28" i="24"/>
  <c r="G40" i="24" s="1"/>
  <c r="F28" i="24"/>
  <c r="F40" i="24" s="1"/>
  <c r="E28" i="24"/>
  <c r="E40" i="24" s="1"/>
  <c r="D28" i="24"/>
  <c r="D40" i="24" s="1"/>
  <c r="C28" i="24"/>
  <c r="C40" i="24" s="1"/>
  <c r="P27" i="24"/>
  <c r="P39" i="24" s="1"/>
  <c r="O27" i="24"/>
  <c r="O39" i="24" s="1"/>
  <c r="N27" i="24"/>
  <c r="N39" i="24" s="1"/>
  <c r="M27" i="24"/>
  <c r="M39" i="24" s="1"/>
  <c r="L27" i="24"/>
  <c r="L39" i="24" s="1"/>
  <c r="K27" i="24"/>
  <c r="K39" i="24" s="1"/>
  <c r="J27" i="24"/>
  <c r="J39" i="24" s="1"/>
  <c r="I27" i="24"/>
  <c r="I39" i="24" s="1"/>
  <c r="H27" i="24"/>
  <c r="H39" i="24" s="1"/>
  <c r="G27" i="24"/>
  <c r="G39" i="24" s="1"/>
  <c r="F27" i="24"/>
  <c r="F39" i="24" s="1"/>
  <c r="E27" i="24"/>
  <c r="E39" i="24" s="1"/>
  <c r="D27" i="24"/>
  <c r="D39" i="24" s="1"/>
  <c r="C27" i="24"/>
  <c r="C39" i="24" s="1"/>
  <c r="P26" i="24"/>
  <c r="P38" i="24" s="1"/>
  <c r="O26" i="24"/>
  <c r="O38" i="24" s="1"/>
  <c r="N26" i="24"/>
  <c r="N38" i="24" s="1"/>
  <c r="M26" i="24"/>
  <c r="M38" i="24" s="1"/>
  <c r="L26" i="24"/>
  <c r="L38" i="24" s="1"/>
  <c r="K26" i="24"/>
  <c r="K38" i="24" s="1"/>
  <c r="J26" i="24"/>
  <c r="J38" i="24" s="1"/>
  <c r="I26" i="24"/>
  <c r="I38" i="24" s="1"/>
  <c r="H26" i="24"/>
  <c r="H38" i="24" s="1"/>
  <c r="G26" i="24"/>
  <c r="G38" i="24" s="1"/>
  <c r="F26" i="24"/>
  <c r="F38" i="24" s="1"/>
  <c r="E26" i="24"/>
  <c r="E38" i="24" s="1"/>
  <c r="D26" i="24"/>
  <c r="D38" i="24" s="1"/>
  <c r="C26" i="24"/>
  <c r="C38" i="24" s="1"/>
  <c r="P25" i="24"/>
  <c r="P37" i="24" s="1"/>
  <c r="O25" i="24"/>
  <c r="O37" i="24" s="1"/>
  <c r="N25" i="24"/>
  <c r="N37" i="24" s="1"/>
  <c r="M25" i="24"/>
  <c r="L25" i="24"/>
  <c r="L37" i="24" s="1"/>
  <c r="K25" i="24"/>
  <c r="K37" i="24" s="1"/>
  <c r="J25" i="24"/>
  <c r="J37" i="24" s="1"/>
  <c r="I25" i="24"/>
  <c r="I37" i="24" s="1"/>
  <c r="H25" i="24"/>
  <c r="H37" i="24" s="1"/>
  <c r="G25" i="24"/>
  <c r="G37" i="24" s="1"/>
  <c r="F25" i="24"/>
  <c r="F37" i="24" s="1"/>
  <c r="E25" i="24"/>
  <c r="E37" i="24" s="1"/>
  <c r="D25" i="24"/>
  <c r="D37" i="24" s="1"/>
  <c r="P24" i="24"/>
  <c r="P36" i="24" s="1"/>
  <c r="O24" i="24"/>
  <c r="N24" i="24"/>
  <c r="M24" i="24"/>
  <c r="M36" i="24" s="1"/>
  <c r="L24" i="24"/>
  <c r="K24" i="24"/>
  <c r="K36" i="24" s="1"/>
  <c r="J24" i="24"/>
  <c r="J36" i="24" s="1"/>
  <c r="I24" i="24"/>
  <c r="I36" i="24" s="1"/>
  <c r="H24" i="24"/>
  <c r="H36" i="24" s="1"/>
  <c r="G24" i="24"/>
  <c r="F24" i="24"/>
  <c r="F36" i="24" s="1"/>
  <c r="E24" i="24"/>
  <c r="E36" i="24" s="1"/>
  <c r="D24" i="24"/>
  <c r="D36" i="24" s="1"/>
  <c r="S24" i="22"/>
  <c r="S36" i="22" s="1"/>
  <c r="R24" i="22"/>
  <c r="R36" i="22" s="1"/>
  <c r="Q24" i="22"/>
  <c r="Q36" i="22" s="1"/>
  <c r="P24" i="22"/>
  <c r="P36" i="22" s="1"/>
  <c r="O24" i="22"/>
  <c r="O36" i="22" s="1"/>
  <c r="N24" i="22"/>
  <c r="N36" i="22" s="1"/>
  <c r="M24" i="22"/>
  <c r="M36" i="22" s="1"/>
  <c r="L24" i="22"/>
  <c r="L36" i="22" s="1"/>
  <c r="K24" i="22"/>
  <c r="K36" i="22" s="1"/>
  <c r="J24" i="22"/>
  <c r="J36" i="22" s="1"/>
  <c r="I24" i="22"/>
  <c r="I36" i="22" s="1"/>
  <c r="H24" i="22"/>
  <c r="H36" i="22" s="1"/>
  <c r="G24" i="22"/>
  <c r="G36" i="22" s="1"/>
  <c r="F24" i="22"/>
  <c r="F36" i="22" s="1"/>
  <c r="E24" i="22"/>
  <c r="E36" i="22" s="1"/>
  <c r="D24" i="22"/>
  <c r="D36" i="22" s="1"/>
  <c r="C24" i="22"/>
  <c r="C36" i="22" s="1"/>
  <c r="S23" i="22"/>
  <c r="S35" i="22" s="1"/>
  <c r="R23" i="22"/>
  <c r="Q23" i="22"/>
  <c r="Q35" i="22" s="1"/>
  <c r="P23" i="22"/>
  <c r="P35" i="22" s="1"/>
  <c r="O23" i="22"/>
  <c r="O35" i="22" s="1"/>
  <c r="N23" i="22"/>
  <c r="N35" i="22" s="1"/>
  <c r="M23" i="22"/>
  <c r="M35" i="22" s="1"/>
  <c r="L23" i="22"/>
  <c r="L35" i="22" s="1"/>
  <c r="K23" i="22"/>
  <c r="K35" i="22" s="1"/>
  <c r="J23" i="22"/>
  <c r="I23" i="22"/>
  <c r="I35" i="22" s="1"/>
  <c r="H23" i="22"/>
  <c r="H35" i="22" s="1"/>
  <c r="G23" i="22"/>
  <c r="G35" i="22" s="1"/>
  <c r="F23" i="22"/>
  <c r="E23" i="22"/>
  <c r="E35" i="22" s="1"/>
  <c r="D23" i="22"/>
  <c r="D35" i="22" s="1"/>
  <c r="C23" i="22"/>
  <c r="C35" i="22" s="1"/>
  <c r="S22" i="22"/>
  <c r="R22" i="22"/>
  <c r="R34" i="22" s="1"/>
  <c r="Q22" i="22"/>
  <c r="Q34" i="22" s="1"/>
  <c r="P22" i="22"/>
  <c r="P34" i="22" s="1"/>
  <c r="O22" i="22"/>
  <c r="N22" i="22"/>
  <c r="N34" i="22" s="1"/>
  <c r="M22" i="22"/>
  <c r="M34" i="22" s="1"/>
  <c r="L22" i="22"/>
  <c r="L34" i="22" s="1"/>
  <c r="K22" i="22"/>
  <c r="J22" i="22"/>
  <c r="J34" i="22" s="1"/>
  <c r="I22" i="22"/>
  <c r="H22" i="22"/>
  <c r="H34" i="22" s="1"/>
  <c r="G22" i="22"/>
  <c r="F22" i="22"/>
  <c r="F34" i="22" s="1"/>
  <c r="E22" i="22"/>
  <c r="E34" i="22" s="1"/>
  <c r="D22" i="22"/>
  <c r="D34" i="22" s="1"/>
  <c r="C22" i="22"/>
  <c r="S21" i="22"/>
  <c r="S33" i="22" s="1"/>
  <c r="R21" i="22"/>
  <c r="R33" i="22" s="1"/>
  <c r="Q21" i="22"/>
  <c r="Q33" i="22" s="1"/>
  <c r="P21" i="22"/>
  <c r="O21" i="22"/>
  <c r="O33" i="22" s="1"/>
  <c r="N21" i="22"/>
  <c r="N33" i="22" s="1"/>
  <c r="M21" i="22"/>
  <c r="M33" i="22" s="1"/>
  <c r="L21" i="22"/>
  <c r="K21" i="22"/>
  <c r="K33" i="22" s="1"/>
  <c r="J21" i="22"/>
  <c r="J33" i="22" s="1"/>
  <c r="I21" i="22"/>
  <c r="I33" i="22" s="1"/>
  <c r="H21" i="22"/>
  <c r="H33" i="22" s="1"/>
  <c r="G21" i="22"/>
  <c r="G33" i="22" s="1"/>
  <c r="F21" i="22"/>
  <c r="F33" i="22" s="1"/>
  <c r="E21" i="22"/>
  <c r="E33" i="22" s="1"/>
  <c r="D21" i="22"/>
  <c r="D33" i="22" s="1"/>
  <c r="C21" i="22"/>
  <c r="C33" i="22" s="1"/>
  <c r="S20" i="22"/>
  <c r="S32" i="22" s="1"/>
  <c r="R20" i="22"/>
  <c r="R32" i="22" s="1"/>
  <c r="Q20" i="22"/>
  <c r="P20" i="22"/>
  <c r="P32" i="22" s="1"/>
  <c r="O20" i="22"/>
  <c r="O32" i="22" s="1"/>
  <c r="N20" i="22"/>
  <c r="N32" i="22" s="1"/>
  <c r="M20" i="22"/>
  <c r="M32" i="22" s="1"/>
  <c r="L20" i="22"/>
  <c r="L32" i="22" s="1"/>
  <c r="K20" i="22"/>
  <c r="K32" i="22" s="1"/>
  <c r="J20" i="22"/>
  <c r="J32" i="22" s="1"/>
  <c r="I20" i="22"/>
  <c r="I32" i="22" s="1"/>
  <c r="H20" i="22"/>
  <c r="H32" i="22" s="1"/>
  <c r="G20" i="22"/>
  <c r="G32" i="22" s="1"/>
  <c r="F20" i="22"/>
  <c r="F32" i="22" s="1"/>
  <c r="E20" i="22"/>
  <c r="E32" i="22" s="1"/>
  <c r="D20" i="22"/>
  <c r="D32" i="22" s="1"/>
  <c r="C20" i="22"/>
  <c r="C32" i="22" s="1"/>
  <c r="S19" i="22"/>
  <c r="S31" i="22" s="1"/>
  <c r="R19" i="22"/>
  <c r="R31" i="22" s="1"/>
  <c r="Q19" i="22"/>
  <c r="Q31" i="22" s="1"/>
  <c r="P19" i="22"/>
  <c r="P31" i="22" s="1"/>
  <c r="O19" i="22"/>
  <c r="O31" i="22" s="1"/>
  <c r="N19" i="22"/>
  <c r="N31" i="22" s="1"/>
  <c r="M19" i="22"/>
  <c r="M31" i="22" s="1"/>
  <c r="L19" i="22"/>
  <c r="L31" i="22" s="1"/>
  <c r="K19" i="22"/>
  <c r="K31" i="22" s="1"/>
  <c r="J19" i="22"/>
  <c r="J31" i="22" s="1"/>
  <c r="I19" i="22"/>
  <c r="I31" i="22" s="1"/>
  <c r="H19" i="22"/>
  <c r="H31" i="22" s="1"/>
  <c r="G19" i="22"/>
  <c r="G31" i="22" s="1"/>
  <c r="F19" i="22"/>
  <c r="F31" i="22" s="1"/>
  <c r="E19" i="22"/>
  <c r="E31" i="22" s="1"/>
  <c r="D19" i="22"/>
  <c r="D31" i="22" s="1"/>
  <c r="C19" i="22"/>
  <c r="C31" i="22" s="1"/>
  <c r="S18" i="22"/>
  <c r="S30" i="22" s="1"/>
  <c r="R18" i="22"/>
  <c r="R30" i="22" s="1"/>
  <c r="Q18" i="22"/>
  <c r="Q30" i="22" s="1"/>
  <c r="P18" i="22"/>
  <c r="P30" i="22" s="1"/>
  <c r="O18" i="22"/>
  <c r="O30" i="22" s="1"/>
  <c r="N18" i="22"/>
  <c r="N30" i="22" s="1"/>
  <c r="M18" i="22"/>
  <c r="M30" i="22" s="1"/>
  <c r="L18" i="22"/>
  <c r="L30" i="22" s="1"/>
  <c r="K18" i="22"/>
  <c r="K30" i="22" s="1"/>
  <c r="J18" i="22"/>
  <c r="J30" i="22" s="1"/>
  <c r="I18" i="22"/>
  <c r="I30" i="22" s="1"/>
  <c r="H18" i="22"/>
  <c r="H30" i="22" s="1"/>
  <c r="G18" i="22"/>
  <c r="G30" i="22" s="1"/>
  <c r="F18" i="22"/>
  <c r="F30" i="22" s="1"/>
  <c r="E18" i="22"/>
  <c r="E30" i="22" s="1"/>
  <c r="D18" i="22"/>
  <c r="D30" i="22" s="1"/>
  <c r="C18" i="22"/>
  <c r="C30" i="22" s="1"/>
  <c r="S17" i="22"/>
  <c r="S29" i="22" s="1"/>
  <c r="R17" i="22"/>
  <c r="R29" i="22" s="1"/>
  <c r="Q17" i="22"/>
  <c r="Q29" i="22" s="1"/>
  <c r="P17" i="22"/>
  <c r="P29" i="22" s="1"/>
  <c r="O17" i="22"/>
  <c r="O29" i="22" s="1"/>
  <c r="N17" i="22"/>
  <c r="N29" i="22" s="1"/>
  <c r="M17" i="22"/>
  <c r="M29" i="22" s="1"/>
  <c r="L17" i="22"/>
  <c r="L29" i="22" s="1"/>
  <c r="K17" i="22"/>
  <c r="K29" i="22" s="1"/>
  <c r="J17" i="22"/>
  <c r="J29" i="22" s="1"/>
  <c r="I17" i="22"/>
  <c r="I29" i="22" s="1"/>
  <c r="H17" i="22"/>
  <c r="H29" i="22" s="1"/>
  <c r="G17" i="22"/>
  <c r="G29" i="22" s="1"/>
  <c r="F17" i="22"/>
  <c r="F29" i="22" s="1"/>
  <c r="E17" i="22"/>
  <c r="E29" i="22" s="1"/>
  <c r="D17" i="22"/>
  <c r="D29" i="22" s="1"/>
  <c r="C17" i="22"/>
  <c r="C29" i="22" s="1"/>
  <c r="S24" i="21"/>
  <c r="S36" i="21" s="1"/>
  <c r="R24" i="21"/>
  <c r="R36" i="21" s="1"/>
  <c r="Q24" i="21"/>
  <c r="Q36" i="21" s="1"/>
  <c r="P24" i="21"/>
  <c r="P36" i="21" s="1"/>
  <c r="O24" i="21"/>
  <c r="O36" i="21" s="1"/>
  <c r="N24" i="21"/>
  <c r="N36" i="21" s="1"/>
  <c r="M24" i="21"/>
  <c r="M36" i="21" s="1"/>
  <c r="L24" i="21"/>
  <c r="L36" i="21" s="1"/>
  <c r="K24" i="21"/>
  <c r="K36" i="21" s="1"/>
  <c r="J24" i="21"/>
  <c r="J36" i="21" s="1"/>
  <c r="I24" i="21"/>
  <c r="I36" i="21" s="1"/>
  <c r="H24" i="21"/>
  <c r="H36" i="21" s="1"/>
  <c r="G24" i="21"/>
  <c r="G36" i="21" s="1"/>
  <c r="F24" i="21"/>
  <c r="F36" i="21" s="1"/>
  <c r="E24" i="21"/>
  <c r="E36" i="21" s="1"/>
  <c r="D24" i="21"/>
  <c r="D36" i="21" s="1"/>
  <c r="C24" i="21"/>
  <c r="C36" i="21" s="1"/>
  <c r="S23" i="21"/>
  <c r="S35" i="21" s="1"/>
  <c r="R23" i="21"/>
  <c r="R35" i="21" s="1"/>
  <c r="Q23" i="21"/>
  <c r="Q35" i="21" s="1"/>
  <c r="P23" i="21"/>
  <c r="P35" i="21" s="1"/>
  <c r="O23" i="21"/>
  <c r="O35" i="21" s="1"/>
  <c r="N23" i="21"/>
  <c r="N35" i="21" s="1"/>
  <c r="M23" i="21"/>
  <c r="M35" i="21" s="1"/>
  <c r="L23" i="21"/>
  <c r="L35" i="21" s="1"/>
  <c r="K23" i="21"/>
  <c r="K35" i="21" s="1"/>
  <c r="J23" i="21"/>
  <c r="J35" i="21" s="1"/>
  <c r="I23" i="21"/>
  <c r="I35" i="21" s="1"/>
  <c r="H23" i="21"/>
  <c r="H35" i="21" s="1"/>
  <c r="G23" i="21"/>
  <c r="G35" i="21" s="1"/>
  <c r="F23" i="21"/>
  <c r="F35" i="21" s="1"/>
  <c r="E23" i="21"/>
  <c r="E35" i="21" s="1"/>
  <c r="D23" i="21"/>
  <c r="D35" i="21" s="1"/>
  <c r="C23" i="21"/>
  <c r="C35" i="21" s="1"/>
  <c r="S22" i="21"/>
  <c r="S34" i="21" s="1"/>
  <c r="R22" i="21"/>
  <c r="R34" i="21" s="1"/>
  <c r="Q22" i="21"/>
  <c r="P22" i="21"/>
  <c r="P34" i="21" s="1"/>
  <c r="O22" i="21"/>
  <c r="O34" i="21" s="1"/>
  <c r="N22" i="21"/>
  <c r="N34" i="21" s="1"/>
  <c r="M22" i="21"/>
  <c r="M34" i="21" s="1"/>
  <c r="L22" i="21"/>
  <c r="L34" i="21" s="1"/>
  <c r="K22" i="21"/>
  <c r="K34" i="21" s="1"/>
  <c r="J22" i="21"/>
  <c r="J34" i="21" s="1"/>
  <c r="I22" i="21"/>
  <c r="I34" i="21" s="1"/>
  <c r="H22" i="21"/>
  <c r="H34" i="21" s="1"/>
  <c r="G22" i="21"/>
  <c r="G34" i="21" s="1"/>
  <c r="F22" i="21"/>
  <c r="F34" i="21" s="1"/>
  <c r="E22" i="21"/>
  <c r="E34" i="21" s="1"/>
  <c r="D22" i="21"/>
  <c r="D34" i="21" s="1"/>
  <c r="C22" i="21"/>
  <c r="C34" i="21" s="1"/>
  <c r="S21" i="21"/>
  <c r="S33" i="21" s="1"/>
  <c r="R21" i="21"/>
  <c r="R33" i="21" s="1"/>
  <c r="Q21" i="21"/>
  <c r="Q33" i="21" s="1"/>
  <c r="P21" i="21"/>
  <c r="P33" i="21" s="1"/>
  <c r="O21" i="21"/>
  <c r="O33" i="21" s="1"/>
  <c r="N21" i="21"/>
  <c r="N33" i="21" s="1"/>
  <c r="M21" i="21"/>
  <c r="M33" i="21" s="1"/>
  <c r="L21" i="21"/>
  <c r="L33" i="21" s="1"/>
  <c r="K21" i="21"/>
  <c r="K33" i="21" s="1"/>
  <c r="J21" i="21"/>
  <c r="I21" i="21"/>
  <c r="I33" i="21" s="1"/>
  <c r="H21" i="21"/>
  <c r="H33" i="21" s="1"/>
  <c r="G21" i="21"/>
  <c r="G33" i="21" s="1"/>
  <c r="F21" i="21"/>
  <c r="F33" i="21" s="1"/>
  <c r="E21" i="21"/>
  <c r="E33" i="21" s="1"/>
  <c r="D21" i="21"/>
  <c r="D33" i="21" s="1"/>
  <c r="C21" i="21"/>
  <c r="C33" i="21" s="1"/>
  <c r="S20" i="21"/>
  <c r="S32" i="21" s="1"/>
  <c r="R20" i="21"/>
  <c r="R32" i="21" s="1"/>
  <c r="Q20" i="21"/>
  <c r="Q32" i="21" s="1"/>
  <c r="P20" i="21"/>
  <c r="P32" i="21" s="1"/>
  <c r="O20" i="21"/>
  <c r="O32" i="21" s="1"/>
  <c r="N20" i="21"/>
  <c r="N32" i="21" s="1"/>
  <c r="M20" i="21"/>
  <c r="M32" i="21" s="1"/>
  <c r="L20" i="21"/>
  <c r="L32" i="21" s="1"/>
  <c r="K20" i="21"/>
  <c r="K32" i="21" s="1"/>
  <c r="J20" i="21"/>
  <c r="J32" i="21" s="1"/>
  <c r="I20" i="21"/>
  <c r="I32" i="21" s="1"/>
  <c r="H20" i="21"/>
  <c r="H32" i="21" s="1"/>
  <c r="G20" i="21"/>
  <c r="G32" i="21" s="1"/>
  <c r="F20" i="21"/>
  <c r="F32" i="21" s="1"/>
  <c r="E20" i="21"/>
  <c r="E32" i="21" s="1"/>
  <c r="D20" i="21"/>
  <c r="D32" i="21" s="1"/>
  <c r="C20" i="21"/>
  <c r="C32" i="21" s="1"/>
  <c r="S19" i="21"/>
  <c r="S31" i="21" s="1"/>
  <c r="R19" i="21"/>
  <c r="R31" i="21" s="1"/>
  <c r="Q19" i="21"/>
  <c r="Q31" i="21" s="1"/>
  <c r="P19" i="21"/>
  <c r="P31" i="21" s="1"/>
  <c r="O19" i="21"/>
  <c r="O31" i="21" s="1"/>
  <c r="N19" i="21"/>
  <c r="N31" i="21" s="1"/>
  <c r="M19" i="21"/>
  <c r="M31" i="21" s="1"/>
  <c r="L19" i="21"/>
  <c r="K19" i="21"/>
  <c r="K31" i="21" s="1"/>
  <c r="J19" i="21"/>
  <c r="J31" i="21" s="1"/>
  <c r="I19" i="21"/>
  <c r="I31" i="21" s="1"/>
  <c r="H19" i="21"/>
  <c r="H31" i="21" s="1"/>
  <c r="G19" i="21"/>
  <c r="G31" i="21" s="1"/>
  <c r="F19" i="21"/>
  <c r="E19" i="21"/>
  <c r="E31" i="21" s="1"/>
  <c r="D19" i="21"/>
  <c r="C19" i="21"/>
  <c r="C31" i="21" s="1"/>
  <c r="S18" i="21"/>
  <c r="S30" i="21" s="1"/>
  <c r="R18" i="21"/>
  <c r="R30" i="21" s="1"/>
  <c r="Q18" i="21"/>
  <c r="Q30" i="21" s="1"/>
  <c r="P18" i="21"/>
  <c r="P30" i="21" s="1"/>
  <c r="O18" i="21"/>
  <c r="O30" i="21" s="1"/>
  <c r="N18" i="21"/>
  <c r="M18" i="21"/>
  <c r="M30" i="21" s="1"/>
  <c r="L18" i="21"/>
  <c r="L30" i="21" s="1"/>
  <c r="K18" i="21"/>
  <c r="K30" i="21" s="1"/>
  <c r="J18" i="21"/>
  <c r="J30" i="21" s="1"/>
  <c r="I18" i="21"/>
  <c r="I30" i="21" s="1"/>
  <c r="H18" i="21"/>
  <c r="H30" i="21" s="1"/>
  <c r="G18" i="21"/>
  <c r="G30" i="21" s="1"/>
  <c r="F18" i="21"/>
  <c r="F30" i="21" s="1"/>
  <c r="E18" i="21"/>
  <c r="E30" i="21" s="1"/>
  <c r="D18" i="21"/>
  <c r="D30" i="21" s="1"/>
  <c r="C18" i="21"/>
  <c r="C30" i="21" s="1"/>
  <c r="S17" i="21"/>
  <c r="S29" i="21" s="1"/>
  <c r="R17" i="21"/>
  <c r="R29" i="21" s="1"/>
  <c r="Q17" i="21"/>
  <c r="Q29" i="21" s="1"/>
  <c r="P17" i="21"/>
  <c r="O17" i="21"/>
  <c r="O29" i="21" s="1"/>
  <c r="N17" i="21"/>
  <c r="N29" i="21" s="1"/>
  <c r="L17" i="21"/>
  <c r="L29" i="21" s="1"/>
  <c r="K17" i="21"/>
  <c r="K29" i="21" s="1"/>
  <c r="J17" i="21"/>
  <c r="J29" i="21" s="1"/>
  <c r="I17" i="21"/>
  <c r="H17" i="21"/>
  <c r="H29" i="21" s="1"/>
  <c r="G17" i="21"/>
  <c r="F17" i="21"/>
  <c r="F29" i="21" s="1"/>
  <c r="E17" i="21"/>
  <c r="E29" i="21" s="1"/>
  <c r="D17" i="21"/>
  <c r="D29" i="21" s="1"/>
  <c r="P24" i="20"/>
  <c r="P36" i="20" s="1"/>
  <c r="O24" i="20"/>
  <c r="O36" i="20" s="1"/>
  <c r="N24" i="20"/>
  <c r="N36" i="20" s="1"/>
  <c r="M24" i="20"/>
  <c r="M36" i="20" s="1"/>
  <c r="L24" i="20"/>
  <c r="L36" i="20" s="1"/>
  <c r="K24" i="20"/>
  <c r="K36" i="20" s="1"/>
  <c r="J24" i="20"/>
  <c r="J36" i="20" s="1"/>
  <c r="I24" i="20"/>
  <c r="I36" i="20" s="1"/>
  <c r="H24" i="20"/>
  <c r="H36" i="20" s="1"/>
  <c r="G24" i="20"/>
  <c r="G36" i="20" s="1"/>
  <c r="F24" i="20"/>
  <c r="F36" i="20" s="1"/>
  <c r="E24" i="20"/>
  <c r="E36" i="20" s="1"/>
  <c r="D24" i="20"/>
  <c r="D36" i="20" s="1"/>
  <c r="C24" i="20"/>
  <c r="C36" i="20" s="1"/>
  <c r="P23" i="20"/>
  <c r="P35" i="20" s="1"/>
  <c r="O23" i="20"/>
  <c r="O35" i="20" s="1"/>
  <c r="N23" i="20"/>
  <c r="N35" i="20" s="1"/>
  <c r="M23" i="20"/>
  <c r="M35" i="20" s="1"/>
  <c r="L23" i="20"/>
  <c r="L35" i="20" s="1"/>
  <c r="K23" i="20"/>
  <c r="K35" i="20" s="1"/>
  <c r="J23" i="20"/>
  <c r="J35" i="20" s="1"/>
  <c r="I23" i="20"/>
  <c r="I35" i="20" s="1"/>
  <c r="H23" i="20"/>
  <c r="H35" i="20" s="1"/>
  <c r="G23" i="20"/>
  <c r="G35" i="20" s="1"/>
  <c r="F23" i="20"/>
  <c r="F35" i="20" s="1"/>
  <c r="E23" i="20"/>
  <c r="E35" i="20" s="1"/>
  <c r="D23" i="20"/>
  <c r="D35" i="20" s="1"/>
  <c r="C23" i="20"/>
  <c r="C35" i="20" s="1"/>
  <c r="P22" i="20"/>
  <c r="P34" i="20" s="1"/>
  <c r="O22" i="20"/>
  <c r="O34" i="20" s="1"/>
  <c r="N22" i="20"/>
  <c r="N34" i="20" s="1"/>
  <c r="M22" i="20"/>
  <c r="M34" i="20" s="1"/>
  <c r="L22" i="20"/>
  <c r="L34" i="20" s="1"/>
  <c r="K22" i="20"/>
  <c r="K34" i="20" s="1"/>
  <c r="J22" i="20"/>
  <c r="J34" i="20" s="1"/>
  <c r="I22" i="20"/>
  <c r="I34" i="20" s="1"/>
  <c r="H22" i="20"/>
  <c r="H34" i="20" s="1"/>
  <c r="G22" i="20"/>
  <c r="G34" i="20" s="1"/>
  <c r="F22" i="20"/>
  <c r="F34" i="20" s="1"/>
  <c r="E22" i="20"/>
  <c r="E34" i="20" s="1"/>
  <c r="D22" i="20"/>
  <c r="D34" i="20" s="1"/>
  <c r="C22" i="20"/>
  <c r="C34" i="20" s="1"/>
  <c r="P21" i="20"/>
  <c r="P33" i="20" s="1"/>
  <c r="O21" i="20"/>
  <c r="O33" i="20" s="1"/>
  <c r="N21" i="20"/>
  <c r="N33" i="20" s="1"/>
  <c r="M21" i="20"/>
  <c r="M33" i="20" s="1"/>
  <c r="L21" i="20"/>
  <c r="L33" i="20" s="1"/>
  <c r="K21" i="20"/>
  <c r="K33" i="20" s="1"/>
  <c r="J21" i="20"/>
  <c r="J33" i="20" s="1"/>
  <c r="I21" i="20"/>
  <c r="I33" i="20" s="1"/>
  <c r="H21" i="20"/>
  <c r="H33" i="20" s="1"/>
  <c r="G21" i="20"/>
  <c r="G33" i="20" s="1"/>
  <c r="F21" i="20"/>
  <c r="F33" i="20" s="1"/>
  <c r="E21" i="20"/>
  <c r="E33" i="20" s="1"/>
  <c r="D21" i="20"/>
  <c r="D33" i="20" s="1"/>
  <c r="C21" i="20"/>
  <c r="C33" i="20" s="1"/>
  <c r="P20" i="20"/>
  <c r="P32" i="20" s="1"/>
  <c r="O20" i="20"/>
  <c r="O32" i="20" s="1"/>
  <c r="N20" i="20"/>
  <c r="N32" i="20" s="1"/>
  <c r="M20" i="20"/>
  <c r="M32" i="20" s="1"/>
  <c r="L20" i="20"/>
  <c r="L32" i="20" s="1"/>
  <c r="K20" i="20"/>
  <c r="K32" i="20" s="1"/>
  <c r="J20" i="20"/>
  <c r="J32" i="20" s="1"/>
  <c r="I20" i="20"/>
  <c r="I32" i="20" s="1"/>
  <c r="H20" i="20"/>
  <c r="H32" i="20" s="1"/>
  <c r="G20" i="20"/>
  <c r="G32" i="20" s="1"/>
  <c r="F20" i="20"/>
  <c r="F32" i="20" s="1"/>
  <c r="E20" i="20"/>
  <c r="E32" i="20" s="1"/>
  <c r="D20" i="20"/>
  <c r="D32" i="20" s="1"/>
  <c r="C20" i="20"/>
  <c r="C32" i="20" s="1"/>
  <c r="P19" i="20"/>
  <c r="P31" i="20" s="1"/>
  <c r="O19" i="20"/>
  <c r="O31" i="20" s="1"/>
  <c r="N19" i="20"/>
  <c r="N31" i="20" s="1"/>
  <c r="M19" i="20"/>
  <c r="M31" i="20" s="1"/>
  <c r="L19" i="20"/>
  <c r="L31" i="20" s="1"/>
  <c r="K19" i="20"/>
  <c r="K31" i="20" s="1"/>
  <c r="J19" i="20"/>
  <c r="J31" i="20" s="1"/>
  <c r="I19" i="20"/>
  <c r="I31" i="20" s="1"/>
  <c r="H19" i="20"/>
  <c r="H31" i="20" s="1"/>
  <c r="G19" i="20"/>
  <c r="G31" i="20" s="1"/>
  <c r="F19" i="20"/>
  <c r="F31" i="20" s="1"/>
  <c r="E19" i="20"/>
  <c r="E31" i="20" s="1"/>
  <c r="D19" i="20"/>
  <c r="D31" i="20" s="1"/>
  <c r="C19" i="20"/>
  <c r="C31" i="20" s="1"/>
  <c r="P18" i="20"/>
  <c r="P30" i="20" s="1"/>
  <c r="O18" i="20"/>
  <c r="O30" i="20" s="1"/>
  <c r="N18" i="20"/>
  <c r="N30" i="20" s="1"/>
  <c r="M18" i="20"/>
  <c r="M30" i="20" s="1"/>
  <c r="L18" i="20"/>
  <c r="L30" i="20" s="1"/>
  <c r="K18" i="20"/>
  <c r="K30" i="20" s="1"/>
  <c r="J18" i="20"/>
  <c r="I18" i="20"/>
  <c r="I30" i="20" s="1"/>
  <c r="H18" i="20"/>
  <c r="H30" i="20" s="1"/>
  <c r="G18" i="20"/>
  <c r="G30" i="20" s="1"/>
  <c r="F18" i="20"/>
  <c r="F30" i="20" s="1"/>
  <c r="E18" i="20"/>
  <c r="E30" i="20" s="1"/>
  <c r="D18" i="20"/>
  <c r="D30" i="20" s="1"/>
  <c r="C18" i="20"/>
  <c r="C30" i="20" s="1"/>
  <c r="P17" i="20"/>
  <c r="P29" i="20" s="1"/>
  <c r="O17" i="20"/>
  <c r="O29" i="20" s="1"/>
  <c r="N17" i="20"/>
  <c r="N29" i="20" s="1"/>
  <c r="M17" i="20"/>
  <c r="L17" i="20"/>
  <c r="L29" i="20" s="1"/>
  <c r="K17" i="20"/>
  <c r="J17" i="20"/>
  <c r="J29" i="20" s="1"/>
  <c r="I17" i="20"/>
  <c r="H17" i="20"/>
  <c r="H29" i="20" s="1"/>
  <c r="G17" i="20"/>
  <c r="G29" i="20" s="1"/>
  <c r="F17" i="20"/>
  <c r="E17" i="20"/>
  <c r="E29" i="20" s="1"/>
  <c r="D17" i="20"/>
  <c r="D29" i="20" s="1"/>
  <c r="C17" i="20"/>
  <c r="C29" i="20" s="1"/>
  <c r="P24" i="19"/>
  <c r="P36" i="19" s="1"/>
  <c r="O24" i="19"/>
  <c r="O36" i="19" s="1"/>
  <c r="N24" i="19"/>
  <c r="N36" i="19" s="1"/>
  <c r="M24" i="19"/>
  <c r="M36" i="19" s="1"/>
  <c r="L24" i="19"/>
  <c r="L36" i="19" s="1"/>
  <c r="K24" i="19"/>
  <c r="K36" i="19" s="1"/>
  <c r="J24" i="19"/>
  <c r="J36" i="19" s="1"/>
  <c r="I24" i="19"/>
  <c r="I36" i="19" s="1"/>
  <c r="H24" i="19"/>
  <c r="H36" i="19" s="1"/>
  <c r="G24" i="19"/>
  <c r="G36" i="19" s="1"/>
  <c r="F24" i="19"/>
  <c r="F36" i="19" s="1"/>
  <c r="E24" i="19"/>
  <c r="E36" i="19" s="1"/>
  <c r="D24" i="19"/>
  <c r="D36" i="19" s="1"/>
  <c r="C24" i="19"/>
  <c r="C36" i="19" s="1"/>
  <c r="P23" i="19"/>
  <c r="P35" i="19" s="1"/>
  <c r="O23" i="19"/>
  <c r="O35" i="19" s="1"/>
  <c r="N23" i="19"/>
  <c r="N35" i="19" s="1"/>
  <c r="M23" i="19"/>
  <c r="M35" i="19" s="1"/>
  <c r="L23" i="19"/>
  <c r="L35" i="19" s="1"/>
  <c r="K23" i="19"/>
  <c r="K35" i="19" s="1"/>
  <c r="J23" i="19"/>
  <c r="J35" i="19" s="1"/>
  <c r="I23" i="19"/>
  <c r="I35" i="19" s="1"/>
  <c r="H23" i="19"/>
  <c r="H35" i="19" s="1"/>
  <c r="G23" i="19"/>
  <c r="G35" i="19" s="1"/>
  <c r="F23" i="19"/>
  <c r="F35" i="19" s="1"/>
  <c r="E23" i="19"/>
  <c r="E35" i="19" s="1"/>
  <c r="D23" i="19"/>
  <c r="D35" i="19" s="1"/>
  <c r="C23" i="19"/>
  <c r="C35" i="19" s="1"/>
  <c r="P22" i="19"/>
  <c r="P34" i="19" s="1"/>
  <c r="O22" i="19"/>
  <c r="O34" i="19" s="1"/>
  <c r="N22" i="19"/>
  <c r="N34" i="19" s="1"/>
  <c r="M22" i="19"/>
  <c r="M34" i="19" s="1"/>
  <c r="L22" i="19"/>
  <c r="L34" i="19" s="1"/>
  <c r="K22" i="19"/>
  <c r="K34" i="19" s="1"/>
  <c r="J22" i="19"/>
  <c r="J34" i="19" s="1"/>
  <c r="I22" i="19"/>
  <c r="I34" i="19" s="1"/>
  <c r="H22" i="19"/>
  <c r="H34" i="19" s="1"/>
  <c r="G22" i="19"/>
  <c r="G34" i="19" s="1"/>
  <c r="F22" i="19"/>
  <c r="F34" i="19" s="1"/>
  <c r="E22" i="19"/>
  <c r="E34" i="19" s="1"/>
  <c r="D22" i="19"/>
  <c r="D34" i="19" s="1"/>
  <c r="C22" i="19"/>
  <c r="C34" i="19" s="1"/>
  <c r="P21" i="19"/>
  <c r="P33" i="19" s="1"/>
  <c r="O21" i="19"/>
  <c r="O33" i="19" s="1"/>
  <c r="N21" i="19"/>
  <c r="N33" i="19" s="1"/>
  <c r="M21" i="19"/>
  <c r="M33" i="19" s="1"/>
  <c r="L21" i="19"/>
  <c r="L33" i="19" s="1"/>
  <c r="K21" i="19"/>
  <c r="K33" i="19" s="1"/>
  <c r="J21" i="19"/>
  <c r="J33" i="19" s="1"/>
  <c r="I21" i="19"/>
  <c r="I33" i="19" s="1"/>
  <c r="H21" i="19"/>
  <c r="H33" i="19" s="1"/>
  <c r="G21" i="19"/>
  <c r="G33" i="19" s="1"/>
  <c r="F21" i="19"/>
  <c r="F33" i="19" s="1"/>
  <c r="E21" i="19"/>
  <c r="E33" i="19" s="1"/>
  <c r="D21" i="19"/>
  <c r="D33" i="19" s="1"/>
  <c r="C21" i="19"/>
  <c r="C33" i="19" s="1"/>
  <c r="P20" i="19"/>
  <c r="P32" i="19" s="1"/>
  <c r="O20" i="19"/>
  <c r="O32" i="19" s="1"/>
  <c r="N20" i="19"/>
  <c r="M20" i="19"/>
  <c r="M32" i="19" s="1"/>
  <c r="L20" i="19"/>
  <c r="L32" i="19" s="1"/>
  <c r="K20" i="19"/>
  <c r="K32" i="19" s="1"/>
  <c r="J20" i="19"/>
  <c r="J32" i="19" s="1"/>
  <c r="I20" i="19"/>
  <c r="I32" i="19" s="1"/>
  <c r="H20" i="19"/>
  <c r="H32" i="19" s="1"/>
  <c r="G20" i="19"/>
  <c r="G32" i="19" s="1"/>
  <c r="F20" i="19"/>
  <c r="E20" i="19"/>
  <c r="E32" i="19" s="1"/>
  <c r="D20" i="19"/>
  <c r="D32" i="19" s="1"/>
  <c r="C20" i="19"/>
  <c r="C32" i="19" s="1"/>
  <c r="P19" i="19"/>
  <c r="P31" i="19" s="1"/>
  <c r="O19" i="19"/>
  <c r="O31" i="19" s="1"/>
  <c r="N19" i="19"/>
  <c r="N31" i="19" s="1"/>
  <c r="M19" i="19"/>
  <c r="M31" i="19" s="1"/>
  <c r="L19" i="19"/>
  <c r="L31" i="19" s="1"/>
  <c r="K19" i="19"/>
  <c r="K31" i="19" s="1"/>
  <c r="J19" i="19"/>
  <c r="J31" i="19" s="1"/>
  <c r="I19" i="19"/>
  <c r="I31" i="19" s="1"/>
  <c r="H19" i="19"/>
  <c r="H31" i="19" s="1"/>
  <c r="G19" i="19"/>
  <c r="F19" i="19"/>
  <c r="F31" i="19" s="1"/>
  <c r="E19" i="19"/>
  <c r="E31" i="19" s="1"/>
  <c r="D19" i="19"/>
  <c r="C19" i="19"/>
  <c r="C31" i="19" s="1"/>
  <c r="P18" i="19"/>
  <c r="P30" i="19" s="1"/>
  <c r="O18" i="19"/>
  <c r="O30" i="19" s="1"/>
  <c r="N18" i="19"/>
  <c r="N30" i="19" s="1"/>
  <c r="M18" i="19"/>
  <c r="L18" i="19"/>
  <c r="L30" i="19" s="1"/>
  <c r="K18" i="19"/>
  <c r="K30" i="19" s="1"/>
  <c r="J18" i="19"/>
  <c r="J30" i="19" s="1"/>
  <c r="I18" i="19"/>
  <c r="I30" i="19" s="1"/>
  <c r="H18" i="19"/>
  <c r="H30" i="19" s="1"/>
  <c r="G18" i="19"/>
  <c r="G30" i="19" s="1"/>
  <c r="F18" i="19"/>
  <c r="F30" i="19" s="1"/>
  <c r="E18" i="19"/>
  <c r="E30" i="19" s="1"/>
  <c r="D18" i="19"/>
  <c r="D30" i="19" s="1"/>
  <c r="C18" i="19"/>
  <c r="C30" i="19" s="1"/>
  <c r="P17" i="19"/>
  <c r="O17" i="19"/>
  <c r="O29" i="19" s="1"/>
  <c r="N17" i="19"/>
  <c r="N29" i="19" s="1"/>
  <c r="M17" i="19"/>
  <c r="M29" i="19" s="1"/>
  <c r="L17" i="19"/>
  <c r="L29" i="19" s="1"/>
  <c r="K17" i="19"/>
  <c r="K29" i="19" s="1"/>
  <c r="J17" i="19"/>
  <c r="J29" i="19" s="1"/>
  <c r="I17" i="19"/>
  <c r="I29" i="19" s="1"/>
  <c r="H17" i="19"/>
  <c r="G17" i="19"/>
  <c r="G29" i="19" s="1"/>
  <c r="F17" i="19"/>
  <c r="F29" i="19" s="1"/>
  <c r="E17" i="19"/>
  <c r="E29" i="19" s="1"/>
  <c r="D17" i="19"/>
  <c r="D29" i="19" s="1"/>
  <c r="C17" i="19"/>
  <c r="M24" i="18"/>
  <c r="M36" i="18" s="1"/>
  <c r="L24" i="18"/>
  <c r="L36" i="18" s="1"/>
  <c r="K24" i="18"/>
  <c r="K36" i="18" s="1"/>
  <c r="J24" i="18"/>
  <c r="J36" i="18" s="1"/>
  <c r="I24" i="18"/>
  <c r="I36" i="18" s="1"/>
  <c r="H24" i="18"/>
  <c r="H36" i="18" s="1"/>
  <c r="G24" i="18"/>
  <c r="G36" i="18" s="1"/>
  <c r="F24" i="18"/>
  <c r="F36" i="18" s="1"/>
  <c r="E24" i="18"/>
  <c r="E36" i="18" s="1"/>
  <c r="D24" i="18"/>
  <c r="D36" i="18" s="1"/>
  <c r="C24" i="18"/>
  <c r="C36" i="18" s="1"/>
  <c r="M23" i="18"/>
  <c r="M35" i="18" s="1"/>
  <c r="L23" i="18"/>
  <c r="L35" i="18" s="1"/>
  <c r="K23" i="18"/>
  <c r="K35" i="18" s="1"/>
  <c r="J23" i="18"/>
  <c r="J35" i="18" s="1"/>
  <c r="I23" i="18"/>
  <c r="I35" i="18" s="1"/>
  <c r="H23" i="18"/>
  <c r="H35" i="18" s="1"/>
  <c r="G23" i="18"/>
  <c r="G35" i="18" s="1"/>
  <c r="F23" i="18"/>
  <c r="F35" i="18" s="1"/>
  <c r="E23" i="18"/>
  <c r="E35" i="18" s="1"/>
  <c r="D23" i="18"/>
  <c r="D35" i="18" s="1"/>
  <c r="C23" i="18"/>
  <c r="C35" i="18" s="1"/>
  <c r="M22" i="18"/>
  <c r="M34" i="18" s="1"/>
  <c r="L22" i="18"/>
  <c r="L34" i="18" s="1"/>
  <c r="K22" i="18"/>
  <c r="K34" i="18" s="1"/>
  <c r="J22" i="18"/>
  <c r="J34" i="18" s="1"/>
  <c r="I22" i="18"/>
  <c r="I34" i="18" s="1"/>
  <c r="H22" i="18"/>
  <c r="H34" i="18" s="1"/>
  <c r="G22" i="18"/>
  <c r="G34" i="18" s="1"/>
  <c r="F22" i="18"/>
  <c r="F34" i="18" s="1"/>
  <c r="E22" i="18"/>
  <c r="E34" i="18" s="1"/>
  <c r="D22" i="18"/>
  <c r="D34" i="18" s="1"/>
  <c r="C22" i="18"/>
  <c r="C34" i="18" s="1"/>
  <c r="M21" i="18"/>
  <c r="M33" i="18" s="1"/>
  <c r="L21" i="18"/>
  <c r="L33" i="18" s="1"/>
  <c r="K21" i="18"/>
  <c r="K33" i="18" s="1"/>
  <c r="J21" i="18"/>
  <c r="J33" i="18" s="1"/>
  <c r="I21" i="18"/>
  <c r="I33" i="18" s="1"/>
  <c r="H21" i="18"/>
  <c r="H33" i="18" s="1"/>
  <c r="G21" i="18"/>
  <c r="F21" i="18"/>
  <c r="F33" i="18" s="1"/>
  <c r="E21" i="18"/>
  <c r="E33" i="18" s="1"/>
  <c r="D21" i="18"/>
  <c r="C21" i="18"/>
  <c r="C33" i="18" s="1"/>
  <c r="M20" i="18"/>
  <c r="M32" i="18" s="1"/>
  <c r="L20" i="18"/>
  <c r="L32" i="18" s="1"/>
  <c r="K20" i="18"/>
  <c r="K32" i="18" s="1"/>
  <c r="J20" i="18"/>
  <c r="J32" i="18" s="1"/>
  <c r="I20" i="18"/>
  <c r="I32" i="18" s="1"/>
  <c r="H20" i="18"/>
  <c r="H32" i="18" s="1"/>
  <c r="G20" i="18"/>
  <c r="G32" i="18" s="1"/>
  <c r="F20" i="18"/>
  <c r="E20" i="18"/>
  <c r="E32" i="18" s="1"/>
  <c r="D20" i="18"/>
  <c r="D32" i="18" s="1"/>
  <c r="C20" i="18"/>
  <c r="C32" i="18" s="1"/>
  <c r="M19" i="18"/>
  <c r="L19" i="18"/>
  <c r="L31" i="18" s="1"/>
  <c r="K19" i="18"/>
  <c r="K31" i="18" s="1"/>
  <c r="J19" i="18"/>
  <c r="J31" i="18" s="1"/>
  <c r="I19" i="18"/>
  <c r="H19" i="18"/>
  <c r="H31" i="18" s="1"/>
  <c r="G19" i="18"/>
  <c r="G31" i="18" s="1"/>
  <c r="F19" i="18"/>
  <c r="F31" i="18" s="1"/>
  <c r="E19" i="18"/>
  <c r="E31" i="18" s="1"/>
  <c r="D19" i="18"/>
  <c r="D31" i="18" s="1"/>
  <c r="C19" i="18"/>
  <c r="C31" i="18" s="1"/>
  <c r="M18" i="18"/>
  <c r="M30" i="18" s="1"/>
  <c r="L18" i="18"/>
  <c r="K18" i="18"/>
  <c r="K30" i="18" s="1"/>
  <c r="J18" i="18"/>
  <c r="J30" i="18" s="1"/>
  <c r="I18" i="18"/>
  <c r="I30" i="18" s="1"/>
  <c r="H18" i="18"/>
  <c r="H30" i="18" s="1"/>
  <c r="G18" i="18"/>
  <c r="G30" i="18" s="1"/>
  <c r="F18" i="18"/>
  <c r="F30" i="18" s="1"/>
  <c r="E18" i="18"/>
  <c r="D18" i="18"/>
  <c r="D30" i="18" s="1"/>
  <c r="C18" i="18"/>
  <c r="C30" i="18" s="1"/>
  <c r="M17" i="18"/>
  <c r="M29" i="18" s="1"/>
  <c r="L17" i="18"/>
  <c r="L29" i="18" s="1"/>
  <c r="K17" i="18"/>
  <c r="J17" i="18"/>
  <c r="J29" i="18" s="1"/>
  <c r="I17" i="18"/>
  <c r="I29" i="18" s="1"/>
  <c r="H17" i="18"/>
  <c r="G17" i="18"/>
  <c r="G29" i="18" s="1"/>
  <c r="F17" i="18"/>
  <c r="F29" i="18" s="1"/>
  <c r="E17" i="18"/>
  <c r="E29" i="18" s="1"/>
  <c r="D17" i="18"/>
  <c r="D29" i="18" s="1"/>
  <c r="C17" i="18"/>
  <c r="C29" i="18" s="1"/>
  <c r="M24" i="17"/>
  <c r="M36" i="17" s="1"/>
  <c r="L24" i="17"/>
  <c r="L36" i="17" s="1"/>
  <c r="K24" i="17"/>
  <c r="K36" i="17" s="1"/>
  <c r="J24" i="17"/>
  <c r="J36" i="17" s="1"/>
  <c r="I24" i="17"/>
  <c r="I36" i="17" s="1"/>
  <c r="H24" i="17"/>
  <c r="H36" i="17" s="1"/>
  <c r="G24" i="17"/>
  <c r="G36" i="17" s="1"/>
  <c r="F24" i="17"/>
  <c r="F36" i="17" s="1"/>
  <c r="E24" i="17"/>
  <c r="E36" i="17" s="1"/>
  <c r="D24" i="17"/>
  <c r="D36" i="17" s="1"/>
  <c r="C24" i="17"/>
  <c r="C36" i="17" s="1"/>
  <c r="M23" i="17"/>
  <c r="M35" i="17" s="1"/>
  <c r="L23" i="17"/>
  <c r="L35" i="17" s="1"/>
  <c r="K23" i="17"/>
  <c r="K35" i="17" s="1"/>
  <c r="J23" i="17"/>
  <c r="J35" i="17" s="1"/>
  <c r="I23" i="17"/>
  <c r="I35" i="17" s="1"/>
  <c r="H23" i="17"/>
  <c r="H35" i="17" s="1"/>
  <c r="G23" i="17"/>
  <c r="G35" i="17" s="1"/>
  <c r="F23" i="17"/>
  <c r="F35" i="17" s="1"/>
  <c r="E23" i="17"/>
  <c r="E35" i="17" s="1"/>
  <c r="D23" i="17"/>
  <c r="D35" i="17" s="1"/>
  <c r="C23" i="17"/>
  <c r="C35" i="17" s="1"/>
  <c r="M22" i="17"/>
  <c r="M34" i="17" s="1"/>
  <c r="L22" i="17"/>
  <c r="L34" i="17" s="1"/>
  <c r="K22" i="17"/>
  <c r="K34" i="17" s="1"/>
  <c r="J22" i="17"/>
  <c r="J34" i="17" s="1"/>
  <c r="I22" i="17"/>
  <c r="I34" i="17" s="1"/>
  <c r="H22" i="17"/>
  <c r="H34" i="17" s="1"/>
  <c r="G22" i="17"/>
  <c r="G34" i="17" s="1"/>
  <c r="F22" i="17"/>
  <c r="F34" i="17" s="1"/>
  <c r="E22" i="17"/>
  <c r="E34" i="17" s="1"/>
  <c r="D22" i="17"/>
  <c r="D34" i="17" s="1"/>
  <c r="C22" i="17"/>
  <c r="C34" i="17" s="1"/>
  <c r="M21" i="17"/>
  <c r="M33" i="17" s="1"/>
  <c r="L21" i="17"/>
  <c r="L33" i="17" s="1"/>
  <c r="K21" i="17"/>
  <c r="K33" i="17" s="1"/>
  <c r="J21" i="17"/>
  <c r="J33" i="17" s="1"/>
  <c r="I21" i="17"/>
  <c r="I33" i="17" s="1"/>
  <c r="H21" i="17"/>
  <c r="H33" i="17" s="1"/>
  <c r="G21" i="17"/>
  <c r="G33" i="17" s="1"/>
  <c r="F21" i="17"/>
  <c r="F33" i="17" s="1"/>
  <c r="E21" i="17"/>
  <c r="E33" i="17" s="1"/>
  <c r="D21" i="17"/>
  <c r="D33" i="17" s="1"/>
  <c r="C21" i="17"/>
  <c r="C33" i="17" s="1"/>
  <c r="M20" i="17"/>
  <c r="M32" i="17" s="1"/>
  <c r="L20" i="17"/>
  <c r="L32" i="17" s="1"/>
  <c r="K20" i="17"/>
  <c r="K32" i="17" s="1"/>
  <c r="J20" i="17"/>
  <c r="J32" i="17" s="1"/>
  <c r="I20" i="17"/>
  <c r="H20" i="17"/>
  <c r="H32" i="17" s="1"/>
  <c r="G20" i="17"/>
  <c r="G32" i="17" s="1"/>
  <c r="F20" i="17"/>
  <c r="F32" i="17" s="1"/>
  <c r="E20" i="17"/>
  <c r="E32" i="17" s="1"/>
  <c r="D20" i="17"/>
  <c r="D32" i="17" s="1"/>
  <c r="C20" i="17"/>
  <c r="C32" i="17" s="1"/>
  <c r="M19" i="17"/>
  <c r="L19" i="17"/>
  <c r="K19" i="17"/>
  <c r="K31" i="17" s="1"/>
  <c r="J19" i="17"/>
  <c r="J31" i="17" s="1"/>
  <c r="I19" i="17"/>
  <c r="I31" i="17" s="1"/>
  <c r="H19" i="17"/>
  <c r="H31" i="17" s="1"/>
  <c r="G19" i="17"/>
  <c r="G31" i="17" s="1"/>
  <c r="F19" i="17"/>
  <c r="F31" i="17" s="1"/>
  <c r="E19" i="17"/>
  <c r="E31" i="17" s="1"/>
  <c r="D19" i="17"/>
  <c r="D31" i="17" s="1"/>
  <c r="C19" i="17"/>
  <c r="C31" i="17" s="1"/>
  <c r="M18" i="17"/>
  <c r="M30" i="17" s="1"/>
  <c r="L18" i="17"/>
  <c r="L30" i="17" s="1"/>
  <c r="K18" i="17"/>
  <c r="K30" i="17" s="1"/>
  <c r="J18" i="17"/>
  <c r="J30" i="17" s="1"/>
  <c r="I18" i="17"/>
  <c r="I30" i="17" s="1"/>
  <c r="H18" i="17"/>
  <c r="G18" i="17"/>
  <c r="G30" i="17" s="1"/>
  <c r="F18" i="17"/>
  <c r="F30" i="17" s="1"/>
  <c r="E18" i="17"/>
  <c r="E30" i="17" s="1"/>
  <c r="D18" i="17"/>
  <c r="D30" i="17" s="1"/>
  <c r="C18" i="17"/>
  <c r="C30" i="17" s="1"/>
  <c r="M17" i="17"/>
  <c r="M29" i="17" s="1"/>
  <c r="L17" i="17"/>
  <c r="L29" i="17" s="1"/>
  <c r="K17" i="17"/>
  <c r="J17" i="17"/>
  <c r="I17" i="17"/>
  <c r="I29" i="17" s="1"/>
  <c r="H17" i="17"/>
  <c r="H29" i="17" s="1"/>
  <c r="G17" i="17"/>
  <c r="G29" i="17" s="1"/>
  <c r="F17" i="17"/>
  <c r="E17" i="17"/>
  <c r="E29" i="17" s="1"/>
  <c r="D17" i="17"/>
  <c r="D29" i="17" s="1"/>
  <c r="C17" i="17"/>
  <c r="C29" i="17" s="1"/>
  <c r="O24" i="14"/>
  <c r="O36" i="14" s="1"/>
  <c r="N24" i="14"/>
  <c r="N36" i="14" s="1"/>
  <c r="M24" i="14"/>
  <c r="M36" i="14" s="1"/>
  <c r="L24" i="14"/>
  <c r="L36" i="14" s="1"/>
  <c r="K24" i="14"/>
  <c r="K36" i="14" s="1"/>
  <c r="J24" i="14"/>
  <c r="J36" i="14" s="1"/>
  <c r="I24" i="14"/>
  <c r="I36" i="14" s="1"/>
  <c r="H24" i="14"/>
  <c r="H36" i="14" s="1"/>
  <c r="G24" i="14"/>
  <c r="G36" i="14" s="1"/>
  <c r="F24" i="14"/>
  <c r="F36" i="14" s="1"/>
  <c r="E24" i="14"/>
  <c r="E36" i="14" s="1"/>
  <c r="D24" i="14"/>
  <c r="D36" i="14" s="1"/>
  <c r="C24" i="14"/>
  <c r="C36" i="14" s="1"/>
  <c r="O23" i="14"/>
  <c r="O35" i="14" s="1"/>
  <c r="N23" i="14"/>
  <c r="N35" i="14" s="1"/>
  <c r="M23" i="14"/>
  <c r="M35" i="14" s="1"/>
  <c r="L23" i="14"/>
  <c r="L35" i="14" s="1"/>
  <c r="K23" i="14"/>
  <c r="K35" i="14" s="1"/>
  <c r="J23" i="14"/>
  <c r="J35" i="14" s="1"/>
  <c r="I23" i="14"/>
  <c r="I35" i="14" s="1"/>
  <c r="H23" i="14"/>
  <c r="H35" i="14" s="1"/>
  <c r="G23" i="14"/>
  <c r="G35" i="14" s="1"/>
  <c r="F23" i="14"/>
  <c r="F35" i="14" s="1"/>
  <c r="E23" i="14"/>
  <c r="E35" i="14" s="1"/>
  <c r="D23" i="14"/>
  <c r="D35" i="14" s="1"/>
  <c r="C23" i="14"/>
  <c r="C35" i="14" s="1"/>
  <c r="O22" i="14"/>
  <c r="O34" i="14" s="1"/>
  <c r="N22" i="14"/>
  <c r="N34" i="14" s="1"/>
  <c r="M22" i="14"/>
  <c r="M34" i="14" s="1"/>
  <c r="L22" i="14"/>
  <c r="L34" i="14" s="1"/>
  <c r="K22" i="14"/>
  <c r="K34" i="14" s="1"/>
  <c r="J22" i="14"/>
  <c r="J34" i="14" s="1"/>
  <c r="I22" i="14"/>
  <c r="I34" i="14" s="1"/>
  <c r="H22" i="14"/>
  <c r="H34" i="14" s="1"/>
  <c r="G22" i="14"/>
  <c r="G34" i="14" s="1"/>
  <c r="F22" i="14"/>
  <c r="F34" i="14" s="1"/>
  <c r="E22" i="14"/>
  <c r="E34" i="14" s="1"/>
  <c r="D22" i="14"/>
  <c r="D34" i="14" s="1"/>
  <c r="C22" i="14"/>
  <c r="C34" i="14" s="1"/>
  <c r="O21" i="14"/>
  <c r="O33" i="14" s="1"/>
  <c r="N21" i="14"/>
  <c r="N33" i="14" s="1"/>
  <c r="M21" i="14"/>
  <c r="M33" i="14" s="1"/>
  <c r="L21" i="14"/>
  <c r="K21" i="14"/>
  <c r="K33" i="14" s="1"/>
  <c r="J21" i="14"/>
  <c r="J33" i="14" s="1"/>
  <c r="I21" i="14"/>
  <c r="I33" i="14" s="1"/>
  <c r="H21" i="14"/>
  <c r="H33" i="14" s="1"/>
  <c r="G21" i="14"/>
  <c r="G33" i="14" s="1"/>
  <c r="F21" i="14"/>
  <c r="F33" i="14" s="1"/>
  <c r="E21" i="14"/>
  <c r="E33" i="14" s="1"/>
  <c r="D21" i="14"/>
  <c r="D33" i="14" s="1"/>
  <c r="C21" i="14"/>
  <c r="C33" i="14" s="1"/>
  <c r="O20" i="14"/>
  <c r="O32" i="14" s="1"/>
  <c r="N20" i="14"/>
  <c r="N32" i="14" s="1"/>
  <c r="M20" i="14"/>
  <c r="M32" i="14" s="1"/>
  <c r="L20" i="14"/>
  <c r="L32" i="14" s="1"/>
  <c r="K20" i="14"/>
  <c r="K32" i="14" s="1"/>
  <c r="J20" i="14"/>
  <c r="J32" i="14" s="1"/>
  <c r="I20" i="14"/>
  <c r="I32" i="14" s="1"/>
  <c r="H20" i="14"/>
  <c r="H32" i="14" s="1"/>
  <c r="G20" i="14"/>
  <c r="G32" i="14" s="1"/>
  <c r="F20" i="14"/>
  <c r="F32" i="14" s="1"/>
  <c r="E20" i="14"/>
  <c r="E32" i="14" s="1"/>
  <c r="D20" i="14"/>
  <c r="D32" i="14" s="1"/>
  <c r="C20" i="14"/>
  <c r="C32" i="14" s="1"/>
  <c r="O19" i="14"/>
  <c r="O31" i="14" s="1"/>
  <c r="N19" i="14"/>
  <c r="M19" i="14"/>
  <c r="M31" i="14" s="1"/>
  <c r="L19" i="14"/>
  <c r="L31" i="14" s="1"/>
  <c r="K19" i="14"/>
  <c r="K31" i="14" s="1"/>
  <c r="J19" i="14"/>
  <c r="J31" i="14" s="1"/>
  <c r="I19" i="14"/>
  <c r="I31" i="14" s="1"/>
  <c r="H19" i="14"/>
  <c r="H31" i="14" s="1"/>
  <c r="G19" i="14"/>
  <c r="G31" i="14" s="1"/>
  <c r="F19" i="14"/>
  <c r="F31" i="14" s="1"/>
  <c r="E19" i="14"/>
  <c r="E31" i="14" s="1"/>
  <c r="D19" i="14"/>
  <c r="D31" i="14" s="1"/>
  <c r="C19" i="14"/>
  <c r="C31" i="14" s="1"/>
  <c r="O18" i="14"/>
  <c r="O30" i="14" s="1"/>
  <c r="N18" i="14"/>
  <c r="N30" i="14" s="1"/>
  <c r="M18" i="14"/>
  <c r="M30" i="14" s="1"/>
  <c r="L18" i="14"/>
  <c r="L30" i="14" s="1"/>
  <c r="K18" i="14"/>
  <c r="J18" i="14"/>
  <c r="J30" i="14" s="1"/>
  <c r="I18" i="14"/>
  <c r="I30" i="14" s="1"/>
  <c r="H18" i="14"/>
  <c r="H30" i="14" s="1"/>
  <c r="G18" i="14"/>
  <c r="G30" i="14" s="1"/>
  <c r="F18" i="14"/>
  <c r="F30" i="14" s="1"/>
  <c r="E18" i="14"/>
  <c r="E30" i="14" s="1"/>
  <c r="D18" i="14"/>
  <c r="D30" i="14" s="1"/>
  <c r="C18" i="14"/>
  <c r="C30" i="14" s="1"/>
  <c r="O17" i="14"/>
  <c r="O29" i="14" s="1"/>
  <c r="N17" i="14"/>
  <c r="N29" i="14" s="1"/>
  <c r="M17" i="14"/>
  <c r="L17" i="14"/>
  <c r="L29" i="14" s="1"/>
  <c r="K17" i="14"/>
  <c r="K29" i="14" s="1"/>
  <c r="J17" i="14"/>
  <c r="I17" i="14"/>
  <c r="I29" i="14" s="1"/>
  <c r="H17" i="14"/>
  <c r="H29" i="14" s="1"/>
  <c r="G17" i="14"/>
  <c r="G29" i="14" s="1"/>
  <c r="F17" i="14"/>
  <c r="F29" i="14" s="1"/>
  <c r="E17" i="14"/>
  <c r="E29" i="14" s="1"/>
  <c r="D17" i="14"/>
  <c r="D29" i="14" s="1"/>
  <c r="C17" i="14"/>
  <c r="C29" i="14" s="1"/>
  <c r="O24" i="13"/>
  <c r="O36" i="13" s="1"/>
  <c r="N24" i="13"/>
  <c r="N36" i="13" s="1"/>
  <c r="M24" i="13"/>
  <c r="M36" i="13" s="1"/>
  <c r="L24" i="13"/>
  <c r="L36" i="13" s="1"/>
  <c r="K24" i="13"/>
  <c r="K36" i="13" s="1"/>
  <c r="J24" i="13"/>
  <c r="J36" i="13" s="1"/>
  <c r="I24" i="13"/>
  <c r="I36" i="13" s="1"/>
  <c r="H24" i="13"/>
  <c r="H36" i="13" s="1"/>
  <c r="G24" i="13"/>
  <c r="G36" i="13" s="1"/>
  <c r="F24" i="13"/>
  <c r="F36" i="13" s="1"/>
  <c r="E24" i="13"/>
  <c r="E36" i="13" s="1"/>
  <c r="D24" i="13"/>
  <c r="D36" i="13" s="1"/>
  <c r="C24" i="13"/>
  <c r="C36" i="13" s="1"/>
  <c r="O23" i="13"/>
  <c r="O35" i="13" s="1"/>
  <c r="N23" i="13"/>
  <c r="N35" i="13" s="1"/>
  <c r="M23" i="13"/>
  <c r="M35" i="13" s="1"/>
  <c r="L23" i="13"/>
  <c r="L35" i="13" s="1"/>
  <c r="K23" i="13"/>
  <c r="K35" i="13" s="1"/>
  <c r="J23" i="13"/>
  <c r="J35" i="13" s="1"/>
  <c r="I23" i="13"/>
  <c r="I35" i="13" s="1"/>
  <c r="H23" i="13"/>
  <c r="H35" i="13" s="1"/>
  <c r="G23" i="13"/>
  <c r="G35" i="13" s="1"/>
  <c r="F23" i="13"/>
  <c r="F35" i="13" s="1"/>
  <c r="E23" i="13"/>
  <c r="E35" i="13" s="1"/>
  <c r="D23" i="13"/>
  <c r="D35" i="13" s="1"/>
  <c r="C23" i="13"/>
  <c r="C35" i="13" s="1"/>
  <c r="O22" i="13"/>
  <c r="O34" i="13" s="1"/>
  <c r="N22" i="13"/>
  <c r="N34" i="13" s="1"/>
  <c r="M22" i="13"/>
  <c r="M34" i="13" s="1"/>
  <c r="L22" i="13"/>
  <c r="L34" i="13" s="1"/>
  <c r="K22" i="13"/>
  <c r="K34" i="13" s="1"/>
  <c r="J22" i="13"/>
  <c r="J34" i="13" s="1"/>
  <c r="I22" i="13"/>
  <c r="I34" i="13" s="1"/>
  <c r="H22" i="13"/>
  <c r="H34" i="13" s="1"/>
  <c r="G22" i="13"/>
  <c r="G34" i="13" s="1"/>
  <c r="F22" i="13"/>
  <c r="F34" i="13" s="1"/>
  <c r="E22" i="13"/>
  <c r="E34" i="13" s="1"/>
  <c r="D22" i="13"/>
  <c r="D34" i="13" s="1"/>
  <c r="C22" i="13"/>
  <c r="C34" i="13" s="1"/>
  <c r="O21" i="13"/>
  <c r="O33" i="13" s="1"/>
  <c r="N21" i="13"/>
  <c r="N33" i="13" s="1"/>
  <c r="M21" i="13"/>
  <c r="M33" i="13" s="1"/>
  <c r="L21" i="13"/>
  <c r="L33" i="13" s="1"/>
  <c r="K21" i="13"/>
  <c r="K33" i="13" s="1"/>
  <c r="J21" i="13"/>
  <c r="J33" i="13" s="1"/>
  <c r="I21" i="13"/>
  <c r="I33" i="13" s="1"/>
  <c r="H21" i="13"/>
  <c r="H33" i="13" s="1"/>
  <c r="G21" i="13"/>
  <c r="G33" i="13" s="1"/>
  <c r="F21" i="13"/>
  <c r="F33" i="13" s="1"/>
  <c r="E21" i="13"/>
  <c r="D21" i="13"/>
  <c r="D33" i="13" s="1"/>
  <c r="C21" i="13"/>
  <c r="C33" i="13" s="1"/>
  <c r="O20" i="13"/>
  <c r="O32" i="13" s="1"/>
  <c r="N20" i="13"/>
  <c r="N32" i="13" s="1"/>
  <c r="M20" i="13"/>
  <c r="M32" i="13" s="1"/>
  <c r="L20" i="13"/>
  <c r="L32" i="13" s="1"/>
  <c r="K20" i="13"/>
  <c r="K32" i="13" s="1"/>
  <c r="J20" i="13"/>
  <c r="J32" i="13" s="1"/>
  <c r="I20" i="13"/>
  <c r="I32" i="13" s="1"/>
  <c r="H20" i="13"/>
  <c r="H32" i="13" s="1"/>
  <c r="G20" i="13"/>
  <c r="G32" i="13" s="1"/>
  <c r="F20" i="13"/>
  <c r="F32" i="13" s="1"/>
  <c r="E20" i="13"/>
  <c r="E32" i="13" s="1"/>
  <c r="D20" i="13"/>
  <c r="D32" i="13" s="1"/>
  <c r="C20" i="13"/>
  <c r="C32" i="13" s="1"/>
  <c r="O19" i="13"/>
  <c r="O31" i="13" s="1"/>
  <c r="N19" i="13"/>
  <c r="N31" i="13" s="1"/>
  <c r="M19" i="13"/>
  <c r="M31" i="13" s="1"/>
  <c r="L19" i="13"/>
  <c r="L31" i="13" s="1"/>
  <c r="K19" i="13"/>
  <c r="J19" i="13"/>
  <c r="J31" i="13" s="1"/>
  <c r="I19" i="13"/>
  <c r="I31" i="13" s="1"/>
  <c r="H19" i="13"/>
  <c r="H31" i="13" s="1"/>
  <c r="G19" i="13"/>
  <c r="G31" i="13" s="1"/>
  <c r="F19" i="13"/>
  <c r="F31" i="13" s="1"/>
  <c r="E19" i="13"/>
  <c r="E31" i="13" s="1"/>
  <c r="D19" i="13"/>
  <c r="D31" i="13" s="1"/>
  <c r="C19" i="13"/>
  <c r="C31" i="13" s="1"/>
  <c r="O18" i="13"/>
  <c r="O30" i="13" s="1"/>
  <c r="N18" i="13"/>
  <c r="N30" i="13" s="1"/>
  <c r="M18" i="13"/>
  <c r="M30" i="13" s="1"/>
  <c r="L18" i="13"/>
  <c r="L30" i="13" s="1"/>
  <c r="K18" i="13"/>
  <c r="K30" i="13" s="1"/>
  <c r="J18" i="13"/>
  <c r="J30" i="13" s="1"/>
  <c r="I18" i="13"/>
  <c r="I30" i="13" s="1"/>
  <c r="H18" i="13"/>
  <c r="H30" i="13" s="1"/>
  <c r="G18" i="13"/>
  <c r="G30" i="13" s="1"/>
  <c r="F18" i="13"/>
  <c r="F30" i="13" s="1"/>
  <c r="E18" i="13"/>
  <c r="E30" i="13" s="1"/>
  <c r="D18" i="13"/>
  <c r="C18" i="13"/>
  <c r="C30" i="13" s="1"/>
  <c r="O17" i="13"/>
  <c r="O29" i="13" s="1"/>
  <c r="N17" i="13"/>
  <c r="N29" i="13" s="1"/>
  <c r="M17" i="13"/>
  <c r="L17" i="13"/>
  <c r="L29" i="13" s="1"/>
  <c r="K17" i="13"/>
  <c r="K29" i="13" s="1"/>
  <c r="J17" i="13"/>
  <c r="I17" i="13"/>
  <c r="I29" i="13" s="1"/>
  <c r="H17" i="13"/>
  <c r="H29" i="13" s="1"/>
  <c r="G17" i="13"/>
  <c r="G29" i="13" s="1"/>
  <c r="F17" i="13"/>
  <c r="E17" i="13"/>
  <c r="E29" i="13" s="1"/>
  <c r="D17" i="13"/>
  <c r="D29" i="13" s="1"/>
  <c r="C17" i="13"/>
  <c r="O24" i="12"/>
  <c r="O36" i="12" s="1"/>
  <c r="N24" i="12"/>
  <c r="N36" i="12" s="1"/>
  <c r="M24" i="12"/>
  <c r="M36" i="12" s="1"/>
  <c r="L24" i="12"/>
  <c r="L36" i="12" s="1"/>
  <c r="K24" i="12"/>
  <c r="K36" i="12" s="1"/>
  <c r="J24" i="12"/>
  <c r="J36" i="12" s="1"/>
  <c r="I24" i="12"/>
  <c r="I36" i="12" s="1"/>
  <c r="H24" i="12"/>
  <c r="H36" i="12" s="1"/>
  <c r="G24" i="12"/>
  <c r="G36" i="12" s="1"/>
  <c r="F24" i="12"/>
  <c r="F36" i="12" s="1"/>
  <c r="E24" i="12"/>
  <c r="E36" i="12" s="1"/>
  <c r="D24" i="12"/>
  <c r="D36" i="12" s="1"/>
  <c r="C24" i="12"/>
  <c r="C36" i="12" s="1"/>
  <c r="O23" i="12"/>
  <c r="O35" i="12" s="1"/>
  <c r="N23" i="12"/>
  <c r="N35" i="12" s="1"/>
  <c r="M23" i="12"/>
  <c r="M35" i="12" s="1"/>
  <c r="L23" i="12"/>
  <c r="L35" i="12" s="1"/>
  <c r="K23" i="12"/>
  <c r="K35" i="12" s="1"/>
  <c r="J23" i="12"/>
  <c r="J35" i="12" s="1"/>
  <c r="I23" i="12"/>
  <c r="I35" i="12" s="1"/>
  <c r="H23" i="12"/>
  <c r="H35" i="12" s="1"/>
  <c r="G23" i="12"/>
  <c r="G35" i="12" s="1"/>
  <c r="F23" i="12"/>
  <c r="F35" i="12" s="1"/>
  <c r="E23" i="12"/>
  <c r="E35" i="12" s="1"/>
  <c r="D23" i="12"/>
  <c r="D35" i="12" s="1"/>
  <c r="C23" i="12"/>
  <c r="C35" i="12" s="1"/>
  <c r="O22" i="12"/>
  <c r="O34" i="12" s="1"/>
  <c r="N22" i="12"/>
  <c r="N34" i="12" s="1"/>
  <c r="M22" i="12"/>
  <c r="M34" i="12" s="1"/>
  <c r="L22" i="12"/>
  <c r="L34" i="12" s="1"/>
  <c r="K22" i="12"/>
  <c r="K34" i="12" s="1"/>
  <c r="J22" i="12"/>
  <c r="J34" i="12" s="1"/>
  <c r="I22" i="12"/>
  <c r="I34" i="12" s="1"/>
  <c r="H22" i="12"/>
  <c r="H34" i="12" s="1"/>
  <c r="G22" i="12"/>
  <c r="G34" i="12" s="1"/>
  <c r="F22" i="12"/>
  <c r="F34" i="12" s="1"/>
  <c r="E22" i="12"/>
  <c r="E34" i="12" s="1"/>
  <c r="D22" i="12"/>
  <c r="D34" i="12" s="1"/>
  <c r="C22" i="12"/>
  <c r="C34" i="12" s="1"/>
  <c r="O21" i="12"/>
  <c r="O33" i="12" s="1"/>
  <c r="N21" i="12"/>
  <c r="N33" i="12" s="1"/>
  <c r="M21" i="12"/>
  <c r="M33" i="12" s="1"/>
  <c r="L21" i="12"/>
  <c r="K21" i="12"/>
  <c r="K33" i="12" s="1"/>
  <c r="J21" i="12"/>
  <c r="J33" i="12" s="1"/>
  <c r="I21" i="12"/>
  <c r="I33" i="12" s="1"/>
  <c r="H21" i="12"/>
  <c r="G21" i="12"/>
  <c r="G33" i="12" s="1"/>
  <c r="F21" i="12"/>
  <c r="F33" i="12" s="1"/>
  <c r="E21" i="12"/>
  <c r="E33" i="12" s="1"/>
  <c r="D21" i="12"/>
  <c r="D33" i="12" s="1"/>
  <c r="C21" i="12"/>
  <c r="C33" i="12" s="1"/>
  <c r="O20" i="12"/>
  <c r="O32" i="12" s="1"/>
  <c r="N20" i="12"/>
  <c r="N32" i="12" s="1"/>
  <c r="M20" i="12"/>
  <c r="M32" i="12" s="1"/>
  <c r="L20" i="12"/>
  <c r="L32" i="12" s="1"/>
  <c r="K20" i="12"/>
  <c r="K32" i="12" s="1"/>
  <c r="J20" i="12"/>
  <c r="J32" i="12" s="1"/>
  <c r="I20" i="12"/>
  <c r="I32" i="12" s="1"/>
  <c r="H20" i="12"/>
  <c r="H32" i="12" s="1"/>
  <c r="G20" i="12"/>
  <c r="G32" i="12" s="1"/>
  <c r="F20" i="12"/>
  <c r="F32" i="12" s="1"/>
  <c r="E20" i="12"/>
  <c r="E32" i="12" s="1"/>
  <c r="D20" i="12"/>
  <c r="D32" i="12" s="1"/>
  <c r="C20" i="12"/>
  <c r="C32" i="12" s="1"/>
  <c r="O19" i="12"/>
  <c r="O31" i="12" s="1"/>
  <c r="N19" i="12"/>
  <c r="M19" i="12"/>
  <c r="M31" i="12" s="1"/>
  <c r="L19" i="12"/>
  <c r="L31" i="12" s="1"/>
  <c r="K19" i="12"/>
  <c r="K31" i="12" s="1"/>
  <c r="J19" i="12"/>
  <c r="I19" i="12"/>
  <c r="I31" i="12" s="1"/>
  <c r="H19" i="12"/>
  <c r="H31" i="12" s="1"/>
  <c r="G19" i="12"/>
  <c r="G31" i="12" s="1"/>
  <c r="F19" i="12"/>
  <c r="E19" i="12"/>
  <c r="E31" i="12" s="1"/>
  <c r="D19" i="12"/>
  <c r="D31" i="12" s="1"/>
  <c r="C19" i="12"/>
  <c r="C31" i="12" s="1"/>
  <c r="O18" i="12"/>
  <c r="N18" i="12"/>
  <c r="N30" i="12" s="1"/>
  <c r="M18" i="12"/>
  <c r="M30" i="12" s="1"/>
  <c r="L18" i="12"/>
  <c r="L30" i="12" s="1"/>
  <c r="K18" i="12"/>
  <c r="K30" i="12" s="1"/>
  <c r="J18" i="12"/>
  <c r="J30" i="12" s="1"/>
  <c r="I18" i="12"/>
  <c r="I30" i="12" s="1"/>
  <c r="H18" i="12"/>
  <c r="H30" i="12" s="1"/>
  <c r="G18" i="12"/>
  <c r="F18" i="12"/>
  <c r="F30" i="12" s="1"/>
  <c r="E18" i="12"/>
  <c r="E30" i="12" s="1"/>
  <c r="D18" i="12"/>
  <c r="D30" i="12" s="1"/>
  <c r="C18" i="12"/>
  <c r="O17" i="12"/>
  <c r="O29" i="12" s="1"/>
  <c r="N17" i="12"/>
  <c r="N29" i="12" s="1"/>
  <c r="M17" i="12"/>
  <c r="L17" i="12"/>
  <c r="L29" i="12" s="1"/>
  <c r="K17" i="12"/>
  <c r="K29" i="12" s="1"/>
  <c r="J17" i="12"/>
  <c r="J29" i="12" s="1"/>
  <c r="I17" i="12"/>
  <c r="H17" i="12"/>
  <c r="H29" i="12" s="1"/>
  <c r="G17" i="12"/>
  <c r="G29" i="12" s="1"/>
  <c r="F17" i="12"/>
  <c r="F29" i="12" s="1"/>
  <c r="D17" i="12"/>
  <c r="D29" i="12" s="1"/>
  <c r="C17" i="12"/>
  <c r="C29" i="12" s="1"/>
  <c r="O24" i="11"/>
  <c r="O36" i="11" s="1"/>
  <c r="N24" i="11"/>
  <c r="N36" i="11" s="1"/>
  <c r="M24" i="11"/>
  <c r="M36" i="11" s="1"/>
  <c r="L24" i="11"/>
  <c r="L36" i="11" s="1"/>
  <c r="K24" i="11"/>
  <c r="K36" i="11" s="1"/>
  <c r="O23" i="11"/>
  <c r="O35" i="11" s="1"/>
  <c r="N23" i="11"/>
  <c r="N35" i="11" s="1"/>
  <c r="M23" i="11"/>
  <c r="M35" i="11" s="1"/>
  <c r="L23" i="11"/>
  <c r="L35" i="11" s="1"/>
  <c r="K23" i="11"/>
  <c r="K35" i="11" s="1"/>
  <c r="J23" i="11"/>
  <c r="J35" i="11" s="1"/>
  <c r="O22" i="11"/>
  <c r="O34" i="11" s="1"/>
  <c r="N22" i="11"/>
  <c r="N34" i="11" s="1"/>
  <c r="M22" i="11"/>
  <c r="M34" i="11" s="1"/>
  <c r="L22" i="11"/>
  <c r="L34" i="11" s="1"/>
  <c r="K22" i="11"/>
  <c r="K34" i="11" s="1"/>
  <c r="J22" i="11"/>
  <c r="J34" i="11" s="1"/>
  <c r="O21" i="11"/>
  <c r="O33" i="11" s="1"/>
  <c r="N21" i="11"/>
  <c r="N33" i="11" s="1"/>
  <c r="M21" i="11"/>
  <c r="M33" i="11" s="1"/>
  <c r="L21" i="11"/>
  <c r="L33" i="11" s="1"/>
  <c r="K21" i="11"/>
  <c r="K33" i="11" s="1"/>
  <c r="J21" i="11"/>
  <c r="J33" i="11" s="1"/>
  <c r="O20" i="11"/>
  <c r="O32" i="11" s="1"/>
  <c r="N20" i="11"/>
  <c r="N32" i="11" s="1"/>
  <c r="M20" i="11"/>
  <c r="M32" i="11" s="1"/>
  <c r="L20" i="11"/>
  <c r="K20" i="11"/>
  <c r="K32" i="11" s="1"/>
  <c r="J20" i="11"/>
  <c r="J32" i="11" s="1"/>
  <c r="O19" i="11"/>
  <c r="O31" i="11" s="1"/>
  <c r="N19" i="11"/>
  <c r="N31" i="11" s="1"/>
  <c r="M19" i="11"/>
  <c r="L19" i="11"/>
  <c r="L31" i="11" s="1"/>
  <c r="K19" i="11"/>
  <c r="J19" i="11"/>
  <c r="J31" i="11" s="1"/>
  <c r="I25" i="11"/>
  <c r="I37" i="11" s="1"/>
  <c r="E25" i="11"/>
  <c r="E37" i="11" s="1"/>
  <c r="O18" i="11"/>
  <c r="O30" i="11" s="1"/>
  <c r="N18" i="11"/>
  <c r="M18" i="11"/>
  <c r="M30" i="11" s="1"/>
  <c r="L18" i="11"/>
  <c r="L30" i="11" s="1"/>
  <c r="K18" i="11"/>
  <c r="K30" i="11" s="1"/>
  <c r="J18" i="11"/>
  <c r="J30" i="11" s="1"/>
  <c r="F25" i="11"/>
  <c r="F37" i="11" s="1"/>
  <c r="O24" i="10"/>
  <c r="O36" i="10" s="1"/>
  <c r="N24" i="10"/>
  <c r="N36" i="10" s="1"/>
  <c r="M24" i="10"/>
  <c r="M36" i="10" s="1"/>
  <c r="L24" i="10"/>
  <c r="L36" i="10" s="1"/>
  <c r="K24" i="10"/>
  <c r="K36" i="10" s="1"/>
  <c r="J24" i="10"/>
  <c r="J36" i="10" s="1"/>
  <c r="I24" i="10"/>
  <c r="I36" i="10" s="1"/>
  <c r="H24" i="10"/>
  <c r="H36" i="10" s="1"/>
  <c r="G24" i="10"/>
  <c r="G36" i="10" s="1"/>
  <c r="F24" i="10"/>
  <c r="F36" i="10" s="1"/>
  <c r="E24" i="10"/>
  <c r="E36" i="10" s="1"/>
  <c r="D24" i="10"/>
  <c r="D36" i="10" s="1"/>
  <c r="C24" i="10"/>
  <c r="C36" i="10" s="1"/>
  <c r="O23" i="10"/>
  <c r="O35" i="10" s="1"/>
  <c r="N23" i="10"/>
  <c r="N35" i="10" s="1"/>
  <c r="M23" i="10"/>
  <c r="M35" i="10" s="1"/>
  <c r="L23" i="10"/>
  <c r="L35" i="10" s="1"/>
  <c r="K23" i="10"/>
  <c r="K35" i="10" s="1"/>
  <c r="J23" i="10"/>
  <c r="J35" i="10" s="1"/>
  <c r="I23" i="10"/>
  <c r="I35" i="10" s="1"/>
  <c r="H23" i="10"/>
  <c r="H35" i="10" s="1"/>
  <c r="G23" i="10"/>
  <c r="G35" i="10" s="1"/>
  <c r="F23" i="10"/>
  <c r="F35" i="10" s="1"/>
  <c r="E23" i="10"/>
  <c r="E35" i="10" s="1"/>
  <c r="D23" i="10"/>
  <c r="D35" i="10" s="1"/>
  <c r="C23" i="10"/>
  <c r="C35" i="10" s="1"/>
  <c r="O22" i="10"/>
  <c r="O34" i="10" s="1"/>
  <c r="N22" i="10"/>
  <c r="N34" i="10" s="1"/>
  <c r="M22" i="10"/>
  <c r="M34" i="10" s="1"/>
  <c r="L22" i="10"/>
  <c r="L34" i="10" s="1"/>
  <c r="K22" i="10"/>
  <c r="K34" i="10" s="1"/>
  <c r="J22" i="10"/>
  <c r="J34" i="10" s="1"/>
  <c r="I22" i="10"/>
  <c r="I34" i="10" s="1"/>
  <c r="H22" i="10"/>
  <c r="H34" i="10" s="1"/>
  <c r="G22" i="10"/>
  <c r="G34" i="10" s="1"/>
  <c r="F22" i="10"/>
  <c r="F34" i="10" s="1"/>
  <c r="E22" i="10"/>
  <c r="E34" i="10" s="1"/>
  <c r="D22" i="10"/>
  <c r="D34" i="10" s="1"/>
  <c r="C22" i="10"/>
  <c r="C34" i="10" s="1"/>
  <c r="O21" i="10"/>
  <c r="O33" i="10" s="1"/>
  <c r="N21" i="10"/>
  <c r="N33" i="10" s="1"/>
  <c r="M21" i="10"/>
  <c r="M33" i="10" s="1"/>
  <c r="L21" i="10"/>
  <c r="L33" i="10" s="1"/>
  <c r="K21" i="10"/>
  <c r="K33" i="10" s="1"/>
  <c r="J21" i="10"/>
  <c r="J33" i="10" s="1"/>
  <c r="I21" i="10"/>
  <c r="I33" i="10" s="1"/>
  <c r="H21" i="10"/>
  <c r="H33" i="10" s="1"/>
  <c r="G21" i="10"/>
  <c r="G33" i="10" s="1"/>
  <c r="F21" i="10"/>
  <c r="F33" i="10" s="1"/>
  <c r="E21" i="10"/>
  <c r="E33" i="10" s="1"/>
  <c r="D21" i="10"/>
  <c r="D33" i="10" s="1"/>
  <c r="C21" i="10"/>
  <c r="C33" i="10" s="1"/>
  <c r="O20" i="10"/>
  <c r="O32" i="10" s="1"/>
  <c r="N20" i="10"/>
  <c r="N32" i="10" s="1"/>
  <c r="M20" i="10"/>
  <c r="M32" i="10" s="1"/>
  <c r="L20" i="10"/>
  <c r="L32" i="10" s="1"/>
  <c r="K20" i="10"/>
  <c r="K32" i="10" s="1"/>
  <c r="J20" i="10"/>
  <c r="J32" i="10" s="1"/>
  <c r="I20" i="10"/>
  <c r="I32" i="10" s="1"/>
  <c r="H20" i="10"/>
  <c r="H32" i="10" s="1"/>
  <c r="G20" i="10"/>
  <c r="G32" i="10" s="1"/>
  <c r="F20" i="10"/>
  <c r="E20" i="10"/>
  <c r="E32" i="10" s="1"/>
  <c r="D20" i="10"/>
  <c r="D32" i="10" s="1"/>
  <c r="C20" i="10"/>
  <c r="C32" i="10" s="1"/>
  <c r="O19" i="10"/>
  <c r="O31" i="10" s="1"/>
  <c r="N19" i="10"/>
  <c r="N31" i="10" s="1"/>
  <c r="M19" i="10"/>
  <c r="M31" i="10" s="1"/>
  <c r="L19" i="10"/>
  <c r="L31" i="10" s="1"/>
  <c r="K19" i="10"/>
  <c r="K31" i="10" s="1"/>
  <c r="J19" i="10"/>
  <c r="J31" i="10" s="1"/>
  <c r="I19" i="10"/>
  <c r="I31" i="10" s="1"/>
  <c r="H19" i="10"/>
  <c r="G19" i="10"/>
  <c r="G31" i="10" s="1"/>
  <c r="F19" i="10"/>
  <c r="F31" i="10" s="1"/>
  <c r="E19" i="10"/>
  <c r="E31" i="10" s="1"/>
  <c r="D19" i="10"/>
  <c r="D31" i="10" s="1"/>
  <c r="C19" i="10"/>
  <c r="C31" i="10" s="1"/>
  <c r="O18" i="10"/>
  <c r="O30" i="10" s="1"/>
  <c r="N18" i="10"/>
  <c r="N30" i="10" s="1"/>
  <c r="M18" i="10"/>
  <c r="M30" i="10" s="1"/>
  <c r="L18" i="10"/>
  <c r="L30" i="10" s="1"/>
  <c r="K18" i="10"/>
  <c r="K30" i="10" s="1"/>
  <c r="J18" i="10"/>
  <c r="J30" i="10" s="1"/>
  <c r="I18" i="10"/>
  <c r="I30" i="10" s="1"/>
  <c r="H18" i="10"/>
  <c r="H30" i="10" s="1"/>
  <c r="G18" i="10"/>
  <c r="G30" i="10" s="1"/>
  <c r="F18" i="10"/>
  <c r="F30" i="10" s="1"/>
  <c r="E18" i="10"/>
  <c r="E30" i="10" s="1"/>
  <c r="D18" i="10"/>
  <c r="D30" i="10" s="1"/>
  <c r="C18" i="10"/>
  <c r="C30" i="10" s="1"/>
  <c r="O17" i="10"/>
  <c r="N17" i="10"/>
  <c r="N29" i="10" s="1"/>
  <c r="M17" i="10"/>
  <c r="M29" i="10" s="1"/>
  <c r="L17" i="10"/>
  <c r="K17" i="10"/>
  <c r="J17" i="10"/>
  <c r="J29" i="10" s="1"/>
  <c r="I17" i="10"/>
  <c r="I29" i="10" s="1"/>
  <c r="H17" i="10"/>
  <c r="H29" i="10" s="1"/>
  <c r="G17" i="10"/>
  <c r="F17" i="10"/>
  <c r="F29" i="10" s="1"/>
  <c r="E17" i="10"/>
  <c r="E29" i="10" s="1"/>
  <c r="D17" i="10"/>
  <c r="D29" i="10" s="1"/>
  <c r="C17" i="10"/>
  <c r="O24" i="9"/>
  <c r="O36" i="9" s="1"/>
  <c r="N24" i="9"/>
  <c r="N36" i="9" s="1"/>
  <c r="M24" i="9"/>
  <c r="M36" i="9" s="1"/>
  <c r="L24" i="9"/>
  <c r="L36" i="9" s="1"/>
  <c r="K24" i="9"/>
  <c r="K36" i="9" s="1"/>
  <c r="J24" i="9"/>
  <c r="J36" i="9" s="1"/>
  <c r="I24" i="9"/>
  <c r="I36" i="9" s="1"/>
  <c r="H24" i="9"/>
  <c r="H36" i="9" s="1"/>
  <c r="G24" i="9"/>
  <c r="G36" i="9" s="1"/>
  <c r="F24" i="9"/>
  <c r="F36" i="9" s="1"/>
  <c r="E24" i="9"/>
  <c r="E36" i="9" s="1"/>
  <c r="D24" i="9"/>
  <c r="D36" i="9" s="1"/>
  <c r="C24" i="9"/>
  <c r="C36" i="9" s="1"/>
  <c r="O23" i="9"/>
  <c r="O35" i="9" s="1"/>
  <c r="N23" i="9"/>
  <c r="N35" i="9" s="1"/>
  <c r="M23" i="9"/>
  <c r="M35" i="9" s="1"/>
  <c r="L23" i="9"/>
  <c r="L35" i="9" s="1"/>
  <c r="K23" i="9"/>
  <c r="K35" i="9" s="1"/>
  <c r="J23" i="9"/>
  <c r="J35" i="9" s="1"/>
  <c r="I23" i="9"/>
  <c r="I35" i="9" s="1"/>
  <c r="H23" i="9"/>
  <c r="H35" i="9" s="1"/>
  <c r="G23" i="9"/>
  <c r="G35" i="9" s="1"/>
  <c r="F23" i="9"/>
  <c r="F35" i="9" s="1"/>
  <c r="E23" i="9"/>
  <c r="E35" i="9" s="1"/>
  <c r="D23" i="9"/>
  <c r="D35" i="9" s="1"/>
  <c r="C23" i="9"/>
  <c r="C35" i="9" s="1"/>
  <c r="O22" i="9"/>
  <c r="O34" i="9" s="1"/>
  <c r="N22" i="9"/>
  <c r="N34" i="9" s="1"/>
  <c r="M22" i="9"/>
  <c r="M34" i="9" s="1"/>
  <c r="L22" i="9"/>
  <c r="L34" i="9" s="1"/>
  <c r="K22" i="9"/>
  <c r="K34" i="9" s="1"/>
  <c r="J22" i="9"/>
  <c r="J34" i="9" s="1"/>
  <c r="I22" i="9"/>
  <c r="I34" i="9" s="1"/>
  <c r="H22" i="9"/>
  <c r="H34" i="9" s="1"/>
  <c r="G22" i="9"/>
  <c r="G34" i="9" s="1"/>
  <c r="F22" i="9"/>
  <c r="F34" i="9" s="1"/>
  <c r="E22" i="9"/>
  <c r="E34" i="9" s="1"/>
  <c r="D22" i="9"/>
  <c r="D34" i="9" s="1"/>
  <c r="C22" i="9"/>
  <c r="C34" i="9" s="1"/>
  <c r="O21" i="9"/>
  <c r="O33" i="9" s="1"/>
  <c r="N21" i="9"/>
  <c r="N33" i="9" s="1"/>
  <c r="M21" i="9"/>
  <c r="M33" i="9" s="1"/>
  <c r="L21" i="9"/>
  <c r="L33" i="9" s="1"/>
  <c r="K21" i="9"/>
  <c r="K33" i="9" s="1"/>
  <c r="J21" i="9"/>
  <c r="J33" i="9" s="1"/>
  <c r="I21" i="9"/>
  <c r="I33" i="9" s="1"/>
  <c r="H21" i="9"/>
  <c r="H33" i="9" s="1"/>
  <c r="G21" i="9"/>
  <c r="G33" i="9" s="1"/>
  <c r="F21" i="9"/>
  <c r="F33" i="9" s="1"/>
  <c r="E21" i="9"/>
  <c r="E33" i="9" s="1"/>
  <c r="D21" i="9"/>
  <c r="D33" i="9" s="1"/>
  <c r="C21" i="9"/>
  <c r="C33" i="9" s="1"/>
  <c r="O20" i="9"/>
  <c r="O32" i="9" s="1"/>
  <c r="N20" i="9"/>
  <c r="N32" i="9" s="1"/>
  <c r="M20" i="9"/>
  <c r="M32" i="9" s="1"/>
  <c r="L20" i="9"/>
  <c r="L32" i="9" s="1"/>
  <c r="K20" i="9"/>
  <c r="K32" i="9" s="1"/>
  <c r="J20" i="9"/>
  <c r="J32" i="9" s="1"/>
  <c r="I20" i="9"/>
  <c r="I32" i="9" s="1"/>
  <c r="H20" i="9"/>
  <c r="H32" i="9" s="1"/>
  <c r="G20" i="9"/>
  <c r="G32" i="9" s="1"/>
  <c r="F20" i="9"/>
  <c r="F32" i="9" s="1"/>
  <c r="E20" i="9"/>
  <c r="E32" i="9" s="1"/>
  <c r="D20" i="9"/>
  <c r="D32" i="9" s="1"/>
  <c r="C20" i="9"/>
  <c r="C32" i="9" s="1"/>
  <c r="O19" i="9"/>
  <c r="O31" i="9" s="1"/>
  <c r="N19" i="9"/>
  <c r="N31" i="9" s="1"/>
  <c r="M19" i="9"/>
  <c r="M31" i="9" s="1"/>
  <c r="L19" i="9"/>
  <c r="L31" i="9" s="1"/>
  <c r="K19" i="9"/>
  <c r="K31" i="9" s="1"/>
  <c r="J19" i="9"/>
  <c r="J31" i="9" s="1"/>
  <c r="I19" i="9"/>
  <c r="H19" i="9"/>
  <c r="H31" i="9" s="1"/>
  <c r="G19" i="9"/>
  <c r="G31" i="9" s="1"/>
  <c r="F19" i="9"/>
  <c r="F31" i="9" s="1"/>
  <c r="E19" i="9"/>
  <c r="D19" i="9"/>
  <c r="D31" i="9" s="1"/>
  <c r="C19" i="9"/>
  <c r="C31" i="9" s="1"/>
  <c r="O18" i="9"/>
  <c r="O30" i="9" s="1"/>
  <c r="N18" i="9"/>
  <c r="M18" i="9"/>
  <c r="M30" i="9" s="1"/>
  <c r="L18" i="9"/>
  <c r="L30" i="9" s="1"/>
  <c r="K18" i="9"/>
  <c r="K30" i="9" s="1"/>
  <c r="J18" i="9"/>
  <c r="I18" i="9"/>
  <c r="I30" i="9" s="1"/>
  <c r="H18" i="9"/>
  <c r="H30" i="9" s="1"/>
  <c r="G18" i="9"/>
  <c r="G30" i="9" s="1"/>
  <c r="F18" i="9"/>
  <c r="F30" i="9" s="1"/>
  <c r="E18" i="9"/>
  <c r="E30" i="9" s="1"/>
  <c r="D18" i="9"/>
  <c r="D30" i="9" s="1"/>
  <c r="C18" i="9"/>
  <c r="C30" i="9" s="1"/>
  <c r="O17" i="9"/>
  <c r="N17" i="9"/>
  <c r="N29" i="9" s="1"/>
  <c r="M17" i="9"/>
  <c r="M29" i="9" s="1"/>
  <c r="L17" i="9"/>
  <c r="L29" i="9" s="1"/>
  <c r="K17" i="9"/>
  <c r="J17" i="9"/>
  <c r="J29" i="9" s="1"/>
  <c r="I17" i="9"/>
  <c r="I29" i="9" s="1"/>
  <c r="H17" i="9"/>
  <c r="G17" i="9"/>
  <c r="G29" i="9" s="1"/>
  <c r="F17" i="9"/>
  <c r="F29" i="9" s="1"/>
  <c r="E17" i="9"/>
  <c r="E29" i="9" s="1"/>
  <c r="D17" i="9"/>
  <c r="C17" i="9"/>
  <c r="C29" i="9" s="1"/>
  <c r="O24" i="8"/>
  <c r="O36" i="8" s="1"/>
  <c r="N24" i="8"/>
  <c r="N36" i="8" s="1"/>
  <c r="M24" i="8"/>
  <c r="M36" i="8" s="1"/>
  <c r="L24" i="8"/>
  <c r="L36" i="8" s="1"/>
  <c r="K24" i="8"/>
  <c r="K36" i="8" s="1"/>
  <c r="J24" i="8"/>
  <c r="J36" i="8" s="1"/>
  <c r="I24" i="8"/>
  <c r="I36" i="8" s="1"/>
  <c r="H24" i="8"/>
  <c r="H36" i="8" s="1"/>
  <c r="G24" i="8"/>
  <c r="G36" i="8" s="1"/>
  <c r="F24" i="8"/>
  <c r="F36" i="8" s="1"/>
  <c r="E24" i="8"/>
  <c r="E36" i="8" s="1"/>
  <c r="D24" i="8"/>
  <c r="D36" i="8" s="1"/>
  <c r="C24" i="8"/>
  <c r="C36" i="8" s="1"/>
  <c r="O23" i="8"/>
  <c r="O35" i="8" s="1"/>
  <c r="N23" i="8"/>
  <c r="N35" i="8" s="1"/>
  <c r="M23" i="8"/>
  <c r="M35" i="8" s="1"/>
  <c r="L23" i="8"/>
  <c r="L35" i="8" s="1"/>
  <c r="K23" i="8"/>
  <c r="K35" i="8" s="1"/>
  <c r="J23" i="8"/>
  <c r="J35" i="8" s="1"/>
  <c r="I23" i="8"/>
  <c r="I35" i="8" s="1"/>
  <c r="H23" i="8"/>
  <c r="H35" i="8" s="1"/>
  <c r="G23" i="8"/>
  <c r="G35" i="8" s="1"/>
  <c r="F23" i="8"/>
  <c r="F35" i="8" s="1"/>
  <c r="E23" i="8"/>
  <c r="E35" i="8" s="1"/>
  <c r="D23" i="8"/>
  <c r="D35" i="8" s="1"/>
  <c r="C23" i="8"/>
  <c r="C35" i="8" s="1"/>
  <c r="O22" i="8"/>
  <c r="O34" i="8" s="1"/>
  <c r="N22" i="8"/>
  <c r="N34" i="8" s="1"/>
  <c r="M22" i="8"/>
  <c r="M34" i="8" s="1"/>
  <c r="L22" i="8"/>
  <c r="L34" i="8" s="1"/>
  <c r="K22" i="8"/>
  <c r="K34" i="8" s="1"/>
  <c r="J22" i="8"/>
  <c r="J34" i="8" s="1"/>
  <c r="I22" i="8"/>
  <c r="I34" i="8" s="1"/>
  <c r="H22" i="8"/>
  <c r="G22" i="8"/>
  <c r="G34" i="8" s="1"/>
  <c r="F22" i="8"/>
  <c r="F34" i="8" s="1"/>
  <c r="E22" i="8"/>
  <c r="E34" i="8" s="1"/>
  <c r="D22" i="8"/>
  <c r="C22" i="8"/>
  <c r="C34" i="8" s="1"/>
  <c r="O21" i="8"/>
  <c r="O33" i="8" s="1"/>
  <c r="N21" i="8"/>
  <c r="N33" i="8" s="1"/>
  <c r="M21" i="8"/>
  <c r="M33" i="8" s="1"/>
  <c r="L21" i="8"/>
  <c r="L33" i="8" s="1"/>
  <c r="K21" i="8"/>
  <c r="K33" i="8" s="1"/>
  <c r="J21" i="8"/>
  <c r="J33" i="8" s="1"/>
  <c r="I21" i="8"/>
  <c r="I33" i="8" s="1"/>
  <c r="H21" i="8"/>
  <c r="H33" i="8" s="1"/>
  <c r="G21" i="8"/>
  <c r="G33" i="8" s="1"/>
  <c r="F21" i="8"/>
  <c r="F33" i="8" s="1"/>
  <c r="E21" i="8"/>
  <c r="D21" i="8"/>
  <c r="D33" i="8" s="1"/>
  <c r="C21" i="8"/>
  <c r="C33" i="8" s="1"/>
  <c r="O20" i="8"/>
  <c r="O32" i="8" s="1"/>
  <c r="N20" i="8"/>
  <c r="N32" i="8" s="1"/>
  <c r="M20" i="8"/>
  <c r="M32" i="8" s="1"/>
  <c r="L20" i="8"/>
  <c r="L32" i="8" s="1"/>
  <c r="K20" i="8"/>
  <c r="K32" i="8" s="1"/>
  <c r="J20" i="8"/>
  <c r="I20" i="8"/>
  <c r="I32" i="8" s="1"/>
  <c r="H20" i="8"/>
  <c r="H32" i="8" s="1"/>
  <c r="G20" i="8"/>
  <c r="G32" i="8" s="1"/>
  <c r="F20" i="8"/>
  <c r="E20" i="8"/>
  <c r="E32" i="8" s="1"/>
  <c r="D20" i="8"/>
  <c r="D32" i="8" s="1"/>
  <c r="C20" i="8"/>
  <c r="C32" i="8" s="1"/>
  <c r="O19" i="8"/>
  <c r="N19" i="8"/>
  <c r="N31" i="8" s="1"/>
  <c r="M19" i="8"/>
  <c r="M31" i="8" s="1"/>
  <c r="L19" i="8"/>
  <c r="L31" i="8" s="1"/>
  <c r="K19" i="8"/>
  <c r="K31" i="8" s="1"/>
  <c r="J19" i="8"/>
  <c r="J31" i="8" s="1"/>
  <c r="I19" i="8"/>
  <c r="I31" i="8" s="1"/>
  <c r="H19" i="8"/>
  <c r="H31" i="8" s="1"/>
  <c r="G19" i="8"/>
  <c r="G31" i="8" s="1"/>
  <c r="F19" i="8"/>
  <c r="F31" i="8" s="1"/>
  <c r="E19" i="8"/>
  <c r="E31" i="8" s="1"/>
  <c r="D19" i="8"/>
  <c r="D31" i="8" s="1"/>
  <c r="C19" i="8"/>
  <c r="C31" i="8" s="1"/>
  <c r="O18" i="8"/>
  <c r="O30" i="8" s="1"/>
  <c r="N18" i="8"/>
  <c r="N30" i="8" s="1"/>
  <c r="M18" i="8"/>
  <c r="M30" i="8" s="1"/>
  <c r="L18" i="8"/>
  <c r="L30" i="8" s="1"/>
  <c r="K18" i="8"/>
  <c r="J18" i="8"/>
  <c r="J30" i="8" s="1"/>
  <c r="I18" i="8"/>
  <c r="I30" i="8" s="1"/>
  <c r="H18" i="8"/>
  <c r="H30" i="8" s="1"/>
  <c r="G18" i="8"/>
  <c r="G30" i="8" s="1"/>
  <c r="F18" i="8"/>
  <c r="F30" i="8" s="1"/>
  <c r="E18" i="8"/>
  <c r="E30" i="8" s="1"/>
  <c r="D18" i="8"/>
  <c r="D30" i="8" s="1"/>
  <c r="C18" i="8"/>
  <c r="C30" i="8" s="1"/>
  <c r="O17" i="8"/>
  <c r="O29" i="8" s="1"/>
  <c r="N17" i="8"/>
  <c r="N29" i="8" s="1"/>
  <c r="M17" i="8"/>
  <c r="M29" i="8" s="1"/>
  <c r="L17" i="8"/>
  <c r="L29" i="8" s="1"/>
  <c r="K17" i="8"/>
  <c r="K29" i="8" s="1"/>
  <c r="J17" i="8"/>
  <c r="J29" i="8" s="1"/>
  <c r="I17" i="8"/>
  <c r="I29" i="8" s="1"/>
  <c r="H17" i="8"/>
  <c r="H29" i="8" s="1"/>
  <c r="G17" i="8"/>
  <c r="G29" i="8" s="1"/>
  <c r="F17" i="8"/>
  <c r="F29" i="8" s="1"/>
  <c r="E17" i="8"/>
  <c r="E29" i="8" s="1"/>
  <c r="D17" i="8"/>
  <c r="D29" i="8" s="1"/>
  <c r="C17" i="8"/>
  <c r="C29" i="8" s="1"/>
  <c r="O24" i="7"/>
  <c r="O36" i="7" s="1"/>
  <c r="N24" i="7"/>
  <c r="N36" i="7" s="1"/>
  <c r="M24" i="7"/>
  <c r="M36" i="7" s="1"/>
  <c r="L24" i="7"/>
  <c r="L36" i="7" s="1"/>
  <c r="K24" i="7"/>
  <c r="K36" i="7" s="1"/>
  <c r="J24" i="7"/>
  <c r="J36" i="7" s="1"/>
  <c r="I24" i="7"/>
  <c r="I36" i="7" s="1"/>
  <c r="H24" i="7"/>
  <c r="H36" i="7" s="1"/>
  <c r="G24" i="7"/>
  <c r="G36" i="7" s="1"/>
  <c r="F24" i="7"/>
  <c r="F36" i="7" s="1"/>
  <c r="E24" i="7"/>
  <c r="E36" i="7" s="1"/>
  <c r="D24" i="7"/>
  <c r="D36" i="7" s="1"/>
  <c r="C24" i="7"/>
  <c r="C36" i="7" s="1"/>
  <c r="O23" i="7"/>
  <c r="O35" i="7" s="1"/>
  <c r="N23" i="7"/>
  <c r="N35" i="7" s="1"/>
  <c r="M23" i="7"/>
  <c r="M35" i="7" s="1"/>
  <c r="L23" i="7"/>
  <c r="L35" i="7" s="1"/>
  <c r="K23" i="7"/>
  <c r="K35" i="7" s="1"/>
  <c r="J23" i="7"/>
  <c r="J35" i="7" s="1"/>
  <c r="I23" i="7"/>
  <c r="I35" i="7" s="1"/>
  <c r="H23" i="7"/>
  <c r="H35" i="7" s="1"/>
  <c r="G23" i="7"/>
  <c r="G35" i="7" s="1"/>
  <c r="F23" i="7"/>
  <c r="F35" i="7" s="1"/>
  <c r="E23" i="7"/>
  <c r="E35" i="7" s="1"/>
  <c r="D23" i="7"/>
  <c r="D35" i="7" s="1"/>
  <c r="C23" i="7"/>
  <c r="C35" i="7" s="1"/>
  <c r="O22" i="7"/>
  <c r="O34" i="7" s="1"/>
  <c r="N22" i="7"/>
  <c r="N34" i="7" s="1"/>
  <c r="M22" i="7"/>
  <c r="M34" i="7" s="1"/>
  <c r="L22" i="7"/>
  <c r="L34" i="7" s="1"/>
  <c r="K22" i="7"/>
  <c r="K34" i="7" s="1"/>
  <c r="J22" i="7"/>
  <c r="J34" i="7" s="1"/>
  <c r="I22" i="7"/>
  <c r="I34" i="7" s="1"/>
  <c r="H22" i="7"/>
  <c r="H34" i="7" s="1"/>
  <c r="G22" i="7"/>
  <c r="G34" i="7" s="1"/>
  <c r="F22" i="7"/>
  <c r="F34" i="7" s="1"/>
  <c r="E22" i="7"/>
  <c r="E34" i="7" s="1"/>
  <c r="D22" i="7"/>
  <c r="D34" i="7" s="1"/>
  <c r="C22" i="7"/>
  <c r="C34" i="7" s="1"/>
  <c r="O21" i="7"/>
  <c r="O33" i="7" s="1"/>
  <c r="N21" i="7"/>
  <c r="N33" i="7" s="1"/>
  <c r="M21" i="7"/>
  <c r="M33" i="7" s="1"/>
  <c r="L21" i="7"/>
  <c r="L33" i="7" s="1"/>
  <c r="K21" i="7"/>
  <c r="K33" i="7" s="1"/>
  <c r="J21" i="7"/>
  <c r="J33" i="7" s="1"/>
  <c r="I21" i="7"/>
  <c r="I33" i="7" s="1"/>
  <c r="H21" i="7"/>
  <c r="H33" i="7" s="1"/>
  <c r="G21" i="7"/>
  <c r="G33" i="7" s="1"/>
  <c r="F21" i="7"/>
  <c r="F33" i="7" s="1"/>
  <c r="E21" i="7"/>
  <c r="E33" i="7" s="1"/>
  <c r="D21" i="7"/>
  <c r="D33" i="7" s="1"/>
  <c r="C21" i="7"/>
  <c r="C33" i="7" s="1"/>
  <c r="O20" i="7"/>
  <c r="O32" i="7" s="1"/>
  <c r="N20" i="7"/>
  <c r="N32" i="7" s="1"/>
  <c r="M20" i="7"/>
  <c r="M32" i="7" s="1"/>
  <c r="L20" i="7"/>
  <c r="L32" i="7" s="1"/>
  <c r="K20" i="7"/>
  <c r="K32" i="7" s="1"/>
  <c r="J20" i="7"/>
  <c r="J32" i="7" s="1"/>
  <c r="I20" i="7"/>
  <c r="I32" i="7" s="1"/>
  <c r="H20" i="7"/>
  <c r="H32" i="7" s="1"/>
  <c r="G20" i="7"/>
  <c r="G32" i="7" s="1"/>
  <c r="F20" i="7"/>
  <c r="F32" i="7" s="1"/>
  <c r="E20" i="7"/>
  <c r="E32" i="7" s="1"/>
  <c r="D20" i="7"/>
  <c r="D32" i="7" s="1"/>
  <c r="C20" i="7"/>
  <c r="C32" i="7" s="1"/>
  <c r="O19" i="7"/>
  <c r="O31" i="7" s="1"/>
  <c r="N19" i="7"/>
  <c r="N31" i="7" s="1"/>
  <c r="M19" i="7"/>
  <c r="M31" i="7" s="1"/>
  <c r="L19" i="7"/>
  <c r="L31" i="7" s="1"/>
  <c r="K19" i="7"/>
  <c r="K31" i="7" s="1"/>
  <c r="J19" i="7"/>
  <c r="J31" i="7" s="1"/>
  <c r="I19" i="7"/>
  <c r="H19" i="7"/>
  <c r="H31" i="7" s="1"/>
  <c r="G19" i="7"/>
  <c r="G31" i="7" s="1"/>
  <c r="F19" i="7"/>
  <c r="F31" i="7" s="1"/>
  <c r="E19" i="7"/>
  <c r="D19" i="7"/>
  <c r="D31" i="7" s="1"/>
  <c r="C19" i="7"/>
  <c r="C31" i="7" s="1"/>
  <c r="O18" i="7"/>
  <c r="O30" i="7" s="1"/>
  <c r="N18" i="7"/>
  <c r="M18" i="7"/>
  <c r="M30" i="7" s="1"/>
  <c r="L18" i="7"/>
  <c r="L30" i="7" s="1"/>
  <c r="K18" i="7"/>
  <c r="K30" i="7" s="1"/>
  <c r="J18" i="7"/>
  <c r="J30" i="7" s="1"/>
  <c r="I18" i="7"/>
  <c r="I30" i="7" s="1"/>
  <c r="H18" i="7"/>
  <c r="H30" i="7" s="1"/>
  <c r="G18" i="7"/>
  <c r="G30" i="7" s="1"/>
  <c r="F18" i="7"/>
  <c r="F30" i="7" s="1"/>
  <c r="E18" i="7"/>
  <c r="E30" i="7" s="1"/>
  <c r="D18" i="7"/>
  <c r="D30" i="7" s="1"/>
  <c r="C18" i="7"/>
  <c r="C30" i="7" s="1"/>
  <c r="O17" i="7"/>
  <c r="N17" i="7"/>
  <c r="N29" i="7" s="1"/>
  <c r="M17" i="7"/>
  <c r="M29" i="7" s="1"/>
  <c r="L17" i="7"/>
  <c r="L29" i="7" s="1"/>
  <c r="K17" i="7"/>
  <c r="K29" i="7" s="1"/>
  <c r="J17" i="7"/>
  <c r="J29" i="7" s="1"/>
  <c r="I17" i="7"/>
  <c r="I29" i="7" s="1"/>
  <c r="H17" i="7"/>
  <c r="G17" i="7"/>
  <c r="G29" i="7" s="1"/>
  <c r="F17" i="7"/>
  <c r="F29" i="7" s="1"/>
  <c r="E17" i="7"/>
  <c r="E29" i="7" s="1"/>
  <c r="D17" i="7"/>
  <c r="C17" i="7"/>
  <c r="C29" i="7" s="1"/>
  <c r="O24" i="6"/>
  <c r="O36" i="6" s="1"/>
  <c r="N24" i="6"/>
  <c r="N36" i="6" s="1"/>
  <c r="M24" i="6"/>
  <c r="M36" i="6" s="1"/>
  <c r="L24" i="6"/>
  <c r="L36" i="6" s="1"/>
  <c r="K24" i="6"/>
  <c r="K36" i="6" s="1"/>
  <c r="J24" i="6"/>
  <c r="J36" i="6" s="1"/>
  <c r="I24" i="6"/>
  <c r="I36" i="6" s="1"/>
  <c r="H24" i="6"/>
  <c r="H36" i="6" s="1"/>
  <c r="G24" i="6"/>
  <c r="G36" i="6" s="1"/>
  <c r="F24" i="6"/>
  <c r="F36" i="6" s="1"/>
  <c r="E24" i="6"/>
  <c r="E36" i="6" s="1"/>
  <c r="D24" i="6"/>
  <c r="D36" i="6" s="1"/>
  <c r="C24" i="6"/>
  <c r="C36" i="6" s="1"/>
  <c r="O23" i="6"/>
  <c r="O35" i="6" s="1"/>
  <c r="N23" i="6"/>
  <c r="N35" i="6" s="1"/>
  <c r="M23" i="6"/>
  <c r="M35" i="6" s="1"/>
  <c r="L23" i="6"/>
  <c r="L35" i="6" s="1"/>
  <c r="K23" i="6"/>
  <c r="K35" i="6" s="1"/>
  <c r="J23" i="6"/>
  <c r="J35" i="6" s="1"/>
  <c r="I23" i="6"/>
  <c r="I35" i="6" s="1"/>
  <c r="H23" i="6"/>
  <c r="H35" i="6" s="1"/>
  <c r="G23" i="6"/>
  <c r="G35" i="6" s="1"/>
  <c r="F23" i="6"/>
  <c r="F35" i="6" s="1"/>
  <c r="E23" i="6"/>
  <c r="E35" i="6" s="1"/>
  <c r="D23" i="6"/>
  <c r="D35" i="6" s="1"/>
  <c r="C23" i="6"/>
  <c r="C35" i="6" s="1"/>
  <c r="O22" i="6"/>
  <c r="O34" i="6" s="1"/>
  <c r="N22" i="6"/>
  <c r="N34" i="6" s="1"/>
  <c r="M22" i="6"/>
  <c r="M34" i="6" s="1"/>
  <c r="L22" i="6"/>
  <c r="L34" i="6" s="1"/>
  <c r="K22" i="6"/>
  <c r="K34" i="6" s="1"/>
  <c r="J22" i="6"/>
  <c r="J34" i="6" s="1"/>
  <c r="I22" i="6"/>
  <c r="I34" i="6" s="1"/>
  <c r="H22" i="6"/>
  <c r="H34" i="6" s="1"/>
  <c r="G22" i="6"/>
  <c r="G34" i="6" s="1"/>
  <c r="F22" i="6"/>
  <c r="F34" i="6" s="1"/>
  <c r="E22" i="6"/>
  <c r="E34" i="6" s="1"/>
  <c r="D22" i="6"/>
  <c r="D34" i="6" s="1"/>
  <c r="C22" i="6"/>
  <c r="C34" i="6" s="1"/>
  <c r="O21" i="6"/>
  <c r="O33" i="6" s="1"/>
  <c r="N21" i="6"/>
  <c r="N33" i="6" s="1"/>
  <c r="M21" i="6"/>
  <c r="M33" i="6" s="1"/>
  <c r="L21" i="6"/>
  <c r="L33" i="6" s="1"/>
  <c r="K21" i="6"/>
  <c r="K33" i="6" s="1"/>
  <c r="J21" i="6"/>
  <c r="J33" i="6" s="1"/>
  <c r="I21" i="6"/>
  <c r="I33" i="6" s="1"/>
  <c r="H21" i="6"/>
  <c r="H33" i="6" s="1"/>
  <c r="G21" i="6"/>
  <c r="G33" i="6" s="1"/>
  <c r="F21" i="6"/>
  <c r="F33" i="6" s="1"/>
  <c r="E21" i="6"/>
  <c r="E33" i="6" s="1"/>
  <c r="D21" i="6"/>
  <c r="C21" i="6"/>
  <c r="C33" i="6" s="1"/>
  <c r="O20" i="6"/>
  <c r="O32" i="6" s="1"/>
  <c r="N20" i="6"/>
  <c r="N32" i="6" s="1"/>
  <c r="M20" i="6"/>
  <c r="M32" i="6" s="1"/>
  <c r="L20" i="6"/>
  <c r="L32" i="6" s="1"/>
  <c r="K20" i="6"/>
  <c r="K32" i="6" s="1"/>
  <c r="J20" i="6"/>
  <c r="J32" i="6" s="1"/>
  <c r="I20" i="6"/>
  <c r="I32" i="6" s="1"/>
  <c r="H20" i="6"/>
  <c r="H32" i="6" s="1"/>
  <c r="G20" i="6"/>
  <c r="G32" i="6" s="1"/>
  <c r="F20" i="6"/>
  <c r="F32" i="6" s="1"/>
  <c r="E20" i="6"/>
  <c r="E32" i="6" s="1"/>
  <c r="D20" i="6"/>
  <c r="D32" i="6" s="1"/>
  <c r="C20" i="6"/>
  <c r="C32" i="6" s="1"/>
  <c r="O19" i="6"/>
  <c r="O31" i="6" s="1"/>
  <c r="N19" i="6"/>
  <c r="M19" i="6"/>
  <c r="M31" i="6" s="1"/>
  <c r="L19" i="6"/>
  <c r="L31" i="6" s="1"/>
  <c r="K19" i="6"/>
  <c r="K31" i="6" s="1"/>
  <c r="J19" i="6"/>
  <c r="J31" i="6" s="1"/>
  <c r="I19" i="6"/>
  <c r="I31" i="6" s="1"/>
  <c r="H19" i="6"/>
  <c r="H31" i="6" s="1"/>
  <c r="G19" i="6"/>
  <c r="G31" i="6" s="1"/>
  <c r="F19" i="6"/>
  <c r="E19" i="6"/>
  <c r="E31" i="6" s="1"/>
  <c r="D19" i="6"/>
  <c r="D31" i="6" s="1"/>
  <c r="C19" i="6"/>
  <c r="C31" i="6" s="1"/>
  <c r="O18" i="6"/>
  <c r="N18" i="6"/>
  <c r="N30" i="6" s="1"/>
  <c r="M18" i="6"/>
  <c r="M30" i="6" s="1"/>
  <c r="L18" i="6"/>
  <c r="L30" i="6" s="1"/>
  <c r="K18" i="6"/>
  <c r="J18" i="6"/>
  <c r="J30" i="6" s="1"/>
  <c r="I18" i="6"/>
  <c r="I30" i="6" s="1"/>
  <c r="H18" i="6"/>
  <c r="H30" i="6" s="1"/>
  <c r="G18" i="6"/>
  <c r="G30" i="6" s="1"/>
  <c r="F18" i="6"/>
  <c r="F30" i="6" s="1"/>
  <c r="E18" i="6"/>
  <c r="E30" i="6" s="1"/>
  <c r="D18" i="6"/>
  <c r="D30" i="6" s="1"/>
  <c r="C18" i="6"/>
  <c r="O17" i="6"/>
  <c r="O29" i="6" s="1"/>
  <c r="N17" i="6"/>
  <c r="N29" i="6" s="1"/>
  <c r="M17" i="6"/>
  <c r="M29" i="6" s="1"/>
  <c r="L17" i="6"/>
  <c r="L29" i="6" s="1"/>
  <c r="K17" i="6"/>
  <c r="K29" i="6" s="1"/>
  <c r="J17" i="6"/>
  <c r="J29" i="6" s="1"/>
  <c r="I17" i="6"/>
  <c r="H17" i="6"/>
  <c r="G17" i="6"/>
  <c r="G29" i="6" s="1"/>
  <c r="F17" i="6"/>
  <c r="F29" i="6" s="1"/>
  <c r="E17" i="6"/>
  <c r="D17" i="6"/>
  <c r="D29" i="6" s="1"/>
  <c r="C17" i="6"/>
  <c r="C29" i="6" s="1"/>
  <c r="O24" i="5"/>
  <c r="O36" i="5" s="1"/>
  <c r="N24" i="5"/>
  <c r="N36" i="5" s="1"/>
  <c r="M24" i="5"/>
  <c r="M36" i="5" s="1"/>
  <c r="L24" i="5"/>
  <c r="L36" i="5" s="1"/>
  <c r="K24" i="5"/>
  <c r="K36" i="5" s="1"/>
  <c r="J24" i="5"/>
  <c r="J36" i="5" s="1"/>
  <c r="I24" i="5"/>
  <c r="I36" i="5" s="1"/>
  <c r="H24" i="5"/>
  <c r="H36" i="5" s="1"/>
  <c r="G24" i="5"/>
  <c r="G36" i="5" s="1"/>
  <c r="F24" i="5"/>
  <c r="F36" i="5" s="1"/>
  <c r="E24" i="5"/>
  <c r="E36" i="5" s="1"/>
  <c r="D24" i="5"/>
  <c r="D36" i="5" s="1"/>
  <c r="C24" i="5"/>
  <c r="C36" i="5" s="1"/>
  <c r="O23" i="5"/>
  <c r="O35" i="5" s="1"/>
  <c r="N23" i="5"/>
  <c r="N35" i="5" s="1"/>
  <c r="M23" i="5"/>
  <c r="M35" i="5" s="1"/>
  <c r="L23" i="5"/>
  <c r="L35" i="5" s="1"/>
  <c r="K23" i="5"/>
  <c r="K35" i="5" s="1"/>
  <c r="J23" i="5"/>
  <c r="J35" i="5" s="1"/>
  <c r="I23" i="5"/>
  <c r="I35" i="5" s="1"/>
  <c r="H23" i="5"/>
  <c r="H35" i="5" s="1"/>
  <c r="G23" i="5"/>
  <c r="G35" i="5" s="1"/>
  <c r="F23" i="5"/>
  <c r="F35" i="5" s="1"/>
  <c r="E23" i="5"/>
  <c r="E35" i="5" s="1"/>
  <c r="D23" i="5"/>
  <c r="D35" i="5" s="1"/>
  <c r="C23" i="5"/>
  <c r="C35" i="5" s="1"/>
  <c r="O22" i="5"/>
  <c r="O34" i="5" s="1"/>
  <c r="N22" i="5"/>
  <c r="N34" i="5" s="1"/>
  <c r="M22" i="5"/>
  <c r="M34" i="5" s="1"/>
  <c r="L22" i="5"/>
  <c r="L34" i="5" s="1"/>
  <c r="K22" i="5"/>
  <c r="K34" i="5" s="1"/>
  <c r="J22" i="5"/>
  <c r="J34" i="5" s="1"/>
  <c r="I22" i="5"/>
  <c r="I34" i="5" s="1"/>
  <c r="H22" i="5"/>
  <c r="H34" i="5" s="1"/>
  <c r="G22" i="5"/>
  <c r="G34" i="5" s="1"/>
  <c r="F22" i="5"/>
  <c r="F34" i="5" s="1"/>
  <c r="E22" i="5"/>
  <c r="E34" i="5" s="1"/>
  <c r="D22" i="5"/>
  <c r="D34" i="5" s="1"/>
  <c r="C22" i="5"/>
  <c r="C34" i="5" s="1"/>
  <c r="O21" i="5"/>
  <c r="O33" i="5" s="1"/>
  <c r="N21" i="5"/>
  <c r="N33" i="5" s="1"/>
  <c r="M21" i="5"/>
  <c r="M33" i="5" s="1"/>
  <c r="L21" i="5"/>
  <c r="L33" i="5" s="1"/>
  <c r="K21" i="5"/>
  <c r="K33" i="5" s="1"/>
  <c r="J21" i="5"/>
  <c r="J33" i="5" s="1"/>
  <c r="I21" i="5"/>
  <c r="I33" i="5" s="1"/>
  <c r="H21" i="5"/>
  <c r="H33" i="5" s="1"/>
  <c r="G21" i="5"/>
  <c r="G33" i="5" s="1"/>
  <c r="F21" i="5"/>
  <c r="F33" i="5" s="1"/>
  <c r="E21" i="5"/>
  <c r="E33" i="5" s="1"/>
  <c r="D21" i="5"/>
  <c r="D33" i="5" s="1"/>
  <c r="C21" i="5"/>
  <c r="C33" i="5" s="1"/>
  <c r="O20" i="5"/>
  <c r="O32" i="5" s="1"/>
  <c r="N20" i="5"/>
  <c r="N32" i="5" s="1"/>
  <c r="M20" i="5"/>
  <c r="M32" i="5" s="1"/>
  <c r="L20" i="5"/>
  <c r="L32" i="5" s="1"/>
  <c r="K20" i="5"/>
  <c r="K32" i="5" s="1"/>
  <c r="J20" i="5"/>
  <c r="J32" i="5" s="1"/>
  <c r="I20" i="5"/>
  <c r="I32" i="5" s="1"/>
  <c r="H20" i="5"/>
  <c r="H32" i="5" s="1"/>
  <c r="G20" i="5"/>
  <c r="G32" i="5" s="1"/>
  <c r="F20" i="5"/>
  <c r="F32" i="5" s="1"/>
  <c r="E20" i="5"/>
  <c r="E32" i="5" s="1"/>
  <c r="D20" i="5"/>
  <c r="D32" i="5" s="1"/>
  <c r="C20" i="5"/>
  <c r="C32" i="5" s="1"/>
  <c r="O19" i="5"/>
  <c r="O31" i="5" s="1"/>
  <c r="N19" i="5"/>
  <c r="N31" i="5" s="1"/>
  <c r="M19" i="5"/>
  <c r="L19" i="5"/>
  <c r="L31" i="5" s="1"/>
  <c r="K19" i="5"/>
  <c r="K31" i="5" s="1"/>
  <c r="J19" i="5"/>
  <c r="J31" i="5" s="1"/>
  <c r="I19" i="5"/>
  <c r="H19" i="5"/>
  <c r="H31" i="5" s="1"/>
  <c r="G19" i="5"/>
  <c r="G31" i="5" s="1"/>
  <c r="F19" i="5"/>
  <c r="F31" i="5" s="1"/>
  <c r="E19" i="5"/>
  <c r="D19" i="5"/>
  <c r="D31" i="5" s="1"/>
  <c r="C19" i="5"/>
  <c r="C31" i="5" s="1"/>
  <c r="O18" i="5"/>
  <c r="O30" i="5" s="1"/>
  <c r="N18" i="5"/>
  <c r="M18" i="5"/>
  <c r="M30" i="5" s="1"/>
  <c r="L18" i="5"/>
  <c r="L30" i="5" s="1"/>
  <c r="K18" i="5"/>
  <c r="K30" i="5" s="1"/>
  <c r="J18" i="5"/>
  <c r="J30" i="5" s="1"/>
  <c r="I18" i="5"/>
  <c r="I30" i="5" s="1"/>
  <c r="H18" i="5"/>
  <c r="H30" i="5" s="1"/>
  <c r="G18" i="5"/>
  <c r="G30" i="5" s="1"/>
  <c r="F18" i="5"/>
  <c r="F30" i="5" s="1"/>
  <c r="E18" i="5"/>
  <c r="E30" i="5" s="1"/>
  <c r="D18" i="5"/>
  <c r="D30" i="5" s="1"/>
  <c r="C18" i="5"/>
  <c r="C30" i="5" s="1"/>
  <c r="O17" i="5"/>
  <c r="N17" i="5"/>
  <c r="N29" i="5" s="1"/>
  <c r="M17" i="5"/>
  <c r="M29" i="5" s="1"/>
  <c r="L17" i="5"/>
  <c r="K17" i="5"/>
  <c r="K29" i="5" s="1"/>
  <c r="J17" i="5"/>
  <c r="J29" i="5" s="1"/>
  <c r="I17" i="5"/>
  <c r="I29" i="5" s="1"/>
  <c r="H17" i="5"/>
  <c r="G17" i="5"/>
  <c r="G29" i="5" s="1"/>
  <c r="F17" i="5"/>
  <c r="F29" i="5" s="1"/>
  <c r="E17" i="5"/>
  <c r="E29" i="5" s="1"/>
  <c r="D17" i="5"/>
  <c r="D29" i="5" s="1"/>
  <c r="C17" i="5"/>
  <c r="B25" i="5"/>
  <c r="B37" i="5" s="1"/>
  <c r="O24" i="4"/>
  <c r="O36" i="4" s="1"/>
  <c r="N24" i="4"/>
  <c r="N36" i="4" s="1"/>
  <c r="M24" i="4"/>
  <c r="M36" i="4" s="1"/>
  <c r="L24" i="4"/>
  <c r="L36" i="4" s="1"/>
  <c r="K24" i="4"/>
  <c r="K36" i="4" s="1"/>
  <c r="J24" i="4"/>
  <c r="J36" i="4" s="1"/>
  <c r="I24" i="4"/>
  <c r="I36" i="4" s="1"/>
  <c r="H24" i="4"/>
  <c r="H36" i="4" s="1"/>
  <c r="G24" i="4"/>
  <c r="G36" i="4" s="1"/>
  <c r="F24" i="4"/>
  <c r="F36" i="4" s="1"/>
  <c r="E24" i="4"/>
  <c r="E36" i="4" s="1"/>
  <c r="D24" i="4"/>
  <c r="D36" i="4" s="1"/>
  <c r="C24" i="4"/>
  <c r="C36" i="4" s="1"/>
  <c r="O23" i="4"/>
  <c r="O35" i="4" s="1"/>
  <c r="N23" i="4"/>
  <c r="N35" i="4" s="1"/>
  <c r="M23" i="4"/>
  <c r="M35" i="4" s="1"/>
  <c r="L23" i="4"/>
  <c r="L35" i="4" s="1"/>
  <c r="K23" i="4"/>
  <c r="K35" i="4" s="1"/>
  <c r="J23" i="4"/>
  <c r="J35" i="4" s="1"/>
  <c r="I23" i="4"/>
  <c r="I35" i="4" s="1"/>
  <c r="H23" i="4"/>
  <c r="H35" i="4" s="1"/>
  <c r="G23" i="4"/>
  <c r="G35" i="4" s="1"/>
  <c r="F23" i="4"/>
  <c r="F35" i="4" s="1"/>
  <c r="E23" i="4"/>
  <c r="E35" i="4" s="1"/>
  <c r="D23" i="4"/>
  <c r="D35" i="4" s="1"/>
  <c r="C23" i="4"/>
  <c r="C35" i="4" s="1"/>
  <c r="O22" i="4"/>
  <c r="O34" i="4" s="1"/>
  <c r="N22" i="4"/>
  <c r="N34" i="4" s="1"/>
  <c r="M22" i="4"/>
  <c r="M34" i="4" s="1"/>
  <c r="L22" i="4"/>
  <c r="L34" i="4" s="1"/>
  <c r="K22" i="4"/>
  <c r="K34" i="4" s="1"/>
  <c r="J22" i="4"/>
  <c r="J34" i="4" s="1"/>
  <c r="I22" i="4"/>
  <c r="I34" i="4" s="1"/>
  <c r="H22" i="4"/>
  <c r="H34" i="4" s="1"/>
  <c r="G22" i="4"/>
  <c r="G34" i="4" s="1"/>
  <c r="F22" i="4"/>
  <c r="F34" i="4" s="1"/>
  <c r="E22" i="4"/>
  <c r="E34" i="4" s="1"/>
  <c r="D22" i="4"/>
  <c r="D34" i="4" s="1"/>
  <c r="C22" i="4"/>
  <c r="C34" i="4" s="1"/>
  <c r="O21" i="4"/>
  <c r="O33" i="4" s="1"/>
  <c r="N21" i="4"/>
  <c r="N33" i="4" s="1"/>
  <c r="M21" i="4"/>
  <c r="M33" i="4" s="1"/>
  <c r="L21" i="4"/>
  <c r="L33" i="4" s="1"/>
  <c r="K21" i="4"/>
  <c r="K33" i="4" s="1"/>
  <c r="J21" i="4"/>
  <c r="J33" i="4" s="1"/>
  <c r="I21" i="4"/>
  <c r="I33" i="4" s="1"/>
  <c r="H21" i="4"/>
  <c r="H33" i="4" s="1"/>
  <c r="G21" i="4"/>
  <c r="G33" i="4" s="1"/>
  <c r="F21" i="4"/>
  <c r="F33" i="4" s="1"/>
  <c r="E21" i="4"/>
  <c r="E33" i="4" s="1"/>
  <c r="D21" i="4"/>
  <c r="D33" i="4" s="1"/>
  <c r="C21" i="4"/>
  <c r="C33" i="4" s="1"/>
  <c r="O20" i="4"/>
  <c r="O32" i="4" s="1"/>
  <c r="N20" i="4"/>
  <c r="N32" i="4" s="1"/>
  <c r="M20" i="4"/>
  <c r="M32" i="4" s="1"/>
  <c r="L20" i="4"/>
  <c r="L32" i="4" s="1"/>
  <c r="K20" i="4"/>
  <c r="K32" i="4" s="1"/>
  <c r="J20" i="4"/>
  <c r="J32" i="4" s="1"/>
  <c r="I20" i="4"/>
  <c r="I32" i="4" s="1"/>
  <c r="H20" i="4"/>
  <c r="H32" i="4" s="1"/>
  <c r="G20" i="4"/>
  <c r="G32" i="4" s="1"/>
  <c r="F20" i="4"/>
  <c r="F32" i="4" s="1"/>
  <c r="E20" i="4"/>
  <c r="E32" i="4" s="1"/>
  <c r="D20" i="4"/>
  <c r="D32" i="4" s="1"/>
  <c r="C20" i="4"/>
  <c r="C32" i="4" s="1"/>
  <c r="O19" i="4"/>
  <c r="O31" i="4" s="1"/>
  <c r="N19" i="4"/>
  <c r="M19" i="4"/>
  <c r="M31" i="4" s="1"/>
  <c r="L19" i="4"/>
  <c r="L31" i="4" s="1"/>
  <c r="K19" i="4"/>
  <c r="K31" i="4" s="1"/>
  <c r="J19" i="4"/>
  <c r="I19" i="4"/>
  <c r="I31" i="4" s="1"/>
  <c r="H19" i="4"/>
  <c r="G19" i="4"/>
  <c r="G31" i="4" s="1"/>
  <c r="F19" i="4"/>
  <c r="F31" i="4" s="1"/>
  <c r="E19" i="4"/>
  <c r="E31" i="4" s="1"/>
  <c r="D19" i="4"/>
  <c r="D31" i="4" s="1"/>
  <c r="C19" i="4"/>
  <c r="C31" i="4" s="1"/>
  <c r="O18" i="4"/>
  <c r="N18" i="4"/>
  <c r="N30" i="4" s="1"/>
  <c r="M18" i="4"/>
  <c r="M30" i="4" s="1"/>
  <c r="L18" i="4"/>
  <c r="L30" i="4" s="1"/>
  <c r="K18" i="4"/>
  <c r="K30" i="4" s="1"/>
  <c r="J18" i="4"/>
  <c r="J30" i="4" s="1"/>
  <c r="I18" i="4"/>
  <c r="I30" i="4" s="1"/>
  <c r="H18" i="4"/>
  <c r="H30" i="4" s="1"/>
  <c r="G18" i="4"/>
  <c r="G30" i="4" s="1"/>
  <c r="F18" i="4"/>
  <c r="F30" i="4" s="1"/>
  <c r="E18" i="4"/>
  <c r="E30" i="4" s="1"/>
  <c r="D18" i="4"/>
  <c r="D30" i="4" s="1"/>
  <c r="C18" i="4"/>
  <c r="O17" i="4"/>
  <c r="O29" i="4" s="1"/>
  <c r="N17" i="4"/>
  <c r="N29" i="4" s="1"/>
  <c r="M17" i="4"/>
  <c r="L17" i="4"/>
  <c r="L29" i="4" s="1"/>
  <c r="K17" i="4"/>
  <c r="J17" i="4"/>
  <c r="J29" i="4" s="1"/>
  <c r="I17" i="4"/>
  <c r="H17" i="4"/>
  <c r="H29" i="4" s="1"/>
  <c r="G17" i="4"/>
  <c r="G29" i="4" s="1"/>
  <c r="F17" i="4"/>
  <c r="E17" i="4"/>
  <c r="E29" i="4" s="1"/>
  <c r="D17" i="4"/>
  <c r="D29" i="4" s="1"/>
  <c r="C17" i="4"/>
  <c r="C29" i="4" s="1"/>
  <c r="O24" i="3"/>
  <c r="O36" i="3" s="1"/>
  <c r="N24" i="3"/>
  <c r="N36" i="3" s="1"/>
  <c r="M24" i="3"/>
  <c r="M36" i="3" s="1"/>
  <c r="L24" i="3"/>
  <c r="L36" i="3" s="1"/>
  <c r="K24" i="3"/>
  <c r="K36" i="3" s="1"/>
  <c r="J24" i="3"/>
  <c r="J36" i="3" s="1"/>
  <c r="I24" i="3"/>
  <c r="I36" i="3" s="1"/>
  <c r="H24" i="3"/>
  <c r="H36" i="3" s="1"/>
  <c r="G24" i="3"/>
  <c r="G36" i="3" s="1"/>
  <c r="F24" i="3"/>
  <c r="F36" i="3" s="1"/>
  <c r="E24" i="3"/>
  <c r="E36" i="3" s="1"/>
  <c r="D24" i="3"/>
  <c r="D36" i="3" s="1"/>
  <c r="C24" i="3"/>
  <c r="C36" i="3" s="1"/>
  <c r="O23" i="3"/>
  <c r="O35" i="3" s="1"/>
  <c r="N23" i="3"/>
  <c r="N35" i="3" s="1"/>
  <c r="M23" i="3"/>
  <c r="M35" i="3" s="1"/>
  <c r="L23" i="3"/>
  <c r="L35" i="3" s="1"/>
  <c r="K23" i="3"/>
  <c r="K35" i="3" s="1"/>
  <c r="J23" i="3"/>
  <c r="J35" i="3" s="1"/>
  <c r="I23" i="3"/>
  <c r="I35" i="3" s="1"/>
  <c r="H23" i="3"/>
  <c r="H35" i="3" s="1"/>
  <c r="G23" i="3"/>
  <c r="G35" i="3" s="1"/>
  <c r="F23" i="3"/>
  <c r="F35" i="3" s="1"/>
  <c r="E23" i="3"/>
  <c r="E35" i="3" s="1"/>
  <c r="D23" i="3"/>
  <c r="D35" i="3" s="1"/>
  <c r="C23" i="3"/>
  <c r="C35" i="3" s="1"/>
  <c r="O22" i="3"/>
  <c r="O34" i="3" s="1"/>
  <c r="N22" i="3"/>
  <c r="N34" i="3" s="1"/>
  <c r="M22" i="3"/>
  <c r="M34" i="3" s="1"/>
  <c r="L22" i="3"/>
  <c r="L34" i="3" s="1"/>
  <c r="K22" i="3"/>
  <c r="K34" i="3" s="1"/>
  <c r="J22" i="3"/>
  <c r="J34" i="3" s="1"/>
  <c r="I22" i="3"/>
  <c r="I34" i="3" s="1"/>
  <c r="H22" i="3"/>
  <c r="H34" i="3" s="1"/>
  <c r="G22" i="3"/>
  <c r="G34" i="3" s="1"/>
  <c r="F22" i="3"/>
  <c r="F34" i="3" s="1"/>
  <c r="E22" i="3"/>
  <c r="E34" i="3" s="1"/>
  <c r="D22" i="3"/>
  <c r="D34" i="3" s="1"/>
  <c r="C22" i="3"/>
  <c r="C34" i="3" s="1"/>
  <c r="O21" i="3"/>
  <c r="O33" i="3" s="1"/>
  <c r="N21" i="3"/>
  <c r="N33" i="3" s="1"/>
  <c r="M21" i="3"/>
  <c r="M33" i="3" s="1"/>
  <c r="L21" i="3"/>
  <c r="L33" i="3" s="1"/>
  <c r="K21" i="3"/>
  <c r="K33" i="3" s="1"/>
  <c r="J21" i="3"/>
  <c r="J33" i="3" s="1"/>
  <c r="I21" i="3"/>
  <c r="I33" i="3" s="1"/>
  <c r="H21" i="3"/>
  <c r="H33" i="3" s="1"/>
  <c r="G21" i="3"/>
  <c r="F21" i="3"/>
  <c r="F33" i="3" s="1"/>
  <c r="E21" i="3"/>
  <c r="E33" i="3" s="1"/>
  <c r="D21" i="3"/>
  <c r="D33" i="3" s="1"/>
  <c r="C21" i="3"/>
  <c r="C33" i="3" s="1"/>
  <c r="O20" i="3"/>
  <c r="O32" i="3" s="1"/>
  <c r="N20" i="3"/>
  <c r="N32" i="3" s="1"/>
  <c r="M20" i="3"/>
  <c r="M32" i="3" s="1"/>
  <c r="L20" i="3"/>
  <c r="L32" i="3" s="1"/>
  <c r="K20" i="3"/>
  <c r="K32" i="3" s="1"/>
  <c r="J20" i="3"/>
  <c r="J32" i="3" s="1"/>
  <c r="I20" i="3"/>
  <c r="I32" i="3" s="1"/>
  <c r="H20" i="3"/>
  <c r="H32" i="3" s="1"/>
  <c r="G20" i="3"/>
  <c r="G32" i="3" s="1"/>
  <c r="F20" i="3"/>
  <c r="F32" i="3" s="1"/>
  <c r="E20" i="3"/>
  <c r="E32" i="3" s="1"/>
  <c r="D20" i="3"/>
  <c r="D32" i="3" s="1"/>
  <c r="C20" i="3"/>
  <c r="C32" i="3" s="1"/>
  <c r="O19" i="3"/>
  <c r="O31" i="3" s="1"/>
  <c r="N19" i="3"/>
  <c r="N31" i="3" s="1"/>
  <c r="M19" i="3"/>
  <c r="M31" i="3" s="1"/>
  <c r="L19" i="3"/>
  <c r="L31" i="3" s="1"/>
  <c r="K19" i="3"/>
  <c r="K31" i="3" s="1"/>
  <c r="J19" i="3"/>
  <c r="J31" i="3" s="1"/>
  <c r="I19" i="3"/>
  <c r="I31" i="3" s="1"/>
  <c r="H19" i="3"/>
  <c r="H31" i="3" s="1"/>
  <c r="G19" i="3"/>
  <c r="G31" i="3" s="1"/>
  <c r="F19" i="3"/>
  <c r="F31" i="3" s="1"/>
  <c r="E19" i="3"/>
  <c r="D19" i="3"/>
  <c r="D31" i="3" s="1"/>
  <c r="C19" i="3"/>
  <c r="C31" i="3" s="1"/>
  <c r="O18" i="3"/>
  <c r="O30" i="3" s="1"/>
  <c r="N18" i="3"/>
  <c r="M18" i="3"/>
  <c r="M30" i="3" s="1"/>
  <c r="L18" i="3"/>
  <c r="L30" i="3" s="1"/>
  <c r="K18" i="3"/>
  <c r="K30" i="3" s="1"/>
  <c r="J18" i="3"/>
  <c r="I18" i="3"/>
  <c r="I30" i="3" s="1"/>
  <c r="H18" i="3"/>
  <c r="H30" i="3" s="1"/>
  <c r="G18" i="3"/>
  <c r="G30" i="3" s="1"/>
  <c r="F18" i="3"/>
  <c r="F30" i="3" s="1"/>
  <c r="E18" i="3"/>
  <c r="E30" i="3" s="1"/>
  <c r="D18" i="3"/>
  <c r="D30" i="3" s="1"/>
  <c r="C18" i="3"/>
  <c r="C30" i="3" s="1"/>
  <c r="O17" i="3"/>
  <c r="N17" i="3"/>
  <c r="N29" i="3" s="1"/>
  <c r="M17" i="3"/>
  <c r="M29" i="3" s="1"/>
  <c r="L17" i="3"/>
  <c r="K17" i="3"/>
  <c r="J17" i="3"/>
  <c r="J29" i="3" s="1"/>
  <c r="I17" i="3"/>
  <c r="I29" i="3" s="1"/>
  <c r="H17" i="3"/>
  <c r="H29" i="3" s="1"/>
  <c r="G17" i="3"/>
  <c r="G29" i="3" s="1"/>
  <c r="F17" i="3"/>
  <c r="F29" i="3" s="1"/>
  <c r="E17" i="3"/>
  <c r="E29" i="3" s="1"/>
  <c r="D17" i="3"/>
  <c r="C17" i="3"/>
  <c r="C29" i="3" s="1"/>
  <c r="O24" i="2"/>
  <c r="O36" i="2" s="1"/>
  <c r="N24" i="2"/>
  <c r="N36" i="2" s="1"/>
  <c r="M24" i="2"/>
  <c r="M36" i="2" s="1"/>
  <c r="L24" i="2"/>
  <c r="L36" i="2" s="1"/>
  <c r="K24" i="2"/>
  <c r="K36" i="2" s="1"/>
  <c r="J24" i="2"/>
  <c r="J36" i="2" s="1"/>
  <c r="I24" i="2"/>
  <c r="I36" i="2" s="1"/>
  <c r="H24" i="2"/>
  <c r="H36" i="2" s="1"/>
  <c r="G24" i="2"/>
  <c r="G36" i="2" s="1"/>
  <c r="F24" i="2"/>
  <c r="F36" i="2" s="1"/>
  <c r="E24" i="2"/>
  <c r="E36" i="2" s="1"/>
  <c r="D24" i="2"/>
  <c r="D36" i="2" s="1"/>
  <c r="C24" i="2"/>
  <c r="C36" i="2" s="1"/>
  <c r="B24" i="2"/>
  <c r="B36" i="2" s="1"/>
  <c r="O23" i="2"/>
  <c r="O35" i="2" s="1"/>
  <c r="N23" i="2"/>
  <c r="N35" i="2" s="1"/>
  <c r="M23" i="2"/>
  <c r="M35" i="2" s="1"/>
  <c r="L23" i="2"/>
  <c r="L35" i="2" s="1"/>
  <c r="K23" i="2"/>
  <c r="K35" i="2" s="1"/>
  <c r="J23" i="2"/>
  <c r="J35" i="2" s="1"/>
  <c r="I23" i="2"/>
  <c r="I35" i="2" s="1"/>
  <c r="H23" i="2"/>
  <c r="H35" i="2" s="1"/>
  <c r="G23" i="2"/>
  <c r="G35" i="2" s="1"/>
  <c r="F23" i="2"/>
  <c r="F35" i="2" s="1"/>
  <c r="E23" i="2"/>
  <c r="E35" i="2" s="1"/>
  <c r="D23" i="2"/>
  <c r="D35" i="2" s="1"/>
  <c r="C23" i="2"/>
  <c r="C35" i="2" s="1"/>
  <c r="B23" i="2"/>
  <c r="B35" i="2" s="1"/>
  <c r="O22" i="2"/>
  <c r="O34" i="2" s="1"/>
  <c r="N22" i="2"/>
  <c r="N34" i="2" s="1"/>
  <c r="M22" i="2"/>
  <c r="M34" i="2" s="1"/>
  <c r="L22" i="2"/>
  <c r="L34" i="2" s="1"/>
  <c r="K22" i="2"/>
  <c r="K34" i="2" s="1"/>
  <c r="J22" i="2"/>
  <c r="J34" i="2" s="1"/>
  <c r="I22" i="2"/>
  <c r="I34" i="2" s="1"/>
  <c r="H22" i="2"/>
  <c r="H34" i="2" s="1"/>
  <c r="G22" i="2"/>
  <c r="G34" i="2" s="1"/>
  <c r="F22" i="2"/>
  <c r="F34" i="2" s="1"/>
  <c r="E22" i="2"/>
  <c r="E34" i="2" s="1"/>
  <c r="D22" i="2"/>
  <c r="D34" i="2" s="1"/>
  <c r="C22" i="2"/>
  <c r="C34" i="2" s="1"/>
  <c r="B22" i="2"/>
  <c r="B34" i="2" s="1"/>
  <c r="O21" i="2"/>
  <c r="O33" i="2" s="1"/>
  <c r="N21" i="2"/>
  <c r="N33" i="2" s="1"/>
  <c r="M21" i="2"/>
  <c r="M33" i="2" s="1"/>
  <c r="L21" i="2"/>
  <c r="L33" i="2" s="1"/>
  <c r="K21" i="2"/>
  <c r="K33" i="2" s="1"/>
  <c r="J21" i="2"/>
  <c r="J33" i="2" s="1"/>
  <c r="I21" i="2"/>
  <c r="I33" i="2" s="1"/>
  <c r="H21" i="2"/>
  <c r="H33" i="2" s="1"/>
  <c r="G21" i="2"/>
  <c r="G33" i="2" s="1"/>
  <c r="F21" i="2"/>
  <c r="F33" i="2" s="1"/>
  <c r="E21" i="2"/>
  <c r="E33" i="2" s="1"/>
  <c r="D21" i="2"/>
  <c r="D33" i="2" s="1"/>
  <c r="C21" i="2"/>
  <c r="C33" i="2" s="1"/>
  <c r="B21" i="2"/>
  <c r="B33" i="2" s="1"/>
  <c r="O20" i="2"/>
  <c r="O32" i="2" s="1"/>
  <c r="N20" i="2"/>
  <c r="N32" i="2" s="1"/>
  <c r="M20" i="2"/>
  <c r="M32" i="2" s="1"/>
  <c r="L20" i="2"/>
  <c r="L32" i="2" s="1"/>
  <c r="K20" i="2"/>
  <c r="K32" i="2" s="1"/>
  <c r="J20" i="2"/>
  <c r="J32" i="2" s="1"/>
  <c r="I20" i="2"/>
  <c r="I32" i="2" s="1"/>
  <c r="H20" i="2"/>
  <c r="H32" i="2" s="1"/>
  <c r="G20" i="2"/>
  <c r="G32" i="2" s="1"/>
  <c r="F20" i="2"/>
  <c r="F32" i="2" s="1"/>
  <c r="E20" i="2"/>
  <c r="E32" i="2" s="1"/>
  <c r="D20" i="2"/>
  <c r="D32" i="2" s="1"/>
  <c r="C20" i="2"/>
  <c r="C32" i="2" s="1"/>
  <c r="B20" i="2"/>
  <c r="B32" i="2" s="1"/>
  <c r="O19" i="2"/>
  <c r="O31" i="2" s="1"/>
  <c r="N19" i="2"/>
  <c r="N31" i="2" s="1"/>
  <c r="M19" i="2"/>
  <c r="M31" i="2" s="1"/>
  <c r="L19" i="2"/>
  <c r="L31" i="2" s="1"/>
  <c r="K19" i="2"/>
  <c r="K31" i="2" s="1"/>
  <c r="J19" i="2"/>
  <c r="J31" i="2" s="1"/>
  <c r="I19" i="2"/>
  <c r="H19" i="2"/>
  <c r="G19" i="2"/>
  <c r="G31" i="2" s="1"/>
  <c r="F19" i="2"/>
  <c r="F31" i="2" s="1"/>
  <c r="E19" i="2"/>
  <c r="E31" i="2" s="1"/>
  <c r="D19" i="2"/>
  <c r="D31" i="2" s="1"/>
  <c r="C19" i="2"/>
  <c r="C31" i="2" s="1"/>
  <c r="B19" i="2"/>
  <c r="B31" i="2" s="1"/>
  <c r="O18" i="2"/>
  <c r="O30" i="2" s="1"/>
  <c r="N18" i="2"/>
  <c r="N30" i="2" s="1"/>
  <c r="M18" i="2"/>
  <c r="M30" i="2" s="1"/>
  <c r="L18" i="2"/>
  <c r="L30" i="2" s="1"/>
  <c r="K18" i="2"/>
  <c r="K30" i="2" s="1"/>
  <c r="J18" i="2"/>
  <c r="I18" i="2"/>
  <c r="I30" i="2" s="1"/>
  <c r="H18" i="2"/>
  <c r="H30" i="2" s="1"/>
  <c r="G18" i="2"/>
  <c r="G30" i="2" s="1"/>
  <c r="F18" i="2"/>
  <c r="F30" i="2" s="1"/>
  <c r="E18" i="2"/>
  <c r="E30" i="2" s="1"/>
  <c r="D18" i="2"/>
  <c r="D30" i="2" s="1"/>
  <c r="C18" i="2"/>
  <c r="C30" i="2" s="1"/>
  <c r="B18" i="2"/>
  <c r="B30" i="2" s="1"/>
  <c r="O17" i="2"/>
  <c r="N17" i="2"/>
  <c r="N29" i="2" s="1"/>
  <c r="M17" i="2"/>
  <c r="L17" i="2"/>
  <c r="K17" i="2"/>
  <c r="K29" i="2" s="1"/>
  <c r="J17" i="2"/>
  <c r="J29" i="2" s="1"/>
  <c r="I17" i="2"/>
  <c r="I29" i="2" s="1"/>
  <c r="H17" i="2"/>
  <c r="H29" i="2" s="1"/>
  <c r="G17" i="2"/>
  <c r="G29" i="2" s="1"/>
  <c r="F17" i="2"/>
  <c r="E17" i="2"/>
  <c r="D17" i="2"/>
  <c r="C17" i="2"/>
  <c r="C29" i="2" s="1"/>
  <c r="B17" i="2"/>
  <c r="O24" i="1"/>
  <c r="O36" i="1" s="1"/>
  <c r="N24" i="1"/>
  <c r="N36" i="1" s="1"/>
  <c r="M24" i="1"/>
  <c r="M36" i="1" s="1"/>
  <c r="L24" i="1"/>
  <c r="L36" i="1" s="1"/>
  <c r="K24" i="1"/>
  <c r="K36" i="1" s="1"/>
  <c r="J24" i="1"/>
  <c r="J36" i="1" s="1"/>
  <c r="I24" i="1"/>
  <c r="I36" i="1" s="1"/>
  <c r="H24" i="1"/>
  <c r="H36" i="1" s="1"/>
  <c r="G24" i="1"/>
  <c r="G36" i="1" s="1"/>
  <c r="F24" i="1"/>
  <c r="F36" i="1" s="1"/>
  <c r="E24" i="1"/>
  <c r="E36" i="1" s="1"/>
  <c r="D24" i="1"/>
  <c r="D36" i="1" s="1"/>
  <c r="C24" i="1"/>
  <c r="C36" i="1" s="1"/>
  <c r="B24" i="1"/>
  <c r="B36" i="1" s="1"/>
  <c r="O23" i="1"/>
  <c r="O35" i="1" s="1"/>
  <c r="N23" i="1"/>
  <c r="N35" i="1" s="1"/>
  <c r="M23" i="1"/>
  <c r="M35" i="1" s="1"/>
  <c r="L23" i="1"/>
  <c r="L35" i="1" s="1"/>
  <c r="K23" i="1"/>
  <c r="K35" i="1" s="1"/>
  <c r="J23" i="1"/>
  <c r="J35" i="1" s="1"/>
  <c r="I23" i="1"/>
  <c r="I35" i="1" s="1"/>
  <c r="H23" i="1"/>
  <c r="H35" i="1" s="1"/>
  <c r="G23" i="1"/>
  <c r="G35" i="1" s="1"/>
  <c r="F23" i="1"/>
  <c r="F35" i="1" s="1"/>
  <c r="E23" i="1"/>
  <c r="E35" i="1" s="1"/>
  <c r="D23" i="1"/>
  <c r="D35" i="1" s="1"/>
  <c r="C23" i="1"/>
  <c r="C35" i="1" s="1"/>
  <c r="B23" i="1"/>
  <c r="B35" i="1" s="1"/>
  <c r="O22" i="1"/>
  <c r="O34" i="1" s="1"/>
  <c r="N22" i="1"/>
  <c r="N34" i="1" s="1"/>
  <c r="M22" i="1"/>
  <c r="M34" i="1" s="1"/>
  <c r="L22" i="1"/>
  <c r="L34" i="1" s="1"/>
  <c r="K22" i="1"/>
  <c r="K34" i="1" s="1"/>
  <c r="J22" i="1"/>
  <c r="J34" i="1" s="1"/>
  <c r="I22" i="1"/>
  <c r="I34" i="1" s="1"/>
  <c r="H22" i="1"/>
  <c r="H34" i="1" s="1"/>
  <c r="G22" i="1"/>
  <c r="G34" i="1" s="1"/>
  <c r="F22" i="1"/>
  <c r="F34" i="1" s="1"/>
  <c r="E22" i="1"/>
  <c r="E34" i="1" s="1"/>
  <c r="D22" i="1"/>
  <c r="D34" i="1" s="1"/>
  <c r="C22" i="1"/>
  <c r="C34" i="1" s="1"/>
  <c r="B22" i="1"/>
  <c r="B34" i="1" s="1"/>
  <c r="O21" i="1"/>
  <c r="O33" i="1" s="1"/>
  <c r="N21" i="1"/>
  <c r="N33" i="1" s="1"/>
  <c r="M21" i="1"/>
  <c r="M33" i="1" s="1"/>
  <c r="L21" i="1"/>
  <c r="L33" i="1" s="1"/>
  <c r="K21" i="1"/>
  <c r="K33" i="1" s="1"/>
  <c r="J21" i="1"/>
  <c r="J33" i="1" s="1"/>
  <c r="I21" i="1"/>
  <c r="I33" i="1" s="1"/>
  <c r="H21" i="1"/>
  <c r="H33" i="1" s="1"/>
  <c r="G21" i="1"/>
  <c r="G33" i="1" s="1"/>
  <c r="F21" i="1"/>
  <c r="F33" i="1" s="1"/>
  <c r="E21" i="1"/>
  <c r="E33" i="1" s="1"/>
  <c r="D21" i="1"/>
  <c r="D33" i="1" s="1"/>
  <c r="C21" i="1"/>
  <c r="C33" i="1" s="1"/>
  <c r="B21" i="1"/>
  <c r="B33" i="1" s="1"/>
  <c r="O20" i="1"/>
  <c r="O32" i="1" s="1"/>
  <c r="N20" i="1"/>
  <c r="N32" i="1" s="1"/>
  <c r="M20" i="1"/>
  <c r="M32" i="1" s="1"/>
  <c r="L20" i="1"/>
  <c r="L32" i="1" s="1"/>
  <c r="K20" i="1"/>
  <c r="K32" i="1" s="1"/>
  <c r="J20" i="1"/>
  <c r="J32" i="1" s="1"/>
  <c r="I20" i="1"/>
  <c r="I32" i="1" s="1"/>
  <c r="H20" i="1"/>
  <c r="H32" i="1" s="1"/>
  <c r="G20" i="1"/>
  <c r="G32" i="1" s="1"/>
  <c r="F20" i="1"/>
  <c r="F32" i="1" s="1"/>
  <c r="E20" i="1"/>
  <c r="E32" i="1" s="1"/>
  <c r="D20" i="1"/>
  <c r="D32" i="1" s="1"/>
  <c r="C20" i="1"/>
  <c r="C32" i="1" s="1"/>
  <c r="B20" i="1"/>
  <c r="B32" i="1" s="1"/>
  <c r="O19" i="1"/>
  <c r="O31" i="1" s="1"/>
  <c r="N19" i="1"/>
  <c r="N31" i="1" s="1"/>
  <c r="M19" i="1"/>
  <c r="M31" i="1" s="1"/>
  <c r="L19" i="1"/>
  <c r="L31" i="1" s="1"/>
  <c r="K19" i="1"/>
  <c r="K31" i="1" s="1"/>
  <c r="J19" i="1"/>
  <c r="J31" i="1" s="1"/>
  <c r="I19" i="1"/>
  <c r="I31" i="1" s="1"/>
  <c r="H19" i="1"/>
  <c r="H31" i="1" s="1"/>
  <c r="G19" i="1"/>
  <c r="G31" i="1" s="1"/>
  <c r="F19" i="1"/>
  <c r="F31" i="1" s="1"/>
  <c r="E19" i="1"/>
  <c r="E31" i="1" s="1"/>
  <c r="D19" i="1"/>
  <c r="D31" i="1" s="1"/>
  <c r="C19" i="1"/>
  <c r="C31" i="1" s="1"/>
  <c r="B19" i="1"/>
  <c r="B31" i="1" s="1"/>
  <c r="O18" i="1"/>
  <c r="O30" i="1" s="1"/>
  <c r="N18" i="1"/>
  <c r="N30" i="1" s="1"/>
  <c r="M18" i="1"/>
  <c r="M30" i="1" s="1"/>
  <c r="L18" i="1"/>
  <c r="L30" i="1" s="1"/>
  <c r="K18" i="1"/>
  <c r="K30" i="1" s="1"/>
  <c r="J18" i="1"/>
  <c r="J30" i="1" s="1"/>
  <c r="I18" i="1"/>
  <c r="I30" i="1" s="1"/>
  <c r="H18" i="1"/>
  <c r="H30" i="1" s="1"/>
  <c r="G18" i="1"/>
  <c r="G30" i="1" s="1"/>
  <c r="F18" i="1"/>
  <c r="F30" i="1" s="1"/>
  <c r="E18" i="1"/>
  <c r="E30" i="1" s="1"/>
  <c r="D18" i="1"/>
  <c r="D30" i="1" s="1"/>
  <c r="C18" i="1"/>
  <c r="B18" i="1"/>
  <c r="B30" i="1" s="1"/>
  <c r="O17" i="1"/>
  <c r="O29" i="1" s="1"/>
  <c r="N17" i="1"/>
  <c r="N29" i="1" s="1"/>
  <c r="M17" i="1"/>
  <c r="L17" i="1"/>
  <c r="L29" i="1" s="1"/>
  <c r="K17" i="1"/>
  <c r="K29" i="1" s="1"/>
  <c r="J17" i="1"/>
  <c r="J29" i="1" s="1"/>
  <c r="I17" i="1"/>
  <c r="H17" i="1"/>
  <c r="H29" i="1" s="1"/>
  <c r="G17" i="1"/>
  <c r="G29" i="1" s="1"/>
  <c r="F17" i="1"/>
  <c r="F29" i="1" s="1"/>
  <c r="E17" i="1"/>
  <c r="D17" i="1"/>
  <c r="D29" i="1" s="1"/>
  <c r="C17" i="1"/>
  <c r="C29" i="1" s="1"/>
  <c r="AA44" i="45"/>
  <c r="AA55" i="45" s="1"/>
  <c r="I27" i="46"/>
  <c r="I73" i="46" s="1"/>
  <c r="H23" i="46"/>
  <c r="S27" i="47"/>
  <c r="S73" i="47" s="1"/>
  <c r="R23" i="47"/>
  <c r="K23" i="47"/>
  <c r="X23" i="46"/>
  <c r="Y27" i="46"/>
  <c r="Y73" i="46" s="1"/>
  <c r="AA27" i="47"/>
  <c r="AA73" i="47" s="1"/>
  <c r="Z23" i="47"/>
  <c r="AA35" i="47" s="1"/>
  <c r="AA81" i="47" s="1"/>
  <c r="T27" i="47"/>
  <c r="T73" i="47" s="1"/>
  <c r="S23" i="47"/>
  <c r="G27" i="47"/>
  <c r="G73" i="47" s="1"/>
  <c r="F23" i="47"/>
  <c r="O27" i="47"/>
  <c r="O73" i="47" s="1"/>
  <c r="N23" i="47"/>
  <c r="O35" i="47" s="1"/>
  <c r="O81" i="47" s="1"/>
  <c r="W27" i="47"/>
  <c r="W73" i="47" s="1"/>
  <c r="V23" i="47"/>
  <c r="C27" i="48"/>
  <c r="C74" i="48" s="1"/>
  <c r="B23" i="48"/>
  <c r="K27" i="48"/>
  <c r="K74" i="48" s="1"/>
  <c r="J23" i="48"/>
  <c r="K35" i="48"/>
  <c r="K82" i="48" s="1"/>
  <c r="S27" i="48"/>
  <c r="S74" i="48" s="1"/>
  <c r="R23" i="48"/>
  <c r="AA27" i="48"/>
  <c r="AA74" i="48" s="1"/>
  <c r="Z23" i="48"/>
  <c r="Q27" i="46"/>
  <c r="Q73" i="46" s="1"/>
  <c r="P23" i="46"/>
  <c r="C27" i="47"/>
  <c r="C73" i="47" s="1"/>
  <c r="B23" i="47"/>
  <c r="C23" i="47"/>
  <c r="AB27" i="47"/>
  <c r="AB73" i="47" s="1"/>
  <c r="AA23" i="47"/>
  <c r="E23" i="46"/>
  <c r="F27" i="46"/>
  <c r="F73" i="46" s="1"/>
  <c r="M23" i="46"/>
  <c r="N27" i="46"/>
  <c r="N73" i="46" s="1"/>
  <c r="U23" i="46"/>
  <c r="B23" i="46"/>
  <c r="C28" i="46"/>
  <c r="C74" i="46" s="1"/>
  <c r="P41" i="46"/>
  <c r="P52" i="46" s="1"/>
  <c r="L25" i="19"/>
  <c r="L37" i="19" s="1"/>
  <c r="L49" i="19" s="1"/>
  <c r="Y27" i="45"/>
  <c r="Y73" i="45" s="1"/>
  <c r="J27" i="46"/>
  <c r="J73" i="46" s="1"/>
  <c r="I23" i="46"/>
  <c r="R27" i="46"/>
  <c r="R73" i="46" s="1"/>
  <c r="Q23" i="46"/>
  <c r="R35" i="46" s="1"/>
  <c r="R81" i="46" s="1"/>
  <c r="Z27" i="46"/>
  <c r="Z73" i="46" s="1"/>
  <c r="Y23" i="46"/>
  <c r="AA40" i="45"/>
  <c r="AA51" i="45" s="1"/>
  <c r="I23" i="48"/>
  <c r="R27" i="48"/>
  <c r="R74" i="48" s="1"/>
  <c r="Q23" i="48"/>
  <c r="Z27" i="48"/>
  <c r="Z74" i="48" s="1"/>
  <c r="Y23" i="48"/>
  <c r="I27" i="45"/>
  <c r="I73" i="45" s="1"/>
  <c r="H23" i="45"/>
  <c r="Q27" i="45"/>
  <c r="Q73" i="45" s="1"/>
  <c r="P23" i="45"/>
  <c r="Q35" i="45" s="1"/>
  <c r="Q81" i="45" s="1"/>
  <c r="N40" i="45"/>
  <c r="N51" i="45" s="1"/>
  <c r="D23" i="48"/>
  <c r="E35" i="48" s="1"/>
  <c r="E82" i="48" s="1"/>
  <c r="L23" i="48"/>
  <c r="M35" i="48" s="1"/>
  <c r="M82" i="48" s="1"/>
  <c r="U27" i="48"/>
  <c r="U74" i="48" s="1"/>
  <c r="T23" i="48"/>
  <c r="AB23" i="48"/>
  <c r="Q23" i="45"/>
  <c r="R27" i="45"/>
  <c r="R73" i="45" s="1"/>
  <c r="Y23" i="45"/>
  <c r="Z27" i="45"/>
  <c r="Z73" i="45" s="1"/>
  <c r="W40" i="45"/>
  <c r="W51" i="45" s="1"/>
  <c r="T41" i="45"/>
  <c r="T52" i="45" s="1"/>
  <c r="J27" i="45"/>
  <c r="J73" i="45" s="1"/>
  <c r="E23" i="48"/>
  <c r="M23" i="48"/>
  <c r="V27" i="48"/>
  <c r="V74" i="48" s="1"/>
  <c r="U23" i="48"/>
  <c r="V35" i="48" s="1"/>
  <c r="V82" i="48" s="1"/>
  <c r="C23" i="45"/>
  <c r="D35" i="45" s="1"/>
  <c r="D81" i="45" s="1"/>
  <c r="L27" i="45"/>
  <c r="L73" i="45" s="1"/>
  <c r="K23" i="45"/>
  <c r="T27" i="45"/>
  <c r="T73" i="45" s="1"/>
  <c r="S23" i="45"/>
  <c r="AA23" i="45"/>
  <c r="W46" i="45"/>
  <c r="W57" i="45" s="1"/>
  <c r="F23" i="46"/>
  <c r="G35" i="46" s="1"/>
  <c r="G81" i="46" s="1"/>
  <c r="O27" i="46"/>
  <c r="O73" i="46" s="1"/>
  <c r="N23" i="46"/>
  <c r="V23" i="46"/>
  <c r="G27" i="46"/>
  <c r="G73" i="46" s="1"/>
  <c r="D23" i="45"/>
  <c r="E35" i="45"/>
  <c r="E81" i="45" s="1"/>
  <c r="L23" i="45"/>
  <c r="M35" i="45" s="1"/>
  <c r="M81" i="45" s="1"/>
  <c r="U27" i="45"/>
  <c r="U73" i="45" s="1"/>
  <c r="T23" i="45"/>
  <c r="U35" i="45" s="1"/>
  <c r="U81" i="45" s="1"/>
  <c r="AB23" i="45"/>
  <c r="D27" i="45"/>
  <c r="D73" i="45" s="1"/>
  <c r="Y40" i="46"/>
  <c r="Y51" i="46" s="1"/>
  <c r="F27" i="47"/>
  <c r="F73" i="47" s="1"/>
  <c r="E23" i="47"/>
  <c r="F35" i="47" s="1"/>
  <c r="F81" i="47" s="1"/>
  <c r="N27" i="47"/>
  <c r="N73" i="47" s="1"/>
  <c r="M23" i="47"/>
  <c r="V27" i="47"/>
  <c r="V73" i="47" s="1"/>
  <c r="U23" i="47"/>
  <c r="K27" i="45"/>
  <c r="K73" i="45" s="1"/>
  <c r="J23" i="45"/>
  <c r="K35" i="45" s="1"/>
  <c r="K81" i="45" s="1"/>
  <c r="S27" i="45"/>
  <c r="S73" i="45" s="1"/>
  <c r="R23" i="45"/>
  <c r="AA27" i="45"/>
  <c r="Z23" i="45"/>
  <c r="H27" i="46"/>
  <c r="H73" i="46" s="1"/>
  <c r="G23" i="46"/>
  <c r="P27" i="46"/>
  <c r="P73" i="46" s="1"/>
  <c r="O23" i="46"/>
  <c r="P35" i="46" s="1"/>
  <c r="P81" i="46" s="1"/>
  <c r="X27" i="46"/>
  <c r="X73" i="46" s="1"/>
  <c r="W23" i="46"/>
  <c r="E27" i="47"/>
  <c r="E73" i="47" s="1"/>
  <c r="D23" i="47"/>
  <c r="L23" i="47"/>
  <c r="U27" i="47"/>
  <c r="U73" i="47" s="1"/>
  <c r="T23" i="47"/>
  <c r="AB23" i="47"/>
  <c r="D27" i="48"/>
  <c r="D74" i="48" s="1"/>
  <c r="C23" i="48"/>
  <c r="L27" i="48"/>
  <c r="L74" i="48" s="1"/>
  <c r="K23" i="48"/>
  <c r="T27" i="48"/>
  <c r="T74" i="48" s="1"/>
  <c r="S23" i="48"/>
  <c r="AB27" i="48"/>
  <c r="AB74" i="48" s="1"/>
  <c r="AA23" i="48"/>
  <c r="E23" i="45"/>
  <c r="F35" i="45" s="1"/>
  <c r="F81" i="45" s="1"/>
  <c r="M23" i="45"/>
  <c r="U23" i="45"/>
  <c r="V35" i="45" s="1"/>
  <c r="V81" i="45" s="1"/>
  <c r="N27" i="45"/>
  <c r="N73" i="45" s="1"/>
  <c r="J23" i="46"/>
  <c r="S27" i="46"/>
  <c r="S73" i="46" s="1"/>
  <c r="R23" i="46"/>
  <c r="AA27" i="46"/>
  <c r="AA73" i="46" s="1"/>
  <c r="Z23" i="46"/>
  <c r="AA35" i="46" s="1"/>
  <c r="H27" i="47"/>
  <c r="H73" i="47" s="1"/>
  <c r="G23" i="47"/>
  <c r="H35" i="47" s="1"/>
  <c r="H81" i="47" s="1"/>
  <c r="O23" i="47"/>
  <c r="P35" i="47" s="1"/>
  <c r="P81" i="47" s="1"/>
  <c r="X27" i="47"/>
  <c r="X73" i="47" s="1"/>
  <c r="W23" i="47"/>
  <c r="X35" i="47" s="1"/>
  <c r="X81" i="47" s="1"/>
  <c r="G27" i="48"/>
  <c r="G74" i="48" s="1"/>
  <c r="F23" i="48"/>
  <c r="O27" i="48"/>
  <c r="O74" i="48" s="1"/>
  <c r="N23" i="48"/>
  <c r="W27" i="48"/>
  <c r="W74" i="48" s="1"/>
  <c r="V23" i="48"/>
  <c r="G27" i="45"/>
  <c r="G73" i="45" s="1"/>
  <c r="F23" i="45"/>
  <c r="G35" i="45" s="1"/>
  <c r="G81" i="45" s="1"/>
  <c r="O27" i="45"/>
  <c r="O73" i="45" s="1"/>
  <c r="O39" i="45"/>
  <c r="O50" i="45" s="1"/>
  <c r="N23" i="45"/>
  <c r="O35" i="45" s="1"/>
  <c r="O81" i="45" s="1"/>
  <c r="W27" i="45"/>
  <c r="W73" i="45" s="1"/>
  <c r="V23" i="45"/>
  <c r="W35" i="45" s="1"/>
  <c r="W81" i="45" s="1"/>
  <c r="C23" i="46"/>
  <c r="K23" i="46"/>
  <c r="S23" i="46"/>
  <c r="AB27" i="46"/>
  <c r="AB73" i="46" s="1"/>
  <c r="AA23" i="46"/>
  <c r="D27" i="46"/>
  <c r="D73" i="46" s="1"/>
  <c r="AB43" i="46"/>
  <c r="AB54" i="46" s="1"/>
  <c r="H23" i="47"/>
  <c r="Q27" i="47"/>
  <c r="Q73" i="47" s="1"/>
  <c r="P23" i="47"/>
  <c r="Y27" i="47"/>
  <c r="Y73" i="47" s="1"/>
  <c r="X23" i="47"/>
  <c r="H27" i="48"/>
  <c r="H74" i="48" s="1"/>
  <c r="G23" i="48"/>
  <c r="O23" i="48"/>
  <c r="X27" i="48"/>
  <c r="X74" i="48" s="1"/>
  <c r="W23" i="48"/>
  <c r="H27" i="45"/>
  <c r="H73" i="45" s="1"/>
  <c r="G23" i="45"/>
  <c r="H35" i="45" s="1"/>
  <c r="H81" i="45" s="1"/>
  <c r="O23" i="45"/>
  <c r="P35" i="45" s="1"/>
  <c r="P81" i="45" s="1"/>
  <c r="X27" i="45"/>
  <c r="X73" i="45" s="1"/>
  <c r="W23" i="45"/>
  <c r="X35" i="45" s="1"/>
  <c r="X81" i="45" s="1"/>
  <c r="E27" i="46"/>
  <c r="E73" i="46" s="1"/>
  <c r="D23" i="46"/>
  <c r="M27" i="46"/>
  <c r="M73" i="46" s="1"/>
  <c r="L23" i="46"/>
  <c r="M35" i="46" s="1"/>
  <c r="M81" i="46" s="1"/>
  <c r="T23" i="46"/>
  <c r="U35" i="46" s="1"/>
  <c r="U81" i="46" s="1"/>
  <c r="AB23" i="46"/>
  <c r="J27" i="47"/>
  <c r="I23" i="47"/>
  <c r="J35" i="47" s="1"/>
  <c r="J81" i="47" s="1"/>
  <c r="R27" i="47"/>
  <c r="R73" i="47" s="1"/>
  <c r="Q23" i="47"/>
  <c r="R35" i="47" s="1"/>
  <c r="R81" i="47" s="1"/>
  <c r="Z27" i="47"/>
  <c r="Z73" i="47" s="1"/>
  <c r="Y23" i="47"/>
  <c r="H23" i="48"/>
  <c r="Q27" i="48"/>
  <c r="Q74" i="48" s="1"/>
  <c r="P23" i="48"/>
  <c r="Q35" i="48" s="1"/>
  <c r="Q82" i="48" s="1"/>
  <c r="Y27" i="48"/>
  <c r="Y74" i="48" s="1"/>
  <c r="X23" i="48"/>
  <c r="Y35" i="48" s="1"/>
  <c r="Y82" i="48" s="1"/>
  <c r="M34" i="48"/>
  <c r="M81" i="48" s="1"/>
  <c r="F30" i="48"/>
  <c r="F77" i="48" s="1"/>
  <c r="E31" i="48"/>
  <c r="E78" i="48" s="1"/>
  <c r="H33" i="48"/>
  <c r="H80" i="48" s="1"/>
  <c r="N34" i="48"/>
  <c r="N81" i="48" s="1"/>
  <c r="E28" i="48"/>
  <c r="E75" i="48" s="1"/>
  <c r="F29" i="48"/>
  <c r="F76" i="48" s="1"/>
  <c r="N30" i="48"/>
  <c r="N77" i="48" s="1"/>
  <c r="G31" i="48"/>
  <c r="G78" i="48" s="1"/>
  <c r="G32" i="48"/>
  <c r="G79" i="48" s="1"/>
  <c r="I28" i="48"/>
  <c r="I75" i="48" s="1"/>
  <c r="L29" i="48"/>
  <c r="L76" i="48" s="1"/>
  <c r="P30" i="48"/>
  <c r="P77" i="48" s="1"/>
  <c r="H31" i="48"/>
  <c r="H78" i="48" s="1"/>
  <c r="J32" i="48"/>
  <c r="J79" i="48" s="1"/>
  <c r="O33" i="48"/>
  <c r="O80" i="48" s="1"/>
  <c r="F34" i="48"/>
  <c r="F81" i="48" s="1"/>
  <c r="L28" i="48"/>
  <c r="L75" i="48" s="1"/>
  <c r="L40" i="48"/>
  <c r="L51" i="48" s="1"/>
  <c r="K31" i="48"/>
  <c r="K78" i="48" s="1"/>
  <c r="M32" i="48"/>
  <c r="M79" i="48" s="1"/>
  <c r="G41" i="47"/>
  <c r="G52" i="47" s="1"/>
  <c r="N42" i="45"/>
  <c r="N53" i="45" s="1"/>
  <c r="K44" i="46"/>
  <c r="K55" i="46" s="1"/>
  <c r="O43" i="45"/>
  <c r="O54" i="45" s="1"/>
  <c r="Q44" i="45"/>
  <c r="Q55" i="45" s="1"/>
  <c r="G31" i="47"/>
  <c r="G77" i="47" s="1"/>
  <c r="O31" i="47"/>
  <c r="O77" i="47" s="1"/>
  <c r="J33" i="47"/>
  <c r="J79" i="47" s="1"/>
  <c r="U39" i="45"/>
  <c r="U50" i="45" s="1"/>
  <c r="E44" i="47"/>
  <c r="E55" i="47" s="1"/>
  <c r="L27" i="47"/>
  <c r="L73" i="47" s="1"/>
  <c r="F30" i="47"/>
  <c r="F76" i="47" s="1"/>
  <c r="R33" i="47"/>
  <c r="R79" i="47" s="1"/>
  <c r="J31" i="47"/>
  <c r="J77" i="47" s="1"/>
  <c r="R31" i="47"/>
  <c r="R77" i="47" s="1"/>
  <c r="D32" i="47"/>
  <c r="D78" i="47" s="1"/>
  <c r="L32" i="47"/>
  <c r="L78" i="47" s="1"/>
  <c r="AB44" i="47"/>
  <c r="AB55" i="47" s="1"/>
  <c r="AB41" i="46"/>
  <c r="AB52" i="46" s="1"/>
  <c r="D27" i="47"/>
  <c r="D73" i="47" s="1"/>
  <c r="T39" i="47"/>
  <c r="T50" i="47" s="1"/>
  <c r="N30" i="47"/>
  <c r="N76" i="47" s="1"/>
  <c r="G46" i="45"/>
  <c r="G57" i="45" s="1"/>
  <c r="K43" i="45"/>
  <c r="K54" i="45" s="1"/>
  <c r="E45" i="45"/>
  <c r="E56" i="45" s="1"/>
  <c r="V42" i="45"/>
  <c r="V53" i="45" s="1"/>
  <c r="Q45" i="45"/>
  <c r="Q56" i="45" s="1"/>
  <c r="O46" i="45"/>
  <c r="O57" i="45" s="1"/>
  <c r="S40" i="45"/>
  <c r="S51" i="45" s="1"/>
  <c r="L41" i="46"/>
  <c r="L52" i="46" s="1"/>
  <c r="I42" i="46"/>
  <c r="I53" i="46" s="1"/>
  <c r="C25" i="11"/>
  <c r="C37" i="11" s="1"/>
  <c r="D41" i="45"/>
  <c r="D52" i="45" s="1"/>
  <c r="Y41" i="45"/>
  <c r="Y52" i="45" s="1"/>
  <c r="U40" i="46"/>
  <c r="U51" i="46" s="1"/>
  <c r="D25" i="11"/>
  <c r="D37" i="11" s="1"/>
  <c r="AA41" i="46"/>
  <c r="AA52" i="46" s="1"/>
  <c r="X42" i="46"/>
  <c r="X53" i="46" s="1"/>
  <c r="O42" i="45"/>
  <c r="O53" i="45" s="1"/>
  <c r="D43" i="45"/>
  <c r="D54" i="45" s="1"/>
  <c r="I44" i="45"/>
  <c r="I55" i="45" s="1"/>
  <c r="J40" i="45"/>
  <c r="J51" i="45" s="1"/>
  <c r="G45" i="45"/>
  <c r="G56" i="45" s="1"/>
  <c r="U45" i="46"/>
  <c r="U56" i="46" s="1"/>
  <c r="K40" i="45"/>
  <c r="K51" i="45" s="1"/>
  <c r="N44" i="46"/>
  <c r="N55" i="46" s="1"/>
  <c r="Z40" i="45"/>
  <c r="Z51" i="45" s="1"/>
  <c r="V39" i="46"/>
  <c r="V50" i="46" s="1"/>
  <c r="O43" i="46"/>
  <c r="O54" i="46" s="1"/>
  <c r="S46" i="46"/>
  <c r="S57" i="46" s="1"/>
  <c r="M27" i="47"/>
  <c r="M73" i="47" s="1"/>
  <c r="D29" i="47"/>
  <c r="D75" i="47" s="1"/>
  <c r="L29" i="47"/>
  <c r="L75" i="47" s="1"/>
  <c r="U42" i="45"/>
  <c r="U53" i="45" s="1"/>
  <c r="D45" i="47"/>
  <c r="D56" i="47" s="1"/>
  <c r="F27" i="48"/>
  <c r="F74" i="48" s="1"/>
  <c r="N27" i="48"/>
  <c r="N74" i="48" s="1"/>
  <c r="C40" i="48"/>
  <c r="K28" i="48"/>
  <c r="K75" i="48" s="1"/>
  <c r="H29" i="48"/>
  <c r="H76" i="48" s="1"/>
  <c r="P29" i="48"/>
  <c r="E30" i="48"/>
  <c r="E77" i="48" s="1"/>
  <c r="M30" i="48"/>
  <c r="M77" i="48" s="1"/>
  <c r="J31" i="48"/>
  <c r="J78" i="48" s="1"/>
  <c r="R31" i="48"/>
  <c r="R78" i="48" s="1"/>
  <c r="O32" i="48"/>
  <c r="O79" i="48" s="1"/>
  <c r="D33" i="48"/>
  <c r="D80" i="48" s="1"/>
  <c r="L33" i="48"/>
  <c r="L80" i="48" s="1"/>
  <c r="I34" i="48"/>
  <c r="I81" i="48" s="1"/>
  <c r="Q34" i="48"/>
  <c r="Q81" i="48" s="1"/>
  <c r="I27" i="47"/>
  <c r="I73" i="47" s="1"/>
  <c r="J34" i="47"/>
  <c r="J80" i="47" s="1"/>
  <c r="R34" i="47"/>
  <c r="R80" i="47" s="1"/>
  <c r="F28" i="47"/>
  <c r="F74" i="47" s="1"/>
  <c r="G32" i="47"/>
  <c r="G78" i="47" s="1"/>
  <c r="O32" i="47"/>
  <c r="O78" i="47" s="1"/>
  <c r="L43" i="46"/>
  <c r="L54" i="46" s="1"/>
  <c r="G28" i="47"/>
  <c r="G74" i="47" s="1"/>
  <c r="L34" i="47"/>
  <c r="L80" i="47" s="1"/>
  <c r="D40" i="47"/>
  <c r="D51" i="47" s="1"/>
  <c r="H46" i="47"/>
  <c r="H57" i="47" s="1"/>
  <c r="J28" i="47"/>
  <c r="J74" i="47" s="1"/>
  <c r="O30" i="47"/>
  <c r="O76" i="47" s="1"/>
  <c r="AB40" i="47"/>
  <c r="AB51" i="47" s="1"/>
  <c r="N34" i="47"/>
  <c r="N80" i="47" s="1"/>
  <c r="J27" i="48"/>
  <c r="J74" i="48" s="1"/>
  <c r="P27" i="47"/>
  <c r="P73" i="47" s="1"/>
  <c r="F29" i="47"/>
  <c r="N29" i="47"/>
  <c r="N75" i="47" s="1"/>
  <c r="K32" i="47"/>
  <c r="K78" i="47" s="1"/>
  <c r="L33" i="47"/>
  <c r="L79" i="47" s="1"/>
  <c r="G34" i="47"/>
  <c r="G80" i="47" s="1"/>
  <c r="R28" i="48"/>
  <c r="R75" i="48" s="1"/>
  <c r="G29" i="48"/>
  <c r="G76" i="48" s="1"/>
  <c r="J30" i="47"/>
  <c r="J76" i="47" s="1"/>
  <c r="R30" i="47"/>
  <c r="R76" i="47" s="1"/>
  <c r="C43" i="47"/>
  <c r="C54" i="47" s="1"/>
  <c r="K31" i="47"/>
  <c r="K77" i="47" s="1"/>
  <c r="I42" i="47"/>
  <c r="I53" i="47" s="1"/>
  <c r="E27" i="48"/>
  <c r="E74" i="48" s="1"/>
  <c r="M27" i="48"/>
  <c r="M74" i="48" s="1"/>
  <c r="J28" i="48"/>
  <c r="J75" i="48" s="1"/>
  <c r="Z40" i="48"/>
  <c r="Z51" i="48" s="1"/>
  <c r="O29" i="48"/>
  <c r="O76" i="48" s="1"/>
  <c r="D30" i="48"/>
  <c r="D77" i="48" s="1"/>
  <c r="L30" i="48"/>
  <c r="L77" i="48" s="1"/>
  <c r="Q31" i="48"/>
  <c r="Q78" i="48" s="1"/>
  <c r="N32" i="48"/>
  <c r="N79" i="48" s="1"/>
  <c r="K33" i="48"/>
  <c r="K80" i="48" s="1"/>
  <c r="H34" i="48"/>
  <c r="H81" i="48" s="1"/>
  <c r="P34" i="48"/>
  <c r="P81" i="48" s="1"/>
  <c r="F32" i="48"/>
  <c r="F79" i="48" s="1"/>
  <c r="V44" i="47"/>
  <c r="V55" i="47" s="1"/>
  <c r="F33" i="47"/>
  <c r="F79" i="47" s="1"/>
  <c r="N33" i="47"/>
  <c r="N79" i="47" s="1"/>
  <c r="T42" i="47"/>
  <c r="T53" i="47" s="1"/>
  <c r="D31" i="47"/>
  <c r="M28" i="47"/>
  <c r="M74" i="47" s="1"/>
  <c r="J29" i="47"/>
  <c r="J75" i="47" s="1"/>
  <c r="K27" i="47"/>
  <c r="K73" i="47" s="1"/>
  <c r="P27" i="48"/>
  <c r="P74" i="48" s="1"/>
  <c r="M28" i="48"/>
  <c r="M75" i="48" s="1"/>
  <c r="J29" i="48"/>
  <c r="J76" i="48" s="1"/>
  <c r="R29" i="48"/>
  <c r="R76" i="48" s="1"/>
  <c r="G30" i="48"/>
  <c r="G77" i="48" s="1"/>
  <c r="O30" i="48"/>
  <c r="O77" i="48" s="1"/>
  <c r="L31" i="48"/>
  <c r="L78" i="48" s="1"/>
  <c r="I32" i="48"/>
  <c r="I79" i="48" s="1"/>
  <c r="Q32" i="48"/>
  <c r="Q79" i="48" s="1"/>
  <c r="F33" i="48"/>
  <c r="F80" i="48" s="1"/>
  <c r="AA43" i="48"/>
  <c r="AA54" i="48" s="1"/>
  <c r="K34" i="48"/>
  <c r="K81" i="48" s="1"/>
  <c r="N45" i="48"/>
  <c r="N56" i="48" s="1"/>
  <c r="D28" i="48"/>
  <c r="D75" i="48" s="1"/>
  <c r="H32" i="48"/>
  <c r="H79" i="48" s="1"/>
  <c r="P32" i="48"/>
  <c r="P79" i="48" s="1"/>
  <c r="E33" i="48"/>
  <c r="E80" i="48" s="1"/>
  <c r="M33" i="48"/>
  <c r="M80" i="48" s="1"/>
  <c r="R34" i="48"/>
  <c r="R81" i="48" s="1"/>
  <c r="Q29" i="48"/>
  <c r="Q76" i="48" s="1"/>
  <c r="Q30" i="48"/>
  <c r="Q77" i="48" s="1"/>
  <c r="G28" i="48"/>
  <c r="G75" i="48" s="1"/>
  <c r="O28" i="48"/>
  <c r="O75" i="48" s="1"/>
  <c r="D29" i="48"/>
  <c r="D76" i="48" s="1"/>
  <c r="F31" i="48"/>
  <c r="F78" i="48" s="1"/>
  <c r="N31" i="48"/>
  <c r="N78" i="48" s="1"/>
  <c r="K32" i="48"/>
  <c r="K79" i="48" s="1"/>
  <c r="P33" i="48"/>
  <c r="P80" i="48" s="1"/>
  <c r="E34" i="48"/>
  <c r="E81" i="48" s="1"/>
  <c r="I29" i="48"/>
  <c r="I76" i="48" s="1"/>
  <c r="I30" i="48"/>
  <c r="I77" i="48" s="1"/>
  <c r="J34" i="48"/>
  <c r="J81" i="48" s="1"/>
  <c r="D34" i="48"/>
  <c r="D81" i="48" s="1"/>
  <c r="K29" i="48"/>
  <c r="K76" i="48" s="1"/>
  <c r="H30" i="48"/>
  <c r="H77" i="48" s="1"/>
  <c r="R30" i="48"/>
  <c r="R77" i="48" s="1"/>
  <c r="L32" i="48"/>
  <c r="L79" i="48" s="1"/>
  <c r="H28" i="48"/>
  <c r="H75" i="48" s="1"/>
  <c r="P28" i="48"/>
  <c r="P75" i="48" s="1"/>
  <c r="I27" i="48"/>
  <c r="I74" i="48" s="1"/>
  <c r="F28" i="48"/>
  <c r="F75" i="48" s="1"/>
  <c r="M29" i="48"/>
  <c r="M76" i="48" s="1"/>
  <c r="J30" i="48"/>
  <c r="J77" i="48" s="1"/>
  <c r="D32" i="48"/>
  <c r="D79" i="48" s="1"/>
  <c r="J33" i="48"/>
  <c r="J80" i="48" s="1"/>
  <c r="R33" i="48"/>
  <c r="R80" i="48" s="1"/>
  <c r="O34" i="48"/>
  <c r="O81" i="48" s="1"/>
  <c r="Q28" i="48"/>
  <c r="Q75" i="48" s="1"/>
  <c r="E29" i="48"/>
  <c r="E76" i="48" s="1"/>
  <c r="N29" i="48"/>
  <c r="N76" i="48" s="1"/>
  <c r="K30" i="48"/>
  <c r="K77" i="48" s="1"/>
  <c r="M31" i="48"/>
  <c r="M78" i="48" s="1"/>
  <c r="E32" i="48"/>
  <c r="E79" i="48" s="1"/>
  <c r="G33" i="48"/>
  <c r="G80" i="48" s="1"/>
  <c r="L34" i="48"/>
  <c r="L81" i="48" s="1"/>
  <c r="J39" i="45"/>
  <c r="J50" i="45" s="1"/>
  <c r="Z39" i="45"/>
  <c r="Z50" i="45" s="1"/>
  <c r="E42" i="48"/>
  <c r="E53" i="48" s="1"/>
  <c r="G43" i="47"/>
  <c r="G54" i="47" s="1"/>
  <c r="F45" i="47"/>
  <c r="F56" i="47" s="1"/>
  <c r="M25" i="30" l="1"/>
  <c r="M37" i="30" s="1"/>
  <c r="M49" i="30" s="1"/>
  <c r="B25" i="11"/>
  <c r="B37" i="11" s="1"/>
  <c r="M15" i="44"/>
  <c r="M42" i="44" s="1"/>
  <c r="AB43" i="48"/>
  <c r="AB54" i="48" s="1"/>
  <c r="G25" i="33"/>
  <c r="G37" i="33" s="1"/>
  <c r="G42" i="33" s="1"/>
  <c r="N46" i="45"/>
  <c r="N57" i="45" s="1"/>
  <c r="T35" i="46"/>
  <c r="T81" i="46" s="1"/>
  <c r="S35" i="46"/>
  <c r="Z35" i="48"/>
  <c r="Z82" i="48" s="1"/>
  <c r="G35" i="47"/>
  <c r="G81" i="47" s="1"/>
  <c r="U32" i="27"/>
  <c r="U33" i="27" s="1"/>
  <c r="M32" i="44"/>
  <c r="M59" i="44" s="1"/>
  <c r="J41" i="48"/>
  <c r="J52" i="48" s="1"/>
  <c r="T43" i="48"/>
  <c r="T54" i="48" s="1"/>
  <c r="D42" i="47"/>
  <c r="D53" i="47" s="1"/>
  <c r="T43" i="46"/>
  <c r="T54" i="46" s="1"/>
  <c r="X45" i="47"/>
  <c r="X56" i="47" s="1"/>
  <c r="P42" i="45"/>
  <c r="P53" i="45" s="1"/>
  <c r="B25" i="12"/>
  <c r="B37" i="12" s="1"/>
  <c r="W43" i="45"/>
  <c r="W54" i="45" s="1"/>
  <c r="L44" i="45"/>
  <c r="L55" i="45" s="1"/>
  <c r="Q35" i="47"/>
  <c r="Q81" i="47" s="1"/>
  <c r="L35" i="46"/>
  <c r="L81" i="46" s="1"/>
  <c r="T35" i="48"/>
  <c r="P25" i="33"/>
  <c r="P37" i="33" s="1"/>
  <c r="P49" i="33" s="1"/>
  <c r="E44" i="45"/>
  <c r="E55" i="45" s="1"/>
  <c r="Z35" i="45"/>
  <c r="Z81" i="45" s="1"/>
  <c r="I42" i="45"/>
  <c r="I53" i="45" s="1"/>
  <c r="W44" i="46"/>
  <c r="W55" i="46" s="1"/>
  <c r="F35" i="46"/>
  <c r="F81" i="46" s="1"/>
  <c r="I25" i="33"/>
  <c r="I37" i="33" s="1"/>
  <c r="I49" i="33" s="1"/>
  <c r="N32" i="27"/>
  <c r="N33" i="27" s="1"/>
  <c r="J59" i="27"/>
  <c r="J60" i="27" s="1"/>
  <c r="R59" i="27"/>
  <c r="R60" i="27" s="1"/>
  <c r="R75" i="29"/>
  <c r="R76" i="29" s="1"/>
  <c r="R77" i="29" s="1"/>
  <c r="R78" i="29" s="1"/>
  <c r="R79" i="29" s="1"/>
  <c r="R80" i="29" s="1"/>
  <c r="R81" i="29" s="1"/>
  <c r="R82" i="29" s="1"/>
  <c r="R83" i="29" s="1"/>
  <c r="R84" i="29" s="1"/>
  <c r="R85" i="29" s="1"/>
  <c r="R86" i="29" s="1"/>
  <c r="R87" i="29" s="1"/>
  <c r="R88" i="29" s="1"/>
  <c r="R89" i="29" s="1"/>
  <c r="R90" i="29" s="1"/>
  <c r="R91" i="29" s="1"/>
  <c r="R92" i="29" s="1"/>
  <c r="B32" i="27"/>
  <c r="B33" i="27" s="1"/>
  <c r="B59" i="27"/>
  <c r="B60" i="27" s="1"/>
  <c r="Y35" i="46"/>
  <c r="Y81" i="46" s="1"/>
  <c r="J25" i="10"/>
  <c r="J37" i="10" s="1"/>
  <c r="P32" i="27"/>
  <c r="P33" i="27" s="1"/>
  <c r="R32" i="27"/>
  <c r="R33" i="27" s="1"/>
  <c r="J46" i="47"/>
  <c r="J57" i="47" s="1"/>
  <c r="F43" i="45"/>
  <c r="F54" i="45" s="1"/>
  <c r="AB35" i="45"/>
  <c r="J25" i="6"/>
  <c r="J37" i="6" s="1"/>
  <c r="P25" i="30"/>
  <c r="P37" i="30" s="1"/>
  <c r="P49" i="30" s="1"/>
  <c r="I25" i="19"/>
  <c r="I37" i="19" s="1"/>
  <c r="I49" i="19" s="1"/>
  <c r="F46" i="45"/>
  <c r="F57" i="45" s="1"/>
  <c r="I35" i="48"/>
  <c r="I82" i="48" s="1"/>
  <c r="X25" i="33"/>
  <c r="X37" i="33" s="1"/>
  <c r="X49" i="33" s="1"/>
  <c r="C25" i="9"/>
  <c r="C37" i="9" s="1"/>
  <c r="M32" i="27"/>
  <c r="M33" i="27" s="1"/>
  <c r="K44" i="45"/>
  <c r="K55" i="45" s="1"/>
  <c r="H42" i="45"/>
  <c r="H53" i="45" s="1"/>
  <c r="D35" i="46"/>
  <c r="D81" i="46" s="1"/>
  <c r="K35" i="46"/>
  <c r="V35" i="47"/>
  <c r="V81" i="47" s="1"/>
  <c r="R35" i="48"/>
  <c r="R82" i="48" s="1"/>
  <c r="N25" i="20"/>
  <c r="N37" i="20" s="1"/>
  <c r="N49" i="20" s="1"/>
  <c r="L25" i="9"/>
  <c r="L37" i="9" s="1"/>
  <c r="R39" i="45"/>
  <c r="R50" i="45" s="1"/>
  <c r="T42" i="48"/>
  <c r="T53" i="48" s="1"/>
  <c r="F46" i="47"/>
  <c r="F57" i="47" s="1"/>
  <c r="P45" i="45"/>
  <c r="P56" i="45" s="1"/>
  <c r="Q44" i="47"/>
  <c r="Q55" i="47" s="1"/>
  <c r="Z41" i="45"/>
  <c r="Z52" i="45" s="1"/>
  <c r="V25" i="33"/>
  <c r="V37" i="33" s="1"/>
  <c r="V49" i="33" s="1"/>
  <c r="G39" i="45"/>
  <c r="G50" i="45" s="1"/>
  <c r="F40" i="45"/>
  <c r="F51" i="45" s="1"/>
  <c r="O41" i="47"/>
  <c r="O52" i="47" s="1"/>
  <c r="M80" i="38"/>
  <c r="I35" i="47"/>
  <c r="I81" i="47" s="1"/>
  <c r="AA35" i="45"/>
  <c r="AA81" i="45" s="1"/>
  <c r="Z46" i="46"/>
  <c r="Z57" i="46" s="1"/>
  <c r="T35" i="45"/>
  <c r="T81" i="45" s="1"/>
  <c r="R35" i="45"/>
  <c r="R81" i="45" s="1"/>
  <c r="D25" i="4"/>
  <c r="D37" i="4" s="1"/>
  <c r="L25" i="20"/>
  <c r="L37" i="20" s="1"/>
  <c r="L49" i="20" s="1"/>
  <c r="I45" i="46"/>
  <c r="I56" i="46" s="1"/>
  <c r="C25" i="17"/>
  <c r="C37" i="17" s="1"/>
  <c r="K32" i="27"/>
  <c r="K33" i="27" s="1"/>
  <c r="R15" i="29"/>
  <c r="R65" i="38"/>
  <c r="R66" i="38" s="1"/>
  <c r="L14" i="44"/>
  <c r="L41" i="44" s="1"/>
  <c r="I27" i="44"/>
  <c r="I54" i="44" s="1"/>
  <c r="L29" i="44"/>
  <c r="L56" i="44" s="1"/>
  <c r="L15" i="44"/>
  <c r="L42" i="44" s="1"/>
  <c r="O25" i="33"/>
  <c r="O37" i="33" s="1"/>
  <c r="H25" i="14"/>
  <c r="H37" i="14" s="1"/>
  <c r="S42" i="48"/>
  <c r="S53" i="48" s="1"/>
  <c r="O39" i="47"/>
  <c r="O50" i="47" s="1"/>
  <c r="W41" i="48"/>
  <c r="W52" i="48" s="1"/>
  <c r="I43" i="47"/>
  <c r="I54" i="47" s="1"/>
  <c r="V25" i="32"/>
  <c r="V37" i="32" s="1"/>
  <c r="N25" i="33"/>
  <c r="N37" i="33" s="1"/>
  <c r="N49" i="33" s="1"/>
  <c r="N35" i="47"/>
  <c r="N81" i="47" s="1"/>
  <c r="J35" i="48"/>
  <c r="J82" i="48" s="1"/>
  <c r="C35" i="46"/>
  <c r="C81" i="46" s="1"/>
  <c r="W35" i="47"/>
  <c r="W81" i="47" s="1"/>
  <c r="S60" i="37"/>
  <c r="S61" i="37" s="1"/>
  <c r="L19" i="44"/>
  <c r="L46" i="44" s="1"/>
  <c r="W41" i="47"/>
  <c r="W52" i="47" s="1"/>
  <c r="AA42" i="48"/>
  <c r="AA53" i="48" s="1"/>
  <c r="N25" i="32"/>
  <c r="N37" i="32" s="1"/>
  <c r="P41" i="45"/>
  <c r="P52" i="45" s="1"/>
  <c r="V46" i="45"/>
  <c r="V57" i="45" s="1"/>
  <c r="O45" i="47"/>
  <c r="O56" i="47" s="1"/>
  <c r="N35" i="45"/>
  <c r="N81" i="45" s="1"/>
  <c r="S35" i="45"/>
  <c r="L35" i="45"/>
  <c r="L81" i="45" s="1"/>
  <c r="M46" i="45"/>
  <c r="M57" i="45" s="1"/>
  <c r="M42" i="45"/>
  <c r="M53" i="45" s="1"/>
  <c r="B25" i="4"/>
  <c r="B37" i="4" s="1"/>
  <c r="F59" i="27"/>
  <c r="F60" i="27" s="1"/>
  <c r="N59" i="27"/>
  <c r="N60" i="27" s="1"/>
  <c r="C59" i="27"/>
  <c r="C60" i="27" s="1"/>
  <c r="S59" i="27"/>
  <c r="S60" i="27" s="1"/>
  <c r="O64" i="36"/>
  <c r="O65" i="36" s="1"/>
  <c r="I132" i="36"/>
  <c r="I133" i="36" s="1"/>
  <c r="L18" i="44"/>
  <c r="L45" i="44" s="1"/>
  <c r="L34" i="44"/>
  <c r="L61" i="44" s="1"/>
  <c r="R16" i="29"/>
  <c r="R17" i="29" s="1"/>
  <c r="R18" i="29" s="1"/>
  <c r="R19" i="29" s="1"/>
  <c r="R20" i="29" s="1"/>
  <c r="R21" i="29" s="1"/>
  <c r="M22" i="29"/>
  <c r="O22" i="29"/>
  <c r="G118" i="29"/>
  <c r="G119" i="29" s="1"/>
  <c r="I118" i="29"/>
  <c r="I119" i="29" s="1"/>
  <c r="K118" i="29"/>
  <c r="K119" i="29" s="1"/>
  <c r="G29" i="31"/>
  <c r="G41" i="31" s="1"/>
  <c r="G25" i="31"/>
  <c r="G37" i="31" s="1"/>
  <c r="G49" i="31" s="1"/>
  <c r="B31" i="31"/>
  <c r="B43" i="31" s="1"/>
  <c r="B25" i="31"/>
  <c r="B37" i="31" s="1"/>
  <c r="B49" i="31" s="1"/>
  <c r="J31" i="31"/>
  <c r="J25" i="31"/>
  <c r="J37" i="31" s="1"/>
  <c r="O44" i="31"/>
  <c r="Q46" i="31"/>
  <c r="P41" i="30"/>
  <c r="M42" i="30"/>
  <c r="Z31" i="30"/>
  <c r="Z25" i="30"/>
  <c r="Z37" i="30" s="1"/>
  <c r="AB33" i="30"/>
  <c r="AB25" i="30"/>
  <c r="AB37" i="30" s="1"/>
  <c r="AB49" i="30" s="1"/>
  <c r="Q46" i="30"/>
  <c r="AA73" i="45"/>
  <c r="B84" i="45" s="1"/>
  <c r="AA39" i="45"/>
  <c r="AA50" i="45" s="1"/>
  <c r="J25" i="17"/>
  <c r="J37" i="17" s="1"/>
  <c r="J29" i="17"/>
  <c r="L25" i="17"/>
  <c r="L37" i="17" s="1"/>
  <c r="L31" i="17"/>
  <c r="I25" i="17"/>
  <c r="I37" i="17" s="1"/>
  <c r="I32" i="17"/>
  <c r="M58" i="29"/>
  <c r="M59" i="29" s="1"/>
  <c r="J58" i="29"/>
  <c r="J59" i="29" s="1"/>
  <c r="R47" i="45"/>
  <c r="R58" i="45" s="1"/>
  <c r="H29" i="6"/>
  <c r="H25" i="6"/>
  <c r="H37" i="6" s="1"/>
  <c r="C25" i="6"/>
  <c r="C37" i="6" s="1"/>
  <c r="C30" i="6"/>
  <c r="K30" i="6"/>
  <c r="K25" i="6"/>
  <c r="K37" i="6" s="1"/>
  <c r="F25" i="6"/>
  <c r="F37" i="6" s="1"/>
  <c r="F31" i="6"/>
  <c r="N31" i="6"/>
  <c r="N25" i="6"/>
  <c r="N37" i="6" s="1"/>
  <c r="D25" i="6"/>
  <c r="D37" i="6" s="1"/>
  <c r="D33" i="6"/>
  <c r="K29" i="17"/>
  <c r="K25" i="17"/>
  <c r="K37" i="17" s="1"/>
  <c r="H30" i="17"/>
  <c r="H25" i="17"/>
  <c r="H37" i="17" s="1"/>
  <c r="M31" i="17"/>
  <c r="M25" i="17"/>
  <c r="M37" i="17" s="1"/>
  <c r="P76" i="48"/>
  <c r="D87" i="48" s="1"/>
  <c r="P41" i="48"/>
  <c r="P52" i="48" s="1"/>
  <c r="D25" i="30"/>
  <c r="D37" i="30" s="1"/>
  <c r="D49" i="30" s="1"/>
  <c r="J73" i="47"/>
  <c r="C84" i="47" s="1"/>
  <c r="J39" i="47"/>
  <c r="J50" i="47" s="1"/>
  <c r="AA81" i="46"/>
  <c r="AA47" i="46"/>
  <c r="AA58" i="46" s="1"/>
  <c r="AA25" i="30"/>
  <c r="AA37" i="30" s="1"/>
  <c r="AA49" i="30" s="1"/>
  <c r="K25" i="3"/>
  <c r="K37" i="3" s="1"/>
  <c r="K29" i="3"/>
  <c r="N25" i="3"/>
  <c r="N37" i="3" s="1"/>
  <c r="N30" i="3"/>
  <c r="G25" i="3"/>
  <c r="G37" i="3" s="1"/>
  <c r="G33" i="3"/>
  <c r="H31" i="4"/>
  <c r="H25" i="4"/>
  <c r="H37" i="4" s="1"/>
  <c r="I29" i="6"/>
  <c r="I25" i="6"/>
  <c r="I37" i="6" s="1"/>
  <c r="N30" i="11"/>
  <c r="N25" i="11"/>
  <c r="N37" i="11" s="1"/>
  <c r="M29" i="12"/>
  <c r="M25" i="12"/>
  <c r="M37" i="12" s="1"/>
  <c r="M25" i="13"/>
  <c r="M37" i="13" s="1"/>
  <c r="M29" i="13"/>
  <c r="K25" i="13"/>
  <c r="K37" i="13" s="1"/>
  <c r="K31" i="13"/>
  <c r="M25" i="14"/>
  <c r="M37" i="14" s="1"/>
  <c r="M29" i="14"/>
  <c r="O80" i="47"/>
  <c r="O46" i="47"/>
  <c r="O57" i="47" s="1"/>
  <c r="B35" i="21"/>
  <c r="B25" i="21"/>
  <c r="B37" i="21" s="1"/>
  <c r="B49" i="21" s="1"/>
  <c r="B34" i="22"/>
  <c r="B25" i="22"/>
  <c r="B37" i="22" s="1"/>
  <c r="B49" i="22" s="1"/>
  <c r="B34" i="3"/>
  <c r="B25" i="3"/>
  <c r="B37" i="3" s="1"/>
  <c r="B34" i="6"/>
  <c r="B25" i="6"/>
  <c r="B37" i="6" s="1"/>
  <c r="B34" i="7"/>
  <c r="B25" i="7"/>
  <c r="B37" i="7" s="1"/>
  <c r="B33" i="8"/>
  <c r="B25" i="8"/>
  <c r="B37" i="8" s="1"/>
  <c r="B33" i="9"/>
  <c r="B25" i="9"/>
  <c r="B37" i="9" s="1"/>
  <c r="B33" i="10"/>
  <c r="B25" i="10"/>
  <c r="B37" i="10" s="1"/>
  <c r="B34" i="13"/>
  <c r="B25" i="13"/>
  <c r="B37" i="13" s="1"/>
  <c r="B34" i="14"/>
  <c r="B25" i="14"/>
  <c r="B37" i="14" s="1"/>
  <c r="B34" i="17"/>
  <c r="B25" i="17"/>
  <c r="B37" i="17" s="1"/>
  <c r="B34" i="18"/>
  <c r="B25" i="18"/>
  <c r="B37" i="18" s="1"/>
  <c r="B34" i="19"/>
  <c r="B25" i="19"/>
  <c r="B37" i="19" s="1"/>
  <c r="J32" i="25"/>
  <c r="J44" i="25" s="1"/>
  <c r="J36" i="25"/>
  <c r="R32" i="25"/>
  <c r="R44" i="25" s="1"/>
  <c r="R36" i="25"/>
  <c r="K32" i="25"/>
  <c r="K44" i="25" s="1"/>
  <c r="K37" i="25"/>
  <c r="I70" i="25"/>
  <c r="I82" i="25" s="1"/>
  <c r="I74" i="25"/>
  <c r="Q70" i="25"/>
  <c r="Q82" i="25" s="1"/>
  <c r="Q74" i="25"/>
  <c r="L70" i="25"/>
  <c r="L82" i="25" s="1"/>
  <c r="L78" i="25"/>
  <c r="J29" i="11"/>
  <c r="J25" i="11"/>
  <c r="J37" i="11" s="1"/>
  <c r="O29" i="31"/>
  <c r="O25" i="31"/>
  <c r="O37" i="31" s="1"/>
  <c r="O49" i="31" s="1"/>
  <c r="W29" i="31"/>
  <c r="W25" i="31"/>
  <c r="W37" i="31" s="1"/>
  <c r="W49" i="31" s="1"/>
  <c r="E30" i="31"/>
  <c r="E25" i="31"/>
  <c r="E37" i="31" s="1"/>
  <c r="G44" i="31"/>
  <c r="D33" i="31"/>
  <c r="D25" i="31"/>
  <c r="D37" i="31" s="1"/>
  <c r="I34" i="31"/>
  <c r="I46" i="31" s="1"/>
  <c r="I25" i="31"/>
  <c r="I37" i="31" s="1"/>
  <c r="I49" i="31" s="1"/>
  <c r="H29" i="30"/>
  <c r="H25" i="30"/>
  <c r="H37" i="30" s="1"/>
  <c r="H49" i="30" s="1"/>
  <c r="E30" i="30"/>
  <c r="E25" i="30"/>
  <c r="E37" i="30" s="1"/>
  <c r="J31" i="30"/>
  <c r="J25" i="30"/>
  <c r="J37" i="30" s="1"/>
  <c r="J49" i="30" s="1"/>
  <c r="R31" i="30"/>
  <c r="R25" i="30"/>
  <c r="R37" i="30" s="1"/>
  <c r="R49" i="30" s="1"/>
  <c r="G32" i="30"/>
  <c r="G25" i="30"/>
  <c r="G37" i="30" s="1"/>
  <c r="G49" i="30" s="1"/>
  <c r="O32" i="30"/>
  <c r="O25" i="30"/>
  <c r="O37" i="30" s="1"/>
  <c r="L33" i="30"/>
  <c r="L25" i="30"/>
  <c r="L37" i="30" s="1"/>
  <c r="L49" i="30" s="1"/>
  <c r="T33" i="30"/>
  <c r="T25" i="30"/>
  <c r="T37" i="30" s="1"/>
  <c r="T49" i="30" s="1"/>
  <c r="Y34" i="30"/>
  <c r="Y25" i="30"/>
  <c r="Y37" i="30" s="1"/>
  <c r="Y49" i="30" s="1"/>
  <c r="F35" i="30"/>
  <c r="F25" i="30"/>
  <c r="F37" i="30" s="1"/>
  <c r="AA48" i="30"/>
  <c r="P29" i="32"/>
  <c r="P25" i="32"/>
  <c r="P37" i="32" s="1"/>
  <c r="P45" i="32" s="1"/>
  <c r="V48" i="32"/>
  <c r="V49" i="32"/>
  <c r="T25" i="31"/>
  <c r="T37" i="31" s="1"/>
  <c r="T49" i="31" s="1"/>
  <c r="B25" i="30"/>
  <c r="B37" i="30" s="1"/>
  <c r="D25" i="3"/>
  <c r="D37" i="3" s="1"/>
  <c r="D29" i="3"/>
  <c r="D31" i="21"/>
  <c r="D25" i="21"/>
  <c r="D37" i="21" s="1"/>
  <c r="D49" i="21" s="1"/>
  <c r="C44" i="21"/>
  <c r="O48" i="22"/>
  <c r="O36" i="24"/>
  <c r="O32" i="24"/>
  <c r="O44" i="24" s="1"/>
  <c r="M73" i="45"/>
  <c r="M39" i="45"/>
  <c r="M50" i="45" s="1"/>
  <c r="S25" i="21"/>
  <c r="S37" i="21" s="1"/>
  <c r="S42" i="21" s="1"/>
  <c r="Z25" i="31"/>
  <c r="Z37" i="31" s="1"/>
  <c r="Z49" i="31" s="1"/>
  <c r="Y25" i="31"/>
  <c r="Y37" i="31" s="1"/>
  <c r="Y49" i="31" s="1"/>
  <c r="E25" i="14"/>
  <c r="E37" i="14" s="1"/>
  <c r="L25" i="2"/>
  <c r="L37" i="2" s="1"/>
  <c r="L29" i="2"/>
  <c r="H25" i="2"/>
  <c r="H37" i="2" s="1"/>
  <c r="H31" i="2"/>
  <c r="K25" i="9"/>
  <c r="K37" i="9" s="1"/>
  <c r="K29" i="9"/>
  <c r="N25" i="9"/>
  <c r="N37" i="9" s="1"/>
  <c r="N30" i="9"/>
  <c r="I25" i="9"/>
  <c r="I37" i="9" s="1"/>
  <c r="I31" i="9"/>
  <c r="C25" i="10"/>
  <c r="C37" i="10" s="1"/>
  <c r="C29" i="10"/>
  <c r="K25" i="10"/>
  <c r="K37" i="10" s="1"/>
  <c r="K29" i="10"/>
  <c r="G29" i="21"/>
  <c r="G25" i="21"/>
  <c r="G37" i="21" s="1"/>
  <c r="N30" i="21"/>
  <c r="N25" i="21"/>
  <c r="N37" i="21" s="1"/>
  <c r="N49" i="21" s="1"/>
  <c r="L44" i="21"/>
  <c r="R46" i="21"/>
  <c r="Q47" i="22"/>
  <c r="G59" i="27"/>
  <c r="G60" i="27" s="1"/>
  <c r="O59" i="27"/>
  <c r="O60" i="27" s="1"/>
  <c r="L59" i="27"/>
  <c r="L60" i="27" s="1"/>
  <c r="T59" i="27"/>
  <c r="T60" i="27" s="1"/>
  <c r="I59" i="27"/>
  <c r="I60" i="27" s="1"/>
  <c r="Q59" i="27"/>
  <c r="Q60" i="27" s="1"/>
  <c r="K35" i="44"/>
  <c r="K62" i="44" s="1"/>
  <c r="D62" i="44"/>
  <c r="N75" i="45"/>
  <c r="B86" i="45" s="1"/>
  <c r="N41" i="45"/>
  <c r="N52" i="45" s="1"/>
  <c r="H78" i="45"/>
  <c r="H44" i="45"/>
  <c r="H55" i="45" s="1"/>
  <c r="M79" i="45"/>
  <c r="M45" i="45"/>
  <c r="M56" i="45" s="1"/>
  <c r="AB79" i="45"/>
  <c r="AB45" i="45"/>
  <c r="AB56" i="45" s="1"/>
  <c r="W32" i="30"/>
  <c r="W25" i="30"/>
  <c r="W37" i="30" s="1"/>
  <c r="W49" i="30" s="1"/>
  <c r="G25" i="17"/>
  <c r="G37" i="17" s="1"/>
  <c r="L29" i="3"/>
  <c r="L25" i="3"/>
  <c r="L37" i="3" s="1"/>
  <c r="K29" i="4"/>
  <c r="K25" i="4"/>
  <c r="K37" i="4" s="1"/>
  <c r="H31" i="10"/>
  <c r="H25" i="10"/>
  <c r="H37" i="10" s="1"/>
  <c r="L31" i="21"/>
  <c r="L25" i="21"/>
  <c r="L37" i="21" s="1"/>
  <c r="J33" i="21"/>
  <c r="J25" i="21"/>
  <c r="J37" i="21" s="1"/>
  <c r="J49" i="21" s="1"/>
  <c r="Q34" i="21"/>
  <c r="Q25" i="21"/>
  <c r="Q37" i="21" s="1"/>
  <c r="Q49" i="21" s="1"/>
  <c r="I34" i="22"/>
  <c r="I25" i="22"/>
  <c r="I37" i="22" s="1"/>
  <c r="C62" i="44"/>
  <c r="J35" i="44"/>
  <c r="J62" i="44" s="1"/>
  <c r="D77" i="47"/>
  <c r="D43" i="47"/>
  <c r="D54" i="47" s="1"/>
  <c r="C25" i="21"/>
  <c r="C37" i="21" s="1"/>
  <c r="C49" i="21" s="1"/>
  <c r="F25" i="31"/>
  <c r="F37" i="31" s="1"/>
  <c r="I25" i="10"/>
  <c r="I37" i="10" s="1"/>
  <c r="E25" i="1"/>
  <c r="E37" i="1" s="1"/>
  <c r="E29" i="1"/>
  <c r="M25" i="1"/>
  <c r="M37" i="1" s="1"/>
  <c r="M29" i="1"/>
  <c r="E29" i="2"/>
  <c r="E25" i="2"/>
  <c r="E37" i="2" s="1"/>
  <c r="M29" i="2"/>
  <c r="M25" i="2"/>
  <c r="M37" i="2" s="1"/>
  <c r="I31" i="2"/>
  <c r="I25" i="2"/>
  <c r="I37" i="2" s="1"/>
  <c r="D25" i="9"/>
  <c r="D37" i="9" s="1"/>
  <c r="D29" i="9"/>
  <c r="L29" i="10"/>
  <c r="L25" i="10"/>
  <c r="L37" i="10" s="1"/>
  <c r="O41" i="19"/>
  <c r="C47" i="19"/>
  <c r="K47" i="19"/>
  <c r="P29" i="21"/>
  <c r="P25" i="21"/>
  <c r="P37" i="21" s="1"/>
  <c r="P49" i="21" s="1"/>
  <c r="G32" i="27"/>
  <c r="G33" i="27" s="1"/>
  <c r="D32" i="27"/>
  <c r="D33" i="27" s="1"/>
  <c r="H59" i="27"/>
  <c r="H60" i="27" s="1"/>
  <c r="P59" i="27"/>
  <c r="P60" i="27" s="1"/>
  <c r="E59" i="27"/>
  <c r="E60" i="27" s="1"/>
  <c r="M59" i="27"/>
  <c r="M60" i="27" s="1"/>
  <c r="U59" i="27"/>
  <c r="U60" i="27" s="1"/>
  <c r="F75" i="47"/>
  <c r="D86" i="47" s="1"/>
  <c r="F41" i="47"/>
  <c r="F52" i="47" s="1"/>
  <c r="U25" i="30"/>
  <c r="U37" i="30" s="1"/>
  <c r="U49" i="30" s="1"/>
  <c r="C25" i="7"/>
  <c r="C37" i="7" s="1"/>
  <c r="F25" i="2"/>
  <c r="F37" i="2" s="1"/>
  <c r="F29" i="2"/>
  <c r="F25" i="8"/>
  <c r="F37" i="8" s="1"/>
  <c r="F32" i="8"/>
  <c r="D25" i="8"/>
  <c r="D37" i="8" s="1"/>
  <c r="D34" i="8"/>
  <c r="H25" i="18"/>
  <c r="H37" i="18" s="1"/>
  <c r="H29" i="18"/>
  <c r="E30" i="18"/>
  <c r="E25" i="18"/>
  <c r="E37" i="18" s="1"/>
  <c r="D33" i="18"/>
  <c r="D25" i="18"/>
  <c r="D37" i="18" s="1"/>
  <c r="H25" i="19"/>
  <c r="H37" i="19" s="1"/>
  <c r="H49" i="19" s="1"/>
  <c r="H29" i="19"/>
  <c r="H41" i="19" s="1"/>
  <c r="P25" i="19"/>
  <c r="P37" i="19" s="1"/>
  <c r="P49" i="19" s="1"/>
  <c r="P29" i="19"/>
  <c r="P41" i="19" s="1"/>
  <c r="D31" i="19"/>
  <c r="D25" i="19"/>
  <c r="D37" i="19" s="1"/>
  <c r="D49" i="19" s="1"/>
  <c r="L43" i="19"/>
  <c r="F32" i="19"/>
  <c r="F25" i="19"/>
  <c r="F37" i="19" s="1"/>
  <c r="N32" i="19"/>
  <c r="N25" i="19"/>
  <c r="N37" i="19" s="1"/>
  <c r="N49" i="19" s="1"/>
  <c r="L47" i="19"/>
  <c r="J30" i="20"/>
  <c r="J25" i="20"/>
  <c r="J37" i="20" s="1"/>
  <c r="F32" i="32"/>
  <c r="F25" i="32"/>
  <c r="F37" i="32" s="1"/>
  <c r="V44" i="32"/>
  <c r="U47" i="32"/>
  <c r="W29" i="33"/>
  <c r="W25" i="33"/>
  <c r="W37" i="33" s="1"/>
  <c r="W49" i="33" s="1"/>
  <c r="D30" i="33"/>
  <c r="D25" i="33"/>
  <c r="D37" i="33" s="1"/>
  <c r="D49" i="33" s="1"/>
  <c r="L30" i="33"/>
  <c r="L25" i="33"/>
  <c r="L37" i="33" s="1"/>
  <c r="L49" i="33" s="1"/>
  <c r="T30" i="33"/>
  <c r="T25" i="33"/>
  <c r="T37" i="33" s="1"/>
  <c r="AB30" i="33"/>
  <c r="AB25" i="33"/>
  <c r="AB37" i="33" s="1"/>
  <c r="AB49" i="33" s="1"/>
  <c r="Q31" i="33"/>
  <c r="Q25" i="33"/>
  <c r="Q37" i="33" s="1"/>
  <c r="Y31" i="33"/>
  <c r="Y25" i="33"/>
  <c r="Y37" i="33" s="1"/>
  <c r="F32" i="33"/>
  <c r="F25" i="33"/>
  <c r="F37" i="33" s="1"/>
  <c r="F49" i="33" s="1"/>
  <c r="V44" i="33"/>
  <c r="C33" i="33"/>
  <c r="C25" i="33"/>
  <c r="C37" i="33" s="1"/>
  <c r="K33" i="33"/>
  <c r="K25" i="33"/>
  <c r="K37" i="33" s="1"/>
  <c r="S33" i="33"/>
  <c r="S25" i="33"/>
  <c r="S37" i="33" s="1"/>
  <c r="S49" i="33" s="1"/>
  <c r="AA33" i="33"/>
  <c r="AA25" i="33"/>
  <c r="AA37" i="33" s="1"/>
  <c r="AA49" i="33" s="1"/>
  <c r="H34" i="33"/>
  <c r="H25" i="33"/>
  <c r="H37" i="33" s="1"/>
  <c r="P46" i="33"/>
  <c r="X46" i="33"/>
  <c r="E47" i="33"/>
  <c r="J36" i="33"/>
  <c r="J25" i="33"/>
  <c r="J37" i="33" s="1"/>
  <c r="D132" i="36"/>
  <c r="D133" i="36" s="1"/>
  <c r="O25" i="4"/>
  <c r="O37" i="4" s="1"/>
  <c r="O30" i="4"/>
  <c r="N25" i="5"/>
  <c r="N37" i="5" s="1"/>
  <c r="N30" i="5"/>
  <c r="F25" i="13"/>
  <c r="F37" i="13" s="1"/>
  <c r="F29" i="13"/>
  <c r="C46" i="21"/>
  <c r="C25" i="22"/>
  <c r="C37" i="22" s="1"/>
  <c r="C45" i="22" s="1"/>
  <c r="C34" i="22"/>
  <c r="H118" i="29"/>
  <c r="H119" i="29" s="1"/>
  <c r="N25" i="31"/>
  <c r="N37" i="31" s="1"/>
  <c r="N49" i="31" s="1"/>
  <c r="N30" i="31"/>
  <c r="N42" i="31" s="1"/>
  <c r="C25" i="31"/>
  <c r="C37" i="31" s="1"/>
  <c r="C49" i="31" s="1"/>
  <c r="C31" i="31"/>
  <c r="S43" i="31"/>
  <c r="AA25" i="31"/>
  <c r="AA37" i="31" s="1"/>
  <c r="AA49" i="31" s="1"/>
  <c r="AA31" i="31"/>
  <c r="AA43" i="31" s="1"/>
  <c r="X44" i="31"/>
  <c r="E45" i="31"/>
  <c r="M25" i="31"/>
  <c r="M37" i="31" s="1"/>
  <c r="M49" i="31" s="1"/>
  <c r="M33" i="31"/>
  <c r="M45" i="31" s="1"/>
  <c r="U25" i="31"/>
  <c r="U37" i="31" s="1"/>
  <c r="U33" i="31"/>
  <c r="B46" i="31"/>
  <c r="Z46" i="31"/>
  <c r="G47" i="31"/>
  <c r="O47" i="31"/>
  <c r="L48" i="31"/>
  <c r="T48" i="31"/>
  <c r="Y41" i="30"/>
  <c r="P44" i="30"/>
  <c r="M45" i="30"/>
  <c r="U45" i="30"/>
  <c r="G47" i="30"/>
  <c r="W47" i="30"/>
  <c r="N47" i="32"/>
  <c r="V47" i="32"/>
  <c r="C48" i="32"/>
  <c r="H41" i="33"/>
  <c r="P41" i="33"/>
  <c r="X41" i="33"/>
  <c r="M42" i="33"/>
  <c r="J43" i="33"/>
  <c r="G44" i="33"/>
  <c r="Y46" i="33"/>
  <c r="F47" i="33"/>
  <c r="N47" i="33"/>
  <c r="V47" i="33"/>
  <c r="R64" i="36"/>
  <c r="R65" i="36" s="1"/>
  <c r="R60" i="37"/>
  <c r="R61" i="37" s="1"/>
  <c r="J22" i="44"/>
  <c r="J49" i="44" s="1"/>
  <c r="C49" i="44"/>
  <c r="L35" i="44"/>
  <c r="L62" i="44" s="1"/>
  <c r="E62" i="44"/>
  <c r="R43" i="47"/>
  <c r="R54" i="47" s="1"/>
  <c r="Q25" i="30"/>
  <c r="Q37" i="30" s="1"/>
  <c r="Q49" i="30" s="1"/>
  <c r="X25" i="31"/>
  <c r="X37" i="31" s="1"/>
  <c r="X49" i="31" s="1"/>
  <c r="R25" i="33"/>
  <c r="R37" i="33" s="1"/>
  <c r="R49" i="33" s="1"/>
  <c r="K25" i="1"/>
  <c r="K37" i="1" s="1"/>
  <c r="I35" i="45"/>
  <c r="I81" i="45" s="1"/>
  <c r="S25" i="31"/>
  <c r="S37" i="31" s="1"/>
  <c r="K25" i="19"/>
  <c r="K37" i="19" s="1"/>
  <c r="K49" i="19" s="1"/>
  <c r="W25" i="32"/>
  <c r="W37" i="32" s="1"/>
  <c r="W49" i="32" s="1"/>
  <c r="O25" i="2"/>
  <c r="O37" i="2" s="1"/>
  <c r="O29" i="2"/>
  <c r="M25" i="4"/>
  <c r="M37" i="4" s="1"/>
  <c r="M29" i="4"/>
  <c r="L25" i="5"/>
  <c r="L37" i="5" s="1"/>
  <c r="L29" i="5"/>
  <c r="F25" i="10"/>
  <c r="F37" i="10" s="1"/>
  <c r="F32" i="10"/>
  <c r="C25" i="12"/>
  <c r="C37" i="12" s="1"/>
  <c r="C30" i="12"/>
  <c r="F25" i="12"/>
  <c r="F37" i="12" s="1"/>
  <c r="F31" i="12"/>
  <c r="N25" i="12"/>
  <c r="N37" i="12" s="1"/>
  <c r="N31" i="12"/>
  <c r="L25" i="12"/>
  <c r="L37" i="12" s="1"/>
  <c r="L33" i="12"/>
  <c r="K25" i="18"/>
  <c r="K37" i="18" s="1"/>
  <c r="K29" i="18"/>
  <c r="M25" i="18"/>
  <c r="M37" i="18" s="1"/>
  <c r="M31" i="18"/>
  <c r="G25" i="18"/>
  <c r="G37" i="18" s="1"/>
  <c r="G33" i="18"/>
  <c r="L42" i="19"/>
  <c r="D46" i="19"/>
  <c r="L46" i="19"/>
  <c r="Q41" i="21"/>
  <c r="N44" i="21"/>
  <c r="L46" i="21"/>
  <c r="R48" i="21"/>
  <c r="J32" i="27"/>
  <c r="J33" i="27" s="1"/>
  <c r="I32" i="27"/>
  <c r="I33" i="27" s="1"/>
  <c r="I41" i="31"/>
  <c r="G42" i="31"/>
  <c r="O42" i="31"/>
  <c r="L43" i="31"/>
  <c r="AB43" i="31"/>
  <c r="I44" i="31"/>
  <c r="AA46" i="31"/>
  <c r="M48" i="31"/>
  <c r="U48" i="31"/>
  <c r="G42" i="30"/>
  <c r="W42" i="30"/>
  <c r="D43" i="30"/>
  <c r="Y44" i="30"/>
  <c r="N45" i="30"/>
  <c r="AA46" i="30"/>
  <c r="P47" i="30"/>
  <c r="M48" i="30"/>
  <c r="J25" i="32"/>
  <c r="J37" i="32" s="1"/>
  <c r="J29" i="32"/>
  <c r="R41" i="32"/>
  <c r="Z25" i="32"/>
  <c r="Z37" i="32" s="1"/>
  <c r="Z49" i="32" s="1"/>
  <c r="Z29" i="32"/>
  <c r="G25" i="32"/>
  <c r="G37" i="32" s="1"/>
  <c r="G49" i="32" s="1"/>
  <c r="G30" i="32"/>
  <c r="O25" i="32"/>
  <c r="O37" i="32" s="1"/>
  <c r="O49" i="32" s="1"/>
  <c r="O30" i="32"/>
  <c r="O42" i="32" s="1"/>
  <c r="W42" i="32"/>
  <c r="D25" i="32"/>
  <c r="D37" i="32" s="1"/>
  <c r="D31" i="32"/>
  <c r="T25" i="32"/>
  <c r="T37" i="32" s="1"/>
  <c r="T49" i="32" s="1"/>
  <c r="T31" i="32"/>
  <c r="T43" i="32" s="1"/>
  <c r="AB25" i="32"/>
  <c r="AB37" i="32" s="1"/>
  <c r="AB49" i="32" s="1"/>
  <c r="P44" i="32"/>
  <c r="E25" i="32"/>
  <c r="E37" i="32" s="1"/>
  <c r="E49" i="32" s="1"/>
  <c r="E33" i="32"/>
  <c r="M25" i="32"/>
  <c r="M37" i="32" s="1"/>
  <c r="M33" i="32"/>
  <c r="U25" i="32"/>
  <c r="U37" i="32" s="1"/>
  <c r="U49" i="32" s="1"/>
  <c r="U33" i="32"/>
  <c r="U45" i="32" s="1"/>
  <c r="B25" i="32"/>
  <c r="B37" i="32" s="1"/>
  <c r="B49" i="32" s="1"/>
  <c r="B34" i="32"/>
  <c r="B46" i="32" s="1"/>
  <c r="J46" i="32"/>
  <c r="O47" i="32"/>
  <c r="T48" i="32"/>
  <c r="AB48" i="32"/>
  <c r="N42" i="33"/>
  <c r="V42" i="33"/>
  <c r="C43" i="33"/>
  <c r="P44" i="33"/>
  <c r="X44" i="33"/>
  <c r="E45" i="33"/>
  <c r="M45" i="33"/>
  <c r="W47" i="33"/>
  <c r="Y64" i="36"/>
  <c r="Y65" i="36" s="1"/>
  <c r="K22" i="44"/>
  <c r="K49" i="44" s="1"/>
  <c r="D49" i="44"/>
  <c r="J25" i="4"/>
  <c r="J37" i="4" s="1"/>
  <c r="J31" i="4"/>
  <c r="O25" i="7"/>
  <c r="O37" i="7" s="1"/>
  <c r="O29" i="7"/>
  <c r="I45" i="19"/>
  <c r="G42" i="21"/>
  <c r="F25" i="21"/>
  <c r="F37" i="21" s="1"/>
  <c r="F31" i="21"/>
  <c r="Q48" i="21"/>
  <c r="K25" i="22"/>
  <c r="K37" i="22" s="1"/>
  <c r="K49" i="22" s="1"/>
  <c r="K34" i="22"/>
  <c r="J25" i="22"/>
  <c r="J37" i="22" s="1"/>
  <c r="J35" i="22"/>
  <c r="J47" i="22" s="1"/>
  <c r="V42" i="32"/>
  <c r="I25" i="30"/>
  <c r="I37" i="30" s="1"/>
  <c r="I49" i="30" s="1"/>
  <c r="C25" i="1"/>
  <c r="C37" i="1" s="1"/>
  <c r="C30" i="1"/>
  <c r="H25" i="3"/>
  <c r="H37" i="3" s="1"/>
  <c r="O25" i="3"/>
  <c r="O37" i="3" s="1"/>
  <c r="O29" i="3"/>
  <c r="O25" i="9"/>
  <c r="O37" i="9" s="1"/>
  <c r="O29" i="9"/>
  <c r="I25" i="12"/>
  <c r="I37" i="12" s="1"/>
  <c r="I29" i="12"/>
  <c r="K41" i="19"/>
  <c r="G25" i="19"/>
  <c r="G37" i="19" s="1"/>
  <c r="G49" i="19" s="1"/>
  <c r="G31" i="19"/>
  <c r="I44" i="19"/>
  <c r="S48" i="22"/>
  <c r="G58" i="29"/>
  <c r="G59" i="29" s="1"/>
  <c r="F58" i="29"/>
  <c r="F59" i="29" s="1"/>
  <c r="M43" i="31"/>
  <c r="G45" i="31"/>
  <c r="P42" i="30"/>
  <c r="M43" i="30"/>
  <c r="G45" i="30"/>
  <c r="AB46" i="30"/>
  <c r="U43" i="32"/>
  <c r="U48" i="32"/>
  <c r="L43" i="33"/>
  <c r="F45" i="33"/>
  <c r="C46" i="33"/>
  <c r="P47" i="33"/>
  <c r="G64" i="36"/>
  <c r="G65" i="36" s="1"/>
  <c r="R46" i="47"/>
  <c r="R57" i="47" s="1"/>
  <c r="H25" i="31"/>
  <c r="H37" i="31" s="1"/>
  <c r="H47" i="31" s="1"/>
  <c r="W47" i="45"/>
  <c r="W58" i="45" s="1"/>
  <c r="V25" i="30"/>
  <c r="V37" i="30" s="1"/>
  <c r="V49" i="30" s="1"/>
  <c r="G25" i="13"/>
  <c r="G37" i="13" s="1"/>
  <c r="Z25" i="33"/>
  <c r="Z37" i="33" s="1"/>
  <c r="J25" i="19"/>
  <c r="J37" i="19" s="1"/>
  <c r="J49" i="19" s="1"/>
  <c r="B25" i="33"/>
  <c r="B37" i="33" s="1"/>
  <c r="B49" i="33" s="1"/>
  <c r="T35" i="47"/>
  <c r="T81" i="47" s="1"/>
  <c r="H25" i="22"/>
  <c r="H37" i="22" s="1"/>
  <c r="H49" i="22" s="1"/>
  <c r="J25" i="18"/>
  <c r="J37" i="18" s="1"/>
  <c r="N25" i="2"/>
  <c r="N37" i="2" s="1"/>
  <c r="B25" i="2"/>
  <c r="B37" i="2" s="1"/>
  <c r="B29" i="2"/>
  <c r="E25" i="6"/>
  <c r="E37" i="6" s="1"/>
  <c r="E29" i="6"/>
  <c r="M25" i="6"/>
  <c r="M37" i="6" s="1"/>
  <c r="O25" i="6"/>
  <c r="O37" i="6" s="1"/>
  <c r="O30" i="6"/>
  <c r="O25" i="8"/>
  <c r="O37" i="8" s="1"/>
  <c r="O31" i="8"/>
  <c r="J25" i="8"/>
  <c r="J37" i="8" s="1"/>
  <c r="J32" i="8"/>
  <c r="E25" i="8"/>
  <c r="E37" i="8" s="1"/>
  <c r="E33" i="8"/>
  <c r="H25" i="8"/>
  <c r="H37" i="8" s="1"/>
  <c r="H34" i="8"/>
  <c r="H25" i="9"/>
  <c r="H37" i="9" s="1"/>
  <c r="H29" i="9"/>
  <c r="K25" i="11"/>
  <c r="K37" i="11" s="1"/>
  <c r="K31" i="11"/>
  <c r="D25" i="13"/>
  <c r="D37" i="13" s="1"/>
  <c r="D30" i="13"/>
  <c r="E25" i="13"/>
  <c r="E37" i="13" s="1"/>
  <c r="E33" i="13"/>
  <c r="L41" i="19"/>
  <c r="J44" i="19"/>
  <c r="L45" i="19"/>
  <c r="J48" i="19"/>
  <c r="L41" i="21"/>
  <c r="Q43" i="21"/>
  <c r="P44" i="21"/>
  <c r="N46" i="21"/>
  <c r="L48" i="21"/>
  <c r="K41" i="22"/>
  <c r="J42" i="22"/>
  <c r="D59" i="27"/>
  <c r="D60" i="27" s="1"/>
  <c r="K59" i="27"/>
  <c r="K60" i="27" s="1"/>
  <c r="C25" i="5"/>
  <c r="C37" i="5" s="1"/>
  <c r="C29" i="5"/>
  <c r="E25" i="7"/>
  <c r="E37" i="7" s="1"/>
  <c r="E31" i="7"/>
  <c r="K46" i="19"/>
  <c r="R47" i="21"/>
  <c r="L25" i="22"/>
  <c r="L37" i="22" s="1"/>
  <c r="L48" i="22" s="1"/>
  <c r="L33" i="22"/>
  <c r="R25" i="22"/>
  <c r="R37" i="22" s="1"/>
  <c r="R49" i="22" s="1"/>
  <c r="R35" i="22"/>
  <c r="P25" i="31"/>
  <c r="P37" i="31" s="1"/>
  <c r="P47" i="31" s="1"/>
  <c r="F25" i="14"/>
  <c r="F37" i="14" s="1"/>
  <c r="I25" i="1"/>
  <c r="I37" i="1" s="1"/>
  <c r="I29" i="1"/>
  <c r="E25" i="3"/>
  <c r="E37" i="3" s="1"/>
  <c r="E31" i="3"/>
  <c r="F25" i="4"/>
  <c r="F37" i="4" s="1"/>
  <c r="F29" i="4"/>
  <c r="E25" i="9"/>
  <c r="E37" i="9" s="1"/>
  <c r="E31" i="9"/>
  <c r="G25" i="10"/>
  <c r="G37" i="10" s="1"/>
  <c r="G29" i="10"/>
  <c r="K25" i="14"/>
  <c r="K37" i="14" s="1"/>
  <c r="K30" i="14"/>
  <c r="C25" i="19"/>
  <c r="C37" i="19" s="1"/>
  <c r="C49" i="19" s="1"/>
  <c r="C29" i="19"/>
  <c r="M25" i="19"/>
  <c r="M37" i="19" s="1"/>
  <c r="M49" i="19" s="1"/>
  <c r="M30" i="19"/>
  <c r="M46" i="19"/>
  <c r="I48" i="19"/>
  <c r="Q42" i="21"/>
  <c r="P43" i="22"/>
  <c r="Z41" i="31"/>
  <c r="U43" i="31"/>
  <c r="O45" i="31"/>
  <c r="AA41" i="30"/>
  <c r="Z44" i="30"/>
  <c r="T46" i="30"/>
  <c r="S41" i="32"/>
  <c r="B41" i="33"/>
  <c r="Y44" i="33"/>
  <c r="V45" i="33"/>
  <c r="AA46" i="33"/>
  <c r="N25" i="30"/>
  <c r="N37" i="30" s="1"/>
  <c r="N49" i="30" s="1"/>
  <c r="M25" i="33"/>
  <c r="M37" i="33" s="1"/>
  <c r="M49" i="33" s="1"/>
  <c r="K25" i="2"/>
  <c r="K37" i="2" s="1"/>
  <c r="G25" i="2"/>
  <c r="G37" i="2" s="1"/>
  <c r="C25" i="4"/>
  <c r="C37" i="4" s="1"/>
  <c r="C30" i="4"/>
  <c r="N25" i="4"/>
  <c r="N37" i="4" s="1"/>
  <c r="N31" i="4"/>
  <c r="O25" i="5"/>
  <c r="O37" i="5" s="1"/>
  <c r="O29" i="5"/>
  <c r="E25" i="5"/>
  <c r="E37" i="5" s="1"/>
  <c r="E31" i="5"/>
  <c r="M25" i="5"/>
  <c r="M37" i="5" s="1"/>
  <c r="M31" i="5"/>
  <c r="D25" i="7"/>
  <c r="D37" i="7" s="1"/>
  <c r="D29" i="7"/>
  <c r="L25" i="7"/>
  <c r="L37" i="7" s="1"/>
  <c r="N25" i="7"/>
  <c r="N37" i="7" s="1"/>
  <c r="N30" i="7"/>
  <c r="I25" i="7"/>
  <c r="I37" i="7" s="1"/>
  <c r="I31" i="7"/>
  <c r="J25" i="13"/>
  <c r="J37" i="13" s="1"/>
  <c r="J29" i="13"/>
  <c r="J25" i="14"/>
  <c r="J37" i="14" s="1"/>
  <c r="J29" i="14"/>
  <c r="O42" i="19"/>
  <c r="I43" i="19"/>
  <c r="M45" i="19"/>
  <c r="I47" i="19"/>
  <c r="K48" i="19"/>
  <c r="M25" i="21"/>
  <c r="M37" i="21" s="1"/>
  <c r="M49" i="21" s="1"/>
  <c r="M41" i="21"/>
  <c r="C42" i="21"/>
  <c r="Q44" i="21"/>
  <c r="N47" i="21"/>
  <c r="S42" i="22"/>
  <c r="Q25" i="22"/>
  <c r="Q37" i="22" s="1"/>
  <c r="Q49" i="22" s="1"/>
  <c r="Q32" i="22"/>
  <c r="P25" i="22"/>
  <c r="P37" i="22" s="1"/>
  <c r="P49" i="22" s="1"/>
  <c r="P33" i="22"/>
  <c r="P45" i="22" s="1"/>
  <c r="G25" i="22"/>
  <c r="G37" i="22" s="1"/>
  <c r="G49" i="22" s="1"/>
  <c r="G34" i="22"/>
  <c r="O25" i="22"/>
  <c r="O37" i="22" s="1"/>
  <c r="O34" i="22"/>
  <c r="F25" i="22"/>
  <c r="F37" i="22" s="1"/>
  <c r="F49" i="22" s="1"/>
  <c r="F35" i="22"/>
  <c r="E48" i="22"/>
  <c r="L118" i="29"/>
  <c r="L119" i="29" s="1"/>
  <c r="L25" i="31"/>
  <c r="L37" i="31" s="1"/>
  <c r="L29" i="31"/>
  <c r="T41" i="31"/>
  <c r="B42" i="31"/>
  <c r="R25" i="31"/>
  <c r="R37" i="31" s="1"/>
  <c r="R43" i="31" s="1"/>
  <c r="R30" i="31"/>
  <c r="Z42" i="31"/>
  <c r="G43" i="31"/>
  <c r="L44" i="31"/>
  <c r="T44" i="31"/>
  <c r="AB25" i="31"/>
  <c r="AB37" i="31" s="1"/>
  <c r="AB49" i="31" s="1"/>
  <c r="AB32" i="31"/>
  <c r="AB44" i="31" s="1"/>
  <c r="I45" i="31"/>
  <c r="Q25" i="31"/>
  <c r="Q37" i="31" s="1"/>
  <c r="Q49" i="31" s="1"/>
  <c r="Q33" i="31"/>
  <c r="Q45" i="31" s="1"/>
  <c r="F46" i="31"/>
  <c r="N46" i="31"/>
  <c r="AA47" i="31"/>
  <c r="M41" i="30"/>
  <c r="Z42" i="30"/>
  <c r="P74" i="46"/>
  <c r="B85" i="46" s="1"/>
  <c r="P40" i="46"/>
  <c r="P51" i="46" s="1"/>
  <c r="B41" i="21"/>
  <c r="B48" i="19"/>
  <c r="AB41" i="31"/>
  <c r="M29" i="44"/>
  <c r="M56" i="44" s="1"/>
  <c r="M19" i="44"/>
  <c r="M46" i="44" s="1"/>
  <c r="M20" i="44"/>
  <c r="M47" i="44" s="1"/>
  <c r="M30" i="44"/>
  <c r="M57" i="44" s="1"/>
  <c r="M14" i="44"/>
  <c r="M41" i="44" s="1"/>
  <c r="M28" i="44"/>
  <c r="M55" i="44" s="1"/>
  <c r="M31" i="44"/>
  <c r="M58" i="44" s="1"/>
  <c r="M34" i="44"/>
  <c r="M61" i="44" s="1"/>
  <c r="M18" i="44"/>
  <c r="M45" i="44" s="1"/>
  <c r="I25" i="5"/>
  <c r="I37" i="5" s="1"/>
  <c r="I31" i="5"/>
  <c r="H25" i="7"/>
  <c r="H37" i="7" s="1"/>
  <c r="H29" i="7"/>
  <c r="C42" i="19"/>
  <c r="C46" i="19"/>
  <c r="I25" i="21"/>
  <c r="I37" i="21" s="1"/>
  <c r="I49" i="21" s="1"/>
  <c r="I29" i="21"/>
  <c r="I41" i="21" s="1"/>
  <c r="L45" i="21"/>
  <c r="F43" i="22"/>
  <c r="S25" i="22"/>
  <c r="S37" i="22" s="1"/>
  <c r="S49" i="22" s="1"/>
  <c r="S34" i="22"/>
  <c r="S46" i="22" s="1"/>
  <c r="J25" i="2"/>
  <c r="J37" i="2" s="1"/>
  <c r="J30" i="2"/>
  <c r="J25" i="3"/>
  <c r="J37" i="3" s="1"/>
  <c r="J30" i="3"/>
  <c r="K25" i="8"/>
  <c r="K37" i="8" s="1"/>
  <c r="K30" i="8"/>
  <c r="J25" i="9"/>
  <c r="J37" i="9" s="1"/>
  <c r="J30" i="9"/>
  <c r="O25" i="10"/>
  <c r="O37" i="10" s="1"/>
  <c r="O29" i="10"/>
  <c r="L25" i="11"/>
  <c r="L37" i="11" s="1"/>
  <c r="L32" i="11"/>
  <c r="N25" i="14"/>
  <c r="N37" i="14" s="1"/>
  <c r="N31" i="14"/>
  <c r="L25" i="14"/>
  <c r="L37" i="14" s="1"/>
  <c r="L33" i="14"/>
  <c r="F25" i="17"/>
  <c r="F37" i="17" s="1"/>
  <c r="F29" i="17"/>
  <c r="E42" i="19"/>
  <c r="K45" i="19"/>
  <c r="H43" i="22"/>
  <c r="Q58" i="29"/>
  <c r="Q59" i="29" s="1"/>
  <c r="B44" i="31"/>
  <c r="Z44" i="31"/>
  <c r="I47" i="31"/>
  <c r="K25" i="30"/>
  <c r="K37" i="30" s="1"/>
  <c r="K29" i="30"/>
  <c r="O45" i="30"/>
  <c r="I47" i="30"/>
  <c r="AB43" i="32"/>
  <c r="V45" i="32"/>
  <c r="S46" i="32"/>
  <c r="P47" i="32"/>
  <c r="Q44" i="33"/>
  <c r="K46" i="33"/>
  <c r="H47" i="33"/>
  <c r="X47" i="33"/>
  <c r="S25" i="30"/>
  <c r="S37" i="30" s="1"/>
  <c r="S49" i="30" s="1"/>
  <c r="I25" i="14"/>
  <c r="I37" i="14" s="1"/>
  <c r="V25" i="31"/>
  <c r="V37" i="31" s="1"/>
  <c r="V49" i="31" s="1"/>
  <c r="K25" i="31"/>
  <c r="K37" i="31" s="1"/>
  <c r="E25" i="33"/>
  <c r="E37" i="33" s="1"/>
  <c r="E49" i="33" s="1"/>
  <c r="G25" i="6"/>
  <c r="G37" i="6" s="1"/>
  <c r="C25" i="2"/>
  <c r="C37" i="2" s="1"/>
  <c r="U25" i="33"/>
  <c r="U37" i="33" s="1"/>
  <c r="U49" i="33" s="1"/>
  <c r="D25" i="2"/>
  <c r="D37" i="2" s="1"/>
  <c r="D29" i="2"/>
  <c r="I25" i="4"/>
  <c r="I37" i="4" s="1"/>
  <c r="I29" i="4"/>
  <c r="H25" i="5"/>
  <c r="H37" i="5" s="1"/>
  <c r="H29" i="5"/>
  <c r="M25" i="10"/>
  <c r="M37" i="10" s="1"/>
  <c r="M25" i="11"/>
  <c r="M37" i="11" s="1"/>
  <c r="M31" i="11"/>
  <c r="G25" i="12"/>
  <c r="G37" i="12" s="1"/>
  <c r="G30" i="12"/>
  <c r="O25" i="12"/>
  <c r="O37" i="12" s="1"/>
  <c r="O30" i="12"/>
  <c r="J25" i="12"/>
  <c r="J37" i="12" s="1"/>
  <c r="J31" i="12"/>
  <c r="H25" i="12"/>
  <c r="H37" i="12" s="1"/>
  <c r="H33" i="12"/>
  <c r="C25" i="13"/>
  <c r="C37" i="13" s="1"/>
  <c r="C29" i="13"/>
  <c r="L25" i="18"/>
  <c r="L37" i="18" s="1"/>
  <c r="L30" i="18"/>
  <c r="I25" i="18"/>
  <c r="I37" i="18" s="1"/>
  <c r="I31" i="18"/>
  <c r="F25" i="18"/>
  <c r="F37" i="18" s="1"/>
  <c r="F32" i="18"/>
  <c r="N41" i="19"/>
  <c r="J43" i="19"/>
  <c r="L44" i="19"/>
  <c r="F45" i="19"/>
  <c r="H46" i="19"/>
  <c r="L48" i="19"/>
  <c r="N41" i="21"/>
  <c r="D42" i="21"/>
  <c r="C43" i="21"/>
  <c r="S43" i="21"/>
  <c r="Q45" i="21"/>
  <c r="H46" i="21"/>
  <c r="F48" i="21"/>
  <c r="E41" i="22"/>
  <c r="Q45" i="22"/>
  <c r="O47" i="22"/>
  <c r="F48" i="22"/>
  <c r="C32" i="27"/>
  <c r="C33" i="27" s="1"/>
  <c r="W132" i="36"/>
  <c r="W133" i="36" s="1"/>
  <c r="E132" i="36"/>
  <c r="E133" i="36" s="1"/>
  <c r="B47" i="19"/>
  <c r="N17" i="44"/>
  <c r="N44" i="44" s="1"/>
  <c r="N20" i="44"/>
  <c r="N47" i="44" s="1"/>
  <c r="M16" i="44"/>
  <c r="M43" i="44" s="1"/>
  <c r="C41" i="31"/>
  <c r="K41" i="31"/>
  <c r="S41" i="31"/>
  <c r="AA41" i="31"/>
  <c r="I42" i="31"/>
  <c r="Y42" i="31"/>
  <c r="F43" i="31"/>
  <c r="K44" i="31"/>
  <c r="AA44" i="31"/>
  <c r="X45" i="31"/>
  <c r="M46" i="31"/>
  <c r="U46" i="31"/>
  <c r="B47" i="31"/>
  <c r="Z47" i="31"/>
  <c r="G48" i="31"/>
  <c r="O48" i="31"/>
  <c r="W48" i="31"/>
  <c r="Y42" i="30"/>
  <c r="N43" i="30"/>
  <c r="AA44" i="30"/>
  <c r="P45" i="30"/>
  <c r="M46" i="30"/>
  <c r="Z47" i="30"/>
  <c r="G48" i="30"/>
  <c r="W48" i="30"/>
  <c r="T41" i="32"/>
  <c r="AB41" i="32"/>
  <c r="V43" i="32"/>
  <c r="J44" i="32"/>
  <c r="Z44" i="32"/>
  <c r="G45" i="32"/>
  <c r="T46" i="32"/>
  <c r="AB46" i="32"/>
  <c r="C41" i="33"/>
  <c r="K41" i="33"/>
  <c r="P42" i="33"/>
  <c r="X42" i="33"/>
  <c r="E43" i="33"/>
  <c r="M43" i="33"/>
  <c r="B44" i="33"/>
  <c r="J44" i="33"/>
  <c r="Z44" i="33"/>
  <c r="O45" i="33"/>
  <c r="W45" i="33"/>
  <c r="Y47" i="33"/>
  <c r="F48" i="33"/>
  <c r="N48" i="33"/>
  <c r="V48" i="33"/>
  <c r="T27" i="35"/>
  <c r="T28" i="35" s="1"/>
  <c r="T54" i="35"/>
  <c r="T55" i="35" s="1"/>
  <c r="AA54" i="35"/>
  <c r="AA55" i="35" s="1"/>
  <c r="C132" i="36"/>
  <c r="C133" i="36" s="1"/>
  <c r="N60" i="37"/>
  <c r="N61" i="37" s="1"/>
  <c r="L22" i="44"/>
  <c r="L49" i="44" s="1"/>
  <c r="E49" i="44"/>
  <c r="M35" i="44"/>
  <c r="M62" i="44" s="1"/>
  <c r="F62" i="44"/>
  <c r="C40" i="45"/>
  <c r="C51" i="45" s="1"/>
  <c r="B45" i="19"/>
  <c r="C32" i="25"/>
  <c r="C44" i="25" s="1"/>
  <c r="C36" i="25"/>
  <c r="C70" i="25"/>
  <c r="C82" i="25" s="1"/>
  <c r="C74" i="25"/>
  <c r="I22" i="44"/>
  <c r="I49" i="44" s="1"/>
  <c r="B49" i="44"/>
  <c r="S35" i="47"/>
  <c r="S81" i="47" s="1"/>
  <c r="G43" i="30"/>
  <c r="I45" i="30"/>
  <c r="Q45" i="30"/>
  <c r="Y45" i="30"/>
  <c r="N46" i="30"/>
  <c r="S47" i="30"/>
  <c r="AA47" i="30"/>
  <c r="H48" i="30"/>
  <c r="P48" i="30"/>
  <c r="U41" i="32"/>
  <c r="B42" i="32"/>
  <c r="R42" i="32"/>
  <c r="G43" i="32"/>
  <c r="S44" i="32"/>
  <c r="U46" i="32"/>
  <c r="B47" i="32"/>
  <c r="J47" i="32"/>
  <c r="R25" i="32"/>
  <c r="R37" i="32" s="1"/>
  <c r="R49" i="32" s="1"/>
  <c r="R35" i="32"/>
  <c r="R47" i="32" s="1"/>
  <c r="G48" i="32"/>
  <c r="W48" i="32"/>
  <c r="L41" i="33"/>
  <c r="I42" i="33"/>
  <c r="Y42" i="33"/>
  <c r="F43" i="33"/>
  <c r="V43" i="33"/>
  <c r="H45" i="33"/>
  <c r="P45" i="33"/>
  <c r="X45" i="33"/>
  <c r="E46" i="33"/>
  <c r="B47" i="33"/>
  <c r="O48" i="33"/>
  <c r="Z27" i="35"/>
  <c r="Z28" i="35" s="1"/>
  <c r="O27" i="35"/>
  <c r="O28" i="35" s="1"/>
  <c r="S54" i="35"/>
  <c r="S55" i="35" s="1"/>
  <c r="M22" i="44"/>
  <c r="M49" i="44" s="1"/>
  <c r="F49" i="44"/>
  <c r="N35" i="44"/>
  <c r="N62" i="44" s="1"/>
  <c r="G62" i="44"/>
  <c r="B44" i="19"/>
  <c r="K70" i="25"/>
  <c r="K82" i="25" s="1"/>
  <c r="K74" i="25"/>
  <c r="F70" i="25"/>
  <c r="F82" i="25" s="1"/>
  <c r="F76" i="25"/>
  <c r="I29" i="44"/>
  <c r="I56" i="44" s="1"/>
  <c r="I14" i="44"/>
  <c r="I41" i="44" s="1"/>
  <c r="I18" i="44"/>
  <c r="I45" i="44" s="1"/>
  <c r="I31" i="44"/>
  <c r="I58" i="44" s="1"/>
  <c r="M41" i="31"/>
  <c r="U41" i="31"/>
  <c r="AA42" i="31"/>
  <c r="M44" i="31"/>
  <c r="B45" i="31"/>
  <c r="Z45" i="31"/>
  <c r="G46" i="31"/>
  <c r="O46" i="31"/>
  <c r="W46" i="31"/>
  <c r="D47" i="31"/>
  <c r="T47" i="31"/>
  <c r="AB47" i="31"/>
  <c r="I48" i="31"/>
  <c r="Q48" i="31"/>
  <c r="N41" i="30"/>
  <c r="C25" i="30"/>
  <c r="C37" i="30" s="1"/>
  <c r="C30" i="30"/>
  <c r="C42" i="30" s="1"/>
  <c r="AA42" i="30"/>
  <c r="P43" i="30"/>
  <c r="M44" i="30"/>
  <c r="J45" i="30"/>
  <c r="G46" i="30"/>
  <c r="O46" i="30"/>
  <c r="AB47" i="30"/>
  <c r="I48" i="30"/>
  <c r="V41" i="32"/>
  <c r="K25" i="32"/>
  <c r="K37" i="32" s="1"/>
  <c r="K30" i="32"/>
  <c r="K42" i="32" s="1"/>
  <c r="S25" i="32"/>
  <c r="S37" i="32" s="1"/>
  <c r="S49" i="32" s="1"/>
  <c r="S30" i="32"/>
  <c r="S42" i="32" s="1"/>
  <c r="AA25" i="32"/>
  <c r="AA37" i="32" s="1"/>
  <c r="AA30" i="32"/>
  <c r="H25" i="32"/>
  <c r="H37" i="32" s="1"/>
  <c r="H47" i="32" s="1"/>
  <c r="H31" i="32"/>
  <c r="P43" i="32"/>
  <c r="X25" i="32"/>
  <c r="X37" i="32" s="1"/>
  <c r="X41" i="32" s="1"/>
  <c r="X31" i="32"/>
  <c r="T44" i="32"/>
  <c r="AB44" i="32"/>
  <c r="I25" i="32"/>
  <c r="I37" i="32" s="1"/>
  <c r="I46" i="32" s="1"/>
  <c r="I33" i="32"/>
  <c r="I45" i="32" s="1"/>
  <c r="Q25" i="32"/>
  <c r="Q37" i="32" s="1"/>
  <c r="Q42" i="32" s="1"/>
  <c r="Q33" i="32"/>
  <c r="Y25" i="32"/>
  <c r="Y37" i="32" s="1"/>
  <c r="Y41" i="32" s="1"/>
  <c r="Y33" i="32"/>
  <c r="V46" i="32"/>
  <c r="S47" i="32"/>
  <c r="E41" i="33"/>
  <c r="M41" i="33"/>
  <c r="U41" i="33"/>
  <c r="B42" i="33"/>
  <c r="J42" i="33"/>
  <c r="W43" i="33"/>
  <c r="D44" i="33"/>
  <c r="Y45" i="33"/>
  <c r="F46" i="33"/>
  <c r="V46" i="33"/>
  <c r="C47" i="33"/>
  <c r="P48" i="33"/>
  <c r="X48" i="33"/>
  <c r="S27" i="35"/>
  <c r="S28" i="35" s="1"/>
  <c r="N22" i="44"/>
  <c r="N49" i="44" s="1"/>
  <c r="G49" i="44"/>
  <c r="Y35" i="45"/>
  <c r="B44" i="21"/>
  <c r="B43" i="19"/>
  <c r="Y35" i="47"/>
  <c r="Y81" i="47" s="1"/>
  <c r="I17" i="44"/>
  <c r="I44" i="44" s="1"/>
  <c r="I34" i="44"/>
  <c r="I61" i="44" s="1"/>
  <c r="K58" i="29"/>
  <c r="K59" i="29" s="1"/>
  <c r="S58" i="29"/>
  <c r="S59" i="29" s="1"/>
  <c r="F41" i="31"/>
  <c r="N41" i="31"/>
  <c r="T42" i="31"/>
  <c r="AB42" i="31"/>
  <c r="I43" i="31"/>
  <c r="F44" i="31"/>
  <c r="N44" i="31"/>
  <c r="S45" i="31"/>
  <c r="AA45" i="31"/>
  <c r="X46" i="31"/>
  <c r="M47" i="31"/>
  <c r="B48" i="31"/>
  <c r="Z48" i="31"/>
  <c r="G41" i="30"/>
  <c r="AB42" i="30"/>
  <c r="I43" i="30"/>
  <c r="Q43" i="30"/>
  <c r="N44" i="30"/>
  <c r="C45" i="30"/>
  <c r="S45" i="30"/>
  <c r="AA45" i="30"/>
  <c r="P46" i="30"/>
  <c r="M47" i="30"/>
  <c r="J48" i="30"/>
  <c r="G41" i="32"/>
  <c r="T42" i="32"/>
  <c r="AB42" i="32"/>
  <c r="U44" i="32"/>
  <c r="B45" i="32"/>
  <c r="R45" i="32"/>
  <c r="G46" i="32"/>
  <c r="W46" i="32"/>
  <c r="T47" i="32"/>
  <c r="AB47" i="32"/>
  <c r="F41" i="33"/>
  <c r="N41" i="33"/>
  <c r="V41" i="33"/>
  <c r="H43" i="33"/>
  <c r="P43" i="33"/>
  <c r="X43" i="33"/>
  <c r="E44" i="33"/>
  <c r="B45" i="33"/>
  <c r="W46" i="33"/>
  <c r="D47" i="33"/>
  <c r="I48" i="33"/>
  <c r="Q48" i="33"/>
  <c r="O22" i="44"/>
  <c r="O49" i="44" s="1"/>
  <c r="H49" i="44"/>
  <c r="B42" i="19"/>
  <c r="K32" i="44"/>
  <c r="K59" i="44" s="1"/>
  <c r="K14" i="44"/>
  <c r="K41" i="44" s="1"/>
  <c r="I15" i="44"/>
  <c r="I42" i="44" s="1"/>
  <c r="L30" i="44"/>
  <c r="L57" i="44" s="1"/>
  <c r="J28" i="44"/>
  <c r="J55" i="44" s="1"/>
  <c r="I35" i="44"/>
  <c r="I62" i="44" s="1"/>
  <c r="J35" i="45"/>
  <c r="C41" i="21"/>
  <c r="B42" i="21"/>
  <c r="B41" i="19"/>
  <c r="B41" i="31"/>
  <c r="J21" i="44"/>
  <c r="J48" i="44" s="1"/>
  <c r="L33" i="44"/>
  <c r="L60" i="44" s="1"/>
  <c r="I30" i="44"/>
  <c r="I57" i="44" s="1"/>
  <c r="I28" i="44"/>
  <c r="I55" i="44" s="1"/>
  <c r="D25" i="1"/>
  <c r="D37" i="1" s="1"/>
  <c r="G25" i="1"/>
  <c r="G37" i="1" s="1"/>
  <c r="O25" i="1"/>
  <c r="O37" i="1" s="1"/>
  <c r="J25" i="1"/>
  <c r="J37" i="1" s="1"/>
  <c r="L25" i="1"/>
  <c r="L37" i="1" s="1"/>
  <c r="M40" i="48"/>
  <c r="M51" i="48" s="1"/>
  <c r="X45" i="48"/>
  <c r="X56" i="48" s="1"/>
  <c r="AB39" i="48"/>
  <c r="AB50" i="48" s="1"/>
  <c r="V44" i="48"/>
  <c r="V55" i="48" s="1"/>
  <c r="AA40" i="48"/>
  <c r="AA51" i="48" s="1"/>
  <c r="I44" i="48"/>
  <c r="I55" i="48" s="1"/>
  <c r="Y42" i="48"/>
  <c r="Y53" i="48" s="1"/>
  <c r="S43" i="48"/>
  <c r="S54" i="48" s="1"/>
  <c r="I45" i="48"/>
  <c r="I56" i="48" s="1"/>
  <c r="P43" i="48"/>
  <c r="P54" i="48" s="1"/>
  <c r="L35" i="48"/>
  <c r="M41" i="48"/>
  <c r="M52" i="48" s="1"/>
  <c r="N41" i="48"/>
  <c r="N52" i="48" s="1"/>
  <c r="D35" i="48"/>
  <c r="D82" i="48" s="1"/>
  <c r="AA35" i="48"/>
  <c r="AA82" i="48" s="1"/>
  <c r="M43" i="48"/>
  <c r="M54" i="48" s="1"/>
  <c r="Q43" i="48"/>
  <c r="Q54" i="48" s="1"/>
  <c r="P42" i="48"/>
  <c r="P53" i="48" s="1"/>
  <c r="Y41" i="48"/>
  <c r="Y52" i="48" s="1"/>
  <c r="C51" i="48"/>
  <c r="Q41" i="48"/>
  <c r="Q52" i="48" s="1"/>
  <c r="F46" i="48"/>
  <c r="K39" i="48"/>
  <c r="K50" i="48" s="1"/>
  <c r="AB35" i="48"/>
  <c r="AB82" i="48" s="1"/>
  <c r="H42" i="48"/>
  <c r="H53" i="48" s="1"/>
  <c r="P35" i="48"/>
  <c r="P82" i="48" s="1"/>
  <c r="N35" i="48"/>
  <c r="N82" i="48" s="1"/>
  <c r="O46" i="48"/>
  <c r="O57" i="48" s="1"/>
  <c r="J42" i="48"/>
  <c r="J53" i="48" s="1"/>
  <c r="C42" i="48"/>
  <c r="X46" i="48"/>
  <c r="X57" i="48" s="1"/>
  <c r="H35" i="48"/>
  <c r="H82" i="48" s="1"/>
  <c r="O35" i="48"/>
  <c r="O82" i="48" s="1"/>
  <c r="F35" i="48"/>
  <c r="F82" i="48" s="1"/>
  <c r="C35" i="48"/>
  <c r="C82" i="48" s="1"/>
  <c r="X35" i="48"/>
  <c r="X82" i="48" s="1"/>
  <c r="J39" i="48"/>
  <c r="J50" i="48" s="1"/>
  <c r="E44" i="48"/>
  <c r="E55" i="48" s="1"/>
  <c r="R42" i="48"/>
  <c r="R53" i="48" s="1"/>
  <c r="K42" i="48"/>
  <c r="K53" i="48" s="1"/>
  <c r="L42" i="48"/>
  <c r="L53" i="48" s="1"/>
  <c r="H44" i="48"/>
  <c r="H55" i="48" s="1"/>
  <c r="C41" i="48"/>
  <c r="Y40" i="48"/>
  <c r="Y51" i="48" s="1"/>
  <c r="G35" i="48"/>
  <c r="G82" i="48" s="1"/>
  <c r="H40" i="48"/>
  <c r="H51" i="48" s="1"/>
  <c r="W35" i="48"/>
  <c r="W82" i="48" s="1"/>
  <c r="E39" i="48"/>
  <c r="E50" i="48" s="1"/>
  <c r="Q44" i="48"/>
  <c r="Q55" i="48" s="1"/>
  <c r="I40" i="48"/>
  <c r="I51" i="48" s="1"/>
  <c r="U44" i="48"/>
  <c r="U55" i="48" s="1"/>
  <c r="U35" i="48"/>
  <c r="U82" i="48" s="1"/>
  <c r="S35" i="48"/>
  <c r="S82" i="48" s="1"/>
  <c r="L82" i="48"/>
  <c r="L47" i="48"/>
  <c r="L58" i="48" s="1"/>
  <c r="L44" i="48"/>
  <c r="L55" i="48" s="1"/>
  <c r="V39" i="48"/>
  <c r="V50" i="48" s="1"/>
  <c r="E43" i="48"/>
  <c r="E54" i="48" s="1"/>
  <c r="V45" i="48"/>
  <c r="V56" i="48" s="1"/>
  <c r="Z44" i="48"/>
  <c r="Z55" i="48" s="1"/>
  <c r="K40" i="48"/>
  <c r="K51" i="48" s="1"/>
  <c r="O41" i="48"/>
  <c r="O52" i="48" s="1"/>
  <c r="O42" i="48"/>
  <c r="O53" i="48" s="1"/>
  <c r="H46" i="48"/>
  <c r="H57" i="48" s="1"/>
  <c r="V40" i="48"/>
  <c r="V51" i="48" s="1"/>
  <c r="AA39" i="48"/>
  <c r="AA50" i="48" s="1"/>
  <c r="AB40" i="48"/>
  <c r="AB51" i="48" s="1"/>
  <c r="D42" i="48"/>
  <c r="D53" i="48" s="1"/>
  <c r="H43" i="48"/>
  <c r="H54" i="48" s="1"/>
  <c r="E45" i="48"/>
  <c r="E56" i="48" s="1"/>
  <c r="Y39" i="48"/>
  <c r="Y50" i="48" s="1"/>
  <c r="G46" i="48"/>
  <c r="G57" i="48" s="1"/>
  <c r="E47" i="48"/>
  <c r="E58" i="48" s="1"/>
  <c r="P40" i="48"/>
  <c r="P51" i="48" s="1"/>
  <c r="F43" i="48"/>
  <c r="J44" i="48"/>
  <c r="J55" i="48" s="1"/>
  <c r="V47" i="48"/>
  <c r="V58" i="48" s="1"/>
  <c r="J41" i="46"/>
  <c r="J52" i="46" s="1"/>
  <c r="S45" i="46"/>
  <c r="S56" i="46" s="1"/>
  <c r="E43" i="46"/>
  <c r="E54" i="46" s="1"/>
  <c r="Y42" i="46"/>
  <c r="Y53" i="46" s="1"/>
  <c r="F43" i="46"/>
  <c r="F54" i="46" s="1"/>
  <c r="O35" i="46"/>
  <c r="O81" i="46" s="1"/>
  <c r="Z35" i="46"/>
  <c r="Z81" i="46" s="1"/>
  <c r="L45" i="46"/>
  <c r="L56" i="46" s="1"/>
  <c r="K46" i="46"/>
  <c r="K57" i="46" s="1"/>
  <c r="K41" i="46"/>
  <c r="K52" i="46" s="1"/>
  <c r="C41" i="46"/>
  <c r="C52" i="46" s="1"/>
  <c r="T41" i="46"/>
  <c r="T52" i="46" s="1"/>
  <c r="E35" i="46"/>
  <c r="E81" i="46" s="1"/>
  <c r="T45" i="46"/>
  <c r="T56" i="46" s="1"/>
  <c r="E44" i="46"/>
  <c r="E55" i="46" s="1"/>
  <c r="L46" i="46"/>
  <c r="L57" i="46" s="1"/>
  <c r="W43" i="46"/>
  <c r="W54" i="46" s="1"/>
  <c r="R42" i="46"/>
  <c r="R53" i="46" s="1"/>
  <c r="AB35" i="46"/>
  <c r="AB81" i="46" s="1"/>
  <c r="W35" i="46"/>
  <c r="W81" i="46" s="1"/>
  <c r="C40" i="46"/>
  <c r="U35" i="47"/>
  <c r="U81" i="47" s="1"/>
  <c r="AB35" i="47"/>
  <c r="M35" i="47"/>
  <c r="M81" i="47" s="1"/>
  <c r="N43" i="47"/>
  <c r="N54" i="47" s="1"/>
  <c r="K43" i="47"/>
  <c r="K54" i="47" s="1"/>
  <c r="G39" i="47"/>
  <c r="G50" i="47" s="1"/>
  <c r="AB42" i="47"/>
  <c r="AB53" i="47" s="1"/>
  <c r="E35" i="47"/>
  <c r="E81" i="47" s="1"/>
  <c r="D35" i="47"/>
  <c r="D81" i="47" s="1"/>
  <c r="Q41" i="47"/>
  <c r="Q52" i="47" s="1"/>
  <c r="W40" i="47"/>
  <c r="W51" i="47" s="1"/>
  <c r="L35" i="47"/>
  <c r="L81" i="47" s="1"/>
  <c r="O43" i="47"/>
  <c r="O54" i="47" s="1"/>
  <c r="N44" i="47"/>
  <c r="N55" i="47" s="1"/>
  <c r="Z44" i="47"/>
  <c r="Z55" i="47" s="1"/>
  <c r="V40" i="47"/>
  <c r="V51" i="47" s="1"/>
  <c r="Z35" i="47"/>
  <c r="Z81" i="47" s="1"/>
  <c r="C35" i="47"/>
  <c r="J43" i="47"/>
  <c r="J54" i="47" s="1"/>
  <c r="R41" i="47"/>
  <c r="R52" i="47" s="1"/>
  <c r="J45" i="47"/>
  <c r="J56" i="47" s="1"/>
  <c r="N42" i="47"/>
  <c r="N53" i="47" s="1"/>
  <c r="X46" i="47"/>
  <c r="X57" i="47" s="1"/>
  <c r="AA44" i="47"/>
  <c r="AA55" i="47" s="1"/>
  <c r="U44" i="47"/>
  <c r="U55" i="47" s="1"/>
  <c r="C41" i="47"/>
  <c r="C52" i="47" s="1"/>
  <c r="U43" i="47"/>
  <c r="U54" i="47" s="1"/>
  <c r="L46" i="47"/>
  <c r="L57" i="47" s="1"/>
  <c r="R42" i="47"/>
  <c r="R53" i="47" s="1"/>
  <c r="M45" i="47"/>
  <c r="M56" i="47" s="1"/>
  <c r="I41" i="47"/>
  <c r="I52" i="47" s="1"/>
  <c r="W42" i="47"/>
  <c r="W53" i="47" s="1"/>
  <c r="C44" i="47"/>
  <c r="C55" i="47" s="1"/>
  <c r="U40" i="47"/>
  <c r="U51" i="47" s="1"/>
  <c r="E40" i="47"/>
  <c r="E51" i="47" s="1"/>
  <c r="Q39" i="47"/>
  <c r="Q50" i="47" s="1"/>
  <c r="S45" i="47"/>
  <c r="S56" i="47" s="1"/>
  <c r="L39" i="47"/>
  <c r="L50" i="47" s="1"/>
  <c r="H39" i="47"/>
  <c r="H50" i="47" s="1"/>
  <c r="K44" i="47"/>
  <c r="K55" i="47" s="1"/>
  <c r="W39" i="47"/>
  <c r="W50" i="47" s="1"/>
  <c r="P46" i="47"/>
  <c r="P57" i="47" s="1"/>
  <c r="Z40" i="47"/>
  <c r="Z51" i="47" s="1"/>
  <c r="T46" i="47"/>
  <c r="T57" i="47" s="1"/>
  <c r="E45" i="47"/>
  <c r="E56" i="47" s="1"/>
  <c r="D46" i="47"/>
  <c r="D57" i="47" s="1"/>
  <c r="V42" i="47"/>
  <c r="V53" i="47" s="1"/>
  <c r="K42" i="47"/>
  <c r="K53" i="47" s="1"/>
  <c r="S44" i="47"/>
  <c r="S55" i="47" s="1"/>
  <c r="C51" i="46"/>
  <c r="C54" i="46"/>
  <c r="R40" i="46"/>
  <c r="R51" i="46" s="1"/>
  <c r="O40" i="46"/>
  <c r="O51" i="46" s="1"/>
  <c r="Z45" i="46"/>
  <c r="Z56" i="46" s="1"/>
  <c r="V40" i="46"/>
  <c r="V51" i="46" s="1"/>
  <c r="J40" i="46"/>
  <c r="J51" i="46" s="1"/>
  <c r="F40" i="46"/>
  <c r="F51" i="46" s="1"/>
  <c r="J35" i="46"/>
  <c r="J81" i="46" s="1"/>
  <c r="H35" i="46"/>
  <c r="H81" i="46" s="1"/>
  <c r="P39" i="46"/>
  <c r="P50" i="46" s="1"/>
  <c r="X45" i="46"/>
  <c r="X56" i="46" s="1"/>
  <c r="R46" i="46"/>
  <c r="R57" i="46" s="1"/>
  <c r="V35" i="46"/>
  <c r="V81" i="46" s="1"/>
  <c r="I35" i="46"/>
  <c r="G45" i="46"/>
  <c r="G56" i="46" s="1"/>
  <c r="Q35" i="46"/>
  <c r="Q81" i="46" s="1"/>
  <c r="X35" i="46"/>
  <c r="X81" i="46" s="1"/>
  <c r="N35" i="46"/>
  <c r="N81" i="46" s="1"/>
  <c r="B84" i="46"/>
  <c r="F47" i="46"/>
  <c r="F58" i="46" s="1"/>
  <c r="X46" i="46"/>
  <c r="X57" i="46" s="1"/>
  <c r="G41" i="46"/>
  <c r="G52" i="46" s="1"/>
  <c r="N46" i="46"/>
  <c r="N57" i="46" s="1"/>
  <c r="H46" i="46"/>
  <c r="H57" i="46" s="1"/>
  <c r="P46" i="46"/>
  <c r="P57" i="46" s="1"/>
  <c r="N42" i="46"/>
  <c r="N53" i="46" s="1"/>
  <c r="Q39" i="46"/>
  <c r="Q50" i="46" s="1"/>
  <c r="H44" i="46"/>
  <c r="H55" i="46" s="1"/>
  <c r="AA43" i="46"/>
  <c r="AA54" i="46" s="1"/>
  <c r="AA45" i="46"/>
  <c r="AA56" i="46" s="1"/>
  <c r="Q40" i="46"/>
  <c r="Q51" i="46" s="1"/>
  <c r="M39" i="46"/>
  <c r="M50" i="46" s="1"/>
  <c r="T44" i="46"/>
  <c r="T55" i="46" s="1"/>
  <c r="Q46" i="46"/>
  <c r="Q57" i="46" s="1"/>
  <c r="AB40" i="46"/>
  <c r="AB51" i="46" s="1"/>
  <c r="U42" i="46"/>
  <c r="U53" i="46" s="1"/>
  <c r="D41" i="46"/>
  <c r="D52" i="46" s="1"/>
  <c r="B27" i="35"/>
  <c r="B28" i="35" s="1"/>
  <c r="E27" i="35"/>
  <c r="E28" i="35" s="1"/>
  <c r="M27" i="35"/>
  <c r="M28" i="35" s="1"/>
  <c r="U27" i="35"/>
  <c r="U28" i="35" s="1"/>
  <c r="J27" i="35"/>
  <c r="J28" i="35" s="1"/>
  <c r="R27" i="35"/>
  <c r="R28" i="35" s="1"/>
  <c r="G27" i="35"/>
  <c r="G28" i="35" s="1"/>
  <c r="D27" i="35"/>
  <c r="D28" i="35" s="1"/>
  <c r="L27" i="35"/>
  <c r="L28" i="35" s="1"/>
  <c r="K27" i="35"/>
  <c r="K28" i="35" s="1"/>
  <c r="F54" i="35"/>
  <c r="F55" i="35" s="1"/>
  <c r="N54" i="35"/>
  <c r="N55" i="35" s="1"/>
  <c r="V54" i="35"/>
  <c r="V55" i="35" s="1"/>
  <c r="C54" i="35"/>
  <c r="C55" i="35" s="1"/>
  <c r="K54" i="35"/>
  <c r="K55" i="35" s="1"/>
  <c r="X54" i="35"/>
  <c r="X55" i="35" s="1"/>
  <c r="R54" i="35"/>
  <c r="R55" i="35" s="1"/>
  <c r="L54" i="35"/>
  <c r="L55" i="35" s="1"/>
  <c r="Y54" i="35"/>
  <c r="Y55" i="35" s="1"/>
  <c r="B54" i="35"/>
  <c r="B55" i="35" s="1"/>
  <c r="F27" i="35"/>
  <c r="F28" i="35" s="1"/>
  <c r="N27" i="35"/>
  <c r="N28" i="35" s="1"/>
  <c r="V27" i="35"/>
  <c r="V28" i="35" s="1"/>
  <c r="C27" i="35"/>
  <c r="C28" i="35" s="1"/>
  <c r="AA27" i="35"/>
  <c r="AA28" i="35" s="1"/>
  <c r="G54" i="35"/>
  <c r="G55" i="35" s="1"/>
  <c r="O54" i="35"/>
  <c r="O55" i="35" s="1"/>
  <c r="W54" i="35"/>
  <c r="W55" i="35" s="1"/>
  <c r="D54" i="35"/>
  <c r="D55" i="35" s="1"/>
  <c r="AB54" i="35"/>
  <c r="AB55" i="35" s="1"/>
  <c r="I54" i="35"/>
  <c r="I55" i="35" s="1"/>
  <c r="Q54" i="35"/>
  <c r="Q55" i="35" s="1"/>
  <c r="W27" i="35"/>
  <c r="W28" i="35" s="1"/>
  <c r="AB27" i="35"/>
  <c r="AB28" i="35" s="1"/>
  <c r="Q27" i="35"/>
  <c r="Q28" i="35" s="1"/>
  <c r="H54" i="35"/>
  <c r="H55" i="35" s="1"/>
  <c r="P54" i="35"/>
  <c r="P55" i="35" s="1"/>
  <c r="E54" i="35"/>
  <c r="E55" i="35" s="1"/>
  <c r="M54" i="35"/>
  <c r="M55" i="35" s="1"/>
  <c r="U54" i="35"/>
  <c r="U55" i="35" s="1"/>
  <c r="J54" i="35"/>
  <c r="J55" i="35" s="1"/>
  <c r="Z54" i="35"/>
  <c r="Z55" i="35" s="1"/>
  <c r="H27" i="35"/>
  <c r="H28" i="35" s="1"/>
  <c r="X27" i="35"/>
  <c r="X28" i="35" s="1"/>
  <c r="I27" i="35"/>
  <c r="I28" i="35" s="1"/>
  <c r="P27" i="35"/>
  <c r="P28" i="35" s="1"/>
  <c r="Y27" i="35"/>
  <c r="Y28" i="35" s="1"/>
  <c r="V64" i="36"/>
  <c r="V65" i="36" s="1"/>
  <c r="E64" i="36"/>
  <c r="E65" i="36" s="1"/>
  <c r="M64" i="36"/>
  <c r="M65" i="36" s="1"/>
  <c r="U64" i="36"/>
  <c r="U65" i="36" s="1"/>
  <c r="B64" i="36"/>
  <c r="B65" i="36" s="1"/>
  <c r="J64" i="36"/>
  <c r="J65" i="36" s="1"/>
  <c r="Z64" i="36"/>
  <c r="Z65" i="36" s="1"/>
  <c r="I64" i="36"/>
  <c r="I65" i="36" s="1"/>
  <c r="F64" i="36"/>
  <c r="F65" i="36" s="1"/>
  <c r="V132" i="36"/>
  <c r="V133" i="36" s="1"/>
  <c r="Q64" i="36"/>
  <c r="Q65" i="36" s="1"/>
  <c r="N64" i="36"/>
  <c r="N65" i="36" s="1"/>
  <c r="E32" i="37"/>
  <c r="E33" i="37" s="1"/>
  <c r="M32" i="37"/>
  <c r="M33" i="37" s="1"/>
  <c r="U32" i="37"/>
  <c r="U33" i="37" s="1"/>
  <c r="B32" i="37"/>
  <c r="B33" i="37" s="1"/>
  <c r="J32" i="37"/>
  <c r="J33" i="37" s="1"/>
  <c r="R32" i="37"/>
  <c r="R33" i="37" s="1"/>
  <c r="Z32" i="37"/>
  <c r="Z33" i="37" s="1"/>
  <c r="G32" i="37"/>
  <c r="G33" i="37" s="1"/>
  <c r="D32" i="37"/>
  <c r="D33" i="37" s="1"/>
  <c r="L32" i="37"/>
  <c r="L33" i="37" s="1"/>
  <c r="T32" i="37"/>
  <c r="T33" i="37" s="1"/>
  <c r="AB32" i="37"/>
  <c r="AB33" i="37" s="1"/>
  <c r="N32" i="37"/>
  <c r="N33" i="37" s="1"/>
  <c r="C32" i="37"/>
  <c r="C33" i="37" s="1"/>
  <c r="AA32" i="37"/>
  <c r="AA33" i="37" s="1"/>
  <c r="F60" i="37"/>
  <c r="F61" i="37" s="1"/>
  <c r="AA60" i="37"/>
  <c r="AA61" i="37" s="1"/>
  <c r="X60" i="37"/>
  <c r="X61" i="37" s="1"/>
  <c r="E60" i="37"/>
  <c r="E61" i="37" s="1"/>
  <c r="M60" i="37"/>
  <c r="M61" i="37" s="1"/>
  <c r="B60" i="37"/>
  <c r="B61" i="37" s="1"/>
  <c r="J60" i="37"/>
  <c r="J61" i="37" s="1"/>
  <c r="L60" i="37"/>
  <c r="L61" i="37" s="1"/>
  <c r="O60" i="37"/>
  <c r="O61" i="37" s="1"/>
  <c r="T60" i="37"/>
  <c r="T61" i="37" s="1"/>
  <c r="V60" i="37"/>
  <c r="V61" i="37" s="1"/>
  <c r="C60" i="37"/>
  <c r="C61" i="37" s="1"/>
  <c r="Z60" i="37"/>
  <c r="Z61" i="37" s="1"/>
  <c r="U60" i="37"/>
  <c r="U61" i="37" s="1"/>
  <c r="F32" i="37"/>
  <c r="F33" i="37" s="1"/>
  <c r="V32" i="37"/>
  <c r="V33" i="37" s="1"/>
  <c r="S32" i="37"/>
  <c r="S33" i="37" s="1"/>
  <c r="P32" i="37"/>
  <c r="P33" i="37" s="1"/>
  <c r="O32" i="37"/>
  <c r="O33" i="37" s="1"/>
  <c r="W32" i="37"/>
  <c r="W33" i="37" s="1"/>
  <c r="Q32" i="37"/>
  <c r="Q33" i="37" s="1"/>
  <c r="W60" i="37"/>
  <c r="W61" i="37" s="1"/>
  <c r="D60" i="37"/>
  <c r="D61" i="37" s="1"/>
  <c r="AB60" i="37"/>
  <c r="AB61" i="37" s="1"/>
  <c r="I60" i="37"/>
  <c r="I61" i="37" s="1"/>
  <c r="Q60" i="37"/>
  <c r="Q61" i="37" s="1"/>
  <c r="Y60" i="37"/>
  <c r="Y61" i="37" s="1"/>
  <c r="I32" i="37"/>
  <c r="I33" i="37" s="1"/>
  <c r="H32" i="37"/>
  <c r="H33" i="37" s="1"/>
  <c r="H60" i="37"/>
  <c r="H61" i="37" s="1"/>
  <c r="P60" i="37"/>
  <c r="P61" i="37" s="1"/>
  <c r="Y32" i="37"/>
  <c r="Y33" i="37" s="1"/>
  <c r="K32" i="37"/>
  <c r="K33" i="37" s="1"/>
  <c r="X32" i="37"/>
  <c r="X33" i="37" s="1"/>
  <c r="G60" i="37"/>
  <c r="G61" i="37" s="1"/>
  <c r="E43" i="28"/>
  <c r="D42" i="28"/>
  <c r="H46" i="28"/>
  <c r="B25" i="28"/>
  <c r="B37" i="28" s="1"/>
  <c r="D25" i="28"/>
  <c r="D37" i="28" s="1"/>
  <c r="D29" i="28"/>
  <c r="L25" i="28"/>
  <c r="L37" i="28" s="1"/>
  <c r="L48" i="28" s="1"/>
  <c r="S25" i="28"/>
  <c r="S37" i="28" s="1"/>
  <c r="S46" i="28" s="1"/>
  <c r="C25" i="28"/>
  <c r="C37" i="28" s="1"/>
  <c r="C47" i="28" s="1"/>
  <c r="O25" i="28"/>
  <c r="O37" i="28" s="1"/>
  <c r="O47" i="28" s="1"/>
  <c r="T25" i="28"/>
  <c r="T37" i="28" s="1"/>
  <c r="N25" i="28"/>
  <c r="N37" i="28" s="1"/>
  <c r="I25" i="28"/>
  <c r="I37" i="28" s="1"/>
  <c r="H25" i="28"/>
  <c r="H37" i="28" s="1"/>
  <c r="H48" i="28" s="1"/>
  <c r="P25" i="28"/>
  <c r="P37" i="28" s="1"/>
  <c r="P43" i="28" s="1"/>
  <c r="N32" i="24"/>
  <c r="N44" i="24" s="1"/>
  <c r="N36" i="24"/>
  <c r="F70" i="24"/>
  <c r="F82" i="24" s="1"/>
  <c r="F74" i="24"/>
  <c r="I70" i="24"/>
  <c r="I82" i="24" s="1"/>
  <c r="I75" i="24"/>
  <c r="K70" i="24"/>
  <c r="K82" i="24" s="1"/>
  <c r="K76" i="24"/>
  <c r="P32" i="24"/>
  <c r="P44" i="24" s="1"/>
  <c r="H32" i="24"/>
  <c r="H44" i="24" s="1"/>
  <c r="B32" i="24"/>
  <c r="G32" i="24"/>
  <c r="G44" i="24" s="1"/>
  <c r="G36" i="24"/>
  <c r="N70" i="24"/>
  <c r="N82" i="24" s="1"/>
  <c r="N74" i="24"/>
  <c r="C70" i="24"/>
  <c r="C82" i="24" s="1"/>
  <c r="C76" i="24"/>
  <c r="P70" i="24"/>
  <c r="P82" i="24" s="1"/>
  <c r="P74" i="24"/>
  <c r="D32" i="24"/>
  <c r="D44" i="24" s="1"/>
  <c r="C32" i="24"/>
  <c r="C44" i="24" s="1"/>
  <c r="K32" i="24"/>
  <c r="K44" i="24" s="1"/>
  <c r="M32" i="24"/>
  <c r="M44" i="24" s="1"/>
  <c r="M37" i="24"/>
  <c r="B70" i="24"/>
  <c r="J70" i="24"/>
  <c r="J82" i="24" s="1"/>
  <c r="J74" i="24"/>
  <c r="E70" i="24"/>
  <c r="E82" i="24" s="1"/>
  <c r="E75" i="24"/>
  <c r="M70" i="24"/>
  <c r="M82" i="24" s="1"/>
  <c r="M75" i="24"/>
  <c r="O70" i="24"/>
  <c r="O82" i="24" s="1"/>
  <c r="O76" i="24"/>
  <c r="C91" i="24"/>
  <c r="C92" i="24" s="1"/>
  <c r="B82" i="24"/>
  <c r="B100" i="24"/>
  <c r="B101" i="24" s="1"/>
  <c r="F32" i="24"/>
  <c r="F44" i="24" s="1"/>
  <c r="J32" i="24"/>
  <c r="J44" i="24" s="1"/>
  <c r="D70" i="24"/>
  <c r="D82" i="24" s="1"/>
  <c r="L32" i="24"/>
  <c r="L44" i="24" s="1"/>
  <c r="L36" i="24"/>
  <c r="L70" i="24"/>
  <c r="L82" i="24" s="1"/>
  <c r="L74" i="24"/>
  <c r="B44" i="24"/>
  <c r="H70" i="24"/>
  <c r="H82" i="24" s="1"/>
  <c r="E91" i="24"/>
  <c r="E92" i="24" s="1"/>
  <c r="O32" i="25"/>
  <c r="O44" i="25" s="1"/>
  <c r="N32" i="25"/>
  <c r="N44" i="25" s="1"/>
  <c r="M70" i="25"/>
  <c r="M82" i="25" s="1"/>
  <c r="E70" i="25"/>
  <c r="E82" i="25" s="1"/>
  <c r="N70" i="25"/>
  <c r="N82" i="25" s="1"/>
  <c r="R70" i="25"/>
  <c r="R82" i="25" s="1"/>
  <c r="F32" i="25"/>
  <c r="F44" i="25" s="1"/>
  <c r="S32" i="25"/>
  <c r="S44" i="25" s="1"/>
  <c r="J70" i="25"/>
  <c r="J82" i="25" s="1"/>
  <c r="O70" i="25"/>
  <c r="O82" i="25" s="1"/>
  <c r="D32" i="25"/>
  <c r="D44" i="25" s="1"/>
  <c r="Q32" i="25"/>
  <c r="Q44" i="25" s="1"/>
  <c r="I32" i="25"/>
  <c r="I44" i="25" s="1"/>
  <c r="B70" i="25"/>
  <c r="B82" i="25" s="1"/>
  <c r="S70" i="25"/>
  <c r="S82" i="25" s="1"/>
  <c r="D70" i="25"/>
  <c r="D82" i="25" s="1"/>
  <c r="P70" i="25"/>
  <c r="P82" i="25" s="1"/>
  <c r="H70" i="25"/>
  <c r="H82" i="25" s="1"/>
  <c r="G70" i="25"/>
  <c r="G82" i="25" s="1"/>
  <c r="M32" i="25"/>
  <c r="M44" i="25" s="1"/>
  <c r="L32" i="25"/>
  <c r="L44" i="25" s="1"/>
  <c r="H32" i="25"/>
  <c r="H44" i="25" s="1"/>
  <c r="B32" i="25"/>
  <c r="B44" i="25" s="1"/>
  <c r="G32" i="25"/>
  <c r="G44" i="25" s="1"/>
  <c r="P32" i="25"/>
  <c r="P44" i="25" s="1"/>
  <c r="E32" i="25"/>
  <c r="E44" i="25" s="1"/>
  <c r="J41" i="20"/>
  <c r="L42" i="20"/>
  <c r="N43" i="20"/>
  <c r="L46" i="20"/>
  <c r="N47" i="20"/>
  <c r="B25" i="20"/>
  <c r="B37" i="20" s="1"/>
  <c r="E25" i="20"/>
  <c r="E37" i="20" s="1"/>
  <c r="K25" i="20"/>
  <c r="K37" i="20" s="1"/>
  <c r="K49" i="20" s="1"/>
  <c r="K29" i="20"/>
  <c r="K41" i="20" s="1"/>
  <c r="K45" i="20"/>
  <c r="O25" i="20"/>
  <c r="O37" i="20" s="1"/>
  <c r="O44" i="20" s="1"/>
  <c r="L41" i="20"/>
  <c r="N42" i="20"/>
  <c r="L45" i="20"/>
  <c r="N46" i="20"/>
  <c r="I25" i="20"/>
  <c r="I37" i="20" s="1"/>
  <c r="I49" i="20" s="1"/>
  <c r="I29" i="20"/>
  <c r="K42" i="20"/>
  <c r="K46" i="20"/>
  <c r="C25" i="20"/>
  <c r="C37" i="20" s="1"/>
  <c r="C49" i="20" s="1"/>
  <c r="M25" i="20"/>
  <c r="M37" i="20" s="1"/>
  <c r="M49" i="20" s="1"/>
  <c r="M29" i="20"/>
  <c r="M41" i="20" s="1"/>
  <c r="K48" i="20"/>
  <c r="B42" i="20"/>
  <c r="N41" i="20"/>
  <c r="L44" i="20"/>
  <c r="N45" i="20"/>
  <c r="J47" i="20"/>
  <c r="L48" i="20"/>
  <c r="H25" i="20"/>
  <c r="H37" i="20" s="1"/>
  <c r="H49" i="20" s="1"/>
  <c r="K43" i="20"/>
  <c r="C47" i="20"/>
  <c r="E48" i="20"/>
  <c r="G25" i="20"/>
  <c r="G37" i="20" s="1"/>
  <c r="F25" i="20"/>
  <c r="F37" i="20" s="1"/>
  <c r="F49" i="20" s="1"/>
  <c r="F29" i="20"/>
  <c r="D25" i="20"/>
  <c r="D37" i="20" s="1"/>
  <c r="D41" i="20" s="1"/>
  <c r="L43" i="20"/>
  <c r="N44" i="20"/>
  <c r="L47" i="20"/>
  <c r="N48" i="20"/>
  <c r="O43" i="48"/>
  <c r="O54" i="48" s="1"/>
  <c r="AB44" i="48"/>
  <c r="AB55" i="48" s="1"/>
  <c r="G40" i="48"/>
  <c r="G51" i="48" s="1"/>
  <c r="N44" i="48"/>
  <c r="N55" i="48" s="1"/>
  <c r="D90" i="48"/>
  <c r="F41" i="48"/>
  <c r="D39" i="48"/>
  <c r="D50" i="48" s="1"/>
  <c r="Z39" i="48"/>
  <c r="Z50" i="48" s="1"/>
  <c r="AB41" i="48"/>
  <c r="AB52" i="48" s="1"/>
  <c r="Z43" i="48"/>
  <c r="Z54" i="48" s="1"/>
  <c r="I46" i="48"/>
  <c r="O44" i="48"/>
  <c r="O55" i="48" s="1"/>
  <c r="J47" i="48"/>
  <c r="J58" i="48" s="1"/>
  <c r="M42" i="48"/>
  <c r="M53" i="48" s="1"/>
  <c r="J45" i="48"/>
  <c r="J56" i="48" s="1"/>
  <c r="Q47" i="48"/>
  <c r="Q58" i="48" s="1"/>
  <c r="X40" i="48"/>
  <c r="X51" i="48" s="1"/>
  <c r="D47" i="48"/>
  <c r="D58" i="48" s="1"/>
  <c r="U43" i="48"/>
  <c r="U54" i="48" s="1"/>
  <c r="W40" i="48"/>
  <c r="W51" i="48" s="1"/>
  <c r="Y46" i="48"/>
  <c r="Y57" i="48" s="1"/>
  <c r="S40" i="48"/>
  <c r="S51" i="48" s="1"/>
  <c r="U41" i="48"/>
  <c r="U52" i="48" s="1"/>
  <c r="V41" i="48"/>
  <c r="V52" i="48" s="1"/>
  <c r="Z42" i="48"/>
  <c r="Z53" i="48" s="1"/>
  <c r="D46" i="48"/>
  <c r="D57" i="48" s="1"/>
  <c r="I42" i="48"/>
  <c r="I53" i="48" s="1"/>
  <c r="M45" i="48"/>
  <c r="M56" i="48" s="1"/>
  <c r="R40" i="48"/>
  <c r="R51" i="48" s="1"/>
  <c r="E41" i="48"/>
  <c r="E52" i="48" s="1"/>
  <c r="R45" i="48"/>
  <c r="R56" i="48" s="1"/>
  <c r="P45" i="48"/>
  <c r="P56" i="48" s="1"/>
  <c r="Q42" i="48"/>
  <c r="Q53" i="48" s="1"/>
  <c r="P44" i="48"/>
  <c r="P55" i="48" s="1"/>
  <c r="S46" i="48"/>
  <c r="S57" i="48" s="1"/>
  <c r="AB42" i="48"/>
  <c r="AB53" i="48" s="1"/>
  <c r="AA46" i="48"/>
  <c r="AA57" i="48" s="1"/>
  <c r="Q46" i="48"/>
  <c r="Q57" i="48" s="1"/>
  <c r="U42" i="48"/>
  <c r="U53" i="48" s="1"/>
  <c r="R39" i="48"/>
  <c r="R50" i="48" s="1"/>
  <c r="N40" i="48"/>
  <c r="N51" i="48" s="1"/>
  <c r="E86" i="48"/>
  <c r="X44" i="48"/>
  <c r="X55" i="48" s="1"/>
  <c r="H41" i="48"/>
  <c r="H52" i="48" s="1"/>
  <c r="K43" i="48"/>
  <c r="K54" i="48" s="1"/>
  <c r="N42" i="48"/>
  <c r="N53" i="48" s="1"/>
  <c r="D88" i="48"/>
  <c r="M46" i="48"/>
  <c r="M57" i="48" s="1"/>
  <c r="I47" i="48"/>
  <c r="I58" i="48" s="1"/>
  <c r="Q45" i="48"/>
  <c r="Q56" i="48" s="1"/>
  <c r="E46" i="48"/>
  <c r="E57" i="48" s="1"/>
  <c r="F44" i="48"/>
  <c r="F47" i="48"/>
  <c r="M39" i="48"/>
  <c r="M50" i="48" s="1"/>
  <c r="K44" i="48"/>
  <c r="K55" i="48" s="1"/>
  <c r="L41" i="48"/>
  <c r="L52" i="48" s="1"/>
  <c r="I41" i="48"/>
  <c r="I52" i="48" s="1"/>
  <c r="C87" i="48"/>
  <c r="N43" i="48"/>
  <c r="N54" i="48" s="1"/>
  <c r="F45" i="48"/>
  <c r="B91" i="48"/>
  <c r="P46" i="48"/>
  <c r="P57" i="48" s="1"/>
  <c r="O45" i="48"/>
  <c r="O56" i="48" s="1"/>
  <c r="C91" i="48"/>
  <c r="R44" i="48"/>
  <c r="R55" i="48" s="1"/>
  <c r="Q40" i="48"/>
  <c r="Q51" i="48" s="1"/>
  <c r="L43" i="48"/>
  <c r="L54" i="48" s="1"/>
  <c r="N46" i="48"/>
  <c r="N57" i="48" s="1"/>
  <c r="X39" i="48"/>
  <c r="X50" i="48" s="1"/>
  <c r="D45" i="48"/>
  <c r="D56" i="48" s="1"/>
  <c r="X41" i="48"/>
  <c r="X52" i="48" s="1"/>
  <c r="W39" i="48"/>
  <c r="W50" i="48" s="1"/>
  <c r="U40" i="48"/>
  <c r="U51" i="48" s="1"/>
  <c r="S44" i="48"/>
  <c r="S55" i="48" s="1"/>
  <c r="T45" i="48"/>
  <c r="T56" i="48" s="1"/>
  <c r="W46" i="48"/>
  <c r="W57" i="48" s="1"/>
  <c r="Y43" i="48"/>
  <c r="Y54" i="48" s="1"/>
  <c r="P39" i="48"/>
  <c r="P50" i="48" s="1"/>
  <c r="AA41" i="48"/>
  <c r="AA52" i="48" s="1"/>
  <c r="D44" i="48"/>
  <c r="D55" i="48" s="1"/>
  <c r="J40" i="48"/>
  <c r="J51" i="48" s="1"/>
  <c r="R41" i="48"/>
  <c r="R52" i="48" s="1"/>
  <c r="D40" i="48"/>
  <c r="D51" i="48" s="1"/>
  <c r="Z46" i="48"/>
  <c r="Z57" i="48" s="1"/>
  <c r="W45" i="48"/>
  <c r="W56" i="48" s="1"/>
  <c r="W44" i="48"/>
  <c r="W55" i="48" s="1"/>
  <c r="L39" i="48"/>
  <c r="L50" i="48" s="1"/>
  <c r="Z47" i="48"/>
  <c r="Z58" i="48" s="1"/>
  <c r="I43" i="48"/>
  <c r="I54" i="48" s="1"/>
  <c r="T44" i="48"/>
  <c r="T55" i="48" s="1"/>
  <c r="U45" i="48"/>
  <c r="U56" i="48" s="1"/>
  <c r="AB45" i="48"/>
  <c r="AB56" i="48" s="1"/>
  <c r="C46" i="48"/>
  <c r="C45" i="48"/>
  <c r="C43" i="48"/>
  <c r="C44" i="48"/>
  <c r="E90" i="48"/>
  <c r="C39" i="48"/>
  <c r="H47" i="47"/>
  <c r="H58" i="47" s="1"/>
  <c r="D41" i="47"/>
  <c r="D52" i="47" s="1"/>
  <c r="L44" i="47"/>
  <c r="L55" i="47" s="1"/>
  <c r="M39" i="47"/>
  <c r="M50" i="47" s="1"/>
  <c r="Z39" i="47"/>
  <c r="Z50" i="47" s="1"/>
  <c r="AA45" i="47"/>
  <c r="AA56" i="47" s="1"/>
  <c r="Y39" i="47"/>
  <c r="Y50" i="47" s="1"/>
  <c r="M43" i="47"/>
  <c r="M54" i="47" s="1"/>
  <c r="O44" i="47"/>
  <c r="O55" i="47" s="1"/>
  <c r="N41" i="47"/>
  <c r="N52" i="47" s="1"/>
  <c r="G44" i="47"/>
  <c r="G55" i="47" s="1"/>
  <c r="L41" i="47"/>
  <c r="L52" i="47" s="1"/>
  <c r="I44" i="47"/>
  <c r="I55" i="47" s="1"/>
  <c r="W46" i="47"/>
  <c r="W57" i="47" s="1"/>
  <c r="O40" i="47"/>
  <c r="O51" i="47" s="1"/>
  <c r="AA46" i="47"/>
  <c r="AA57" i="47" s="1"/>
  <c r="X47" i="47"/>
  <c r="X58" i="47" s="1"/>
  <c r="AB41" i="47"/>
  <c r="AB52" i="47" s="1"/>
  <c r="M41" i="47"/>
  <c r="M52" i="47" s="1"/>
  <c r="I45" i="47"/>
  <c r="I56" i="47" s="1"/>
  <c r="N39" i="47"/>
  <c r="N50" i="47" s="1"/>
  <c r="X40" i="47"/>
  <c r="X51" i="47" s="1"/>
  <c r="Z41" i="47"/>
  <c r="Z52" i="47" s="1"/>
  <c r="W43" i="47"/>
  <c r="W54" i="47" s="1"/>
  <c r="F44" i="47"/>
  <c r="F55" i="47" s="1"/>
  <c r="R44" i="47"/>
  <c r="R55" i="47" s="1"/>
  <c r="X44" i="47"/>
  <c r="X55" i="47" s="1"/>
  <c r="Q45" i="47"/>
  <c r="Q56" i="47" s="1"/>
  <c r="E90" i="47"/>
  <c r="AB46" i="47"/>
  <c r="AB57" i="47" s="1"/>
  <c r="E43" i="47"/>
  <c r="E54" i="47" s="1"/>
  <c r="Q43" i="47"/>
  <c r="Q54" i="47" s="1"/>
  <c r="AA42" i="47"/>
  <c r="AA53" i="47" s="1"/>
  <c r="S40" i="47"/>
  <c r="S51" i="47" s="1"/>
  <c r="V43" i="47"/>
  <c r="V54" i="47" s="1"/>
  <c r="H41" i="47"/>
  <c r="H52" i="47" s="1"/>
  <c r="V41" i="47"/>
  <c r="V52" i="47" s="1"/>
  <c r="R39" i="47"/>
  <c r="R50" i="47" s="1"/>
  <c r="U39" i="47"/>
  <c r="U50" i="47" s="1"/>
  <c r="V39" i="47"/>
  <c r="V50" i="47" s="1"/>
  <c r="D84" i="47"/>
  <c r="L40" i="47"/>
  <c r="L51" i="47" s="1"/>
  <c r="Y42" i="47"/>
  <c r="Y53" i="47" s="1"/>
  <c r="AB43" i="47"/>
  <c r="AB54" i="47" s="1"/>
  <c r="V45" i="47"/>
  <c r="V56" i="47" s="1"/>
  <c r="Y46" i="47"/>
  <c r="Y57" i="47" s="1"/>
  <c r="E91" i="47"/>
  <c r="E39" i="47"/>
  <c r="E50" i="47" s="1"/>
  <c r="AA47" i="47"/>
  <c r="AA58" i="47" s="1"/>
  <c r="Q40" i="47"/>
  <c r="Q51" i="47" s="1"/>
  <c r="S41" i="47"/>
  <c r="S52" i="47" s="1"/>
  <c r="G45" i="47"/>
  <c r="G56" i="47" s="1"/>
  <c r="C90" i="47"/>
  <c r="G40" i="47"/>
  <c r="G51" i="47" s="1"/>
  <c r="J41" i="47"/>
  <c r="J52" i="47" s="1"/>
  <c r="AB39" i="47"/>
  <c r="AB50" i="47" s="1"/>
  <c r="F47" i="47"/>
  <c r="F58" i="47" s="1"/>
  <c r="Y40" i="47"/>
  <c r="Y51" i="47" s="1"/>
  <c r="R40" i="47"/>
  <c r="R51" i="47" s="1"/>
  <c r="D44" i="47"/>
  <c r="D55" i="47" s="1"/>
  <c r="X43" i="47"/>
  <c r="X54" i="47" s="1"/>
  <c r="K41" i="47"/>
  <c r="K52" i="47" s="1"/>
  <c r="J44" i="47"/>
  <c r="J55" i="47" s="1"/>
  <c r="T45" i="47"/>
  <c r="T56" i="47" s="1"/>
  <c r="M46" i="47"/>
  <c r="M57" i="47" s="1"/>
  <c r="D91" i="47"/>
  <c r="N45" i="47"/>
  <c r="N56" i="47" s="1"/>
  <c r="D47" i="47"/>
  <c r="D58" i="47" s="1"/>
  <c r="O42" i="47"/>
  <c r="O53" i="47" s="1"/>
  <c r="F42" i="47"/>
  <c r="F53" i="47" s="1"/>
  <c r="S39" i="47"/>
  <c r="S50" i="47" s="1"/>
  <c r="V46" i="47"/>
  <c r="V57" i="47" s="1"/>
  <c r="J40" i="47"/>
  <c r="J51" i="47" s="1"/>
  <c r="H44" i="47"/>
  <c r="H55" i="47" s="1"/>
  <c r="L42" i="47"/>
  <c r="L53" i="47" s="1"/>
  <c r="Z45" i="47"/>
  <c r="Z56" i="47" s="1"/>
  <c r="U42" i="47"/>
  <c r="U53" i="47" s="1"/>
  <c r="X39" i="47"/>
  <c r="X50" i="47" s="1"/>
  <c r="U47" i="47"/>
  <c r="U58" i="47" s="1"/>
  <c r="V47" i="47"/>
  <c r="V58" i="47" s="1"/>
  <c r="K40" i="47"/>
  <c r="K51" i="47" s="1"/>
  <c r="T40" i="47"/>
  <c r="T51" i="47" s="1"/>
  <c r="H43" i="47"/>
  <c r="H54" i="47" s="1"/>
  <c r="T43" i="47"/>
  <c r="T54" i="47" s="1"/>
  <c r="AA43" i="47"/>
  <c r="AA54" i="47" s="1"/>
  <c r="T44" i="47"/>
  <c r="T55" i="47" s="1"/>
  <c r="U45" i="47"/>
  <c r="U56" i="47" s="1"/>
  <c r="D90" i="47"/>
  <c r="G46" i="47"/>
  <c r="G57" i="47" s="1"/>
  <c r="D39" i="47"/>
  <c r="D50" i="47" s="1"/>
  <c r="K39" i="47"/>
  <c r="K50" i="47" s="1"/>
  <c r="F39" i="47"/>
  <c r="F50" i="47" s="1"/>
  <c r="Y43" i="47"/>
  <c r="Y54" i="47" s="1"/>
  <c r="AB45" i="47"/>
  <c r="AB56" i="47" s="1"/>
  <c r="P43" i="47"/>
  <c r="P54" i="47" s="1"/>
  <c r="Z47" i="47"/>
  <c r="Z58" i="47" s="1"/>
  <c r="I40" i="47"/>
  <c r="I51" i="47" s="1"/>
  <c r="H40" i="47"/>
  <c r="H51" i="47" s="1"/>
  <c r="J47" i="47"/>
  <c r="J58" i="47" s="1"/>
  <c r="P41" i="47"/>
  <c r="P52" i="47" s="1"/>
  <c r="Z42" i="47"/>
  <c r="Z53" i="47" s="1"/>
  <c r="L43" i="47"/>
  <c r="L54" i="47" s="1"/>
  <c r="Z46" i="47"/>
  <c r="Z57" i="47" s="1"/>
  <c r="C42" i="47"/>
  <c r="C53" i="47" s="1"/>
  <c r="C46" i="47"/>
  <c r="C57" i="47" s="1"/>
  <c r="C45" i="47"/>
  <c r="C56" i="47" s="1"/>
  <c r="C39" i="47"/>
  <c r="C50" i="47" s="1"/>
  <c r="E47" i="46"/>
  <c r="E58" i="46" s="1"/>
  <c r="W40" i="46"/>
  <c r="W51" i="46" s="1"/>
  <c r="AA42" i="46"/>
  <c r="AA53" i="46" s="1"/>
  <c r="V45" i="46"/>
  <c r="V56" i="46" s="1"/>
  <c r="U46" i="46"/>
  <c r="U57" i="46" s="1"/>
  <c r="N41" i="46"/>
  <c r="N52" i="46" s="1"/>
  <c r="T42" i="46"/>
  <c r="T53" i="46" s="1"/>
  <c r="R43" i="46"/>
  <c r="R54" i="46" s="1"/>
  <c r="Y44" i="46"/>
  <c r="Y55" i="46" s="1"/>
  <c r="F46" i="46"/>
  <c r="F57" i="46" s="1"/>
  <c r="Z44" i="46"/>
  <c r="Z55" i="46" s="1"/>
  <c r="M41" i="46"/>
  <c r="M52" i="46" s="1"/>
  <c r="X40" i="46"/>
  <c r="X51" i="46" s="1"/>
  <c r="W39" i="46"/>
  <c r="W50" i="46" s="1"/>
  <c r="E41" i="46"/>
  <c r="E52" i="46" s="1"/>
  <c r="V43" i="46"/>
  <c r="V54" i="46" s="1"/>
  <c r="L47" i="46"/>
  <c r="L58" i="46" s="1"/>
  <c r="K42" i="46"/>
  <c r="K53" i="46" s="1"/>
  <c r="R47" i="46"/>
  <c r="R58" i="46" s="1"/>
  <c r="F39" i="46"/>
  <c r="F50" i="46" s="1"/>
  <c r="K43" i="46"/>
  <c r="K54" i="46" s="1"/>
  <c r="I39" i="46"/>
  <c r="I50" i="46" s="1"/>
  <c r="K39" i="46"/>
  <c r="K50" i="46" s="1"/>
  <c r="Z40" i="46"/>
  <c r="Z51" i="46" s="1"/>
  <c r="X41" i="46"/>
  <c r="X52" i="46" s="1"/>
  <c r="AA44" i="46"/>
  <c r="AA55" i="46" s="1"/>
  <c r="H45" i="46"/>
  <c r="H56" i="46" s="1"/>
  <c r="P45" i="46"/>
  <c r="P56" i="46" s="1"/>
  <c r="I44" i="46"/>
  <c r="I55" i="46" s="1"/>
  <c r="M45" i="46"/>
  <c r="M56" i="46" s="1"/>
  <c r="G40" i="46"/>
  <c r="G51" i="46" s="1"/>
  <c r="Q44" i="46"/>
  <c r="Q55" i="46" s="1"/>
  <c r="N45" i="46"/>
  <c r="N56" i="46" s="1"/>
  <c r="V46" i="46"/>
  <c r="V57" i="46" s="1"/>
  <c r="F45" i="46"/>
  <c r="F56" i="46" s="1"/>
  <c r="E46" i="46"/>
  <c r="E57" i="46" s="1"/>
  <c r="Z39" i="46"/>
  <c r="Z50" i="46" s="1"/>
  <c r="I40" i="46"/>
  <c r="I51" i="46" s="1"/>
  <c r="W41" i="46"/>
  <c r="W52" i="46" s="1"/>
  <c r="J43" i="46"/>
  <c r="J54" i="46" s="1"/>
  <c r="O46" i="46"/>
  <c r="O57" i="46" s="1"/>
  <c r="G46" i="46"/>
  <c r="G57" i="46" s="1"/>
  <c r="AB42" i="46"/>
  <c r="AB53" i="46" s="1"/>
  <c r="W45" i="46"/>
  <c r="W56" i="46" s="1"/>
  <c r="AA46" i="46"/>
  <c r="AA57" i="46" s="1"/>
  <c r="E42" i="46"/>
  <c r="E53" i="46" s="1"/>
  <c r="U39" i="46"/>
  <c r="U50" i="46" s="1"/>
  <c r="H39" i="46"/>
  <c r="H50" i="46" s="1"/>
  <c r="O47" i="46"/>
  <c r="O58" i="46" s="1"/>
  <c r="Y45" i="46"/>
  <c r="Y56" i="46" s="1"/>
  <c r="K40" i="46"/>
  <c r="K51" i="46" s="1"/>
  <c r="I41" i="46"/>
  <c r="I52" i="46" s="1"/>
  <c r="Q41" i="46"/>
  <c r="Q52" i="46" s="1"/>
  <c r="Y41" i="46"/>
  <c r="Y52" i="46" s="1"/>
  <c r="G42" i="46"/>
  <c r="G53" i="46" s="1"/>
  <c r="E87" i="46"/>
  <c r="O42" i="46"/>
  <c r="O53" i="46" s="1"/>
  <c r="W42" i="46"/>
  <c r="W53" i="46" s="1"/>
  <c r="M43" i="46"/>
  <c r="M54" i="46" s="1"/>
  <c r="E88" i="46"/>
  <c r="U43" i="46"/>
  <c r="U54" i="46" s="1"/>
  <c r="L44" i="46"/>
  <c r="L55" i="46" s="1"/>
  <c r="AB44" i="46"/>
  <c r="AB55" i="46" s="1"/>
  <c r="Q45" i="46"/>
  <c r="Q56" i="46" s="1"/>
  <c r="Z47" i="46"/>
  <c r="Z58" i="46" s="1"/>
  <c r="S42" i="46"/>
  <c r="S53" i="46" s="1"/>
  <c r="Q43" i="46"/>
  <c r="Q54" i="46" s="1"/>
  <c r="N39" i="46"/>
  <c r="N50" i="46" s="1"/>
  <c r="G44" i="46"/>
  <c r="G55" i="46" s="1"/>
  <c r="AA39" i="46"/>
  <c r="AA50" i="46" s="1"/>
  <c r="O39" i="46"/>
  <c r="O50" i="46" s="1"/>
  <c r="Z41" i="46"/>
  <c r="Z52" i="46" s="1"/>
  <c r="R45" i="46"/>
  <c r="R56" i="46" s="1"/>
  <c r="X39" i="46"/>
  <c r="X50" i="46" s="1"/>
  <c r="X44" i="46"/>
  <c r="X55" i="46" s="1"/>
  <c r="O41" i="46"/>
  <c r="O52" i="46" s="1"/>
  <c r="R44" i="46"/>
  <c r="R55" i="46" s="1"/>
  <c r="M40" i="46"/>
  <c r="M51" i="46" s="1"/>
  <c r="G39" i="46"/>
  <c r="G50" i="46" s="1"/>
  <c r="F41" i="46"/>
  <c r="F52" i="46" s="1"/>
  <c r="P42" i="46"/>
  <c r="P53" i="46" s="1"/>
  <c r="E40" i="46"/>
  <c r="E51" i="46" s="1"/>
  <c r="N40" i="46"/>
  <c r="N51" i="46" s="1"/>
  <c r="S41" i="46"/>
  <c r="S52" i="46" s="1"/>
  <c r="D45" i="46"/>
  <c r="D56" i="46" s="1"/>
  <c r="E90" i="46"/>
  <c r="S39" i="46"/>
  <c r="S50" i="46" s="1"/>
  <c r="L40" i="46"/>
  <c r="L51" i="46" s="1"/>
  <c r="Z43" i="46"/>
  <c r="Z54" i="46" s="1"/>
  <c r="L42" i="46"/>
  <c r="L53" i="46" s="1"/>
  <c r="R39" i="46"/>
  <c r="R50" i="46" s="1"/>
  <c r="R41" i="46"/>
  <c r="R52" i="46" s="1"/>
  <c r="D86" i="46"/>
  <c r="H42" i="46"/>
  <c r="H53" i="46" s="1"/>
  <c r="J45" i="46"/>
  <c r="J56" i="46" s="1"/>
  <c r="M44" i="46"/>
  <c r="M55" i="46" s="1"/>
  <c r="T40" i="46"/>
  <c r="T51" i="46" s="1"/>
  <c r="V41" i="46"/>
  <c r="V52" i="46" s="1"/>
  <c r="J44" i="46"/>
  <c r="J55" i="46" s="1"/>
  <c r="D42" i="46"/>
  <c r="D53" i="46" s="1"/>
  <c r="D39" i="46"/>
  <c r="D50" i="46" s="1"/>
  <c r="D84" i="46"/>
  <c r="AB45" i="46"/>
  <c r="AB56" i="46" s="1"/>
  <c r="Z42" i="46"/>
  <c r="Z53" i="46" s="1"/>
  <c r="O44" i="46"/>
  <c r="O55" i="46" s="1"/>
  <c r="E45" i="46"/>
  <c r="E56" i="46" s="1"/>
  <c r="D46" i="46"/>
  <c r="D57" i="46" s="1"/>
  <c r="T46" i="46"/>
  <c r="T57" i="46" s="1"/>
  <c r="U44" i="46"/>
  <c r="U55" i="46" s="1"/>
  <c r="C44" i="46"/>
  <c r="C45" i="46"/>
  <c r="C42" i="46"/>
  <c r="C39" i="46"/>
  <c r="Q47" i="45"/>
  <c r="Q58" i="45" s="1"/>
  <c r="AA47" i="45"/>
  <c r="AA58" i="45" s="1"/>
  <c r="V39" i="45"/>
  <c r="V50" i="45" s="1"/>
  <c r="R42" i="45"/>
  <c r="R53" i="45" s="1"/>
  <c r="F44" i="45"/>
  <c r="F55" i="45" s="1"/>
  <c r="F41" i="45"/>
  <c r="F52" i="45" s="1"/>
  <c r="M41" i="45"/>
  <c r="M52" i="45" s="1"/>
  <c r="K42" i="45"/>
  <c r="K53" i="45" s="1"/>
  <c r="S42" i="45"/>
  <c r="S53" i="45" s="1"/>
  <c r="AA42" i="45"/>
  <c r="AA53" i="45" s="1"/>
  <c r="I43" i="45"/>
  <c r="I54" i="45" s="1"/>
  <c r="Y43" i="45"/>
  <c r="Y54" i="45" s="1"/>
  <c r="O44" i="45"/>
  <c r="O55" i="45" s="1"/>
  <c r="I46" i="45"/>
  <c r="I57" i="45" s="1"/>
  <c r="R44" i="45"/>
  <c r="R55" i="45" s="1"/>
  <c r="Q40" i="45"/>
  <c r="Q51" i="45" s="1"/>
  <c r="F42" i="45"/>
  <c r="F53" i="45" s="1"/>
  <c r="T45" i="45"/>
  <c r="T56" i="45" s="1"/>
  <c r="V47" i="45"/>
  <c r="V58" i="45" s="1"/>
  <c r="AA45" i="45"/>
  <c r="AA56" i="45" s="1"/>
  <c r="X46" i="45"/>
  <c r="X57" i="45" s="1"/>
  <c r="G41" i="45"/>
  <c r="G52" i="45" s="1"/>
  <c r="W41" i="45"/>
  <c r="W52" i="45" s="1"/>
  <c r="AB42" i="45"/>
  <c r="AB53" i="45" s="1"/>
  <c r="V44" i="45"/>
  <c r="V55" i="45" s="1"/>
  <c r="J44" i="45"/>
  <c r="J55" i="45" s="1"/>
  <c r="F45" i="45"/>
  <c r="F56" i="45" s="1"/>
  <c r="L40" i="45"/>
  <c r="L51" i="45" s="1"/>
  <c r="L43" i="45"/>
  <c r="L54" i="45" s="1"/>
  <c r="P40" i="45"/>
  <c r="P51" i="45" s="1"/>
  <c r="L45" i="45"/>
  <c r="L56" i="45" s="1"/>
  <c r="L41" i="45"/>
  <c r="L52" i="45" s="1"/>
  <c r="H47" i="45"/>
  <c r="H58" i="45" s="1"/>
  <c r="R40" i="45"/>
  <c r="R51" i="45" s="1"/>
  <c r="J43" i="45"/>
  <c r="J54" i="45" s="1"/>
  <c r="E39" i="45"/>
  <c r="E50" i="45" s="1"/>
  <c r="D40" i="45"/>
  <c r="D51" i="45" s="1"/>
  <c r="X41" i="45"/>
  <c r="X52" i="45" s="1"/>
  <c r="E42" i="45"/>
  <c r="E53" i="45" s="1"/>
  <c r="S43" i="45"/>
  <c r="S54" i="45" s="1"/>
  <c r="H40" i="45"/>
  <c r="H51" i="45" s="1"/>
  <c r="E85" i="45"/>
  <c r="H43" i="45"/>
  <c r="H54" i="45" s="1"/>
  <c r="X39" i="45"/>
  <c r="X50" i="45" s="1"/>
  <c r="P43" i="45"/>
  <c r="P54" i="45" s="1"/>
  <c r="F47" i="45"/>
  <c r="F58" i="45" s="1"/>
  <c r="Z47" i="45"/>
  <c r="Z58" i="45" s="1"/>
  <c r="I41" i="45"/>
  <c r="I52" i="45" s="1"/>
  <c r="I40" i="45"/>
  <c r="I51" i="45" s="1"/>
  <c r="Y40" i="45"/>
  <c r="Y51" i="45" s="1"/>
  <c r="G42" i="45"/>
  <c r="G53" i="45" s="1"/>
  <c r="M43" i="45"/>
  <c r="M54" i="45" s="1"/>
  <c r="U46" i="45"/>
  <c r="U57" i="45" s="1"/>
  <c r="Y39" i="45"/>
  <c r="Y50" i="45" s="1"/>
  <c r="P46" i="45"/>
  <c r="P57" i="45" s="1"/>
  <c r="Z44" i="45"/>
  <c r="Z55" i="45" s="1"/>
  <c r="X43" i="45"/>
  <c r="X54" i="45" s="1"/>
  <c r="Q43" i="45"/>
  <c r="Q54" i="45" s="1"/>
  <c r="S39" i="45"/>
  <c r="S50" i="45" s="1"/>
  <c r="W42" i="45"/>
  <c r="W53" i="45" s="1"/>
  <c r="V40" i="45"/>
  <c r="V51" i="45" s="1"/>
  <c r="S41" i="45"/>
  <c r="S52" i="45" s="1"/>
  <c r="N43" i="45"/>
  <c r="N54" i="45" s="1"/>
  <c r="T44" i="45"/>
  <c r="T55" i="45" s="1"/>
  <c r="Z42" i="45"/>
  <c r="Z53" i="45" s="1"/>
  <c r="N44" i="45"/>
  <c r="N55" i="45" s="1"/>
  <c r="S45" i="45"/>
  <c r="S56" i="45" s="1"/>
  <c r="H46" i="45"/>
  <c r="H57" i="45" s="1"/>
  <c r="E91" i="45"/>
  <c r="N39" i="45"/>
  <c r="N50" i="45" s="1"/>
  <c r="Q41" i="45"/>
  <c r="Q52" i="45" s="1"/>
  <c r="Z45" i="45"/>
  <c r="Z56" i="45" s="1"/>
  <c r="U41" i="45"/>
  <c r="U52" i="45" s="1"/>
  <c r="U47" i="45"/>
  <c r="U58" i="45" s="1"/>
  <c r="Q39" i="45"/>
  <c r="Q50" i="45" s="1"/>
  <c r="E40" i="45"/>
  <c r="E51" i="45" s="1"/>
  <c r="M40" i="45"/>
  <c r="M51" i="45" s="1"/>
  <c r="R41" i="45"/>
  <c r="R52" i="45" s="1"/>
  <c r="U43" i="45"/>
  <c r="U54" i="45" s="1"/>
  <c r="I45" i="45"/>
  <c r="I56" i="45" s="1"/>
  <c r="AB39" i="45"/>
  <c r="AB50" i="45" s="1"/>
  <c r="Y44" i="45"/>
  <c r="Y55" i="45" s="1"/>
  <c r="U45" i="45"/>
  <c r="U56" i="45" s="1"/>
  <c r="Z46" i="45"/>
  <c r="Z57" i="45" s="1"/>
  <c r="M47" i="45"/>
  <c r="M58" i="45" s="1"/>
  <c r="P39" i="45"/>
  <c r="P50" i="45" s="1"/>
  <c r="E41" i="45"/>
  <c r="E52" i="45" s="1"/>
  <c r="K41" i="45"/>
  <c r="K52" i="45" s="1"/>
  <c r="AA41" i="45"/>
  <c r="AA52" i="45" s="1"/>
  <c r="Q42" i="45"/>
  <c r="Q53" i="45" s="1"/>
  <c r="Y42" i="45"/>
  <c r="Y53" i="45" s="1"/>
  <c r="G43" i="45"/>
  <c r="G54" i="45" s="1"/>
  <c r="E88" i="45"/>
  <c r="R45" i="45"/>
  <c r="R56" i="45" s="1"/>
  <c r="C46" i="45"/>
  <c r="C57" i="45" s="1"/>
  <c r="C44" i="45"/>
  <c r="C55" i="45" s="1"/>
  <c r="C47" i="45"/>
  <c r="C58" i="45" s="1"/>
  <c r="C43" i="45"/>
  <c r="C54" i="45" s="1"/>
  <c r="C45" i="45"/>
  <c r="C56" i="45" s="1"/>
  <c r="D46" i="45"/>
  <c r="D57" i="45" s="1"/>
  <c r="D42" i="45"/>
  <c r="D53" i="45" s="1"/>
  <c r="D44" i="45"/>
  <c r="D55" i="45" s="1"/>
  <c r="D45" i="45"/>
  <c r="D56" i="45" s="1"/>
  <c r="D47" i="45"/>
  <c r="D58" i="45" s="1"/>
  <c r="Y47" i="48"/>
  <c r="Y58" i="48" s="1"/>
  <c r="I39" i="48"/>
  <c r="I50" i="48" s="1"/>
  <c r="D91" i="48"/>
  <c r="K45" i="48"/>
  <c r="K56" i="48" s="1"/>
  <c r="E40" i="48"/>
  <c r="E51" i="48" s="1"/>
  <c r="T46" i="48"/>
  <c r="T57" i="48" s="1"/>
  <c r="L45" i="48"/>
  <c r="L56" i="48" s="1"/>
  <c r="Y44" i="48"/>
  <c r="Y55" i="48" s="1"/>
  <c r="S41" i="48"/>
  <c r="S52" i="48" s="1"/>
  <c r="W42" i="48"/>
  <c r="W53" i="48" s="1"/>
  <c r="O39" i="48"/>
  <c r="O50" i="48" s="1"/>
  <c r="U39" i="48"/>
  <c r="U50" i="48" s="1"/>
  <c r="L46" i="48"/>
  <c r="L57" i="48" s="1"/>
  <c r="F40" i="48"/>
  <c r="R46" i="48"/>
  <c r="R57" i="48" s="1"/>
  <c r="V42" i="48"/>
  <c r="V53" i="48" s="1"/>
  <c r="Z41" i="48"/>
  <c r="Z52" i="48" s="1"/>
  <c r="R43" i="48"/>
  <c r="R54" i="48" s="1"/>
  <c r="F42" i="48"/>
  <c r="J43" i="48"/>
  <c r="J54" i="48" s="1"/>
  <c r="D89" i="48"/>
  <c r="N39" i="48"/>
  <c r="N50" i="48" s="1"/>
  <c r="AB46" i="48"/>
  <c r="AB57" i="48" s="1"/>
  <c r="D41" i="48"/>
  <c r="D52" i="48" s="1"/>
  <c r="T40" i="48"/>
  <c r="T51" i="48" s="1"/>
  <c r="U46" i="48"/>
  <c r="U57" i="48" s="1"/>
  <c r="O40" i="48"/>
  <c r="O51" i="48" s="1"/>
  <c r="K46" i="48"/>
  <c r="K57" i="48" s="1"/>
  <c r="B92" i="48"/>
  <c r="S39" i="48"/>
  <c r="S50" i="48" s="1"/>
  <c r="D43" i="48"/>
  <c r="D54" i="48" s="1"/>
  <c r="W43" i="48"/>
  <c r="W54" i="48" s="1"/>
  <c r="S45" i="48"/>
  <c r="S56" i="48" s="1"/>
  <c r="Z45" i="48"/>
  <c r="Z56" i="48" s="1"/>
  <c r="V46" i="48"/>
  <c r="V57" i="48" s="1"/>
  <c r="K41" i="48"/>
  <c r="G44" i="48"/>
  <c r="G55" i="48" s="1"/>
  <c r="K47" i="48"/>
  <c r="K58" i="48" s="1"/>
  <c r="X43" i="48"/>
  <c r="X54" i="48" s="1"/>
  <c r="AA44" i="48"/>
  <c r="AA55" i="48" s="1"/>
  <c r="AA45" i="48"/>
  <c r="AA56" i="48" s="1"/>
  <c r="Y45" i="48"/>
  <c r="Y56" i="48" s="1"/>
  <c r="M44" i="48"/>
  <c r="J46" i="48"/>
  <c r="J57" i="48" s="1"/>
  <c r="G42" i="48"/>
  <c r="G53" i="48" s="1"/>
  <c r="G43" i="48"/>
  <c r="G54" i="48" s="1"/>
  <c r="T39" i="48"/>
  <c r="T50" i="48" s="1"/>
  <c r="Q39" i="48"/>
  <c r="Q50" i="48" s="1"/>
  <c r="M47" i="48"/>
  <c r="M58" i="48" s="1"/>
  <c r="R47" i="48"/>
  <c r="R58" i="48" s="1"/>
  <c r="V43" i="48"/>
  <c r="V54" i="48" s="1"/>
  <c r="G45" i="48"/>
  <c r="G56" i="48" s="1"/>
  <c r="F39" i="48"/>
  <c r="T41" i="48"/>
  <c r="T52" i="48" s="1"/>
  <c r="G41" i="48"/>
  <c r="G52" i="48" s="1"/>
  <c r="X42" i="48"/>
  <c r="X53" i="48" s="1"/>
  <c r="D92" i="48"/>
  <c r="C47" i="48"/>
  <c r="O47" i="47"/>
  <c r="O58" i="47" s="1"/>
  <c r="W45" i="47"/>
  <c r="W56" i="47" s="1"/>
  <c r="E46" i="47"/>
  <c r="E57" i="47" s="1"/>
  <c r="R47" i="47"/>
  <c r="R58" i="47" s="1"/>
  <c r="B87" i="47"/>
  <c r="X42" i="47"/>
  <c r="X53" i="47" s="1"/>
  <c r="Z43" i="47"/>
  <c r="Z54" i="47" s="1"/>
  <c r="Y44" i="47"/>
  <c r="Y55" i="47" s="1"/>
  <c r="P39" i="47"/>
  <c r="P50" i="47" s="1"/>
  <c r="L45" i="47"/>
  <c r="L56" i="47" s="1"/>
  <c r="W47" i="47"/>
  <c r="W58" i="47" s="1"/>
  <c r="M40" i="47"/>
  <c r="M51" i="47" s="1"/>
  <c r="E87" i="47"/>
  <c r="M42" i="47"/>
  <c r="M53" i="47" s="1"/>
  <c r="S43" i="47"/>
  <c r="S54" i="47" s="1"/>
  <c r="X41" i="47"/>
  <c r="X52" i="47" s="1"/>
  <c r="I39" i="47"/>
  <c r="I50" i="47" s="1"/>
  <c r="Q46" i="47"/>
  <c r="Q57" i="47" s="1"/>
  <c r="AA40" i="47"/>
  <c r="AA51" i="47" s="1"/>
  <c r="N47" i="47"/>
  <c r="N58" i="47" s="1"/>
  <c r="Q47" i="47"/>
  <c r="Q58" i="47" s="1"/>
  <c r="F43" i="47"/>
  <c r="F54" i="47" s="1"/>
  <c r="P45" i="47"/>
  <c r="P56" i="47" s="1"/>
  <c r="N46" i="47"/>
  <c r="N57" i="47" s="1"/>
  <c r="E42" i="47"/>
  <c r="E53" i="47" s="1"/>
  <c r="G47" i="47"/>
  <c r="G58" i="47" s="1"/>
  <c r="C85" i="47"/>
  <c r="F40" i="47"/>
  <c r="F51" i="47" s="1"/>
  <c r="I46" i="47"/>
  <c r="I57" i="47" s="1"/>
  <c r="AA39" i="47"/>
  <c r="AA50" i="47" s="1"/>
  <c r="P42" i="47"/>
  <c r="P53" i="47" s="1"/>
  <c r="P44" i="47"/>
  <c r="P55" i="47" s="1"/>
  <c r="P47" i="47"/>
  <c r="P58" i="47" s="1"/>
  <c r="Y45" i="47"/>
  <c r="Y56" i="47" s="1"/>
  <c r="W44" i="47"/>
  <c r="W55" i="47" s="1"/>
  <c r="N40" i="47"/>
  <c r="N51" i="47" s="1"/>
  <c r="Y41" i="47"/>
  <c r="Y52" i="47" s="1"/>
  <c r="B89" i="47"/>
  <c r="P40" i="47"/>
  <c r="P51" i="47" s="1"/>
  <c r="H45" i="47"/>
  <c r="H42" i="47"/>
  <c r="H53" i="47" s="1"/>
  <c r="U41" i="47"/>
  <c r="U52" i="47" s="1"/>
  <c r="M44" i="47"/>
  <c r="M55" i="47" s="1"/>
  <c r="AA41" i="47"/>
  <c r="AA52" i="47" s="1"/>
  <c r="S46" i="47"/>
  <c r="S57" i="47" s="1"/>
  <c r="J42" i="47"/>
  <c r="J53" i="47" s="1"/>
  <c r="R45" i="47"/>
  <c r="R56" i="47" s="1"/>
  <c r="K45" i="47"/>
  <c r="K56" i="47" s="1"/>
  <c r="S42" i="47"/>
  <c r="S53" i="47" s="1"/>
  <c r="E41" i="47"/>
  <c r="E52" i="47" s="1"/>
  <c r="G42" i="47"/>
  <c r="G53" i="47" s="1"/>
  <c r="U46" i="47"/>
  <c r="U57" i="47" s="1"/>
  <c r="Q42" i="47"/>
  <c r="Q53" i="47" s="1"/>
  <c r="K46" i="47"/>
  <c r="K57" i="47" s="1"/>
  <c r="T41" i="47"/>
  <c r="C40" i="47"/>
  <c r="C51" i="47" s="1"/>
  <c r="U47" i="46"/>
  <c r="U58" i="46" s="1"/>
  <c r="N43" i="46"/>
  <c r="N54" i="46" s="1"/>
  <c r="D44" i="46"/>
  <c r="D55" i="46" s="1"/>
  <c r="S44" i="46"/>
  <c r="S55" i="46" s="1"/>
  <c r="M46" i="46"/>
  <c r="M57" i="46" s="1"/>
  <c r="T39" i="46"/>
  <c r="T50" i="46" s="1"/>
  <c r="M47" i="46"/>
  <c r="M58" i="46" s="1"/>
  <c r="L39" i="46"/>
  <c r="L50" i="46" s="1"/>
  <c r="H41" i="46"/>
  <c r="H52" i="46" s="1"/>
  <c r="M42" i="46"/>
  <c r="M53" i="46" s="1"/>
  <c r="I43" i="46"/>
  <c r="I54" i="46" s="1"/>
  <c r="Y43" i="46"/>
  <c r="Y54" i="46" s="1"/>
  <c r="D40" i="46"/>
  <c r="D51" i="46" s="1"/>
  <c r="S40" i="46"/>
  <c r="S51" i="46" s="1"/>
  <c r="AA40" i="46"/>
  <c r="AA51" i="46" s="1"/>
  <c r="F42" i="46"/>
  <c r="F53" i="46" s="1"/>
  <c r="Y39" i="46"/>
  <c r="Y50" i="46" s="1"/>
  <c r="P47" i="46"/>
  <c r="P58" i="46" s="1"/>
  <c r="E39" i="46"/>
  <c r="E50" i="46" s="1"/>
  <c r="H40" i="46"/>
  <c r="H51" i="46" s="1"/>
  <c r="U41" i="46"/>
  <c r="U52" i="46" s="1"/>
  <c r="J42" i="46"/>
  <c r="J53" i="46" s="1"/>
  <c r="Q42" i="46"/>
  <c r="Q53" i="46" s="1"/>
  <c r="H43" i="46"/>
  <c r="H54" i="46" s="1"/>
  <c r="W47" i="46"/>
  <c r="W58" i="46" s="1"/>
  <c r="AB46" i="46"/>
  <c r="AB57" i="46" s="1"/>
  <c r="W46" i="46"/>
  <c r="W57" i="46" s="1"/>
  <c r="V42" i="46"/>
  <c r="V53" i="46" s="1"/>
  <c r="V44" i="46"/>
  <c r="V55" i="46" s="1"/>
  <c r="O45" i="46"/>
  <c r="O56" i="46" s="1"/>
  <c r="K45" i="46"/>
  <c r="K56" i="46" s="1"/>
  <c r="AB39" i="46"/>
  <c r="AB50" i="46" s="1"/>
  <c r="I46" i="46"/>
  <c r="I57" i="46" s="1"/>
  <c r="S43" i="46"/>
  <c r="S54" i="46" s="1"/>
  <c r="P44" i="46"/>
  <c r="P55" i="46" s="1"/>
  <c r="Y46" i="46"/>
  <c r="Y57" i="46" s="1"/>
  <c r="F44" i="46"/>
  <c r="F55" i="46" s="1"/>
  <c r="C47" i="46"/>
  <c r="X42" i="45"/>
  <c r="X53" i="45" s="1"/>
  <c r="E43" i="45"/>
  <c r="E54" i="45" s="1"/>
  <c r="Y46" i="45"/>
  <c r="Y57" i="45" s="1"/>
  <c r="I47" i="45"/>
  <c r="I58" i="45" s="1"/>
  <c r="AB41" i="45"/>
  <c r="AB52" i="45" s="1"/>
  <c r="N45" i="45"/>
  <c r="N56" i="45" s="1"/>
  <c r="J46" i="45"/>
  <c r="J57" i="45" s="1"/>
  <c r="K47" i="45"/>
  <c r="K58" i="45" s="1"/>
  <c r="I39" i="45"/>
  <c r="I50" i="45" s="1"/>
  <c r="T40" i="45"/>
  <c r="T51" i="45" s="1"/>
  <c r="H41" i="45"/>
  <c r="H52" i="45" s="1"/>
  <c r="AB44" i="45"/>
  <c r="AB55" i="45" s="1"/>
  <c r="T47" i="45"/>
  <c r="T58" i="45" s="1"/>
  <c r="G40" i="45"/>
  <c r="G51" i="45" s="1"/>
  <c r="M44" i="45"/>
  <c r="M55" i="45" s="1"/>
  <c r="U44" i="45"/>
  <c r="U55" i="45" s="1"/>
  <c r="V41" i="45"/>
  <c r="V52" i="45" s="1"/>
  <c r="J42" i="45"/>
  <c r="J53" i="45" s="1"/>
  <c r="V45" i="45"/>
  <c r="V56" i="45" s="1"/>
  <c r="R46" i="45"/>
  <c r="R57" i="45" s="1"/>
  <c r="AB40" i="45"/>
  <c r="AB51" i="45" s="1"/>
  <c r="O41" i="45"/>
  <c r="O52" i="45" s="1"/>
  <c r="H45" i="45"/>
  <c r="H56" i="45" s="1"/>
  <c r="P47" i="45"/>
  <c r="P58" i="45" s="1"/>
  <c r="T39" i="45"/>
  <c r="T50" i="45" s="1"/>
  <c r="R43" i="45"/>
  <c r="R54" i="45" s="1"/>
  <c r="Z43" i="45"/>
  <c r="Z54" i="45" s="1"/>
  <c r="T46" i="45"/>
  <c r="T57" i="45" s="1"/>
  <c r="S46" i="45"/>
  <c r="S57" i="45" s="1"/>
  <c r="W45" i="45"/>
  <c r="W56" i="45" s="1"/>
  <c r="O40" i="45"/>
  <c r="O51" i="45" s="1"/>
  <c r="AA43" i="45"/>
  <c r="AA54" i="45" s="1"/>
  <c r="P44" i="45"/>
  <c r="P55" i="45" s="1"/>
  <c r="L47" i="45"/>
  <c r="L58" i="45" s="1"/>
  <c r="X47" i="45"/>
  <c r="X58" i="45" s="1"/>
  <c r="AB43" i="45"/>
  <c r="AB54" i="45" s="1"/>
  <c r="L39" i="45"/>
  <c r="L50" i="45" s="1"/>
  <c r="T42" i="45"/>
  <c r="T53" i="45" s="1"/>
  <c r="E46" i="45"/>
  <c r="E57" i="45" s="1"/>
  <c r="L42" i="45"/>
  <c r="L53" i="45" s="1"/>
  <c r="H39" i="45"/>
  <c r="H50" i="45" s="1"/>
  <c r="L46" i="45"/>
  <c r="L57" i="45" s="1"/>
  <c r="K46" i="45"/>
  <c r="K57" i="45" s="1"/>
  <c r="AB46" i="45"/>
  <c r="AB57" i="45" s="1"/>
  <c r="D39" i="45"/>
  <c r="D50" i="45" s="1"/>
  <c r="X40" i="45"/>
  <c r="X51" i="45" s="1"/>
  <c r="O45" i="45"/>
  <c r="O56" i="45" s="1"/>
  <c r="V43" i="45"/>
  <c r="V54" i="45" s="1"/>
  <c r="X45" i="45"/>
  <c r="X56" i="45" s="1"/>
  <c r="F39" i="45"/>
  <c r="F50" i="45" s="1"/>
  <c r="T43" i="45"/>
  <c r="T54" i="45" s="1"/>
  <c r="C41" i="45"/>
  <c r="C52" i="45" s="1"/>
  <c r="G39" i="48"/>
  <c r="G50" i="48" s="1"/>
  <c r="H45" i="48"/>
  <c r="H56" i="48" s="1"/>
  <c r="Y47" i="46"/>
  <c r="Y58" i="46" s="1"/>
  <c r="T47" i="47"/>
  <c r="T58" i="47" s="1"/>
  <c r="E47" i="45"/>
  <c r="E58" i="45" s="1"/>
  <c r="D47" i="46"/>
  <c r="D58" i="46" s="1"/>
  <c r="J39" i="46"/>
  <c r="J50" i="46" s="1"/>
  <c r="G25" i="4"/>
  <c r="G37" i="4" s="1"/>
  <c r="E25" i="4"/>
  <c r="E37" i="4" s="1"/>
  <c r="L25" i="4"/>
  <c r="L37" i="4" s="1"/>
  <c r="L25" i="6"/>
  <c r="L37" i="6" s="1"/>
  <c r="C25" i="8"/>
  <c r="C37" i="8" s="1"/>
  <c r="G25" i="8"/>
  <c r="G37" i="8" s="1"/>
  <c r="N25" i="8"/>
  <c r="N37" i="8" s="1"/>
  <c r="M25" i="8"/>
  <c r="M37" i="8" s="1"/>
  <c r="N25" i="10"/>
  <c r="N37" i="10" s="1"/>
  <c r="O25" i="11"/>
  <c r="O37" i="11" s="1"/>
  <c r="O25" i="13"/>
  <c r="O37" i="13" s="1"/>
  <c r="N25" i="13"/>
  <c r="N37" i="13" s="1"/>
  <c r="I25" i="13"/>
  <c r="I37" i="13" s="1"/>
  <c r="C25" i="14"/>
  <c r="C37" i="14" s="1"/>
  <c r="G25" i="14"/>
  <c r="G37" i="14" s="1"/>
  <c r="D25" i="17"/>
  <c r="D37" i="17" s="1"/>
  <c r="E25" i="17"/>
  <c r="E37" i="17" s="1"/>
  <c r="E25" i="19"/>
  <c r="E37" i="19" s="1"/>
  <c r="K25" i="21"/>
  <c r="K37" i="21" s="1"/>
  <c r="K47" i="21" s="1"/>
  <c r="O25" i="21"/>
  <c r="O37" i="21" s="1"/>
  <c r="O49" i="21" s="1"/>
  <c r="R25" i="21"/>
  <c r="R37" i="21" s="1"/>
  <c r="R49" i="21" s="1"/>
  <c r="E25" i="21"/>
  <c r="E37" i="21" s="1"/>
  <c r="E49" i="21" s="1"/>
  <c r="H25" i="21"/>
  <c r="H37" i="21" s="1"/>
  <c r="N25" i="22"/>
  <c r="N37" i="22" s="1"/>
  <c r="F25" i="28"/>
  <c r="F37" i="28" s="1"/>
  <c r="J25" i="28"/>
  <c r="J37" i="28" s="1"/>
  <c r="J41" i="28" s="1"/>
  <c r="Q25" i="28"/>
  <c r="Q37" i="28" s="1"/>
  <c r="U25" i="28"/>
  <c r="U37" i="28" s="1"/>
  <c r="U44" i="28" s="1"/>
  <c r="K25" i="28"/>
  <c r="K37" i="28" s="1"/>
  <c r="K47" i="28" s="1"/>
  <c r="E32" i="27"/>
  <c r="E33" i="27" s="1"/>
  <c r="H32" i="27"/>
  <c r="H33" i="27" s="1"/>
  <c r="L32" i="27"/>
  <c r="L33" i="27" s="1"/>
  <c r="S32" i="27"/>
  <c r="S33" i="27" s="1"/>
  <c r="H39" i="48"/>
  <c r="H50" i="48" s="1"/>
  <c r="G47" i="46"/>
  <c r="G58" i="46" s="1"/>
  <c r="G47" i="45"/>
  <c r="G58" i="45" s="1"/>
  <c r="H25" i="1"/>
  <c r="H37" i="1" s="1"/>
  <c r="B25" i="1"/>
  <c r="B37" i="1" s="1"/>
  <c r="F25" i="1"/>
  <c r="F37" i="1" s="1"/>
  <c r="N25" i="1"/>
  <c r="N37" i="1" s="1"/>
  <c r="F25" i="3"/>
  <c r="F37" i="3" s="1"/>
  <c r="I25" i="3"/>
  <c r="I37" i="3" s="1"/>
  <c r="M25" i="3"/>
  <c r="M37" i="3" s="1"/>
  <c r="F25" i="5"/>
  <c r="F37" i="5" s="1"/>
  <c r="J25" i="5"/>
  <c r="J37" i="5" s="1"/>
  <c r="D25" i="5"/>
  <c r="D37" i="5" s="1"/>
  <c r="G25" i="5"/>
  <c r="G37" i="5" s="1"/>
  <c r="K25" i="5"/>
  <c r="K37" i="5" s="1"/>
  <c r="F25" i="7"/>
  <c r="F37" i="7" s="1"/>
  <c r="J25" i="7"/>
  <c r="J37" i="7" s="1"/>
  <c r="M25" i="7"/>
  <c r="M37" i="7" s="1"/>
  <c r="G25" i="7"/>
  <c r="G37" i="7" s="1"/>
  <c r="K25" i="7"/>
  <c r="K37" i="7" s="1"/>
  <c r="F25" i="9"/>
  <c r="F37" i="9" s="1"/>
  <c r="M25" i="9"/>
  <c r="M37" i="9" s="1"/>
  <c r="G25" i="9"/>
  <c r="G37" i="9" s="1"/>
  <c r="E25" i="10"/>
  <c r="E37" i="10" s="1"/>
  <c r="D25" i="10"/>
  <c r="D37" i="10" s="1"/>
  <c r="H25" i="11"/>
  <c r="H37" i="11" s="1"/>
  <c r="G25" i="11"/>
  <c r="G37" i="11" s="1"/>
  <c r="K25" i="12"/>
  <c r="K37" i="12" s="1"/>
  <c r="E25" i="12"/>
  <c r="E37" i="12" s="1"/>
  <c r="H25" i="13"/>
  <c r="H37" i="13" s="1"/>
  <c r="L25" i="13"/>
  <c r="L37" i="13" s="1"/>
  <c r="D25" i="14"/>
  <c r="D37" i="14" s="1"/>
  <c r="O25" i="14"/>
  <c r="O37" i="14" s="1"/>
  <c r="E25" i="22"/>
  <c r="E37" i="22" s="1"/>
  <c r="E49" i="22" s="1"/>
  <c r="E32" i="24"/>
  <c r="E44" i="24" s="1"/>
  <c r="I32" i="24"/>
  <c r="I44" i="24" s="1"/>
  <c r="G70" i="24"/>
  <c r="G82" i="24" s="1"/>
  <c r="F32" i="27"/>
  <c r="F33" i="27" s="1"/>
  <c r="L25" i="32"/>
  <c r="L37" i="32" s="1"/>
  <c r="L49" i="32" s="1"/>
  <c r="X44" i="45"/>
  <c r="X55" i="45" s="1"/>
  <c r="W39" i="45"/>
  <c r="W50" i="45" s="1"/>
  <c r="K39" i="45"/>
  <c r="K50" i="45" s="1"/>
  <c r="O47" i="45"/>
  <c r="O58" i="45" s="1"/>
  <c r="C25" i="3"/>
  <c r="C37" i="3" s="1"/>
  <c r="I25" i="8"/>
  <c r="I37" i="8" s="1"/>
  <c r="L25" i="8"/>
  <c r="L37" i="8" s="1"/>
  <c r="D25" i="12"/>
  <c r="D37" i="12" s="1"/>
  <c r="D25" i="22"/>
  <c r="D37" i="22" s="1"/>
  <c r="C25" i="18"/>
  <c r="C37" i="18" s="1"/>
  <c r="O25" i="19"/>
  <c r="O37" i="19" s="1"/>
  <c r="O49" i="19" s="1"/>
  <c r="P25" i="20"/>
  <c r="P37" i="20" s="1"/>
  <c r="P49" i="20" s="1"/>
  <c r="O32" i="27"/>
  <c r="O33" i="27" s="1"/>
  <c r="X25" i="30"/>
  <c r="X37" i="30" s="1"/>
  <c r="C25" i="32"/>
  <c r="C37" i="32" s="1"/>
  <c r="C49" i="32" s="1"/>
  <c r="Q46" i="45"/>
  <c r="Q57" i="45" s="1"/>
  <c r="M25" i="22"/>
  <c r="M37" i="22" s="1"/>
  <c r="K60" i="37"/>
  <c r="K61" i="37" s="1"/>
  <c r="G44" i="45"/>
  <c r="G55" i="45" s="1"/>
  <c r="AA64" i="36"/>
  <c r="AA65" i="36" s="1"/>
  <c r="T64" i="36"/>
  <c r="T65" i="36" s="1"/>
  <c r="X64" i="36"/>
  <c r="X65" i="36" s="1"/>
  <c r="H65" i="38"/>
  <c r="H66" i="38" s="1"/>
  <c r="N65" i="38"/>
  <c r="N66" i="38" s="1"/>
  <c r="D43" i="46"/>
  <c r="D54" i="46" s="1"/>
  <c r="M25" i="28"/>
  <c r="M37" i="28" s="1"/>
  <c r="M48" i="28" s="1"/>
  <c r="E25" i="28"/>
  <c r="E37" i="28" s="1"/>
  <c r="E41" i="28" s="1"/>
  <c r="L58" i="29"/>
  <c r="L59" i="29" s="1"/>
  <c r="R132" i="36"/>
  <c r="R133" i="36" s="1"/>
  <c r="Z132" i="36"/>
  <c r="Z133" i="36" s="1"/>
  <c r="M132" i="36"/>
  <c r="M133" i="36" s="1"/>
  <c r="S44" i="45"/>
  <c r="S55" i="45" s="1"/>
  <c r="C46" i="46"/>
  <c r="J46" i="46"/>
  <c r="J57" i="46" s="1"/>
  <c r="J23" i="47"/>
  <c r="K35" i="47" s="1"/>
  <c r="K81" i="47" s="1"/>
  <c r="B58" i="29"/>
  <c r="B59" i="29" s="1"/>
  <c r="I132" i="38"/>
  <c r="I133" i="38" s="1"/>
  <c r="Q132" i="38"/>
  <c r="Q133" i="38" s="1"/>
  <c r="K45" i="45"/>
  <c r="K56" i="45" s="1"/>
  <c r="AA46" i="45"/>
  <c r="AA57" i="45" s="1"/>
  <c r="U40" i="45"/>
  <c r="U51" i="45" s="1"/>
  <c r="G43" i="46"/>
  <c r="G54" i="46" s="1"/>
  <c r="J30" i="44"/>
  <c r="J57" i="44" s="1"/>
  <c r="J34" i="44"/>
  <c r="J61" i="44" s="1"/>
  <c r="J18" i="44"/>
  <c r="J45" i="44" s="1"/>
  <c r="J29" i="44"/>
  <c r="J56" i="44" s="1"/>
  <c r="J33" i="44"/>
  <c r="J60" i="44" s="1"/>
  <c r="J15" i="44"/>
  <c r="J42" i="44" s="1"/>
  <c r="J19" i="44"/>
  <c r="J46" i="44" s="1"/>
  <c r="J16" i="44"/>
  <c r="J43" i="44" s="1"/>
  <c r="J17" i="44"/>
  <c r="J44" i="44" s="1"/>
  <c r="N30" i="44"/>
  <c r="N57" i="44" s="1"/>
  <c r="N34" i="44"/>
  <c r="N61" i="44" s="1"/>
  <c r="N18" i="44"/>
  <c r="N45" i="44" s="1"/>
  <c r="N29" i="44"/>
  <c r="N56" i="44" s="1"/>
  <c r="N33" i="44"/>
  <c r="N60" i="44" s="1"/>
  <c r="N15" i="44"/>
  <c r="N42" i="44" s="1"/>
  <c r="N19" i="44"/>
  <c r="N46" i="44" s="1"/>
  <c r="N14" i="44"/>
  <c r="N41" i="44" s="1"/>
  <c r="N31" i="44"/>
  <c r="N58" i="44" s="1"/>
  <c r="N21" i="44"/>
  <c r="N48" i="44" s="1"/>
  <c r="N28" i="44"/>
  <c r="N55" i="44" s="1"/>
  <c r="N32" i="44"/>
  <c r="N59" i="44" s="1"/>
  <c r="N27" i="44"/>
  <c r="N54" i="44" s="1"/>
  <c r="N16" i="44"/>
  <c r="N43" i="44" s="1"/>
  <c r="J20" i="44"/>
  <c r="J47" i="44" s="1"/>
  <c r="J27" i="44"/>
  <c r="J54" i="44" s="1"/>
  <c r="J31" i="44"/>
  <c r="J58" i="44" s="1"/>
  <c r="G25" i="28"/>
  <c r="G37" i="28" s="1"/>
  <c r="G46" i="28" s="1"/>
  <c r="R25" i="28"/>
  <c r="R37" i="28" s="1"/>
  <c r="R45" i="28" s="1"/>
  <c r="P58" i="29"/>
  <c r="P59" i="29" s="1"/>
  <c r="M118" i="29"/>
  <c r="M119" i="29" s="1"/>
  <c r="U118" i="29"/>
  <c r="U119" i="29" s="1"/>
  <c r="N118" i="29"/>
  <c r="N119" i="29" s="1"/>
  <c r="R118" i="29"/>
  <c r="R119" i="29" s="1"/>
  <c r="H132" i="36"/>
  <c r="H133" i="36" s="1"/>
  <c r="T132" i="36"/>
  <c r="T133" i="36" s="1"/>
  <c r="O132" i="36"/>
  <c r="O133" i="36" s="1"/>
  <c r="S132" i="36"/>
  <c r="S133" i="36" s="1"/>
  <c r="C65" i="38"/>
  <c r="C66" i="38" s="1"/>
  <c r="S65" i="38"/>
  <c r="S66" i="38" s="1"/>
  <c r="E65" i="38"/>
  <c r="E66" i="38" s="1"/>
  <c r="I65" i="38"/>
  <c r="I66" i="38" s="1"/>
  <c r="V65" i="38"/>
  <c r="V66" i="38" s="1"/>
  <c r="Z65" i="38"/>
  <c r="Z66" i="38" s="1"/>
  <c r="L65" i="38"/>
  <c r="L66" i="38" s="1"/>
  <c r="J132" i="38"/>
  <c r="J133" i="38" s="1"/>
  <c r="C132" i="38"/>
  <c r="C133" i="38" s="1"/>
  <c r="P132" i="38"/>
  <c r="P133" i="38" s="1"/>
  <c r="AB132" i="38"/>
  <c r="AB133" i="38" s="1"/>
  <c r="C42" i="45"/>
  <c r="C53" i="45" s="1"/>
  <c r="X43" i="46"/>
  <c r="X54" i="46" s="1"/>
  <c r="P43" i="46"/>
  <c r="P54" i="46" s="1"/>
  <c r="K31" i="44"/>
  <c r="K58" i="44" s="1"/>
  <c r="K15" i="44"/>
  <c r="K42" i="44" s="1"/>
  <c r="K19" i="44"/>
  <c r="K46" i="44" s="1"/>
  <c r="K30" i="44"/>
  <c r="K57" i="44" s="1"/>
  <c r="K34" i="44"/>
  <c r="K61" i="44" s="1"/>
  <c r="K27" i="44"/>
  <c r="K54" i="44" s="1"/>
  <c r="K16" i="44"/>
  <c r="K43" i="44" s="1"/>
  <c r="K20" i="44"/>
  <c r="K47" i="44" s="1"/>
  <c r="K17" i="44"/>
  <c r="K44" i="44" s="1"/>
  <c r="K18" i="44"/>
  <c r="K45" i="44" s="1"/>
  <c r="K33" i="44"/>
  <c r="K60" i="44" s="1"/>
  <c r="J32" i="44"/>
  <c r="J59" i="44" s="1"/>
  <c r="L21" i="44"/>
  <c r="L48" i="44" s="1"/>
  <c r="L17" i="44"/>
  <c r="L44" i="44" s="1"/>
  <c r="O20" i="44"/>
  <c r="O47" i="44" s="1"/>
  <c r="O16" i="44"/>
  <c r="O43" i="44" s="1"/>
  <c r="O27" i="44"/>
  <c r="O54" i="44" s="1"/>
  <c r="O34" i="44"/>
  <c r="O61" i="44" s="1"/>
  <c r="L31" i="44"/>
  <c r="L58" i="44" s="1"/>
  <c r="O30" i="44"/>
  <c r="O57" i="44" s="1"/>
  <c r="B118" i="29"/>
  <c r="B119" i="29" s="1"/>
  <c r="I20" i="44"/>
  <c r="I47" i="44" s="1"/>
  <c r="I16" i="44"/>
  <c r="I43" i="44" s="1"/>
  <c r="L20" i="44"/>
  <c r="L47" i="44" s="1"/>
  <c r="L16" i="44"/>
  <c r="L43" i="44" s="1"/>
  <c r="M21" i="44"/>
  <c r="M48" i="44" s="1"/>
  <c r="M17" i="44"/>
  <c r="M44" i="44" s="1"/>
  <c r="O14" i="44"/>
  <c r="O41" i="44" s="1"/>
  <c r="O19" i="44"/>
  <c r="O46" i="44" s="1"/>
  <c r="O15" i="44"/>
  <c r="O42" i="44" s="1"/>
  <c r="L27" i="44"/>
  <c r="L54" i="44" s="1"/>
  <c r="O35" i="44"/>
  <c r="O62" i="44" s="1"/>
  <c r="M33" i="44"/>
  <c r="M60" i="44" s="1"/>
  <c r="I33" i="44"/>
  <c r="I60" i="44" s="1"/>
  <c r="L32" i="44"/>
  <c r="L59" i="44" s="1"/>
  <c r="N82" i="38"/>
  <c r="M82" i="38"/>
  <c r="O82" i="38"/>
  <c r="O84" i="38"/>
  <c r="M84" i="38"/>
  <c r="N84" i="38"/>
  <c r="N103" i="38"/>
  <c r="M103" i="38"/>
  <c r="O103" i="38"/>
  <c r="O87" i="38"/>
  <c r="M87" i="38"/>
  <c r="N87" i="38"/>
  <c r="M94" i="38"/>
  <c r="N94" i="38"/>
  <c r="O94" i="38"/>
  <c r="N101" i="38"/>
  <c r="O101" i="38"/>
  <c r="M101" i="38"/>
  <c r="O81" i="38"/>
  <c r="N81" i="38"/>
  <c r="M81" i="38"/>
  <c r="N91" i="38"/>
  <c r="M91" i="38"/>
  <c r="O91" i="38"/>
  <c r="O88" i="38"/>
  <c r="M88" i="38"/>
  <c r="N88" i="38"/>
  <c r="O92" i="38"/>
  <c r="M92" i="38"/>
  <c r="N92" i="38"/>
  <c r="O96" i="38"/>
  <c r="M96" i="38"/>
  <c r="N96" i="38"/>
  <c r="AA132" i="38"/>
  <c r="AA133" i="38" s="1"/>
  <c r="M132" i="38"/>
  <c r="M133" i="38" s="1"/>
  <c r="U132" i="38"/>
  <c r="U133" i="38" s="1"/>
  <c r="Y132" i="38"/>
  <c r="Y133" i="38" s="1"/>
  <c r="Z132" i="38"/>
  <c r="Z133" i="38" s="1"/>
  <c r="G132" i="38"/>
  <c r="G133" i="38" s="1"/>
  <c r="K132" i="38"/>
  <c r="K133" i="38" s="1"/>
  <c r="S132" i="38"/>
  <c r="S133" i="38" s="1"/>
  <c r="M85" i="38"/>
  <c r="N85" i="38"/>
  <c r="O85" i="38"/>
  <c r="M90" i="38"/>
  <c r="N90" i="38"/>
  <c r="O90" i="38"/>
  <c r="M98" i="38"/>
  <c r="N98" i="38"/>
  <c r="O98" i="38"/>
  <c r="M106" i="38"/>
  <c r="N106" i="38"/>
  <c r="O106" i="38"/>
  <c r="X65" i="38"/>
  <c r="X66" i="38" s="1"/>
  <c r="O83" i="38"/>
  <c r="M83" i="38"/>
  <c r="N83" i="38"/>
  <c r="N95" i="38"/>
  <c r="O95" i="38"/>
  <c r="M95" i="38"/>
  <c r="N99" i="38"/>
  <c r="O99" i="38"/>
  <c r="M99" i="38"/>
  <c r="M102" i="38"/>
  <c r="O102" i="38"/>
  <c r="N102" i="38"/>
  <c r="O104" i="38"/>
  <c r="M104" i="38"/>
  <c r="N104" i="38"/>
  <c r="E132" i="38"/>
  <c r="E133" i="38" s="1"/>
  <c r="B132" i="38"/>
  <c r="B133" i="38" s="1"/>
  <c r="N132" i="38"/>
  <c r="N133" i="38" s="1"/>
  <c r="W132" i="38"/>
  <c r="W133" i="38" s="1"/>
  <c r="D132" i="38"/>
  <c r="D133" i="38" s="1"/>
  <c r="H132" i="38"/>
  <c r="H133" i="38" s="1"/>
  <c r="B65" i="38"/>
  <c r="B66" i="38" s="1"/>
  <c r="F65" i="38"/>
  <c r="F66" i="38" s="1"/>
  <c r="G65" i="38"/>
  <c r="G66" i="38" s="1"/>
  <c r="AA65" i="38"/>
  <c r="AA66" i="38" s="1"/>
  <c r="O80" i="38"/>
  <c r="N86" i="38"/>
  <c r="O86" i="38"/>
  <c r="M86" i="38"/>
  <c r="M89" i="38"/>
  <c r="N89" i="38"/>
  <c r="O89" i="38"/>
  <c r="M93" i="38"/>
  <c r="N93" i="38"/>
  <c r="O93" i="38"/>
  <c r="O97" i="38"/>
  <c r="M97" i="38"/>
  <c r="N97" i="38"/>
  <c r="O100" i="38"/>
  <c r="N100" i="38"/>
  <c r="M100" i="38"/>
  <c r="M105" i="38"/>
  <c r="N105" i="38"/>
  <c r="O105" i="38"/>
  <c r="M15" i="38"/>
  <c r="N15" i="38"/>
  <c r="O15" i="38"/>
  <c r="M31" i="38"/>
  <c r="N31" i="38"/>
  <c r="O31" i="38"/>
  <c r="M27" i="38"/>
  <c r="N27" i="38"/>
  <c r="O27" i="38"/>
  <c r="M23" i="38"/>
  <c r="N23" i="38"/>
  <c r="O23" i="38"/>
  <c r="M19" i="38"/>
  <c r="N19" i="38"/>
  <c r="O19" i="38"/>
  <c r="M35" i="38"/>
  <c r="N35" i="38"/>
  <c r="O35" i="38"/>
  <c r="N13" i="38"/>
  <c r="O13" i="38"/>
  <c r="M13" i="38"/>
  <c r="N17" i="38"/>
  <c r="O17" i="38"/>
  <c r="M17" i="38"/>
  <c r="N21" i="38"/>
  <c r="O21" i="38"/>
  <c r="M21" i="38"/>
  <c r="N25" i="38"/>
  <c r="O25" i="38"/>
  <c r="M25" i="38"/>
  <c r="N29" i="38"/>
  <c r="O29" i="38"/>
  <c r="M29" i="38"/>
  <c r="N33" i="38"/>
  <c r="O33" i="38"/>
  <c r="M33" i="38"/>
  <c r="N37" i="38"/>
  <c r="O37" i="38"/>
  <c r="M37" i="38"/>
  <c r="K65" i="38"/>
  <c r="K66" i="38" s="1"/>
  <c r="O65" i="38"/>
  <c r="O66" i="38" s="1"/>
  <c r="W65" i="38"/>
  <c r="W66" i="38" s="1"/>
  <c r="U65" i="38"/>
  <c r="U66" i="38" s="1"/>
  <c r="Y65" i="38"/>
  <c r="Y66" i="38" s="1"/>
  <c r="L132" i="38"/>
  <c r="L133" i="38" s="1"/>
  <c r="T132" i="38"/>
  <c r="T133" i="38" s="1"/>
  <c r="O132" i="38"/>
  <c r="O133" i="38" s="1"/>
  <c r="D65" i="38"/>
  <c r="D66" i="38" s="1"/>
  <c r="P65" i="38"/>
  <c r="P66" i="38" s="1"/>
  <c r="T65" i="38"/>
  <c r="T66" i="38" s="1"/>
  <c r="J65" i="38"/>
  <c r="J66" i="38" s="1"/>
  <c r="X132" i="38"/>
  <c r="X133" i="38" s="1"/>
  <c r="M65" i="38"/>
  <c r="M66" i="38" s="1"/>
  <c r="Q65" i="38"/>
  <c r="Q66" i="38" s="1"/>
  <c r="F132" i="38"/>
  <c r="F133" i="38" s="1"/>
  <c r="R132" i="38"/>
  <c r="R133" i="38" s="1"/>
  <c r="V132" i="38"/>
  <c r="V133" i="38" s="1"/>
  <c r="O14" i="38"/>
  <c r="M14" i="38"/>
  <c r="N14" i="38"/>
  <c r="M16" i="38"/>
  <c r="N16" i="38"/>
  <c r="O16" i="38"/>
  <c r="O18" i="38"/>
  <c r="M18" i="38"/>
  <c r="N18" i="38"/>
  <c r="M20" i="38"/>
  <c r="N20" i="38"/>
  <c r="O20" i="38"/>
  <c r="O22" i="38"/>
  <c r="M22" i="38"/>
  <c r="N22" i="38"/>
  <c r="M24" i="38"/>
  <c r="N24" i="38"/>
  <c r="O24" i="38"/>
  <c r="O26" i="38"/>
  <c r="M26" i="38"/>
  <c r="N26" i="38"/>
  <c r="M28" i="38"/>
  <c r="N28" i="38"/>
  <c r="O28" i="38"/>
  <c r="O30" i="38"/>
  <c r="M30" i="38"/>
  <c r="N30" i="38"/>
  <c r="M32" i="38"/>
  <c r="N32" i="38"/>
  <c r="O32" i="38"/>
  <c r="O34" i="38"/>
  <c r="M34" i="38"/>
  <c r="N34" i="38"/>
  <c r="M36" i="38"/>
  <c r="N36" i="38"/>
  <c r="O36" i="38"/>
  <c r="O38" i="38"/>
  <c r="M38" i="38"/>
  <c r="N38" i="38"/>
  <c r="M94" i="36"/>
  <c r="N94" i="36"/>
  <c r="O94" i="36"/>
  <c r="M95" i="36"/>
  <c r="N95" i="36"/>
  <c r="O95" i="36"/>
  <c r="O84" i="36"/>
  <c r="M84" i="36"/>
  <c r="N84" i="36"/>
  <c r="O92" i="36"/>
  <c r="M92" i="36"/>
  <c r="N92" i="36"/>
  <c r="O96" i="36"/>
  <c r="M96" i="36"/>
  <c r="N96" i="36"/>
  <c r="M104" i="36"/>
  <c r="N104" i="36"/>
  <c r="O104" i="36"/>
  <c r="O88" i="36"/>
  <c r="M88" i="36"/>
  <c r="N88" i="36"/>
  <c r="M101" i="36"/>
  <c r="N101" i="36"/>
  <c r="O101" i="36"/>
  <c r="O80" i="36"/>
  <c r="M80" i="36"/>
  <c r="N80" i="36"/>
  <c r="N83" i="36"/>
  <c r="O83" i="36"/>
  <c r="M83" i="36"/>
  <c r="M85" i="36"/>
  <c r="N85" i="36"/>
  <c r="O85" i="36"/>
  <c r="M90" i="36"/>
  <c r="N90" i="36"/>
  <c r="O90" i="36"/>
  <c r="N100" i="36"/>
  <c r="O100" i="36"/>
  <c r="M100" i="36"/>
  <c r="N103" i="36"/>
  <c r="O103" i="36"/>
  <c r="M103" i="36"/>
  <c r="M81" i="36"/>
  <c r="N81" i="36"/>
  <c r="O81" i="36"/>
  <c r="M86" i="36"/>
  <c r="N86" i="36"/>
  <c r="O86" i="36"/>
  <c r="M97" i="36"/>
  <c r="N97" i="36"/>
  <c r="O97" i="36"/>
  <c r="K132" i="36"/>
  <c r="K133" i="36" s="1"/>
  <c r="AA132" i="36"/>
  <c r="AA133" i="36" s="1"/>
  <c r="Q132" i="36"/>
  <c r="Q133" i="36" s="1"/>
  <c r="U132" i="36"/>
  <c r="U133" i="36" s="1"/>
  <c r="J132" i="36"/>
  <c r="J133" i="36" s="1"/>
  <c r="N132" i="36"/>
  <c r="N133" i="36" s="1"/>
  <c r="C64" i="36"/>
  <c r="C65" i="36" s="1"/>
  <c r="K64" i="36"/>
  <c r="K65" i="36" s="1"/>
  <c r="S64" i="36"/>
  <c r="S65" i="36" s="1"/>
  <c r="W64" i="36"/>
  <c r="W65" i="36" s="1"/>
  <c r="D64" i="36"/>
  <c r="D65" i="36" s="1"/>
  <c r="L64" i="36"/>
  <c r="L65" i="36" s="1"/>
  <c r="P64" i="36"/>
  <c r="P65" i="36" s="1"/>
  <c r="AB64" i="36"/>
  <c r="AB65" i="36" s="1"/>
  <c r="N79" i="36"/>
  <c r="O79" i="36"/>
  <c r="M79" i="36"/>
  <c r="M82" i="36"/>
  <c r="N82" i="36"/>
  <c r="O82" i="36"/>
  <c r="N87" i="36"/>
  <c r="O87" i="36"/>
  <c r="M87" i="36"/>
  <c r="M89" i="36"/>
  <c r="N89" i="36"/>
  <c r="O89" i="36"/>
  <c r="N91" i="36"/>
  <c r="O91" i="36"/>
  <c r="M91" i="36"/>
  <c r="M93" i="36"/>
  <c r="N93" i="36"/>
  <c r="O93" i="36"/>
  <c r="M98" i="36"/>
  <c r="N98" i="36"/>
  <c r="O98" i="36"/>
  <c r="P132" i="36"/>
  <c r="P133" i="36" s="1"/>
  <c r="AB132" i="36"/>
  <c r="AB133" i="36" s="1"/>
  <c r="N99" i="36"/>
  <c r="O99" i="36"/>
  <c r="M99" i="36"/>
  <c r="M102" i="36"/>
  <c r="N102" i="36"/>
  <c r="O102" i="36"/>
  <c r="M105" i="36"/>
  <c r="N105" i="36"/>
  <c r="O105" i="36"/>
  <c r="F132" i="36"/>
  <c r="F133" i="36" s="1"/>
  <c r="Y132" i="36"/>
  <c r="Y133" i="36" s="1"/>
  <c r="G132" i="36"/>
  <c r="G133" i="36" s="1"/>
  <c r="L132" i="36"/>
  <c r="L133" i="36" s="1"/>
  <c r="X132" i="36"/>
  <c r="X133" i="36" s="1"/>
  <c r="M14" i="36"/>
  <c r="O14" i="36"/>
  <c r="O17" i="36"/>
  <c r="M17" i="36"/>
  <c r="N17" i="36"/>
  <c r="M27" i="36"/>
  <c r="N27" i="36"/>
  <c r="O27" i="36"/>
  <c r="M15" i="36"/>
  <c r="O15" i="36"/>
  <c r="M18" i="36"/>
  <c r="N18" i="36"/>
  <c r="O18" i="36"/>
  <c r="O21" i="36"/>
  <c r="M21" i="36"/>
  <c r="N21" i="36"/>
  <c r="O33" i="36"/>
  <c r="M33" i="36"/>
  <c r="N33" i="36"/>
  <c r="M19" i="36"/>
  <c r="N19" i="36"/>
  <c r="O19" i="36"/>
  <c r="M22" i="36"/>
  <c r="N22" i="36"/>
  <c r="O22" i="36"/>
  <c r="O25" i="36"/>
  <c r="M25" i="36"/>
  <c r="N25" i="36"/>
  <c r="M31" i="36"/>
  <c r="N31" i="36"/>
  <c r="O31" i="36"/>
  <c r="M34" i="36"/>
  <c r="N34" i="36"/>
  <c r="O34" i="36"/>
  <c r="O13" i="36"/>
  <c r="M13" i="36"/>
  <c r="M23" i="36"/>
  <c r="N23" i="36"/>
  <c r="O23" i="36"/>
  <c r="M26" i="36"/>
  <c r="N26" i="36"/>
  <c r="O26" i="36"/>
  <c r="O29" i="36"/>
  <c r="M29" i="36"/>
  <c r="N29" i="36"/>
  <c r="O37" i="36"/>
  <c r="M37" i="36"/>
  <c r="N37" i="36"/>
  <c r="N16" i="36"/>
  <c r="O16" i="36"/>
  <c r="M16" i="36"/>
  <c r="N20" i="36"/>
  <c r="O20" i="36"/>
  <c r="M20" i="36"/>
  <c r="N24" i="36"/>
  <c r="O24" i="36"/>
  <c r="M24" i="36"/>
  <c r="N28" i="36"/>
  <c r="O28" i="36"/>
  <c r="M28" i="36"/>
  <c r="M30" i="36"/>
  <c r="N30" i="36"/>
  <c r="O30" i="36"/>
  <c r="N32" i="36"/>
  <c r="O32" i="36"/>
  <c r="M32" i="36"/>
  <c r="N36" i="36"/>
  <c r="O36" i="36"/>
  <c r="M36" i="36"/>
  <c r="M38" i="36"/>
  <c r="N38" i="36"/>
  <c r="O38" i="36"/>
  <c r="M35" i="36"/>
  <c r="N35" i="36"/>
  <c r="O35" i="36"/>
  <c r="N80" i="29"/>
  <c r="M80" i="29"/>
  <c r="N84" i="29"/>
  <c r="M84" i="29"/>
  <c r="M82" i="29"/>
  <c r="N82" i="29"/>
  <c r="M86" i="29"/>
  <c r="N86" i="29"/>
  <c r="M79" i="29"/>
  <c r="N79" i="29"/>
  <c r="M83" i="29"/>
  <c r="N83" i="29"/>
  <c r="O58" i="29"/>
  <c r="O59" i="29" s="1"/>
  <c r="M74" i="29"/>
  <c r="P74" i="29" s="1"/>
  <c r="N74" i="29"/>
  <c r="Q74" i="29" s="1"/>
  <c r="M77" i="29"/>
  <c r="N77" i="29"/>
  <c r="N90" i="29"/>
  <c r="M90" i="29"/>
  <c r="D118" i="29"/>
  <c r="D119" i="29" s="1"/>
  <c r="Q118" i="29"/>
  <c r="Q119" i="29" s="1"/>
  <c r="D58" i="29"/>
  <c r="D59" i="29" s="1"/>
  <c r="H58" i="29"/>
  <c r="H59" i="29" s="1"/>
  <c r="E58" i="29"/>
  <c r="E59" i="29" s="1"/>
  <c r="I58" i="29"/>
  <c r="I59" i="29" s="1"/>
  <c r="R58" i="29"/>
  <c r="R59" i="29" s="1"/>
  <c r="M87" i="29"/>
  <c r="N87" i="29"/>
  <c r="M91" i="29"/>
  <c r="N91" i="29"/>
  <c r="E118" i="29"/>
  <c r="E119" i="29" s="1"/>
  <c r="P118" i="29"/>
  <c r="P119" i="29" s="1"/>
  <c r="T118" i="29"/>
  <c r="T119" i="29" s="1"/>
  <c r="M75" i="29"/>
  <c r="N75" i="29"/>
  <c r="Q75" i="29" s="1"/>
  <c r="Q76" i="29" s="1"/>
  <c r="Q77" i="29" s="1"/>
  <c r="Q78" i="29" s="1"/>
  <c r="Q79" i="29" s="1"/>
  <c r="Q80" i="29" s="1"/>
  <c r="Q81" i="29" s="1"/>
  <c r="Q82" i="29" s="1"/>
  <c r="Q83" i="29" s="1"/>
  <c r="Q84" i="29" s="1"/>
  <c r="Q85" i="29" s="1"/>
  <c r="Q86" i="29" s="1"/>
  <c r="Q87" i="29" s="1"/>
  <c r="Q88" i="29" s="1"/>
  <c r="Q89" i="29" s="1"/>
  <c r="Q90" i="29" s="1"/>
  <c r="Q91" i="29" s="1"/>
  <c r="Q92" i="29" s="1"/>
  <c r="M78" i="29"/>
  <c r="N78" i="29"/>
  <c r="M85" i="29"/>
  <c r="N85" i="29"/>
  <c r="N88" i="29"/>
  <c r="M88" i="29"/>
  <c r="N92" i="29"/>
  <c r="M92" i="29"/>
  <c r="F118" i="29"/>
  <c r="F119" i="29" s="1"/>
  <c r="J118" i="29"/>
  <c r="J119" i="29" s="1"/>
  <c r="O118" i="29"/>
  <c r="O119" i="29" s="1"/>
  <c r="S118" i="29"/>
  <c r="S119" i="29" s="1"/>
  <c r="C118" i="29"/>
  <c r="C119" i="29" s="1"/>
  <c r="N58" i="29"/>
  <c r="N59" i="29" s="1"/>
  <c r="U58" i="29"/>
  <c r="U59" i="29" s="1"/>
  <c r="C58" i="29"/>
  <c r="C59" i="29" s="1"/>
  <c r="T58" i="29"/>
  <c r="T59" i="29" s="1"/>
  <c r="N76" i="29"/>
  <c r="M76" i="29"/>
  <c r="M81" i="29"/>
  <c r="N81" i="29"/>
  <c r="M89" i="29"/>
  <c r="N89" i="29"/>
  <c r="M18" i="29"/>
  <c r="N18" i="29"/>
  <c r="M21" i="29"/>
  <c r="N21" i="29"/>
  <c r="N32" i="29"/>
  <c r="M32" i="29"/>
  <c r="N20" i="29"/>
  <c r="M20" i="29"/>
  <c r="M25" i="29"/>
  <c r="N25" i="29"/>
  <c r="M15" i="29"/>
  <c r="N15" i="29"/>
  <c r="M17" i="29"/>
  <c r="N17" i="29"/>
  <c r="M19" i="29"/>
  <c r="N19" i="29"/>
  <c r="M23" i="29"/>
  <c r="N23" i="29"/>
  <c r="M27" i="29"/>
  <c r="N27" i="29"/>
  <c r="M29" i="29"/>
  <c r="N29" i="29"/>
  <c r="M31" i="29"/>
  <c r="N31" i="29"/>
  <c r="M14" i="29"/>
  <c r="P14" i="29" s="1"/>
  <c r="N14" i="29"/>
  <c r="Q14" i="29" s="1"/>
  <c r="N16" i="29"/>
  <c r="M16" i="29"/>
  <c r="N22" i="29"/>
  <c r="N24" i="29"/>
  <c r="M24" i="29"/>
  <c r="M26" i="29"/>
  <c r="N26" i="29"/>
  <c r="N28" i="29"/>
  <c r="M28" i="29"/>
  <c r="M30" i="29"/>
  <c r="N30" i="29"/>
  <c r="M49" i="32" l="1"/>
  <c r="M43" i="32"/>
  <c r="M48" i="32"/>
  <c r="M47" i="32"/>
  <c r="M42" i="32"/>
  <c r="M46" i="32"/>
  <c r="D49" i="32"/>
  <c r="D47" i="32"/>
  <c r="K49" i="33"/>
  <c r="K48" i="33"/>
  <c r="K42" i="33"/>
  <c r="F49" i="30"/>
  <c r="F48" i="30"/>
  <c r="F41" i="30"/>
  <c r="O49" i="30"/>
  <c r="O41" i="30"/>
  <c r="O42" i="30"/>
  <c r="O47" i="30"/>
  <c r="O48" i="30"/>
  <c r="E49" i="30"/>
  <c r="E41" i="30"/>
  <c r="N45" i="32"/>
  <c r="N41" i="32"/>
  <c r="N49" i="32"/>
  <c r="N48" i="32"/>
  <c r="N43" i="32"/>
  <c r="O49" i="33"/>
  <c r="O47" i="33"/>
  <c r="O42" i="33"/>
  <c r="O43" i="33"/>
  <c r="O46" i="33"/>
  <c r="K81" i="46"/>
  <c r="K47" i="46"/>
  <c r="K58" i="46" s="1"/>
  <c r="T82" i="48"/>
  <c r="T47" i="48"/>
  <c r="T58" i="48" s="1"/>
  <c r="S81" i="46"/>
  <c r="S47" i="46"/>
  <c r="S58" i="46" s="1"/>
  <c r="G49" i="20"/>
  <c r="G43" i="20"/>
  <c r="F43" i="30"/>
  <c r="E43" i="30"/>
  <c r="O49" i="22"/>
  <c r="O42" i="22"/>
  <c r="C42" i="22"/>
  <c r="S46" i="31"/>
  <c r="S47" i="31"/>
  <c r="S42" i="31"/>
  <c r="S48" i="31"/>
  <c r="Q49" i="33"/>
  <c r="Q41" i="33"/>
  <c r="Q46" i="33"/>
  <c r="Q42" i="33"/>
  <c r="N44" i="32"/>
  <c r="F49" i="19"/>
  <c r="F48" i="19"/>
  <c r="F41" i="19"/>
  <c r="F43" i="19"/>
  <c r="B49" i="30"/>
  <c r="B41" i="30"/>
  <c r="B45" i="30"/>
  <c r="B46" i="30"/>
  <c r="B44" i="30"/>
  <c r="B47" i="30"/>
  <c r="B42" i="30"/>
  <c r="B48" i="30"/>
  <c r="E49" i="31"/>
  <c r="E46" i="31"/>
  <c r="E48" i="31"/>
  <c r="E41" i="31"/>
  <c r="E49" i="20"/>
  <c r="E44" i="20"/>
  <c r="E43" i="20"/>
  <c r="E41" i="20"/>
  <c r="E45" i="20"/>
  <c r="E47" i="20"/>
  <c r="B84" i="47"/>
  <c r="Q45" i="33"/>
  <c r="C49" i="30"/>
  <c r="C43" i="30"/>
  <c r="K44" i="33"/>
  <c r="K43" i="31"/>
  <c r="K47" i="31"/>
  <c r="K42" i="31"/>
  <c r="K46" i="31"/>
  <c r="K45" i="31"/>
  <c r="F49" i="21"/>
  <c r="F42" i="21"/>
  <c r="F45" i="21"/>
  <c r="F47" i="21"/>
  <c r="F46" i="21"/>
  <c r="F41" i="21"/>
  <c r="J49" i="32"/>
  <c r="J42" i="32"/>
  <c r="O44" i="33"/>
  <c r="E45" i="30"/>
  <c r="H49" i="33"/>
  <c r="H44" i="33"/>
  <c r="H42" i="33"/>
  <c r="H48" i="33"/>
  <c r="C49" i="33"/>
  <c r="C48" i="33"/>
  <c r="C42" i="33"/>
  <c r="C44" i="33"/>
  <c r="F43" i="32"/>
  <c r="F41" i="32"/>
  <c r="F47" i="32"/>
  <c r="F45" i="32"/>
  <c r="F42" i="32"/>
  <c r="L49" i="21"/>
  <c r="L47" i="21"/>
  <c r="L42" i="21"/>
  <c r="M44" i="32"/>
  <c r="AA49" i="32"/>
  <c r="AA46" i="32"/>
  <c r="AA41" i="32"/>
  <c r="K43" i="33"/>
  <c r="J44" i="31"/>
  <c r="J42" i="31"/>
  <c r="J46" i="31"/>
  <c r="S81" i="45"/>
  <c r="B92" i="45" s="1"/>
  <c r="S47" i="45"/>
  <c r="S58" i="45" s="1"/>
  <c r="G49" i="33"/>
  <c r="G43" i="33"/>
  <c r="G46" i="33"/>
  <c r="G45" i="33"/>
  <c r="E49" i="19"/>
  <c r="E41" i="19"/>
  <c r="E43" i="19"/>
  <c r="N46" i="32"/>
  <c r="J49" i="20"/>
  <c r="J44" i="20"/>
  <c r="J46" i="20"/>
  <c r="M49" i="22"/>
  <c r="M42" i="22"/>
  <c r="D49" i="22"/>
  <c r="D45" i="22"/>
  <c r="D48" i="22"/>
  <c r="D44" i="22"/>
  <c r="D46" i="22"/>
  <c r="D43" i="22"/>
  <c r="D41" i="22"/>
  <c r="D68" i="45"/>
  <c r="AB47" i="48"/>
  <c r="AB58" i="48" s="1"/>
  <c r="D49" i="20"/>
  <c r="D43" i="20"/>
  <c r="I48" i="20"/>
  <c r="I47" i="28"/>
  <c r="I46" i="28"/>
  <c r="D44" i="28"/>
  <c r="D46" i="28"/>
  <c r="D47" i="28"/>
  <c r="C81" i="47"/>
  <c r="C47" i="47"/>
  <c r="C58" i="47" s="1"/>
  <c r="E47" i="31"/>
  <c r="K47" i="33"/>
  <c r="M41" i="32"/>
  <c r="Y44" i="32"/>
  <c r="J49" i="22"/>
  <c r="J43" i="22"/>
  <c r="J44" i="22"/>
  <c r="J41" i="22"/>
  <c r="J46" i="22"/>
  <c r="J48" i="22"/>
  <c r="G47" i="33"/>
  <c r="F47" i="19"/>
  <c r="U49" i="31"/>
  <c r="U44" i="31"/>
  <c r="U47" i="31"/>
  <c r="E47" i="19"/>
  <c r="J41" i="33"/>
  <c r="J47" i="33"/>
  <c r="J46" i="33"/>
  <c r="T49" i="33"/>
  <c r="T46" i="33"/>
  <c r="T43" i="33"/>
  <c r="T47" i="33"/>
  <c r="O41" i="33"/>
  <c r="F49" i="31"/>
  <c r="F48" i="31"/>
  <c r="C44" i="22"/>
  <c r="Z49" i="30"/>
  <c r="Z45" i="30"/>
  <c r="X49" i="30"/>
  <c r="X45" i="30"/>
  <c r="X47" i="30"/>
  <c r="Q45" i="28"/>
  <c r="Q42" i="28"/>
  <c r="K49" i="30"/>
  <c r="K48" i="30"/>
  <c r="K45" i="30"/>
  <c r="K47" i="30"/>
  <c r="I49" i="22"/>
  <c r="I48" i="22"/>
  <c r="I45" i="22"/>
  <c r="I42" i="22"/>
  <c r="I47" i="22"/>
  <c r="O49" i="20"/>
  <c r="O48" i="20"/>
  <c r="O45" i="20"/>
  <c r="O46" i="20"/>
  <c r="O47" i="20"/>
  <c r="G48" i="33"/>
  <c r="K43" i="30"/>
  <c r="N49" i="22"/>
  <c r="N45" i="22"/>
  <c r="E65" i="45"/>
  <c r="J43" i="20"/>
  <c r="O41" i="20"/>
  <c r="J45" i="20"/>
  <c r="Y46" i="32"/>
  <c r="Y48" i="32"/>
  <c r="O43" i="30"/>
  <c r="Q47" i="33"/>
  <c r="D42" i="22"/>
  <c r="Z49" i="33"/>
  <c r="Z42" i="33"/>
  <c r="Z45" i="33"/>
  <c r="Z41" i="33"/>
  <c r="Z47" i="33"/>
  <c r="Z43" i="33"/>
  <c r="Z46" i="33"/>
  <c r="G41" i="33"/>
  <c r="S49" i="21"/>
  <c r="S41" i="21"/>
  <c r="D48" i="31"/>
  <c r="D42" i="31"/>
  <c r="K49" i="21"/>
  <c r="K41" i="21"/>
  <c r="K48" i="21"/>
  <c r="K44" i="21"/>
  <c r="K42" i="21"/>
  <c r="K45" i="21"/>
  <c r="C49" i="22"/>
  <c r="C41" i="22"/>
  <c r="G49" i="21"/>
  <c r="G45" i="21"/>
  <c r="G43" i="21"/>
  <c r="J43" i="21"/>
  <c r="L49" i="22"/>
  <c r="L46" i="22"/>
  <c r="L44" i="22"/>
  <c r="L43" i="22"/>
  <c r="E46" i="19"/>
  <c r="N42" i="32"/>
  <c r="P76" i="29"/>
  <c r="P77" i="29" s="1"/>
  <c r="P78" i="29" s="1"/>
  <c r="P79" i="29" s="1"/>
  <c r="P80" i="29" s="1"/>
  <c r="P81" i="29" s="1"/>
  <c r="P82" i="29" s="1"/>
  <c r="P83" i="29" s="1"/>
  <c r="P84" i="29" s="1"/>
  <c r="P85" i="29" s="1"/>
  <c r="P86" i="29" s="1"/>
  <c r="P87" i="29" s="1"/>
  <c r="P88" i="29" s="1"/>
  <c r="P89" i="29" s="1"/>
  <c r="P90" i="29" s="1"/>
  <c r="P91" i="29" s="1"/>
  <c r="P92" i="29" s="1"/>
  <c r="H49" i="21"/>
  <c r="H43" i="21"/>
  <c r="I47" i="47"/>
  <c r="I58" i="47" s="1"/>
  <c r="O42" i="20"/>
  <c r="J48" i="20"/>
  <c r="E42" i="20"/>
  <c r="K49" i="32"/>
  <c r="K43" i="32"/>
  <c r="K47" i="32"/>
  <c r="E44" i="31"/>
  <c r="AA44" i="32"/>
  <c r="E43" i="31"/>
  <c r="M45" i="32"/>
  <c r="D43" i="32"/>
  <c r="F45" i="30"/>
  <c r="C47" i="22"/>
  <c r="Y49" i="33"/>
  <c r="Y48" i="33"/>
  <c r="Y41" i="33"/>
  <c r="O44" i="30"/>
  <c r="E68" i="45"/>
  <c r="C62" i="45"/>
  <c r="I41" i="20"/>
  <c r="I45" i="33"/>
  <c r="Y45" i="32"/>
  <c r="W46" i="30"/>
  <c r="O43" i="32"/>
  <c r="W43" i="30"/>
  <c r="R44" i="32"/>
  <c r="N43" i="31"/>
  <c r="N48" i="21"/>
  <c r="N45" i="33"/>
  <c r="K41" i="30"/>
  <c r="N43" i="21"/>
  <c r="Y45" i="31"/>
  <c r="C44" i="19"/>
  <c r="D43" i="33"/>
  <c r="W45" i="30"/>
  <c r="F45" i="22"/>
  <c r="C45" i="19"/>
  <c r="O48" i="19"/>
  <c r="D41" i="19"/>
  <c r="I44" i="33"/>
  <c r="M47" i="19"/>
  <c r="G47" i="32"/>
  <c r="J41" i="32"/>
  <c r="T43" i="31"/>
  <c r="C47" i="21"/>
  <c r="D48" i="30"/>
  <c r="E44" i="21"/>
  <c r="K45" i="33"/>
  <c r="Y43" i="33"/>
  <c r="B48" i="32"/>
  <c r="S44" i="22"/>
  <c r="C45" i="21"/>
  <c r="Z43" i="31"/>
  <c r="M43" i="19"/>
  <c r="E42" i="31"/>
  <c r="AB81" i="45"/>
  <c r="AB47" i="45"/>
  <c r="AB58" i="45" s="1"/>
  <c r="P75" i="29"/>
  <c r="N47" i="45"/>
  <c r="N58" i="45" s="1"/>
  <c r="T47" i="46"/>
  <c r="T58" i="46" s="1"/>
  <c r="H42" i="20"/>
  <c r="H48" i="20"/>
  <c r="W41" i="30"/>
  <c r="Y43" i="31"/>
  <c r="P48" i="32"/>
  <c r="H43" i="32"/>
  <c r="D41" i="33"/>
  <c r="B46" i="21"/>
  <c r="I47" i="33"/>
  <c r="D41" i="30"/>
  <c r="Q42" i="31"/>
  <c r="Q48" i="22"/>
  <c r="F47" i="22"/>
  <c r="O46" i="21"/>
  <c r="N45" i="21"/>
  <c r="P44" i="22"/>
  <c r="H47" i="19"/>
  <c r="Y47" i="31"/>
  <c r="C48" i="21"/>
  <c r="I41" i="19"/>
  <c r="D48" i="33"/>
  <c r="G42" i="32"/>
  <c r="O43" i="21"/>
  <c r="I46" i="33"/>
  <c r="E42" i="33"/>
  <c r="T45" i="32"/>
  <c r="N42" i="30"/>
  <c r="P44" i="31"/>
  <c r="B48" i="33"/>
  <c r="I43" i="33"/>
  <c r="D42" i="33"/>
  <c r="P46" i="32"/>
  <c r="I46" i="19"/>
  <c r="D84" i="45"/>
  <c r="R43" i="32"/>
  <c r="Q43" i="33"/>
  <c r="J42" i="20"/>
  <c r="L43" i="21"/>
  <c r="B68" i="45"/>
  <c r="P46" i="31"/>
  <c r="Q43" i="31"/>
  <c r="N46" i="33"/>
  <c r="I42" i="32"/>
  <c r="I45" i="21"/>
  <c r="T46" i="31"/>
  <c r="H44" i="22"/>
  <c r="O45" i="21"/>
  <c r="AB46" i="31"/>
  <c r="I41" i="33"/>
  <c r="N45" i="31"/>
  <c r="Q41" i="31"/>
  <c r="P42" i="22"/>
  <c r="D42" i="19"/>
  <c r="D45" i="33"/>
  <c r="G44" i="32"/>
  <c r="U47" i="33"/>
  <c r="N44" i="33"/>
  <c r="S45" i="32"/>
  <c r="C43" i="19"/>
  <c r="P48" i="22"/>
  <c r="P48" i="21"/>
  <c r="C45" i="33"/>
  <c r="D65" i="45"/>
  <c r="O46" i="32"/>
  <c r="O41" i="32"/>
  <c r="H46" i="31"/>
  <c r="Y48" i="31"/>
  <c r="N43" i="33"/>
  <c r="O48" i="32"/>
  <c r="D46" i="33"/>
  <c r="O45" i="32"/>
  <c r="P45" i="31"/>
  <c r="B48" i="21"/>
  <c r="R44" i="21"/>
  <c r="D48" i="19"/>
  <c r="R41" i="21"/>
  <c r="O46" i="22"/>
  <c r="R43" i="21"/>
  <c r="C48" i="19"/>
  <c r="L45" i="22"/>
  <c r="Q43" i="22"/>
  <c r="D45" i="19"/>
  <c r="P43" i="21"/>
  <c r="F43" i="21"/>
  <c r="Y44" i="31"/>
  <c r="Q41" i="22"/>
  <c r="P42" i="21"/>
  <c r="J41" i="19"/>
  <c r="W44" i="33"/>
  <c r="AB48" i="31"/>
  <c r="U45" i="31"/>
  <c r="C46" i="22"/>
  <c r="M47" i="33"/>
  <c r="I42" i="19"/>
  <c r="I46" i="21"/>
  <c r="E90" i="45"/>
  <c r="H48" i="22"/>
  <c r="Q47" i="21"/>
  <c r="O41" i="21"/>
  <c r="T45" i="31"/>
  <c r="B49" i="19"/>
  <c r="N47" i="30"/>
  <c r="AA48" i="31"/>
  <c r="P15" i="29"/>
  <c r="P16" i="29" s="1"/>
  <c r="P17" i="29" s="1"/>
  <c r="P18" i="29" s="1"/>
  <c r="P19" i="29" s="1"/>
  <c r="P20" i="29" s="1"/>
  <c r="P21" i="29" s="1"/>
  <c r="P22" i="29" s="1"/>
  <c r="P23" i="29" s="1"/>
  <c r="P24" i="29" s="1"/>
  <c r="P25" i="29" s="1"/>
  <c r="P26" i="29" s="1"/>
  <c r="P27" i="29" s="1"/>
  <c r="P28" i="29" s="1"/>
  <c r="P29" i="29" s="1"/>
  <c r="P30" i="29" s="1"/>
  <c r="P31" i="29" s="1"/>
  <c r="P32" i="29" s="1"/>
  <c r="Q15" i="29"/>
  <c r="Q16" i="29" s="1"/>
  <c r="Q17" i="29" s="1"/>
  <c r="Q18" i="29" s="1"/>
  <c r="Q19" i="29" s="1"/>
  <c r="Q20" i="29" s="1"/>
  <c r="Q21" i="29" s="1"/>
  <c r="Q22" i="29" s="1"/>
  <c r="Q23" i="29" s="1"/>
  <c r="Q24" i="29" s="1"/>
  <c r="Q25" i="29" s="1"/>
  <c r="Q26" i="29" s="1"/>
  <c r="Q27" i="29" s="1"/>
  <c r="Q28" i="29" s="1"/>
  <c r="Q29" i="29" s="1"/>
  <c r="Q30" i="29" s="1"/>
  <c r="Q31" i="29" s="1"/>
  <c r="Q32" i="29" s="1"/>
  <c r="R22" i="29"/>
  <c r="R23" i="29" s="1"/>
  <c r="R24" i="29" s="1"/>
  <c r="R25" i="29" s="1"/>
  <c r="R26" i="29" s="1"/>
  <c r="R27" i="29" s="1"/>
  <c r="R28" i="29" s="1"/>
  <c r="R29" i="29" s="1"/>
  <c r="R30" i="29" s="1"/>
  <c r="R31" i="29" s="1"/>
  <c r="R32" i="29" s="1"/>
  <c r="M47" i="22"/>
  <c r="M43" i="22"/>
  <c r="M41" i="22"/>
  <c r="M45" i="22"/>
  <c r="M48" i="22"/>
  <c r="M46" i="21"/>
  <c r="M48" i="21"/>
  <c r="C84" i="45"/>
  <c r="M42" i="20"/>
  <c r="V41" i="31"/>
  <c r="R45" i="30"/>
  <c r="C41" i="32"/>
  <c r="K46" i="32"/>
  <c r="N48" i="19"/>
  <c r="T45" i="30"/>
  <c r="G47" i="20"/>
  <c r="B41" i="22"/>
  <c r="U47" i="30"/>
  <c r="R48" i="31"/>
  <c r="C42" i="32"/>
  <c r="N48" i="22"/>
  <c r="K42" i="22"/>
  <c r="L47" i="22"/>
  <c r="H47" i="30"/>
  <c r="H42" i="22"/>
  <c r="V42" i="30"/>
  <c r="H44" i="31"/>
  <c r="J45" i="21"/>
  <c r="H48" i="21"/>
  <c r="N41" i="22"/>
  <c r="B43" i="32"/>
  <c r="C48" i="20"/>
  <c r="I47" i="20"/>
  <c r="F42" i="20"/>
  <c r="M46" i="20"/>
  <c r="C41" i="28"/>
  <c r="E44" i="32"/>
  <c r="W41" i="32"/>
  <c r="T42" i="30"/>
  <c r="J48" i="31"/>
  <c r="AA47" i="33"/>
  <c r="X48" i="32"/>
  <c r="H42" i="32"/>
  <c r="H49" i="32"/>
  <c r="L47" i="30"/>
  <c r="S42" i="30"/>
  <c r="X43" i="31"/>
  <c r="R47" i="33"/>
  <c r="C44" i="32"/>
  <c r="AB44" i="30"/>
  <c r="L46" i="32"/>
  <c r="B44" i="32"/>
  <c r="J47" i="30"/>
  <c r="Q42" i="30"/>
  <c r="H45" i="31"/>
  <c r="B65" i="45"/>
  <c r="H42" i="31"/>
  <c r="W43" i="31"/>
  <c r="H45" i="22"/>
  <c r="G46" i="21"/>
  <c r="O46" i="19"/>
  <c r="G42" i="19"/>
  <c r="AB43" i="33"/>
  <c r="I44" i="32"/>
  <c r="N43" i="22"/>
  <c r="D48" i="21"/>
  <c r="H44" i="21"/>
  <c r="P43" i="19"/>
  <c r="Q44" i="32"/>
  <c r="J44" i="30"/>
  <c r="E46" i="22"/>
  <c r="I42" i="21"/>
  <c r="F42" i="33"/>
  <c r="W47" i="32"/>
  <c r="H44" i="32"/>
  <c r="Q44" i="30"/>
  <c r="X47" i="31"/>
  <c r="D43" i="31"/>
  <c r="D46" i="21"/>
  <c r="H42" i="21"/>
  <c r="D62" i="45"/>
  <c r="S48" i="33"/>
  <c r="W44" i="32"/>
  <c r="Q41" i="32"/>
  <c r="X44" i="30"/>
  <c r="O44" i="19"/>
  <c r="S45" i="33"/>
  <c r="F44" i="33"/>
  <c r="E47" i="32"/>
  <c r="F44" i="19"/>
  <c r="O45" i="19"/>
  <c r="G41" i="19"/>
  <c r="G48" i="22"/>
  <c r="E42" i="22"/>
  <c r="D44" i="21"/>
  <c r="G41" i="21"/>
  <c r="O48" i="21"/>
  <c r="E42" i="21"/>
  <c r="J43" i="32"/>
  <c r="L45" i="30"/>
  <c r="J43" i="30"/>
  <c r="C48" i="31"/>
  <c r="W44" i="31"/>
  <c r="AB45" i="30"/>
  <c r="V47" i="31"/>
  <c r="J43" i="31"/>
  <c r="S47" i="47"/>
  <c r="S58" i="47" s="1"/>
  <c r="U47" i="48"/>
  <c r="U58" i="48" s="1"/>
  <c r="M43" i="20"/>
  <c r="G45" i="20"/>
  <c r="G46" i="20"/>
  <c r="P47" i="20"/>
  <c r="E46" i="20"/>
  <c r="H44" i="20"/>
  <c r="C42" i="28"/>
  <c r="D43" i="28"/>
  <c r="AB47" i="33"/>
  <c r="R45" i="33"/>
  <c r="AA42" i="33"/>
  <c r="Q48" i="32"/>
  <c r="Y43" i="32"/>
  <c r="E47" i="30"/>
  <c r="V44" i="30"/>
  <c r="L42" i="30"/>
  <c r="Y81" i="45"/>
  <c r="Y47" i="45"/>
  <c r="Y58" i="45" s="1"/>
  <c r="S47" i="33"/>
  <c r="F46" i="32"/>
  <c r="AA42" i="32"/>
  <c r="D47" i="30"/>
  <c r="U44" i="30"/>
  <c r="K42" i="30"/>
  <c r="P43" i="31"/>
  <c r="AA44" i="33"/>
  <c r="E46" i="32"/>
  <c r="W43" i="32"/>
  <c r="C47" i="30"/>
  <c r="T44" i="30"/>
  <c r="AB46" i="33"/>
  <c r="R44" i="33"/>
  <c r="D46" i="32"/>
  <c r="L41" i="32"/>
  <c r="S44" i="30"/>
  <c r="I42" i="30"/>
  <c r="S43" i="22"/>
  <c r="J44" i="21"/>
  <c r="D44" i="19"/>
  <c r="C65" i="45"/>
  <c r="L46" i="30"/>
  <c r="C41" i="30"/>
  <c r="R41" i="31"/>
  <c r="S48" i="21"/>
  <c r="O43" i="19"/>
  <c r="M44" i="22"/>
  <c r="G48" i="19"/>
  <c r="R42" i="30"/>
  <c r="O43" i="31"/>
  <c r="L41" i="31"/>
  <c r="Q44" i="22"/>
  <c r="L41" i="22"/>
  <c r="P45" i="21"/>
  <c r="G46" i="19"/>
  <c r="M41" i="19"/>
  <c r="X42" i="30"/>
  <c r="X42" i="31"/>
  <c r="D47" i="21"/>
  <c r="M42" i="19"/>
  <c r="P41" i="22"/>
  <c r="E47" i="22"/>
  <c r="I43" i="22"/>
  <c r="M47" i="21"/>
  <c r="P47" i="19"/>
  <c r="H43" i="19"/>
  <c r="O44" i="22"/>
  <c r="O47" i="19"/>
  <c r="K46" i="21"/>
  <c r="AB48" i="33"/>
  <c r="R46" i="33"/>
  <c r="B41" i="32"/>
  <c r="S46" i="30"/>
  <c r="I44" i="30"/>
  <c r="Z41" i="30"/>
  <c r="F45" i="31"/>
  <c r="W42" i="31"/>
  <c r="R48" i="22"/>
  <c r="E45" i="22"/>
  <c r="I41" i="22"/>
  <c r="M45" i="21"/>
  <c r="J45" i="19"/>
  <c r="S44" i="31"/>
  <c r="S49" i="31"/>
  <c r="E62" i="45"/>
  <c r="AB45" i="33"/>
  <c r="R43" i="33"/>
  <c r="O44" i="32"/>
  <c r="I41" i="32"/>
  <c r="Z46" i="30"/>
  <c r="F42" i="30"/>
  <c r="W47" i="31"/>
  <c r="F42" i="31"/>
  <c r="E44" i="22"/>
  <c r="K42" i="19"/>
  <c r="Z48" i="33"/>
  <c r="T42" i="33"/>
  <c r="X46" i="32"/>
  <c r="D47" i="19"/>
  <c r="P41" i="21"/>
  <c r="G45" i="19"/>
  <c r="H47" i="22"/>
  <c r="F41" i="22"/>
  <c r="R46" i="22"/>
  <c r="E43" i="22"/>
  <c r="I47" i="21"/>
  <c r="M43" i="21"/>
  <c r="P47" i="22"/>
  <c r="P47" i="21"/>
  <c r="U42" i="32"/>
  <c r="F47" i="30"/>
  <c r="U42" i="30"/>
  <c r="N47" i="31"/>
  <c r="O41" i="31"/>
  <c r="B46" i="19"/>
  <c r="B47" i="21"/>
  <c r="D45" i="30"/>
  <c r="F47" i="31"/>
  <c r="X42" i="32"/>
  <c r="X49" i="32"/>
  <c r="E84" i="45"/>
  <c r="H43" i="20"/>
  <c r="H43" i="30"/>
  <c r="N45" i="19"/>
  <c r="C46" i="32"/>
  <c r="L48" i="32"/>
  <c r="C46" i="31"/>
  <c r="B62" i="45"/>
  <c r="AA45" i="33"/>
  <c r="D46" i="31"/>
  <c r="D49" i="31"/>
  <c r="L47" i="32"/>
  <c r="G43" i="22"/>
  <c r="N47" i="19"/>
  <c r="R46" i="31"/>
  <c r="G41" i="22"/>
  <c r="C47" i="32"/>
  <c r="X44" i="32"/>
  <c r="H41" i="30"/>
  <c r="G41" i="20"/>
  <c r="I46" i="20"/>
  <c r="B43" i="20"/>
  <c r="B43" i="22"/>
  <c r="K44" i="32"/>
  <c r="H45" i="30"/>
  <c r="G47" i="19"/>
  <c r="X48" i="31"/>
  <c r="R44" i="31"/>
  <c r="V45" i="31"/>
  <c r="AA48" i="33"/>
  <c r="D45" i="32"/>
  <c r="AB42" i="33"/>
  <c r="C45" i="32"/>
  <c r="D43" i="21"/>
  <c r="W41" i="31"/>
  <c r="B46" i="22"/>
  <c r="J47" i="31"/>
  <c r="J49" i="31"/>
  <c r="C61" i="45"/>
  <c r="E61" i="45"/>
  <c r="D61" i="45"/>
  <c r="B61" i="45"/>
  <c r="E66" i="45"/>
  <c r="B66" i="45"/>
  <c r="D66" i="45"/>
  <c r="C66" i="45"/>
  <c r="B67" i="45"/>
  <c r="E67" i="45"/>
  <c r="D67" i="45"/>
  <c r="C67" i="45"/>
  <c r="H47" i="20"/>
  <c r="U41" i="28"/>
  <c r="J81" i="45"/>
  <c r="J47" i="45"/>
  <c r="J58" i="45" s="1"/>
  <c r="D69" i="45" s="1"/>
  <c r="S42" i="33"/>
  <c r="Z45" i="32"/>
  <c r="X46" i="30"/>
  <c r="D42" i="30"/>
  <c r="AB44" i="33"/>
  <c r="R42" i="33"/>
  <c r="L44" i="32"/>
  <c r="R45" i="31"/>
  <c r="X45" i="32"/>
  <c r="E41" i="32"/>
  <c r="L44" i="30"/>
  <c r="AA41" i="33"/>
  <c r="U46" i="30"/>
  <c r="AB41" i="30"/>
  <c r="B47" i="22"/>
  <c r="K43" i="22"/>
  <c r="L46" i="31"/>
  <c r="L49" i="31"/>
  <c r="H45" i="21"/>
  <c r="P48" i="31"/>
  <c r="P49" i="31"/>
  <c r="R42" i="22"/>
  <c r="I43" i="21"/>
  <c r="N42" i="19"/>
  <c r="M48" i="33"/>
  <c r="K41" i="32"/>
  <c r="P42" i="31"/>
  <c r="Q42" i="22"/>
  <c r="D45" i="21"/>
  <c r="T48" i="33"/>
  <c r="AA43" i="33"/>
  <c r="U48" i="30"/>
  <c r="AB43" i="30"/>
  <c r="J41" i="21"/>
  <c r="P44" i="19"/>
  <c r="T45" i="33"/>
  <c r="AA48" i="32"/>
  <c r="R46" i="30"/>
  <c r="X41" i="31"/>
  <c r="H41" i="21"/>
  <c r="N42" i="22"/>
  <c r="H41" i="32"/>
  <c r="M47" i="47"/>
  <c r="M58" i="47" s="1"/>
  <c r="D48" i="20"/>
  <c r="G42" i="20"/>
  <c r="C41" i="20"/>
  <c r="D44" i="20"/>
  <c r="C44" i="20"/>
  <c r="G44" i="20"/>
  <c r="I44" i="20"/>
  <c r="B49" i="20"/>
  <c r="F43" i="20"/>
  <c r="L47" i="47"/>
  <c r="L58" i="47" s="1"/>
  <c r="B43" i="21"/>
  <c r="L47" i="33"/>
  <c r="U44" i="33"/>
  <c r="I43" i="32"/>
  <c r="Z48" i="30"/>
  <c r="F44" i="30"/>
  <c r="C45" i="31"/>
  <c r="T44" i="33"/>
  <c r="AA47" i="32"/>
  <c r="Y47" i="32"/>
  <c r="Y49" i="32"/>
  <c r="D44" i="32"/>
  <c r="Y48" i="30"/>
  <c r="E44" i="30"/>
  <c r="J45" i="31"/>
  <c r="B44" i="22"/>
  <c r="U46" i="33"/>
  <c r="AB41" i="33"/>
  <c r="X48" i="30"/>
  <c r="D44" i="30"/>
  <c r="L46" i="33"/>
  <c r="S41" i="33"/>
  <c r="C44" i="30"/>
  <c r="T41" i="30"/>
  <c r="C44" i="31"/>
  <c r="P46" i="22"/>
  <c r="C43" i="22"/>
  <c r="G47" i="21"/>
  <c r="K43" i="21"/>
  <c r="J47" i="19"/>
  <c r="P42" i="19"/>
  <c r="W42" i="33"/>
  <c r="R44" i="30"/>
  <c r="C48" i="22"/>
  <c r="E46" i="21"/>
  <c r="H41" i="22"/>
  <c r="G44" i="19"/>
  <c r="C47" i="31"/>
  <c r="D41" i="31"/>
  <c r="I44" i="22"/>
  <c r="E45" i="19"/>
  <c r="V48" i="30"/>
  <c r="N48" i="31"/>
  <c r="K48" i="22"/>
  <c r="G44" i="21"/>
  <c r="C41" i="19"/>
  <c r="C43" i="32"/>
  <c r="M44" i="21"/>
  <c r="F46" i="22"/>
  <c r="R42" i="21"/>
  <c r="N46" i="19"/>
  <c r="F42" i="19"/>
  <c r="N48" i="30"/>
  <c r="S41" i="30"/>
  <c r="J41" i="31"/>
  <c r="L48" i="33"/>
  <c r="B46" i="33"/>
  <c r="S43" i="33"/>
  <c r="Z46" i="32"/>
  <c r="C46" i="30"/>
  <c r="T43" i="30"/>
  <c r="J41" i="30"/>
  <c r="Q44" i="31"/>
  <c r="S47" i="22"/>
  <c r="F44" i="22"/>
  <c r="J48" i="21"/>
  <c r="P48" i="19"/>
  <c r="H44" i="19"/>
  <c r="C68" i="45"/>
  <c r="L45" i="33"/>
  <c r="B43" i="33"/>
  <c r="S48" i="32"/>
  <c r="AA43" i="32"/>
  <c r="T48" i="30"/>
  <c r="J46" i="30"/>
  <c r="AA43" i="30"/>
  <c r="Q41" i="30"/>
  <c r="P41" i="31"/>
  <c r="I48" i="21"/>
  <c r="J45" i="33"/>
  <c r="J49" i="33"/>
  <c r="L42" i="33"/>
  <c r="R48" i="32"/>
  <c r="H46" i="32"/>
  <c r="F44" i="32"/>
  <c r="P45" i="19"/>
  <c r="D43" i="19"/>
  <c r="M48" i="19"/>
  <c r="E44" i="19"/>
  <c r="I46" i="22"/>
  <c r="M42" i="21"/>
  <c r="S45" i="22"/>
  <c r="F42" i="22"/>
  <c r="J46" i="21"/>
  <c r="R45" i="22"/>
  <c r="R45" i="21"/>
  <c r="P42" i="32"/>
  <c r="P49" i="32"/>
  <c r="Y46" i="30"/>
  <c r="E42" i="30"/>
  <c r="U42" i="31"/>
  <c r="S48" i="30"/>
  <c r="Z43" i="30"/>
  <c r="AB45" i="31"/>
  <c r="M42" i="31"/>
  <c r="Q47" i="32"/>
  <c r="Q49" i="32"/>
  <c r="R47" i="31"/>
  <c r="R49" i="31"/>
  <c r="G45" i="22"/>
  <c r="L42" i="32"/>
  <c r="C42" i="31"/>
  <c r="H42" i="30"/>
  <c r="G44" i="22"/>
  <c r="D46" i="30"/>
  <c r="L45" i="32"/>
  <c r="V42" i="31"/>
  <c r="K45" i="32"/>
  <c r="N44" i="19"/>
  <c r="R43" i="30"/>
  <c r="C63" i="45"/>
  <c r="E63" i="45"/>
  <c r="D63" i="45"/>
  <c r="B63" i="45"/>
  <c r="D42" i="32"/>
  <c r="I47" i="32"/>
  <c r="I49" i="32"/>
  <c r="T47" i="30"/>
  <c r="B45" i="22"/>
  <c r="R47" i="30"/>
  <c r="R44" i="22"/>
  <c r="D44" i="31"/>
  <c r="N47" i="22"/>
  <c r="R41" i="22"/>
  <c r="D41" i="21"/>
  <c r="H48" i="31"/>
  <c r="H49" i="31"/>
  <c r="D48" i="32"/>
  <c r="W41" i="33"/>
  <c r="Z43" i="32"/>
  <c r="V47" i="30"/>
  <c r="D45" i="31"/>
  <c r="I43" i="20"/>
  <c r="C42" i="20"/>
  <c r="I45" i="20"/>
  <c r="Y47" i="47"/>
  <c r="Y58" i="47" s="1"/>
  <c r="B42" i="22"/>
  <c r="I48" i="32"/>
  <c r="Q43" i="32"/>
  <c r="H48" i="32"/>
  <c r="H43" i="31"/>
  <c r="S44" i="33"/>
  <c r="Z47" i="32"/>
  <c r="V46" i="30"/>
  <c r="W45" i="32"/>
  <c r="D41" i="32"/>
  <c r="K44" i="30"/>
  <c r="G47" i="22"/>
  <c r="O47" i="21"/>
  <c r="J42" i="30"/>
  <c r="N46" i="22"/>
  <c r="E47" i="21"/>
  <c r="R41" i="33"/>
  <c r="K46" i="30"/>
  <c r="R41" i="30"/>
  <c r="N44" i="22"/>
  <c r="E45" i="21"/>
  <c r="Q46" i="32"/>
  <c r="AB48" i="30"/>
  <c r="H44" i="30"/>
  <c r="G42" i="22"/>
  <c r="R48" i="33"/>
  <c r="Z48" i="32"/>
  <c r="F48" i="32"/>
  <c r="F49" i="32"/>
  <c r="J46" i="19"/>
  <c r="M44" i="19"/>
  <c r="G48" i="21"/>
  <c r="E43" i="21"/>
  <c r="Q46" i="22"/>
  <c r="H47" i="21"/>
  <c r="E42" i="32"/>
  <c r="Y46" i="31"/>
  <c r="E47" i="47"/>
  <c r="E58" i="47" s="1"/>
  <c r="C64" i="45"/>
  <c r="B64" i="45"/>
  <c r="E64" i="45"/>
  <c r="D64" i="45"/>
  <c r="D47" i="20"/>
  <c r="F45" i="20"/>
  <c r="F41" i="20"/>
  <c r="B48" i="20"/>
  <c r="I42" i="20"/>
  <c r="P42" i="20"/>
  <c r="B44" i="20"/>
  <c r="O43" i="20"/>
  <c r="P48" i="20"/>
  <c r="C48" i="28"/>
  <c r="D48" i="28"/>
  <c r="M44" i="33"/>
  <c r="J45" i="32"/>
  <c r="R48" i="30"/>
  <c r="H46" i="30"/>
  <c r="Y43" i="30"/>
  <c r="V44" i="31"/>
  <c r="L42" i="31"/>
  <c r="L44" i="33"/>
  <c r="Q45" i="32"/>
  <c r="X43" i="32"/>
  <c r="Q48" i="30"/>
  <c r="X43" i="30"/>
  <c r="V41" i="30"/>
  <c r="L47" i="31"/>
  <c r="B45" i="21"/>
  <c r="W48" i="33"/>
  <c r="M46" i="33"/>
  <c r="T41" i="33"/>
  <c r="H45" i="32"/>
  <c r="Z42" i="32"/>
  <c r="F46" i="30"/>
  <c r="U43" i="33"/>
  <c r="Y42" i="32"/>
  <c r="E46" i="30"/>
  <c r="V43" i="30"/>
  <c r="L41" i="30"/>
  <c r="V43" i="31"/>
  <c r="H46" i="22"/>
  <c r="L42" i="22"/>
  <c r="P46" i="21"/>
  <c r="P46" i="19"/>
  <c r="H42" i="19"/>
  <c r="K48" i="31"/>
  <c r="K49" i="31"/>
  <c r="U48" i="33"/>
  <c r="E43" i="32"/>
  <c r="U43" i="30"/>
  <c r="W45" i="31"/>
  <c r="D47" i="22"/>
  <c r="O44" i="21"/>
  <c r="J47" i="21"/>
  <c r="B48" i="22"/>
  <c r="U41" i="30"/>
  <c r="V46" i="31"/>
  <c r="R42" i="31"/>
  <c r="G46" i="22"/>
  <c r="R43" i="22"/>
  <c r="E48" i="21"/>
  <c r="I44" i="21"/>
  <c r="E41" i="21"/>
  <c r="K44" i="19"/>
  <c r="E48" i="33"/>
  <c r="E48" i="32"/>
  <c r="Q47" i="30"/>
  <c r="Q47" i="31"/>
  <c r="M46" i="22"/>
  <c r="R47" i="22"/>
  <c r="O42" i="21"/>
  <c r="O45" i="22"/>
  <c r="S41" i="22"/>
  <c r="J42" i="21"/>
  <c r="F46" i="19"/>
  <c r="S46" i="33"/>
  <c r="X47" i="32"/>
  <c r="Y47" i="30"/>
  <c r="V48" i="31"/>
  <c r="G43" i="19"/>
  <c r="K46" i="22"/>
  <c r="U45" i="33"/>
  <c r="R46" i="32"/>
  <c r="E45" i="32"/>
  <c r="L43" i="32"/>
  <c r="Z41" i="32"/>
  <c r="E48" i="30"/>
  <c r="V45" i="30"/>
  <c r="L43" i="30"/>
  <c r="Y41" i="31"/>
  <c r="K47" i="22"/>
  <c r="O43" i="22"/>
  <c r="S47" i="21"/>
  <c r="F44" i="21"/>
  <c r="H48" i="19"/>
  <c r="N43" i="19"/>
  <c r="U42" i="33"/>
  <c r="K48" i="32"/>
  <c r="AB45" i="32"/>
  <c r="S43" i="32"/>
  <c r="L48" i="30"/>
  <c r="S43" i="30"/>
  <c r="I41" i="30"/>
  <c r="C43" i="31"/>
  <c r="H41" i="31"/>
  <c r="S46" i="21"/>
  <c r="J48" i="33"/>
  <c r="H46" i="33"/>
  <c r="J48" i="32"/>
  <c r="AA45" i="32"/>
  <c r="H45" i="19"/>
  <c r="J42" i="19"/>
  <c r="E48" i="19"/>
  <c r="K43" i="19"/>
  <c r="J45" i="22"/>
  <c r="Q46" i="21"/>
  <c r="W44" i="30"/>
  <c r="K45" i="22"/>
  <c r="O41" i="22"/>
  <c r="S45" i="21"/>
  <c r="N42" i="21"/>
  <c r="K44" i="22"/>
  <c r="S44" i="21"/>
  <c r="P41" i="32"/>
  <c r="I46" i="30"/>
  <c r="G44" i="30"/>
  <c r="X41" i="30"/>
  <c r="C48" i="30"/>
  <c r="B43" i="30"/>
  <c r="L45" i="31"/>
  <c r="AA47" i="48"/>
  <c r="AA58" i="48" s="1"/>
  <c r="C57" i="48"/>
  <c r="F55" i="48"/>
  <c r="C52" i="48"/>
  <c r="C63" i="48" s="1"/>
  <c r="P47" i="48"/>
  <c r="P58" i="48" s="1"/>
  <c r="F58" i="48"/>
  <c r="F53" i="48"/>
  <c r="D64" i="48" s="1"/>
  <c r="F54" i="48"/>
  <c r="C65" i="48" s="1"/>
  <c r="F50" i="48"/>
  <c r="E61" i="48" s="1"/>
  <c r="S47" i="48"/>
  <c r="S58" i="48" s="1"/>
  <c r="C55" i="48"/>
  <c r="C93" i="48"/>
  <c r="C58" i="48"/>
  <c r="F51" i="48"/>
  <c r="C62" i="48" s="1"/>
  <c r="C54" i="48"/>
  <c r="N47" i="48"/>
  <c r="N58" i="48" s="1"/>
  <c r="F56" i="48"/>
  <c r="C50" i="48"/>
  <c r="F52" i="48"/>
  <c r="G47" i="48"/>
  <c r="G58" i="48" s="1"/>
  <c r="C56" i="48"/>
  <c r="C53" i="48"/>
  <c r="F57" i="48"/>
  <c r="E93" i="48"/>
  <c r="O47" i="48"/>
  <c r="O58" i="48" s="1"/>
  <c r="B93" i="48"/>
  <c r="H47" i="48"/>
  <c r="H58" i="48" s="1"/>
  <c r="W47" i="48"/>
  <c r="W58" i="48" s="1"/>
  <c r="X47" i="48"/>
  <c r="X58" i="48" s="1"/>
  <c r="C61" i="48"/>
  <c r="M55" i="48"/>
  <c r="B66" i="48" s="1"/>
  <c r="K52" i="48"/>
  <c r="I57" i="48"/>
  <c r="E63" i="46"/>
  <c r="B63" i="46"/>
  <c r="D63" i="46"/>
  <c r="C63" i="46"/>
  <c r="AB47" i="46"/>
  <c r="AB58" i="46" s="1"/>
  <c r="B65" i="46"/>
  <c r="D65" i="46"/>
  <c r="E65" i="46"/>
  <c r="C65" i="46"/>
  <c r="B62" i="46"/>
  <c r="E62" i="46"/>
  <c r="D62" i="46"/>
  <c r="C62" i="46"/>
  <c r="D61" i="47"/>
  <c r="AB81" i="47"/>
  <c r="AB47" i="47"/>
  <c r="AB58" i="47" s="1"/>
  <c r="D65" i="47"/>
  <c r="E68" i="47"/>
  <c r="C68" i="47"/>
  <c r="E64" i="47"/>
  <c r="D64" i="47"/>
  <c r="C64" i="47"/>
  <c r="B64" i="47"/>
  <c r="D68" i="47"/>
  <c r="E62" i="47"/>
  <c r="D62" i="47"/>
  <c r="C62" i="47"/>
  <c r="B62" i="47"/>
  <c r="E66" i="47"/>
  <c r="D66" i="47"/>
  <c r="C66" i="47"/>
  <c r="B66" i="47"/>
  <c r="E61" i="47"/>
  <c r="C61" i="47"/>
  <c r="B61" i="47"/>
  <c r="T52" i="47"/>
  <c r="E63" i="47" s="1"/>
  <c r="H56" i="47"/>
  <c r="E67" i="47" s="1"/>
  <c r="B68" i="47"/>
  <c r="E65" i="47"/>
  <c r="C65" i="47"/>
  <c r="B65" i="47"/>
  <c r="C58" i="46"/>
  <c r="C50" i="46"/>
  <c r="C57" i="46"/>
  <c r="C53" i="46"/>
  <c r="C56" i="46"/>
  <c r="C55" i="46"/>
  <c r="X47" i="46"/>
  <c r="X58" i="46" s="1"/>
  <c r="J47" i="46"/>
  <c r="J58" i="46" s="1"/>
  <c r="Q47" i="46"/>
  <c r="Q58" i="46" s="1"/>
  <c r="H47" i="46"/>
  <c r="H58" i="46" s="1"/>
  <c r="I81" i="46"/>
  <c r="I47" i="46"/>
  <c r="I58" i="46" s="1"/>
  <c r="N47" i="46"/>
  <c r="N58" i="46" s="1"/>
  <c r="V47" i="46"/>
  <c r="V58" i="46" s="1"/>
  <c r="G44" i="28"/>
  <c r="U46" i="28"/>
  <c r="C46" i="28"/>
  <c r="J45" i="28"/>
  <c r="M46" i="28"/>
  <c r="L43" i="28"/>
  <c r="D41" i="28"/>
  <c r="Q47" i="28"/>
  <c r="M47" i="28"/>
  <c r="L46" i="28"/>
  <c r="F49" i="28"/>
  <c r="N49" i="28"/>
  <c r="B49" i="28"/>
  <c r="R49" i="28"/>
  <c r="T49" i="28"/>
  <c r="T41" i="28"/>
  <c r="K41" i="28"/>
  <c r="G49" i="28"/>
  <c r="O49" i="28"/>
  <c r="T42" i="28"/>
  <c r="C49" i="28"/>
  <c r="O44" i="28"/>
  <c r="L42" i="28"/>
  <c r="O48" i="28"/>
  <c r="E49" i="28"/>
  <c r="M49" i="28"/>
  <c r="Q49" i="28"/>
  <c r="H49" i="28"/>
  <c r="M42" i="28"/>
  <c r="G47" i="28"/>
  <c r="Q48" i="28"/>
  <c r="H45" i="28"/>
  <c r="R44" i="28"/>
  <c r="Q44" i="28"/>
  <c r="M45" i="28"/>
  <c r="K49" i="28"/>
  <c r="S49" i="28"/>
  <c r="U49" i="28"/>
  <c r="P49" i="28"/>
  <c r="L49" i="28"/>
  <c r="U42" i="28"/>
  <c r="G43" i="28"/>
  <c r="G41" i="28"/>
  <c r="U45" i="28"/>
  <c r="J49" i="28"/>
  <c r="I49" i="28"/>
  <c r="D49" i="28"/>
  <c r="H41" i="28"/>
  <c r="U47" i="28"/>
  <c r="I48" i="28"/>
  <c r="I45" i="28"/>
  <c r="C44" i="28"/>
  <c r="J44" i="28"/>
  <c r="I44" i="28"/>
  <c r="H44" i="28"/>
  <c r="B47" i="28"/>
  <c r="N43" i="28"/>
  <c r="F48" i="28"/>
  <c r="B44" i="28"/>
  <c r="T45" i="28"/>
  <c r="N46" i="28"/>
  <c r="B45" i="28"/>
  <c r="S45" i="28"/>
  <c r="F43" i="28"/>
  <c r="K46" i="28"/>
  <c r="S43" i="28"/>
  <c r="S48" i="28"/>
  <c r="L45" i="28"/>
  <c r="E42" i="28"/>
  <c r="E44" i="28"/>
  <c r="R48" i="28"/>
  <c r="K45" i="28"/>
  <c r="E46" i="28"/>
  <c r="U43" i="28"/>
  <c r="B42" i="28"/>
  <c r="O42" i="28"/>
  <c r="R46" i="28"/>
  <c r="K43" i="28"/>
  <c r="K48" i="28"/>
  <c r="D45" i="28"/>
  <c r="P41" i="28"/>
  <c r="H43" i="28"/>
  <c r="T44" i="28"/>
  <c r="J48" i="28"/>
  <c r="C45" i="28"/>
  <c r="O41" i="28"/>
  <c r="M44" i="28"/>
  <c r="F46" i="28"/>
  <c r="B48" i="28"/>
  <c r="P45" i="28"/>
  <c r="I42" i="28"/>
  <c r="T46" i="28"/>
  <c r="M43" i="28"/>
  <c r="U48" i="28"/>
  <c r="N45" i="28"/>
  <c r="G42" i="28"/>
  <c r="J46" i="28"/>
  <c r="C43" i="28"/>
  <c r="K42" i="28"/>
  <c r="F45" i="28"/>
  <c r="N42" i="28"/>
  <c r="F47" i="28"/>
  <c r="R43" i="28"/>
  <c r="L47" i="28"/>
  <c r="P48" i="28"/>
  <c r="J42" i="28"/>
  <c r="E47" i="28"/>
  <c r="Q43" i="28"/>
  <c r="O43" i="28"/>
  <c r="R47" i="28"/>
  <c r="K44" i="28"/>
  <c r="B41" i="28"/>
  <c r="O45" i="28"/>
  <c r="H42" i="28"/>
  <c r="P47" i="28"/>
  <c r="B43" i="28"/>
  <c r="E45" i="28"/>
  <c r="Q41" i="28"/>
  <c r="N44" i="28"/>
  <c r="R41" i="28"/>
  <c r="N47" i="28"/>
  <c r="B46" i="28"/>
  <c r="N41" i="28"/>
  <c r="F44" i="28"/>
  <c r="S42" i="28"/>
  <c r="L44" i="28"/>
  <c r="G48" i="28"/>
  <c r="S44" i="28"/>
  <c r="L41" i="28"/>
  <c r="P42" i="28"/>
  <c r="E48" i="28"/>
  <c r="F42" i="28"/>
  <c r="Q46" i="28"/>
  <c r="J43" i="28"/>
  <c r="O46" i="28"/>
  <c r="S47" i="28"/>
  <c r="M41" i="28"/>
  <c r="P46" i="28"/>
  <c r="I43" i="28"/>
  <c r="T47" i="28"/>
  <c r="F41" i="28"/>
  <c r="R42" i="28"/>
  <c r="J47" i="28"/>
  <c r="N48" i="28"/>
  <c r="G45" i="28"/>
  <c r="S41" i="28"/>
  <c r="H47" i="28"/>
  <c r="T43" i="28"/>
  <c r="T48" i="28"/>
  <c r="P44" i="28"/>
  <c r="I41" i="28"/>
  <c r="P45" i="20"/>
  <c r="H41" i="20"/>
  <c r="F46" i="20"/>
  <c r="F47" i="20"/>
  <c r="H45" i="20"/>
  <c r="M44" i="20"/>
  <c r="D42" i="20"/>
  <c r="B47" i="20"/>
  <c r="B41" i="20"/>
  <c r="G48" i="20"/>
  <c r="M48" i="20"/>
  <c r="P46" i="20"/>
  <c r="B46" i="20"/>
  <c r="D45" i="20"/>
  <c r="C45" i="20"/>
  <c r="D46" i="20"/>
  <c r="P41" i="20"/>
  <c r="F44" i="20"/>
  <c r="M45" i="20"/>
  <c r="F48" i="20"/>
  <c r="H46" i="20"/>
  <c r="K44" i="20"/>
  <c r="C46" i="20"/>
  <c r="K47" i="20"/>
  <c r="C43" i="20"/>
  <c r="M47" i="20"/>
  <c r="P43" i="20"/>
  <c r="B45" i="20"/>
  <c r="P44" i="20"/>
  <c r="C86" i="48"/>
  <c r="E88" i="48"/>
  <c r="E91" i="48"/>
  <c r="B85" i="48"/>
  <c r="B91" i="47"/>
  <c r="B90" i="47"/>
  <c r="E89" i="47"/>
  <c r="C90" i="46"/>
  <c r="B90" i="46"/>
  <c r="D90" i="46"/>
  <c r="E89" i="46"/>
  <c r="C87" i="46"/>
  <c r="D89" i="46"/>
  <c r="D88" i="45"/>
  <c r="E89" i="45"/>
  <c r="E89" i="48"/>
  <c r="C88" i="48"/>
  <c r="D86" i="48"/>
  <c r="B89" i="48"/>
  <c r="C92" i="48"/>
  <c r="B86" i="48"/>
  <c r="E92" i="48"/>
  <c r="C89" i="48"/>
  <c r="B88" i="48"/>
  <c r="B87" i="48"/>
  <c r="E87" i="48"/>
  <c r="C90" i="48"/>
  <c r="B90" i="48"/>
  <c r="D93" i="48"/>
  <c r="C87" i="47"/>
  <c r="C91" i="47"/>
  <c r="C89" i="47"/>
  <c r="D87" i="47"/>
  <c r="E84" i="47"/>
  <c r="C86" i="47"/>
  <c r="D89" i="47"/>
  <c r="D88" i="47"/>
  <c r="C88" i="47"/>
  <c r="E88" i="47"/>
  <c r="B88" i="47"/>
  <c r="D85" i="47"/>
  <c r="B85" i="47"/>
  <c r="E85" i="47"/>
  <c r="B86" i="47"/>
  <c r="E86" i="47"/>
  <c r="D85" i="46"/>
  <c r="E85" i="46"/>
  <c r="C85" i="46"/>
  <c r="E86" i="46"/>
  <c r="C89" i="46"/>
  <c r="D87" i="46"/>
  <c r="B87" i="46"/>
  <c r="C86" i="46"/>
  <c r="B86" i="46"/>
  <c r="B89" i="46"/>
  <c r="C88" i="45"/>
  <c r="B88" i="45"/>
  <c r="C90" i="45"/>
  <c r="D85" i="45"/>
  <c r="C85" i="45"/>
  <c r="B85" i="45"/>
  <c r="B90" i="45"/>
  <c r="D90" i="45"/>
  <c r="B91" i="46"/>
  <c r="E91" i="46"/>
  <c r="C91" i="46"/>
  <c r="D91" i="46"/>
  <c r="E86" i="45"/>
  <c r="C86" i="45"/>
  <c r="D86" i="45"/>
  <c r="B91" i="45"/>
  <c r="C91" i="45"/>
  <c r="D91" i="45"/>
  <c r="K47" i="47"/>
  <c r="K58" i="47" s="1"/>
  <c r="B88" i="46"/>
  <c r="C88" i="46"/>
  <c r="D88" i="46"/>
  <c r="D89" i="45"/>
  <c r="B89" i="45"/>
  <c r="C89" i="45"/>
  <c r="C85" i="48"/>
  <c r="D85" i="48"/>
  <c r="E85" i="48"/>
  <c r="D87" i="45"/>
  <c r="E87" i="45"/>
  <c r="C87" i="45"/>
  <c r="B87" i="45"/>
  <c r="E84" i="46"/>
  <c r="C84" i="46"/>
  <c r="E92" i="45" l="1"/>
  <c r="D63" i="47"/>
  <c r="D61" i="48"/>
  <c r="C92" i="45"/>
  <c r="D92" i="45"/>
  <c r="C63" i="47"/>
  <c r="B92" i="46"/>
  <c r="E69" i="45"/>
  <c r="D65" i="48"/>
  <c r="B69" i="45"/>
  <c r="C69" i="45"/>
  <c r="C64" i="48"/>
  <c r="B62" i="48"/>
  <c r="B69" i="48"/>
  <c r="E62" i="48"/>
  <c r="C66" i="48"/>
  <c r="B64" i="48"/>
  <c r="B61" i="48"/>
  <c r="D62" i="48"/>
  <c r="E68" i="48"/>
  <c r="C67" i="48"/>
  <c r="B67" i="48"/>
  <c r="D67" i="48"/>
  <c r="E67" i="48"/>
  <c r="D66" i="48"/>
  <c r="E64" i="48"/>
  <c r="E65" i="48"/>
  <c r="B65" i="48"/>
  <c r="E69" i="48"/>
  <c r="C68" i="48"/>
  <c r="D68" i="48"/>
  <c r="C69" i="48"/>
  <c r="D69" i="48"/>
  <c r="E66" i="48"/>
  <c r="B68" i="48"/>
  <c r="D63" i="48"/>
  <c r="B63" i="48"/>
  <c r="E63" i="48"/>
  <c r="D64" i="46"/>
  <c r="E64" i="46"/>
  <c r="C64" i="46"/>
  <c r="B64" i="46"/>
  <c r="E68" i="46"/>
  <c r="D68" i="46"/>
  <c r="C68" i="46"/>
  <c r="B68" i="46"/>
  <c r="C61" i="46"/>
  <c r="E61" i="46"/>
  <c r="D61" i="46"/>
  <c r="B61" i="46"/>
  <c r="E69" i="46"/>
  <c r="D69" i="46"/>
  <c r="C69" i="46"/>
  <c r="B69" i="46"/>
  <c r="C66" i="46"/>
  <c r="B66" i="46"/>
  <c r="E66" i="46"/>
  <c r="D66" i="46"/>
  <c r="E67" i="46"/>
  <c r="D67" i="46"/>
  <c r="C67" i="46"/>
  <c r="B67" i="46"/>
  <c r="E69" i="47"/>
  <c r="B69" i="47"/>
  <c r="B67" i="47"/>
  <c r="D67" i="47"/>
  <c r="D69" i="47"/>
  <c r="C69" i="47"/>
  <c r="B63" i="47"/>
  <c r="C67" i="47"/>
  <c r="E92" i="46"/>
  <c r="C92" i="46"/>
  <c r="D92" i="46"/>
  <c r="D92" i="47"/>
  <c r="C92" i="47"/>
  <c r="B92" i="47"/>
  <c r="E92" i="47"/>
</calcChain>
</file>

<file path=xl/sharedStrings.xml><?xml version="1.0" encoding="utf-8"?>
<sst xmlns="http://schemas.openxmlformats.org/spreadsheetml/2006/main" count="2246" uniqueCount="230">
  <si>
    <t>Acetic</t>
  </si>
  <si>
    <t>Propionic</t>
  </si>
  <si>
    <t>Iso-Butyric</t>
  </si>
  <si>
    <t>n-Butyric</t>
  </si>
  <si>
    <t>Iso-Valeric</t>
  </si>
  <si>
    <t>Valeric</t>
  </si>
  <si>
    <t>Hexanoic</t>
  </si>
  <si>
    <t>Heptanoic</t>
  </si>
  <si>
    <t>VFA</t>
  </si>
  <si>
    <t>days</t>
  </si>
  <si>
    <t xml:space="preserve">Acid concentration </t>
  </si>
  <si>
    <t>Days</t>
  </si>
  <si>
    <t>dilution factor</t>
  </si>
  <si>
    <t>90% blood</t>
  </si>
  <si>
    <t>75% blood</t>
  </si>
  <si>
    <t>50% blood</t>
  </si>
  <si>
    <t>25% blood</t>
  </si>
  <si>
    <t>15% blood</t>
  </si>
  <si>
    <t>5% blood</t>
  </si>
  <si>
    <t>1% blood</t>
  </si>
  <si>
    <t>90% blood + IDF</t>
  </si>
  <si>
    <t>75% blood + IDF</t>
  </si>
  <si>
    <t>50% blood + IDF</t>
  </si>
  <si>
    <t>25% blood + IDF</t>
  </si>
  <si>
    <t>15% blood + IDF</t>
  </si>
  <si>
    <t>5% blood + IDF</t>
  </si>
  <si>
    <t>1% blood + IDF</t>
  </si>
  <si>
    <t>R1</t>
  </si>
  <si>
    <t>R2</t>
  </si>
  <si>
    <t>R3</t>
  </si>
  <si>
    <t>R4</t>
  </si>
  <si>
    <t>pH</t>
  </si>
  <si>
    <t>Reactor</t>
  </si>
  <si>
    <t>absorbance</t>
  </si>
  <si>
    <t>standard curve slope</t>
  </si>
  <si>
    <t>standard curve intercept</t>
  </si>
  <si>
    <t>protein concentration (g/L)</t>
  </si>
  <si>
    <t>protein concentration (mg/L)</t>
  </si>
  <si>
    <t>blank</t>
  </si>
  <si>
    <t>factor</t>
  </si>
  <si>
    <t>day</t>
  </si>
  <si>
    <t>weigth (g)</t>
  </si>
  <si>
    <t>Concentration (mg/l)</t>
  </si>
  <si>
    <t>FB2</t>
  </si>
  <si>
    <t>FB1</t>
  </si>
  <si>
    <t>FB1 protein concentration</t>
  </si>
  <si>
    <t>FB1 Ammonia concentration</t>
  </si>
  <si>
    <t>FB2 protein concentration</t>
  </si>
  <si>
    <t>FB2 Ammonia concentration</t>
  </si>
  <si>
    <t>Standard Pressure (Pa)</t>
  </si>
  <si>
    <t>Density of Barrier (kg/m^3)</t>
  </si>
  <si>
    <t>Gravitational Acceleration (m/s^2)</t>
  </si>
  <si>
    <t>Weight Gasometer</t>
  </si>
  <si>
    <t>Height</t>
  </si>
  <si>
    <t>X section area (m^2)</t>
  </si>
  <si>
    <t>Pressure (kPa)</t>
  </si>
  <si>
    <t>Temperature (oC)</t>
  </si>
  <si>
    <t>Vapour pressure (Pa)</t>
  </si>
  <si>
    <t>h1 (cm)</t>
  </si>
  <si>
    <t>Mb (g)</t>
  </si>
  <si>
    <t>STP volume  (l)</t>
  </si>
  <si>
    <t>H2 %</t>
  </si>
  <si>
    <t>O2 %</t>
  </si>
  <si>
    <t>N2 %</t>
  </si>
  <si>
    <t>CO2 %</t>
  </si>
  <si>
    <t>CH4 %</t>
  </si>
  <si>
    <t>H2 (L)</t>
  </si>
  <si>
    <t>CO2 (L)</t>
  </si>
  <si>
    <t>CH4 (L)</t>
  </si>
  <si>
    <t>Constants</t>
  </si>
  <si>
    <t>Standard Temp (K)</t>
  </si>
  <si>
    <t>STP volume  (L)</t>
  </si>
  <si>
    <t>FB2 Gas composition</t>
  </si>
  <si>
    <t>Name</t>
  </si>
  <si>
    <t>n-Valeric</t>
  </si>
  <si>
    <t>SC1</t>
  </si>
  <si>
    <t>SC2</t>
  </si>
  <si>
    <t>SC3</t>
  </si>
  <si>
    <t>SC4</t>
  </si>
  <si>
    <t>SC1 protein concentration</t>
  </si>
  <si>
    <t>SC1 Ammonia concentration</t>
  </si>
  <si>
    <t>SC2 protein concentration</t>
  </si>
  <si>
    <t>SC2 Ammonia concentration</t>
  </si>
  <si>
    <t>VFA SC1</t>
  </si>
  <si>
    <t>VFA SC2</t>
  </si>
  <si>
    <t>VFA SC3</t>
  </si>
  <si>
    <t>SC3 protein concentration</t>
  </si>
  <si>
    <t>SC3 Ammonia concentration</t>
  </si>
  <si>
    <t>VFA SC4</t>
  </si>
  <si>
    <t>SC4 protein concentration</t>
  </si>
  <si>
    <t>SC4 Ammonia concentration</t>
  </si>
  <si>
    <t>SC1 Gas composition</t>
  </si>
  <si>
    <t>SC2 Gas composition</t>
  </si>
  <si>
    <t>SC2 VFA</t>
  </si>
  <si>
    <t>SC4 Gas composition</t>
  </si>
  <si>
    <t>SC3 Gas composition</t>
  </si>
  <si>
    <t>Actinomycetales</t>
  </si>
  <si>
    <t>(P) Bacteroidetes (Unidentified)</t>
  </si>
  <si>
    <t>(P) Proteobacteria (Unidentified)</t>
  </si>
  <si>
    <t>Burkholderiales</t>
  </si>
  <si>
    <t>Alteromonadales</t>
  </si>
  <si>
    <t>Oceanospirillales</t>
  </si>
  <si>
    <t>(C) Actinobacteria (Unidentified)</t>
  </si>
  <si>
    <t>Bifidobacteriales</t>
  </si>
  <si>
    <t>BSA2B-08</t>
  </si>
  <si>
    <t>Rickettsiales</t>
  </si>
  <si>
    <t>(C) Gammaproteobacteria (Unidentified)</t>
  </si>
  <si>
    <t>Unclassified</t>
  </si>
  <si>
    <t>Synergistales</t>
  </si>
  <si>
    <t>Enterobacteriales</t>
  </si>
  <si>
    <t>Flavobacteriales</t>
  </si>
  <si>
    <t>Bacteroidales</t>
  </si>
  <si>
    <t>Bacillales</t>
  </si>
  <si>
    <t>Lactobacillales</t>
  </si>
  <si>
    <t>(P) Firmicutes (Unidentified)</t>
  </si>
  <si>
    <t>MBA08</t>
  </si>
  <si>
    <t>(C) Clostridia (Unidentified)</t>
  </si>
  <si>
    <t>(K) Bacteria (Unidentified)</t>
  </si>
  <si>
    <t>(C) OPB54 (Unidentified)</t>
  </si>
  <si>
    <t>Thermoanaerobacterales</t>
  </si>
  <si>
    <t>Clostridiales</t>
  </si>
  <si>
    <t>(F) Clostridiaceae  (Unidentified)</t>
  </si>
  <si>
    <t>(F) Lachnospiraceae  (Unidentified)</t>
  </si>
  <si>
    <t>Symbiobacterium sp.</t>
  </si>
  <si>
    <t>Phascolarctobacterium sp.</t>
  </si>
  <si>
    <t>Oxobacter sp.</t>
  </si>
  <si>
    <t>Gallicola sp.</t>
  </si>
  <si>
    <t>Helcococcus sp.</t>
  </si>
  <si>
    <t>Megasphaera sp.</t>
  </si>
  <si>
    <t>Blautia sp.</t>
  </si>
  <si>
    <t>(F) Tissierellaceae  (Unidentified)</t>
  </si>
  <si>
    <t>(F) Tissierellaceae</t>
  </si>
  <si>
    <t>(O) Clostridiales  (Unidentified)</t>
  </si>
  <si>
    <t>Caldicoprobacter sp.</t>
  </si>
  <si>
    <t>Peptoniphilus sp.</t>
  </si>
  <si>
    <t>Tepidimicrobium sp.</t>
  </si>
  <si>
    <t>Clostridium sp.</t>
  </si>
  <si>
    <t>Sporanaerobacter sp.</t>
  </si>
  <si>
    <t>Natranaerobiales</t>
  </si>
  <si>
    <t>(C) Alphaproteobacteria (Unidentified)</t>
  </si>
  <si>
    <t>Pseudomonadales</t>
  </si>
  <si>
    <t>(C) Bacilli (Unidentified)</t>
  </si>
  <si>
    <t>(C) OPB54</t>
  </si>
  <si>
    <t>(C) Firmicutes (Unidentified)</t>
  </si>
  <si>
    <t>(F) Lachnospiraceae (Unidentified)</t>
  </si>
  <si>
    <t>Clostridium (Unidentified)</t>
  </si>
  <si>
    <t>(F) Veillonellaceae (Unidentified)</t>
  </si>
  <si>
    <t>Blautia  sp.</t>
  </si>
  <si>
    <t>(F) Peptostreptococcaceae (Unidentified)</t>
  </si>
  <si>
    <t>Anaerococcus  sp.</t>
  </si>
  <si>
    <t>Megasphaera  sp.</t>
  </si>
  <si>
    <t>Oxobacter  sp.</t>
  </si>
  <si>
    <t>Clostridiaceae;g</t>
  </si>
  <si>
    <t>Gallicola  sp.</t>
  </si>
  <si>
    <t>(F) Clostridiaceae (Unidentified)</t>
  </si>
  <si>
    <t>Helcococcus  sp.</t>
  </si>
  <si>
    <t>Tissierellaceae</t>
  </si>
  <si>
    <t>Clostridium  sp.</t>
  </si>
  <si>
    <t>(F) Clostridiales (Unidentified)</t>
  </si>
  <si>
    <t>(F) Tissierellaceae (Unidentified)</t>
  </si>
  <si>
    <t>Peptoniphilus  sp.</t>
  </si>
  <si>
    <t>Tepidimicrobium  sp.</t>
  </si>
  <si>
    <t>Sporanaerobacter  sp.</t>
  </si>
  <si>
    <t>blood concentration</t>
  </si>
  <si>
    <t>IDF</t>
  </si>
  <si>
    <t>NO IDF</t>
  </si>
  <si>
    <t>Yield</t>
  </si>
  <si>
    <t>Daily VFA Production Rate</t>
  </si>
  <si>
    <t>VFA Production Rate Fresh Medium</t>
  </si>
  <si>
    <t>VFA Yield</t>
  </si>
  <si>
    <t>Daily Production Rate Minimum</t>
  </si>
  <si>
    <t>Daily Production Rate Average</t>
  </si>
  <si>
    <t>Daily Production Rate Stdv</t>
  </si>
  <si>
    <t>Daily Production Rate Maximum</t>
  </si>
  <si>
    <t>Yield Average</t>
  </si>
  <si>
    <t>Yield Stdv</t>
  </si>
  <si>
    <t>Yield Minimum</t>
  </si>
  <si>
    <t>Yield Maximum</t>
  </si>
  <si>
    <t>VFA Yield Average</t>
  </si>
  <si>
    <t>VFA Yield Stdv</t>
  </si>
  <si>
    <t>VFA Yield Max</t>
  </si>
  <si>
    <t>VFA Yield Min</t>
  </si>
  <si>
    <t>Enzymatic Hydrolysis</t>
  </si>
  <si>
    <t>Without Enzymatic Hydrolysis</t>
  </si>
  <si>
    <t>Volume titer (ml)</t>
  </si>
  <si>
    <t>Blood stock solution VS</t>
  </si>
  <si>
    <t>Blood loading</t>
  </si>
  <si>
    <t>working solution VS (mg/L)</t>
  </si>
  <si>
    <t>B1</t>
  </si>
  <si>
    <t>B2</t>
  </si>
  <si>
    <t>B3</t>
  </si>
  <si>
    <t>B4</t>
  </si>
  <si>
    <t>VFA B1</t>
  </si>
  <si>
    <t>VFA B2</t>
  </si>
  <si>
    <t>B1 protein concentration</t>
  </si>
  <si>
    <t>B2 protein concentration</t>
  </si>
  <si>
    <t>B1 Ammonia concentration</t>
  </si>
  <si>
    <t>B2 Ammonia concentration</t>
  </si>
  <si>
    <t>B3 VFA</t>
  </si>
  <si>
    <t>B4 VFA</t>
  </si>
  <si>
    <t>B3 protein concentration</t>
  </si>
  <si>
    <t>B4 protein concentration</t>
  </si>
  <si>
    <t>B3 Ammonia concentration</t>
  </si>
  <si>
    <t>B4 Ammonia concentration</t>
  </si>
  <si>
    <t>Acid concentration (mg/L)</t>
  </si>
  <si>
    <t>Acid concentration (g/L)</t>
  </si>
  <si>
    <t>Concentration (g/l)</t>
  </si>
  <si>
    <t>Acid concentration g/L</t>
  </si>
  <si>
    <t>Concentration VFA (g/l)</t>
  </si>
  <si>
    <t xml:space="preserve">Acid concentration (mg/L) </t>
  </si>
  <si>
    <t xml:space="preserve">Acid concentration (g/L) </t>
  </si>
  <si>
    <t>highest concentration (mg/L)</t>
  </si>
  <si>
    <t>highest concentration (g/L)</t>
  </si>
  <si>
    <t>Acetic (mg/L)</t>
  </si>
  <si>
    <t>Propionic (mg/L)</t>
  </si>
  <si>
    <t>Iso-Butyric (mg/L)</t>
  </si>
  <si>
    <t>n-Butyric (mg/L)</t>
  </si>
  <si>
    <t>Iso-Valeric (mg/L)</t>
  </si>
  <si>
    <t>Valeric (mg/L)</t>
  </si>
  <si>
    <t>Hexanoic (mg/L)</t>
  </si>
  <si>
    <t>Heptanoic (mg/L)</t>
  </si>
  <si>
    <t>VFA (mg/L)</t>
  </si>
  <si>
    <t>Concentration VFA (g/L)</t>
  </si>
  <si>
    <t>Acid concentration  (mg/L)</t>
  </si>
  <si>
    <t>VFA percentage (%)</t>
  </si>
  <si>
    <t>n-Valeric (mg/L)</t>
  </si>
  <si>
    <t>VFA Concentration (mg/L)</t>
  </si>
  <si>
    <t>VFA Concentration After Fresh Medium Addition and Removal (mg/L)</t>
  </si>
  <si>
    <t>FB1 Gas production</t>
  </si>
  <si>
    <t>Cumulative gas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</si>
</sst>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"/>
    <numFmt numFmtId="166" formatCode="[$-F400]h:mm:ss\ AM/PM"/>
    <numFmt numFmtId="167" formatCode="0.00000"/>
    <numFmt numFmtId="168" formatCode="#,##0.000"/>
    <numFmt numFmtId="169" formatCode="0.0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4" xfId="0" applyBorder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0" fillId="0" borderId="0" xfId="0" applyNumberFormat="1"/>
    <xf numFmtId="2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2" fontId="0" fillId="0" borderId="1" xfId="0" applyNumberFormat="1" applyBorder="1"/>
    <xf numFmtId="14" fontId="0" fillId="0" borderId="1" xfId="0" applyNumberFormat="1" applyFill="1" applyBorder="1"/>
    <xf numFmtId="2" fontId="0" fillId="0" borderId="1" xfId="0" applyNumberFormat="1" applyFill="1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0" fontId="5" fillId="0" borderId="2" xfId="0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2" fontId="0" fillId="0" borderId="0" xfId="0" applyNumberFormat="1" applyFill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6" xfId="0" applyBorder="1"/>
    <xf numFmtId="0" fontId="5" fillId="0" borderId="1" xfId="0" applyFont="1" applyBorder="1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4" fontId="4" fillId="0" borderId="0" xfId="0" applyNumberFormat="1" applyFont="1" applyFill="1" applyAlignment="1">
      <alignment horizontal="right"/>
    </xf>
    <xf numFmtId="14" fontId="0" fillId="0" borderId="0" xfId="0" applyNumberFormat="1" applyFill="1"/>
    <xf numFmtId="1" fontId="2" fillId="0" borderId="0" xfId="0" applyNumberFormat="1" applyFont="1" applyFill="1"/>
    <xf numFmtId="0" fontId="2" fillId="0" borderId="0" xfId="0" applyFont="1" applyFill="1"/>
    <xf numFmtId="165" fontId="0" fillId="0" borderId="0" xfId="0" applyNumberFormat="1"/>
    <xf numFmtId="165" fontId="0" fillId="0" borderId="1" xfId="0" applyNumberFormat="1" applyBorder="1"/>
    <xf numFmtId="2" fontId="0" fillId="0" borderId="0" xfId="0" applyNumberFormat="1" applyFill="1" applyBorder="1"/>
    <xf numFmtId="0" fontId="0" fillId="0" borderId="0" xfId="0" applyNumberFormat="1" applyFill="1"/>
    <xf numFmtId="166" fontId="0" fillId="0" borderId="0" xfId="0" applyNumberFormat="1"/>
    <xf numFmtId="167" fontId="0" fillId="0" borderId="0" xfId="0" applyNumberFormat="1"/>
    <xf numFmtId="0" fontId="4" fillId="0" borderId="0" xfId="0" applyFont="1"/>
    <xf numFmtId="165" fontId="4" fillId="0" borderId="0" xfId="0" applyNumberFormat="1" applyFont="1"/>
    <xf numFmtId="166" fontId="4" fillId="0" borderId="0" xfId="0" applyNumberFormat="1" applyFont="1"/>
    <xf numFmtId="165" fontId="6" fillId="0" borderId="0" xfId="0" applyNumberFormat="1" applyFont="1" applyFill="1"/>
    <xf numFmtId="164" fontId="6" fillId="0" borderId="0" xfId="0" applyNumberFormat="1" applyFont="1" applyFill="1"/>
    <xf numFmtId="0" fontId="6" fillId="0" borderId="0" xfId="0" applyFont="1"/>
    <xf numFmtId="0" fontId="0" fillId="0" borderId="0" xfId="0" applyNumberFormat="1"/>
    <xf numFmtId="0" fontId="6" fillId="0" borderId="1" xfId="0" applyFont="1" applyBorder="1"/>
    <xf numFmtId="0" fontId="0" fillId="0" borderId="1" xfId="0" applyNumberFormat="1" applyBorder="1"/>
    <xf numFmtId="0" fontId="0" fillId="0" borderId="1" xfId="0" applyNumberFormat="1" applyFill="1" applyBorder="1"/>
    <xf numFmtId="165" fontId="4" fillId="0" borderId="1" xfId="0" applyNumberFormat="1" applyFont="1" applyBorder="1"/>
    <xf numFmtId="0" fontId="4" fillId="0" borderId="1" xfId="0" applyNumberFormat="1" applyFont="1" applyFill="1" applyBorder="1"/>
    <xf numFmtId="165" fontId="2" fillId="0" borderId="1" xfId="0" applyNumberFormat="1" applyFont="1" applyBorder="1"/>
    <xf numFmtId="0" fontId="2" fillId="0" borderId="1" xfId="0" applyNumberFormat="1" applyFon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5" fontId="6" fillId="0" borderId="1" xfId="0" applyNumberFormat="1" applyFont="1" applyFill="1" applyBorder="1"/>
    <xf numFmtId="164" fontId="6" fillId="0" borderId="1" xfId="0" applyNumberFormat="1" applyFont="1" applyFill="1" applyBorder="1"/>
    <xf numFmtId="0" fontId="6" fillId="0" borderId="3" xfId="0" applyFont="1" applyBorder="1"/>
    <xf numFmtId="0" fontId="0" fillId="0" borderId="3" xfId="0" applyNumberFormat="1" applyBorder="1"/>
    <xf numFmtId="0" fontId="4" fillId="0" borderId="9" xfId="0" applyFont="1" applyBorder="1"/>
    <xf numFmtId="1" fontId="2" fillId="0" borderId="3" xfId="0" applyNumberFormat="1" applyFont="1" applyFill="1" applyBorder="1"/>
    <xf numFmtId="3" fontId="0" fillId="0" borderId="0" xfId="0" applyNumberFormat="1"/>
    <xf numFmtId="168" fontId="0" fillId="0" borderId="0" xfId="0" applyNumberFormat="1" applyFill="1"/>
    <xf numFmtId="164" fontId="0" fillId="0" borderId="0" xfId="0" applyNumberFormat="1" applyFill="1"/>
    <xf numFmtId="164" fontId="0" fillId="0" borderId="1" xfId="0" applyNumberFormat="1" applyFill="1" applyBorder="1"/>
    <xf numFmtId="0" fontId="8" fillId="0" borderId="1" xfId="0" applyFont="1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1" xfId="0" applyNumberFormat="1" applyFill="1" applyBorder="1"/>
    <xf numFmtId="169" fontId="0" fillId="0" borderId="1" xfId="0" applyNumberFormat="1" applyBorder="1"/>
    <xf numFmtId="167" fontId="0" fillId="0" borderId="1" xfId="0" applyNumberFormat="1" applyBorder="1"/>
    <xf numFmtId="0" fontId="0" fillId="0" borderId="11" xfId="0" applyBorder="1"/>
    <xf numFmtId="0" fontId="0" fillId="0" borderId="5" xfId="0" applyBorder="1"/>
    <xf numFmtId="2" fontId="2" fillId="0" borderId="1" xfId="0" applyNumberFormat="1" applyFont="1" applyBorder="1"/>
    <xf numFmtId="2" fontId="2" fillId="0" borderId="1" xfId="0" applyNumberFormat="1" applyFont="1" applyFill="1" applyBorder="1"/>
    <xf numFmtId="1" fontId="0" fillId="0" borderId="0" xfId="0" applyNumberFormat="1"/>
    <xf numFmtId="164" fontId="0" fillId="0" borderId="1" xfId="0" applyNumberFormat="1" applyFont="1" applyBorder="1"/>
    <xf numFmtId="164" fontId="15" fillId="0" borderId="1" xfId="0" applyNumberFormat="1" applyFont="1" applyFill="1" applyBorder="1"/>
    <xf numFmtId="167" fontId="0" fillId="0" borderId="1" xfId="0" applyNumberFormat="1" applyFill="1" applyBorder="1"/>
    <xf numFmtId="167" fontId="8" fillId="0" borderId="1" xfId="0" applyNumberFormat="1" applyFont="1" applyFill="1" applyBorder="1"/>
    <xf numFmtId="169" fontId="8" fillId="0" borderId="1" xfId="0" applyNumberFormat="1" applyFont="1" applyFill="1" applyBorder="1"/>
    <xf numFmtId="164" fontId="8" fillId="0" borderId="1" xfId="0" applyNumberFormat="1" applyFont="1" applyFill="1" applyBorder="1"/>
    <xf numFmtId="2" fontId="8" fillId="0" borderId="1" xfId="0" applyNumberFormat="1" applyFont="1" applyFill="1" applyBorder="1"/>
    <xf numFmtId="165" fontId="8" fillId="0" borderId="1" xfId="0" applyNumberFormat="1" applyFont="1" applyFill="1" applyBorder="1"/>
    <xf numFmtId="0" fontId="1" fillId="0" borderId="0" xfId="0" applyFont="1"/>
    <xf numFmtId="0" fontId="17" fillId="0" borderId="1" xfId="0" applyFont="1" applyBorder="1"/>
    <xf numFmtId="0" fontId="17" fillId="0" borderId="1" xfId="0" applyFont="1" applyFill="1" applyBorder="1"/>
    <xf numFmtId="0" fontId="2" fillId="0" borderId="2" xfId="0" applyFont="1" applyBorder="1" applyAlignment="1">
      <alignment horizontal="right"/>
    </xf>
    <xf numFmtId="1" fontId="17" fillId="0" borderId="1" xfId="0" applyNumberFormat="1" applyFont="1" applyBorder="1"/>
    <xf numFmtId="165" fontId="17" fillId="0" borderId="1" xfId="0" applyNumberFormat="1" applyFont="1" applyBorder="1"/>
    <xf numFmtId="2" fontId="17" fillId="0" borderId="1" xfId="0" applyNumberFormat="1" applyFont="1" applyBorder="1"/>
    <xf numFmtId="0" fontId="17" fillId="0" borderId="0" xfId="0" applyFont="1"/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8" xfId="0" applyFont="1" applyBorder="1"/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7" fillId="0" borderId="9" xfId="0" applyFont="1" applyBorder="1"/>
    <xf numFmtId="164" fontId="17" fillId="0" borderId="1" xfId="0" applyNumberFormat="1" applyFont="1" applyBorder="1"/>
    <xf numFmtId="0" fontId="17" fillId="0" borderId="6" xfId="0" applyFont="1" applyBorder="1"/>
    <xf numFmtId="0" fontId="1" fillId="0" borderId="12" xfId="0" applyFont="1" applyFill="1" applyBorder="1"/>
    <xf numFmtId="0" fontId="0" fillId="0" borderId="13" xfId="0" applyBorder="1"/>
    <xf numFmtId="167" fontId="0" fillId="0" borderId="0" xfId="0" applyNumberFormat="1" applyBorder="1"/>
    <xf numFmtId="2" fontId="0" fillId="0" borderId="13" xfId="0" applyNumberFormat="1" applyBorder="1"/>
    <xf numFmtId="164" fontId="0" fillId="0" borderId="13" xfId="0" applyNumberFormat="1" applyBorder="1"/>
    <xf numFmtId="0" fontId="0" fillId="0" borderId="1" xfId="0" applyBorder="1" applyAlignment="1">
      <alignment horizontal="center"/>
    </xf>
    <xf numFmtId="0" fontId="4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4" fillId="0" borderId="6" xfId="0" applyFont="1" applyBorder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0" fillId="0" borderId="0" xfId="0" applyNumberFormat="1" applyBorder="1"/>
    <xf numFmtId="1" fontId="0" fillId="0" borderId="0" xfId="0" applyNumberFormat="1" applyBorder="1"/>
    <xf numFmtId="0" fontId="0" fillId="2" borderId="1" xfId="0" applyFill="1" applyBorder="1"/>
    <xf numFmtId="165" fontId="0" fillId="2" borderId="1" xfId="0" applyNumberFormat="1" applyFill="1" applyBorder="1"/>
    <xf numFmtId="2" fontId="0" fillId="2" borderId="1" xfId="0" applyNumberFormat="1" applyFill="1" applyBorder="1"/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3" t="s">
        <v>13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x14ac:dyDescent="0.25">
      <c r="A3" s="135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6"/>
      <c r="B4" s="2">
        <v>0</v>
      </c>
      <c r="C4" s="2">
        <v>1</v>
      </c>
      <c r="D4" s="2">
        <v>5</v>
      </c>
      <c r="E4" s="2">
        <v>7</v>
      </c>
      <c r="F4" s="2">
        <v>9</v>
      </c>
      <c r="G4" s="2">
        <v>13</v>
      </c>
      <c r="H4" s="2">
        <v>16</v>
      </c>
      <c r="I4" s="2">
        <v>19</v>
      </c>
      <c r="J4" s="2">
        <v>23</v>
      </c>
      <c r="K4" s="2">
        <v>26</v>
      </c>
      <c r="L4" s="2">
        <v>29</v>
      </c>
      <c r="M4" s="2">
        <v>33</v>
      </c>
      <c r="N4" s="2">
        <v>35</v>
      </c>
      <c r="O4" s="2">
        <v>40</v>
      </c>
    </row>
    <row r="5" spans="1:15" x14ac:dyDescent="0.25">
      <c r="A5" s="2" t="s">
        <v>0</v>
      </c>
      <c r="B5" s="81">
        <v>38.963509999999999</v>
      </c>
      <c r="C5" s="81">
        <v>769.09768999999994</v>
      </c>
      <c r="D5" s="81">
        <v>2029.12797</v>
      </c>
      <c r="E5" s="81">
        <v>5323.0596800000003</v>
      </c>
      <c r="F5" s="81">
        <v>8082.4158200000002</v>
      </c>
      <c r="G5" s="81">
        <v>9271.5364100000006</v>
      </c>
      <c r="H5" s="81">
        <v>11062.334049999999</v>
      </c>
      <c r="I5" s="81">
        <v>9265.3925400000007</v>
      </c>
      <c r="J5" s="81">
        <v>9062.5863900000004</v>
      </c>
      <c r="K5" s="81">
        <v>10395.921480000001</v>
      </c>
      <c r="L5" s="81">
        <v>10956.861140000001</v>
      </c>
      <c r="M5" s="81">
        <v>11838.41057</v>
      </c>
      <c r="N5" s="81">
        <v>10590.628479999999</v>
      </c>
      <c r="O5" s="81">
        <v>12256.69226</v>
      </c>
    </row>
    <row r="6" spans="1:15" x14ac:dyDescent="0.25">
      <c r="A6" s="2" t="s">
        <v>1</v>
      </c>
      <c r="B6" s="81">
        <v>0</v>
      </c>
      <c r="C6" s="81">
        <v>215.37448000000001</v>
      </c>
      <c r="D6" s="81">
        <v>486.68083000000001</v>
      </c>
      <c r="E6" s="81">
        <v>1108.8698099999999</v>
      </c>
      <c r="F6" s="81">
        <v>1703.81448</v>
      </c>
      <c r="G6" s="81">
        <v>2046.8269600000001</v>
      </c>
      <c r="H6" s="81">
        <v>2439.0310800000002</v>
      </c>
      <c r="I6" s="81">
        <v>2670.1992700000001</v>
      </c>
      <c r="J6" s="81">
        <v>2638.5803000000001</v>
      </c>
      <c r="K6" s="81">
        <v>2988.3516599999998</v>
      </c>
      <c r="L6" s="81">
        <v>3187.1949300000001</v>
      </c>
      <c r="M6" s="81">
        <v>3414.1358399999999</v>
      </c>
      <c r="N6" s="81">
        <v>3050.8205800000001</v>
      </c>
      <c r="O6" s="81">
        <v>3478.30609</v>
      </c>
    </row>
    <row r="7" spans="1:15" x14ac:dyDescent="0.25">
      <c r="A7" s="2" t="s">
        <v>2</v>
      </c>
      <c r="B7" s="81">
        <v>0</v>
      </c>
      <c r="C7" s="81">
        <v>172.82407000000001</v>
      </c>
      <c r="D7" s="81">
        <v>446.46695999999997</v>
      </c>
      <c r="E7" s="81">
        <v>1641.9314899999999</v>
      </c>
      <c r="F7" s="81">
        <v>2496.10455</v>
      </c>
      <c r="G7" s="81">
        <v>3093.8752800000002</v>
      </c>
      <c r="H7" s="81">
        <v>3675.1858999999999</v>
      </c>
      <c r="I7" s="81">
        <v>3886.8855899999999</v>
      </c>
      <c r="J7" s="81">
        <v>3776.0274800000002</v>
      </c>
      <c r="K7" s="81">
        <v>4332.9902700000002</v>
      </c>
      <c r="L7" s="81">
        <v>4559.1818899999998</v>
      </c>
      <c r="M7" s="81">
        <v>4911.41662</v>
      </c>
      <c r="N7" s="81">
        <v>4330.2812100000001</v>
      </c>
      <c r="O7" s="81">
        <v>4887.9502300000004</v>
      </c>
    </row>
    <row r="8" spans="1:15" x14ac:dyDescent="0.25">
      <c r="A8" s="2" t="s">
        <v>3</v>
      </c>
      <c r="B8" s="81">
        <v>0</v>
      </c>
      <c r="C8" s="81">
        <v>249.03665000000001</v>
      </c>
      <c r="D8" s="81">
        <v>799.45531000000005</v>
      </c>
      <c r="E8" s="81">
        <v>2665.4970400000002</v>
      </c>
      <c r="F8" s="81">
        <v>4506.1085700000003</v>
      </c>
      <c r="G8" s="81">
        <v>6166.3966499999997</v>
      </c>
      <c r="H8" s="81">
        <v>7594.88321</v>
      </c>
      <c r="I8" s="81">
        <v>7407.9766600000003</v>
      </c>
      <c r="J8" s="81">
        <v>7153.41651</v>
      </c>
      <c r="K8" s="81">
        <v>8310.8167099999991</v>
      </c>
      <c r="L8" s="81">
        <v>8655.0085999999992</v>
      </c>
      <c r="M8" s="81">
        <v>9283.3050500000008</v>
      </c>
      <c r="N8" s="81">
        <v>8243.7259699999995</v>
      </c>
      <c r="O8" s="81">
        <v>9358.0133800000003</v>
      </c>
    </row>
    <row r="9" spans="1:15" x14ac:dyDescent="0.25">
      <c r="A9" s="2" t="s">
        <v>4</v>
      </c>
      <c r="B9" s="81">
        <v>0</v>
      </c>
      <c r="C9" s="81">
        <v>158.49618000000001</v>
      </c>
      <c r="D9" s="81">
        <v>551.16701999999998</v>
      </c>
      <c r="E9" s="81">
        <v>1740.96048</v>
      </c>
      <c r="F9" s="81">
        <v>2818.5959699999999</v>
      </c>
      <c r="G9" s="81">
        <v>3591.6801300000002</v>
      </c>
      <c r="H9" s="81">
        <v>4294.2272899999998</v>
      </c>
      <c r="I9" s="81">
        <v>4098.8350399999999</v>
      </c>
      <c r="J9" s="81">
        <v>3946.3619800000001</v>
      </c>
      <c r="K9" s="81">
        <v>4682.1476700000003</v>
      </c>
      <c r="L9" s="81">
        <v>4865.4309899999998</v>
      </c>
      <c r="M9" s="81">
        <v>5289.6746800000001</v>
      </c>
      <c r="N9" s="81">
        <v>4688.0355799999998</v>
      </c>
      <c r="O9" s="81">
        <v>5321.5020699999995</v>
      </c>
    </row>
    <row r="10" spans="1:15" x14ac:dyDescent="0.25">
      <c r="A10" s="2" t="s">
        <v>5</v>
      </c>
      <c r="B10" s="81">
        <v>0</v>
      </c>
      <c r="C10" s="81">
        <v>18.145779999999998</v>
      </c>
      <c r="D10" s="81">
        <v>0</v>
      </c>
      <c r="E10" s="81">
        <v>190.39551</v>
      </c>
      <c r="F10" s="81">
        <v>269.17926999999997</v>
      </c>
      <c r="G10" s="81">
        <v>331.12164999999999</v>
      </c>
      <c r="H10" s="81">
        <v>362.67358000000002</v>
      </c>
      <c r="I10" s="81">
        <v>328.35861999999997</v>
      </c>
      <c r="J10" s="81">
        <v>315.57056</v>
      </c>
      <c r="K10" s="81">
        <v>361.39796000000001</v>
      </c>
      <c r="L10" s="81">
        <v>388.59589</v>
      </c>
      <c r="M10" s="81">
        <v>404.41793000000001</v>
      </c>
      <c r="N10" s="81">
        <v>360.71965</v>
      </c>
      <c r="O10" s="81">
        <v>405.07461999999998</v>
      </c>
    </row>
    <row r="11" spans="1:15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34.714500000000001</v>
      </c>
      <c r="L11" s="81">
        <v>0</v>
      </c>
      <c r="M11" s="81">
        <v>0</v>
      </c>
      <c r="N11" s="81">
        <v>0</v>
      </c>
      <c r="O11" s="81">
        <v>38.808489999999999</v>
      </c>
    </row>
    <row r="12" spans="1:15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12</v>
      </c>
      <c r="B14" s="6">
        <v>2</v>
      </c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5</v>
      </c>
      <c r="E16" s="2">
        <v>7</v>
      </c>
      <c r="F16" s="2">
        <v>9</v>
      </c>
      <c r="G16" s="2">
        <v>13</v>
      </c>
      <c r="H16" s="2">
        <v>16</v>
      </c>
      <c r="I16" s="2">
        <v>19</v>
      </c>
      <c r="J16" s="2">
        <v>23</v>
      </c>
      <c r="K16" s="2">
        <v>26</v>
      </c>
      <c r="L16" s="2">
        <v>29</v>
      </c>
      <c r="M16" s="2">
        <v>33</v>
      </c>
      <c r="N16" s="2">
        <v>35</v>
      </c>
      <c r="O16" s="2">
        <v>40</v>
      </c>
    </row>
    <row r="17" spans="1:15" x14ac:dyDescent="0.25">
      <c r="A17" s="2" t="s">
        <v>0</v>
      </c>
      <c r="B17" s="81">
        <f t="shared" ref="B17:O17" si="0">B5*$B$14</f>
        <v>77.927019999999999</v>
      </c>
      <c r="C17" s="81">
        <f t="shared" si="0"/>
        <v>1538.1953799999999</v>
      </c>
      <c r="D17" s="81">
        <f t="shared" si="0"/>
        <v>4058.25594</v>
      </c>
      <c r="E17" s="81">
        <f t="shared" si="0"/>
        <v>10646.119360000001</v>
      </c>
      <c r="F17" s="81">
        <f t="shared" si="0"/>
        <v>16164.83164</v>
      </c>
      <c r="G17" s="81">
        <f t="shared" si="0"/>
        <v>18543.072820000001</v>
      </c>
      <c r="H17" s="81">
        <f t="shared" si="0"/>
        <v>22124.668099999999</v>
      </c>
      <c r="I17" s="81">
        <f t="shared" si="0"/>
        <v>18530.785080000001</v>
      </c>
      <c r="J17" s="81">
        <f t="shared" si="0"/>
        <v>18125.172780000001</v>
      </c>
      <c r="K17" s="81">
        <f t="shared" si="0"/>
        <v>20791.842960000002</v>
      </c>
      <c r="L17" s="81">
        <f t="shared" si="0"/>
        <v>21913.722280000002</v>
      </c>
      <c r="M17" s="81">
        <f t="shared" si="0"/>
        <v>23676.82114</v>
      </c>
      <c r="N17" s="81">
        <f t="shared" si="0"/>
        <v>21181.256959999999</v>
      </c>
      <c r="O17" s="81">
        <f t="shared" si="0"/>
        <v>24513.38452</v>
      </c>
    </row>
    <row r="18" spans="1:15" x14ac:dyDescent="0.25">
      <c r="A18" s="2" t="s">
        <v>1</v>
      </c>
      <c r="B18" s="81">
        <f t="shared" ref="B18:O18" si="1">B6*$B$14</f>
        <v>0</v>
      </c>
      <c r="C18" s="81">
        <f t="shared" si="1"/>
        <v>430.74896000000001</v>
      </c>
      <c r="D18" s="81">
        <f t="shared" si="1"/>
        <v>973.36166000000003</v>
      </c>
      <c r="E18" s="81">
        <f t="shared" si="1"/>
        <v>2217.7396199999998</v>
      </c>
      <c r="F18" s="81">
        <f t="shared" si="1"/>
        <v>3407.62896</v>
      </c>
      <c r="G18" s="81">
        <f t="shared" si="1"/>
        <v>4093.6539200000002</v>
      </c>
      <c r="H18" s="81">
        <f t="shared" si="1"/>
        <v>4878.0621600000004</v>
      </c>
      <c r="I18" s="81">
        <f t="shared" si="1"/>
        <v>5340.3985400000001</v>
      </c>
      <c r="J18" s="81">
        <f t="shared" si="1"/>
        <v>5277.1606000000002</v>
      </c>
      <c r="K18" s="81">
        <f t="shared" si="1"/>
        <v>5976.7033199999996</v>
      </c>
      <c r="L18" s="81">
        <f t="shared" si="1"/>
        <v>6374.3898600000002</v>
      </c>
      <c r="M18" s="81">
        <f t="shared" si="1"/>
        <v>6828.2716799999998</v>
      </c>
      <c r="N18" s="81">
        <f t="shared" si="1"/>
        <v>6101.6411600000001</v>
      </c>
      <c r="O18" s="81">
        <f t="shared" si="1"/>
        <v>6956.6121800000001</v>
      </c>
    </row>
    <row r="19" spans="1:15" x14ac:dyDescent="0.25">
      <c r="A19" s="2" t="s">
        <v>2</v>
      </c>
      <c r="B19" s="81">
        <f t="shared" ref="B19:O19" si="2">B7*$B$14</f>
        <v>0</v>
      </c>
      <c r="C19" s="81">
        <f t="shared" si="2"/>
        <v>345.64814000000001</v>
      </c>
      <c r="D19" s="81">
        <f t="shared" si="2"/>
        <v>892.93391999999994</v>
      </c>
      <c r="E19" s="81">
        <f t="shared" si="2"/>
        <v>3283.8629799999999</v>
      </c>
      <c r="F19" s="81">
        <f t="shared" si="2"/>
        <v>4992.2091</v>
      </c>
      <c r="G19" s="81">
        <f t="shared" si="2"/>
        <v>6187.7505600000004</v>
      </c>
      <c r="H19" s="81">
        <f t="shared" si="2"/>
        <v>7350.3717999999999</v>
      </c>
      <c r="I19" s="81">
        <f t="shared" si="2"/>
        <v>7773.7711799999997</v>
      </c>
      <c r="J19" s="81">
        <f t="shared" si="2"/>
        <v>7552.0549600000004</v>
      </c>
      <c r="K19" s="81">
        <f t="shared" si="2"/>
        <v>8665.9805400000005</v>
      </c>
      <c r="L19" s="81">
        <f t="shared" si="2"/>
        <v>9118.3637799999997</v>
      </c>
      <c r="M19" s="81">
        <f t="shared" si="2"/>
        <v>9822.8332399999999</v>
      </c>
      <c r="N19" s="81">
        <f t="shared" si="2"/>
        <v>8660.5624200000002</v>
      </c>
      <c r="O19" s="81">
        <f t="shared" si="2"/>
        <v>9775.9004600000007</v>
      </c>
    </row>
    <row r="20" spans="1:15" x14ac:dyDescent="0.25">
      <c r="A20" s="2" t="s">
        <v>3</v>
      </c>
      <c r="B20" s="81">
        <f t="shared" ref="B20:O20" si="3">B8*$B$14</f>
        <v>0</v>
      </c>
      <c r="C20" s="81">
        <f t="shared" si="3"/>
        <v>498.07330000000002</v>
      </c>
      <c r="D20" s="81">
        <f t="shared" si="3"/>
        <v>1598.9106200000001</v>
      </c>
      <c r="E20" s="81">
        <f t="shared" si="3"/>
        <v>5330.9940800000004</v>
      </c>
      <c r="F20" s="81">
        <f t="shared" si="3"/>
        <v>9012.2171400000007</v>
      </c>
      <c r="G20" s="81">
        <f t="shared" si="3"/>
        <v>12332.793299999999</v>
      </c>
      <c r="H20" s="81">
        <f t="shared" si="3"/>
        <v>15189.76642</v>
      </c>
      <c r="I20" s="81">
        <f t="shared" si="3"/>
        <v>14815.953320000001</v>
      </c>
      <c r="J20" s="81">
        <f t="shared" si="3"/>
        <v>14306.83302</v>
      </c>
      <c r="K20" s="81">
        <f t="shared" si="3"/>
        <v>16621.633419999998</v>
      </c>
      <c r="L20" s="81">
        <f t="shared" si="3"/>
        <v>17310.017199999998</v>
      </c>
      <c r="M20" s="81">
        <f t="shared" si="3"/>
        <v>18566.610100000002</v>
      </c>
      <c r="N20" s="81">
        <f t="shared" si="3"/>
        <v>16487.451939999999</v>
      </c>
      <c r="O20" s="81">
        <f t="shared" si="3"/>
        <v>18716.026760000001</v>
      </c>
    </row>
    <row r="21" spans="1:15" x14ac:dyDescent="0.25">
      <c r="A21" s="2" t="s">
        <v>4</v>
      </c>
      <c r="B21" s="81">
        <f t="shared" ref="B21:O21" si="4">B9*$B$14</f>
        <v>0</v>
      </c>
      <c r="C21" s="81">
        <f t="shared" si="4"/>
        <v>316.99236000000002</v>
      </c>
      <c r="D21" s="81">
        <f t="shared" si="4"/>
        <v>1102.33404</v>
      </c>
      <c r="E21" s="81">
        <f t="shared" si="4"/>
        <v>3481.9209599999999</v>
      </c>
      <c r="F21" s="81">
        <f t="shared" si="4"/>
        <v>5637.1919399999997</v>
      </c>
      <c r="G21" s="81">
        <f t="shared" si="4"/>
        <v>7183.3602600000004</v>
      </c>
      <c r="H21" s="81">
        <f t="shared" si="4"/>
        <v>8588.4545799999996</v>
      </c>
      <c r="I21" s="81">
        <f t="shared" si="4"/>
        <v>8197.6700799999999</v>
      </c>
      <c r="J21" s="81">
        <f t="shared" si="4"/>
        <v>7892.7239600000003</v>
      </c>
      <c r="K21" s="81">
        <f t="shared" si="4"/>
        <v>9364.2953400000006</v>
      </c>
      <c r="L21" s="81">
        <f t="shared" si="4"/>
        <v>9730.8619799999997</v>
      </c>
      <c r="M21" s="81">
        <f t="shared" si="4"/>
        <v>10579.34936</v>
      </c>
      <c r="N21" s="81">
        <f t="shared" si="4"/>
        <v>9376.0711599999995</v>
      </c>
      <c r="O21" s="81">
        <f t="shared" si="4"/>
        <v>10643.004139999999</v>
      </c>
    </row>
    <row r="22" spans="1:15" x14ac:dyDescent="0.25">
      <c r="A22" s="2" t="s">
        <v>5</v>
      </c>
      <c r="B22" s="81">
        <f t="shared" ref="B22:O22" si="5">B10*$B$14</f>
        <v>0</v>
      </c>
      <c r="C22" s="81">
        <f t="shared" si="5"/>
        <v>36.291559999999997</v>
      </c>
      <c r="D22" s="81">
        <f t="shared" si="5"/>
        <v>0</v>
      </c>
      <c r="E22" s="81">
        <f t="shared" si="5"/>
        <v>380.79102</v>
      </c>
      <c r="F22" s="81">
        <f t="shared" si="5"/>
        <v>538.35853999999995</v>
      </c>
      <c r="G22" s="81">
        <f t="shared" si="5"/>
        <v>662.24329999999998</v>
      </c>
      <c r="H22" s="81">
        <f t="shared" si="5"/>
        <v>725.34716000000003</v>
      </c>
      <c r="I22" s="81">
        <f t="shared" si="5"/>
        <v>656.71723999999995</v>
      </c>
      <c r="J22" s="81">
        <f t="shared" si="5"/>
        <v>631.14112</v>
      </c>
      <c r="K22" s="81">
        <f t="shared" si="5"/>
        <v>722.79592000000002</v>
      </c>
      <c r="L22" s="81">
        <f t="shared" si="5"/>
        <v>777.19177999999999</v>
      </c>
      <c r="M22" s="81">
        <f t="shared" si="5"/>
        <v>808.83586000000003</v>
      </c>
      <c r="N22" s="81">
        <f t="shared" si="5"/>
        <v>721.4393</v>
      </c>
      <c r="O22" s="81">
        <f t="shared" si="5"/>
        <v>810.14923999999996</v>
      </c>
    </row>
    <row r="23" spans="1:15" x14ac:dyDescent="0.25">
      <c r="A23" s="2" t="s">
        <v>6</v>
      </c>
      <c r="B23" s="81">
        <f t="shared" ref="B23:O23" si="6">B11*$B$14</f>
        <v>0</v>
      </c>
      <c r="C23" s="81">
        <f t="shared" si="6"/>
        <v>0</v>
      </c>
      <c r="D23" s="81">
        <f t="shared" si="6"/>
        <v>0</v>
      </c>
      <c r="E23" s="81">
        <f t="shared" si="6"/>
        <v>0</v>
      </c>
      <c r="F23" s="81">
        <f t="shared" si="6"/>
        <v>0</v>
      </c>
      <c r="G23" s="81">
        <f t="shared" si="6"/>
        <v>0</v>
      </c>
      <c r="H23" s="81">
        <f t="shared" si="6"/>
        <v>0</v>
      </c>
      <c r="I23" s="81">
        <f t="shared" si="6"/>
        <v>0</v>
      </c>
      <c r="J23" s="81">
        <f t="shared" si="6"/>
        <v>0</v>
      </c>
      <c r="K23" s="81">
        <f t="shared" si="6"/>
        <v>69.429000000000002</v>
      </c>
      <c r="L23" s="81">
        <f t="shared" si="6"/>
        <v>0</v>
      </c>
      <c r="M23" s="81">
        <f t="shared" si="6"/>
        <v>0</v>
      </c>
      <c r="N23" s="81">
        <f t="shared" si="6"/>
        <v>0</v>
      </c>
      <c r="O23" s="81">
        <f t="shared" si="6"/>
        <v>77.616979999999998</v>
      </c>
    </row>
    <row r="24" spans="1:15" x14ac:dyDescent="0.25">
      <c r="A24" s="2" t="s">
        <v>7</v>
      </c>
      <c r="B24" s="81">
        <f t="shared" ref="B24:O24" si="7">B12*$B$14</f>
        <v>0</v>
      </c>
      <c r="C24" s="81">
        <f t="shared" si="7"/>
        <v>0</v>
      </c>
      <c r="D24" s="81">
        <f t="shared" si="7"/>
        <v>0</v>
      </c>
      <c r="E24" s="81">
        <f t="shared" si="7"/>
        <v>0</v>
      </c>
      <c r="F24" s="81">
        <f t="shared" si="7"/>
        <v>0</v>
      </c>
      <c r="G24" s="81">
        <f t="shared" si="7"/>
        <v>0</v>
      </c>
      <c r="H24" s="81">
        <f t="shared" si="7"/>
        <v>0</v>
      </c>
      <c r="I24" s="81">
        <f t="shared" si="7"/>
        <v>0</v>
      </c>
      <c r="J24" s="81">
        <f t="shared" si="7"/>
        <v>0</v>
      </c>
      <c r="K24" s="81">
        <f t="shared" si="7"/>
        <v>0</v>
      </c>
      <c r="L24" s="81">
        <f t="shared" si="7"/>
        <v>0</v>
      </c>
      <c r="M24" s="81">
        <f t="shared" si="7"/>
        <v>0</v>
      </c>
      <c r="N24" s="81">
        <f t="shared" si="7"/>
        <v>0</v>
      </c>
      <c r="O24" s="81">
        <f t="shared" si="7"/>
        <v>0</v>
      </c>
    </row>
    <row r="25" spans="1:15" x14ac:dyDescent="0.25">
      <c r="A25" s="2" t="s">
        <v>8</v>
      </c>
      <c r="B25" s="81">
        <f>SUM(B17:B24)</f>
        <v>77.927019999999999</v>
      </c>
      <c r="C25" s="81">
        <f t="shared" ref="C25:O25" si="8">SUM(C17:C24)</f>
        <v>3165.9497000000006</v>
      </c>
      <c r="D25" s="81">
        <f t="shared" si="8"/>
        <v>8625.7961799999994</v>
      </c>
      <c r="E25" s="81">
        <f t="shared" si="8"/>
        <v>25341.428019999999</v>
      </c>
      <c r="F25" s="81">
        <f t="shared" si="8"/>
        <v>39752.437319999997</v>
      </c>
      <c r="G25" s="81">
        <f t="shared" si="8"/>
        <v>49002.874160000007</v>
      </c>
      <c r="H25" s="81">
        <f t="shared" si="8"/>
        <v>58856.670219999993</v>
      </c>
      <c r="I25" s="81">
        <f t="shared" si="8"/>
        <v>55315.295440000002</v>
      </c>
      <c r="J25" s="81">
        <f t="shared" si="8"/>
        <v>53785.086440000006</v>
      </c>
      <c r="K25" s="81">
        <f t="shared" si="8"/>
        <v>62212.680499999988</v>
      </c>
      <c r="L25" s="81">
        <f t="shared" si="8"/>
        <v>65224.546880000002</v>
      </c>
      <c r="M25" s="81">
        <f>SUM(M17:M24)</f>
        <v>70282.721380000017</v>
      </c>
      <c r="N25" s="81">
        <f t="shared" si="8"/>
        <v>62528.422939999997</v>
      </c>
      <c r="O25" s="81">
        <f t="shared" si="8"/>
        <v>71492.694280000011</v>
      </c>
    </row>
    <row r="27" spans="1:15" x14ac:dyDescent="0.25">
      <c r="A27" s="135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6"/>
      <c r="B28" s="2">
        <v>0</v>
      </c>
      <c r="C28" s="2">
        <v>1</v>
      </c>
      <c r="D28" s="2">
        <v>5</v>
      </c>
      <c r="E28" s="2">
        <v>7</v>
      </c>
      <c r="F28" s="2">
        <v>9</v>
      </c>
      <c r="G28" s="2">
        <v>13</v>
      </c>
      <c r="H28" s="2">
        <v>16</v>
      </c>
      <c r="I28" s="2">
        <v>19</v>
      </c>
      <c r="J28" s="2">
        <v>23</v>
      </c>
      <c r="K28" s="2">
        <v>26</v>
      </c>
      <c r="L28" s="2">
        <v>29</v>
      </c>
      <c r="M28" s="2">
        <v>33</v>
      </c>
      <c r="N28" s="2">
        <v>35</v>
      </c>
      <c r="O28" s="2">
        <v>40</v>
      </c>
    </row>
    <row r="29" spans="1:15" x14ac:dyDescent="0.25">
      <c r="A29" s="2" t="s">
        <v>0</v>
      </c>
      <c r="B29" s="81">
        <f>B17/1000</f>
        <v>7.792702E-2</v>
      </c>
      <c r="C29" s="25">
        <f t="shared" ref="C29:O29" si="9">C17/1000</f>
        <v>1.5381953799999999</v>
      </c>
      <c r="D29" s="25">
        <f t="shared" si="9"/>
        <v>4.0582559400000005</v>
      </c>
      <c r="E29" s="48">
        <f t="shared" si="9"/>
        <v>10.64611936</v>
      </c>
      <c r="F29" s="48">
        <f t="shared" si="9"/>
        <v>16.164831639999999</v>
      </c>
      <c r="G29" s="48">
        <f t="shared" si="9"/>
        <v>18.543072820000003</v>
      </c>
      <c r="H29" s="48">
        <f t="shared" si="9"/>
        <v>22.124668099999997</v>
      </c>
      <c r="I29" s="48">
        <f t="shared" si="9"/>
        <v>18.530785080000001</v>
      </c>
      <c r="J29" s="48">
        <f t="shared" si="9"/>
        <v>18.12517278</v>
      </c>
      <c r="K29" s="48">
        <f t="shared" si="9"/>
        <v>20.79184296</v>
      </c>
      <c r="L29" s="48">
        <f t="shared" si="9"/>
        <v>21.913722280000002</v>
      </c>
      <c r="M29" s="48">
        <f t="shared" si="9"/>
        <v>23.676821140000001</v>
      </c>
      <c r="N29" s="48">
        <f t="shared" si="9"/>
        <v>21.181256959999999</v>
      </c>
      <c r="O29" s="48">
        <f t="shared" si="9"/>
        <v>24.513384519999999</v>
      </c>
    </row>
    <row r="30" spans="1:15" x14ac:dyDescent="0.25">
      <c r="A30" s="2" t="s">
        <v>1</v>
      </c>
      <c r="B30" s="81">
        <f t="shared" ref="B30:O37" si="10">B18/1000</f>
        <v>0</v>
      </c>
      <c r="C30" s="81">
        <f t="shared" si="10"/>
        <v>0.43074896000000001</v>
      </c>
      <c r="D30" s="25">
        <f t="shared" si="10"/>
        <v>0.97336166000000002</v>
      </c>
      <c r="E30" s="25">
        <f t="shared" si="10"/>
        <v>2.2177396199999997</v>
      </c>
      <c r="F30" s="25">
        <f t="shared" si="10"/>
        <v>3.4076289599999998</v>
      </c>
      <c r="G30" s="25">
        <f t="shared" si="10"/>
        <v>4.0936539200000004</v>
      </c>
      <c r="H30" s="25">
        <f t="shared" si="10"/>
        <v>4.8780621600000007</v>
      </c>
      <c r="I30" s="25">
        <f t="shared" si="10"/>
        <v>5.3403985399999998</v>
      </c>
      <c r="J30" s="25">
        <f t="shared" si="10"/>
        <v>5.2771606000000002</v>
      </c>
      <c r="K30" s="25">
        <f t="shared" si="10"/>
        <v>5.9767033199999995</v>
      </c>
      <c r="L30" s="25">
        <f t="shared" si="10"/>
        <v>6.37438986</v>
      </c>
      <c r="M30" s="25">
        <f t="shared" si="10"/>
        <v>6.8282716799999994</v>
      </c>
      <c r="N30" s="25">
        <f t="shared" si="10"/>
        <v>6.1016411599999998</v>
      </c>
      <c r="O30" s="25">
        <f t="shared" si="10"/>
        <v>6.9566121800000005</v>
      </c>
    </row>
    <row r="31" spans="1:15" x14ac:dyDescent="0.25">
      <c r="A31" s="2" t="s">
        <v>2</v>
      </c>
      <c r="B31" s="81">
        <f t="shared" si="10"/>
        <v>0</v>
      </c>
      <c r="C31" s="81">
        <f t="shared" si="10"/>
        <v>0.34564813999999999</v>
      </c>
      <c r="D31" s="25">
        <f t="shared" si="10"/>
        <v>0.89293391999999994</v>
      </c>
      <c r="E31" s="25">
        <f t="shared" si="10"/>
        <v>3.2838629799999999</v>
      </c>
      <c r="F31" s="25">
        <f t="shared" si="10"/>
        <v>4.9922091000000002</v>
      </c>
      <c r="G31" s="25">
        <f t="shared" si="10"/>
        <v>6.1877505600000005</v>
      </c>
      <c r="H31" s="25">
        <f t="shared" si="10"/>
        <v>7.3503717999999996</v>
      </c>
      <c r="I31" s="25">
        <f t="shared" si="10"/>
        <v>7.7737711799999998</v>
      </c>
      <c r="J31" s="25">
        <f t="shared" si="10"/>
        <v>7.5520549600000004</v>
      </c>
      <c r="K31" s="25">
        <f t="shared" si="10"/>
        <v>8.6659805399999996</v>
      </c>
      <c r="L31" s="25">
        <f t="shared" si="10"/>
        <v>9.1183637799999993</v>
      </c>
      <c r="M31" s="25">
        <f t="shared" si="10"/>
        <v>9.8228332399999996</v>
      </c>
      <c r="N31" s="25">
        <f t="shared" si="10"/>
        <v>8.6605624199999998</v>
      </c>
      <c r="O31" s="25">
        <f t="shared" si="10"/>
        <v>9.7759004600000008</v>
      </c>
    </row>
    <row r="32" spans="1:15" x14ac:dyDescent="0.25">
      <c r="A32" s="2" t="s">
        <v>3</v>
      </c>
      <c r="B32" s="81">
        <f t="shared" si="10"/>
        <v>0</v>
      </c>
      <c r="C32" s="81">
        <f t="shared" si="10"/>
        <v>0.4980733</v>
      </c>
      <c r="D32" s="25">
        <f t="shared" si="10"/>
        <v>1.5989106200000001</v>
      </c>
      <c r="E32" s="25">
        <f t="shared" si="10"/>
        <v>5.33099408</v>
      </c>
      <c r="F32" s="25">
        <f t="shared" si="10"/>
        <v>9.0122171400000006</v>
      </c>
      <c r="G32" s="48">
        <f t="shared" si="10"/>
        <v>12.332793299999999</v>
      </c>
      <c r="H32" s="48">
        <f t="shared" si="10"/>
        <v>15.18976642</v>
      </c>
      <c r="I32" s="48">
        <f t="shared" si="10"/>
        <v>14.81595332</v>
      </c>
      <c r="J32" s="48">
        <f t="shared" si="10"/>
        <v>14.306833020000001</v>
      </c>
      <c r="K32" s="48">
        <f t="shared" si="10"/>
        <v>16.621633419999998</v>
      </c>
      <c r="L32" s="48">
        <f t="shared" si="10"/>
        <v>17.310017199999997</v>
      </c>
      <c r="M32" s="48">
        <f t="shared" si="10"/>
        <v>18.566610100000002</v>
      </c>
      <c r="N32" s="48">
        <f t="shared" si="10"/>
        <v>16.48745194</v>
      </c>
      <c r="O32" s="48">
        <f t="shared" si="10"/>
        <v>18.716026760000002</v>
      </c>
    </row>
    <row r="33" spans="1:15" x14ac:dyDescent="0.25">
      <c r="A33" s="2" t="s">
        <v>4</v>
      </c>
      <c r="B33" s="81">
        <f t="shared" si="10"/>
        <v>0</v>
      </c>
      <c r="C33" s="81">
        <f t="shared" si="10"/>
        <v>0.31699236000000003</v>
      </c>
      <c r="D33" s="25">
        <f t="shared" si="10"/>
        <v>1.1023340399999999</v>
      </c>
      <c r="E33" s="25">
        <f t="shared" si="10"/>
        <v>3.4819209600000001</v>
      </c>
      <c r="F33" s="25">
        <f t="shared" si="10"/>
        <v>5.6371919400000001</v>
      </c>
      <c r="G33" s="25">
        <f t="shared" si="10"/>
        <v>7.1833602600000006</v>
      </c>
      <c r="H33" s="25">
        <f t="shared" si="10"/>
        <v>8.5884545800000005</v>
      </c>
      <c r="I33" s="25">
        <f t="shared" si="10"/>
        <v>8.19767008</v>
      </c>
      <c r="J33" s="25">
        <f t="shared" si="10"/>
        <v>7.8927239600000005</v>
      </c>
      <c r="K33" s="25">
        <f t="shared" si="10"/>
        <v>9.36429534</v>
      </c>
      <c r="L33" s="25">
        <f t="shared" si="10"/>
        <v>9.7308619800000002</v>
      </c>
      <c r="M33" s="48">
        <f t="shared" si="10"/>
        <v>10.57934936</v>
      </c>
      <c r="N33" s="25">
        <f t="shared" si="10"/>
        <v>9.3760711599999986</v>
      </c>
      <c r="O33" s="48">
        <f t="shared" si="10"/>
        <v>10.643004139999999</v>
      </c>
    </row>
    <row r="34" spans="1:15" x14ac:dyDescent="0.25">
      <c r="A34" s="2" t="s">
        <v>5</v>
      </c>
      <c r="B34" s="81">
        <f t="shared" si="10"/>
        <v>0</v>
      </c>
      <c r="C34" s="81">
        <f t="shared" si="10"/>
        <v>3.6291559999999994E-2</v>
      </c>
      <c r="D34" s="81">
        <f t="shared" si="10"/>
        <v>0</v>
      </c>
      <c r="E34" s="81">
        <f t="shared" si="10"/>
        <v>0.38079101999999998</v>
      </c>
      <c r="F34" s="25">
        <f t="shared" si="10"/>
        <v>0.53835853999999994</v>
      </c>
      <c r="G34" s="25">
        <f t="shared" si="10"/>
        <v>0.66224329999999998</v>
      </c>
      <c r="H34" s="25">
        <f t="shared" si="10"/>
        <v>0.72534715999999999</v>
      </c>
      <c r="I34" s="25">
        <f t="shared" si="10"/>
        <v>0.65671723999999998</v>
      </c>
      <c r="J34" s="25">
        <f t="shared" si="10"/>
        <v>0.63114112</v>
      </c>
      <c r="K34" s="25">
        <f t="shared" si="10"/>
        <v>0.72279592000000004</v>
      </c>
      <c r="L34" s="25">
        <f t="shared" si="10"/>
        <v>0.77719178</v>
      </c>
      <c r="M34" s="25">
        <f t="shared" si="10"/>
        <v>0.80883586000000007</v>
      </c>
      <c r="N34" s="25">
        <f t="shared" si="10"/>
        <v>0.72143930000000001</v>
      </c>
      <c r="O34" s="25">
        <f t="shared" si="10"/>
        <v>0.81014923999999999</v>
      </c>
    </row>
    <row r="35" spans="1:15" x14ac:dyDescent="0.25">
      <c r="A35" s="2" t="s">
        <v>6</v>
      </c>
      <c r="B35" s="81">
        <f t="shared" si="10"/>
        <v>0</v>
      </c>
      <c r="C35" s="81">
        <f t="shared" si="10"/>
        <v>0</v>
      </c>
      <c r="D35" s="81">
        <f t="shared" si="10"/>
        <v>0</v>
      </c>
      <c r="E35" s="81">
        <f t="shared" si="10"/>
        <v>0</v>
      </c>
      <c r="F35" s="81">
        <f t="shared" si="10"/>
        <v>0</v>
      </c>
      <c r="G35" s="81">
        <f t="shared" si="10"/>
        <v>0</v>
      </c>
      <c r="H35" s="81">
        <f t="shared" si="10"/>
        <v>0</v>
      </c>
      <c r="I35" s="81">
        <f t="shared" si="10"/>
        <v>0</v>
      </c>
      <c r="J35" s="81">
        <f t="shared" si="10"/>
        <v>0</v>
      </c>
      <c r="K35" s="81">
        <f t="shared" si="10"/>
        <v>6.9429000000000005E-2</v>
      </c>
      <c r="L35" s="81">
        <f t="shared" si="10"/>
        <v>0</v>
      </c>
      <c r="M35" s="81">
        <f t="shared" si="10"/>
        <v>0</v>
      </c>
      <c r="N35" s="81">
        <f t="shared" si="10"/>
        <v>0</v>
      </c>
      <c r="O35" s="81">
        <f t="shared" si="10"/>
        <v>7.7616980000000002E-2</v>
      </c>
    </row>
    <row r="36" spans="1:15" x14ac:dyDescent="0.25">
      <c r="A36" s="2" t="s">
        <v>7</v>
      </c>
      <c r="B36" s="81">
        <f t="shared" si="10"/>
        <v>0</v>
      </c>
      <c r="C36" s="81">
        <f t="shared" ref="C36:O36" si="11">C24/1000</f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81">
        <f t="shared" si="11"/>
        <v>0</v>
      </c>
      <c r="I36" s="81">
        <f t="shared" si="11"/>
        <v>0</v>
      </c>
      <c r="J36" s="81">
        <f t="shared" si="11"/>
        <v>0</v>
      </c>
      <c r="K36" s="81">
        <f t="shared" si="11"/>
        <v>0</v>
      </c>
      <c r="L36" s="81">
        <f t="shared" si="11"/>
        <v>0</v>
      </c>
      <c r="M36" s="81">
        <f t="shared" si="11"/>
        <v>0</v>
      </c>
      <c r="N36" s="81">
        <f t="shared" si="11"/>
        <v>0</v>
      </c>
      <c r="O36" s="81">
        <f t="shared" si="11"/>
        <v>0</v>
      </c>
    </row>
    <row r="37" spans="1:15" x14ac:dyDescent="0.25">
      <c r="A37" s="2" t="s">
        <v>8</v>
      </c>
      <c r="B37" s="81">
        <f t="shared" si="10"/>
        <v>7.792702E-2</v>
      </c>
      <c r="C37" s="25">
        <f t="shared" ref="C37:O37" si="12">C25/1000</f>
        <v>3.1659497000000005</v>
      </c>
      <c r="D37" s="25">
        <f t="shared" si="12"/>
        <v>8.62579618</v>
      </c>
      <c r="E37" s="48">
        <f t="shared" si="12"/>
        <v>25.341428019999999</v>
      </c>
      <c r="F37" s="48">
        <f t="shared" si="12"/>
        <v>39.752437319999999</v>
      </c>
      <c r="G37" s="48">
        <f t="shared" si="12"/>
        <v>49.002874160000005</v>
      </c>
      <c r="H37" s="48">
        <f t="shared" si="12"/>
        <v>58.856670219999991</v>
      </c>
      <c r="I37" s="48">
        <f t="shared" si="12"/>
        <v>55.31529544</v>
      </c>
      <c r="J37" s="48">
        <f t="shared" si="12"/>
        <v>53.785086440000008</v>
      </c>
      <c r="K37" s="48">
        <f t="shared" si="12"/>
        <v>62.212680499999991</v>
      </c>
      <c r="L37" s="48">
        <f t="shared" si="12"/>
        <v>65.224546880000005</v>
      </c>
      <c r="M37" s="48">
        <f t="shared" si="12"/>
        <v>70.282721380000012</v>
      </c>
      <c r="N37" s="48">
        <f t="shared" si="12"/>
        <v>62.528422939999999</v>
      </c>
      <c r="O37" s="48">
        <f t="shared" si="12"/>
        <v>71.492694280000009</v>
      </c>
    </row>
  </sheetData>
  <mergeCells count="7">
    <mergeCell ref="A1:O2"/>
    <mergeCell ref="A27:A28"/>
    <mergeCell ref="B27:O27"/>
    <mergeCell ref="B3:O3"/>
    <mergeCell ref="B15:O15"/>
    <mergeCell ref="A15:A16"/>
    <mergeCell ref="A3:A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22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9"/>
      <c r="B4" s="2">
        <v>0</v>
      </c>
      <c r="C4" s="2">
        <v>1</v>
      </c>
      <c r="D4" s="2">
        <v>4</v>
      </c>
      <c r="E4" s="2">
        <v>6</v>
      </c>
      <c r="F4" s="2">
        <v>8</v>
      </c>
      <c r="G4" s="2">
        <v>11</v>
      </c>
      <c r="H4" s="2">
        <v>15</v>
      </c>
      <c r="I4" s="2">
        <v>18</v>
      </c>
      <c r="J4" s="2">
        <v>20</v>
      </c>
      <c r="K4" s="2">
        <v>22</v>
      </c>
      <c r="L4" s="2">
        <v>25</v>
      </c>
      <c r="M4" s="2">
        <v>27</v>
      </c>
      <c r="N4" s="2">
        <v>32</v>
      </c>
      <c r="O4" s="2">
        <v>41</v>
      </c>
    </row>
    <row r="5" spans="1:15" x14ac:dyDescent="0.25">
      <c r="A5" s="8" t="s">
        <v>0</v>
      </c>
      <c r="B5" s="81">
        <v>0</v>
      </c>
      <c r="C5" s="81">
        <v>516.61704999999995</v>
      </c>
      <c r="D5" s="81">
        <v>1490.6127300000001</v>
      </c>
      <c r="E5" s="81">
        <v>3459.6275300000002</v>
      </c>
      <c r="F5" s="81">
        <v>4484.2204499999998</v>
      </c>
      <c r="G5" s="81">
        <v>5330.7572600000003</v>
      </c>
      <c r="H5" s="81">
        <v>5100.1353200000003</v>
      </c>
      <c r="I5" s="81">
        <v>5816.6711699999996</v>
      </c>
      <c r="J5" s="81">
        <v>6208.72372</v>
      </c>
      <c r="K5" s="81">
        <v>6337.0627899999999</v>
      </c>
      <c r="L5" s="81">
        <v>6008.5925500000003</v>
      </c>
      <c r="M5" s="81">
        <v>5809.2807000000003</v>
      </c>
      <c r="N5" s="81">
        <v>6774.91579</v>
      </c>
      <c r="O5" s="81">
        <v>6143.9431000000004</v>
      </c>
    </row>
    <row r="6" spans="1:15" x14ac:dyDescent="0.25">
      <c r="A6" s="8" t="s">
        <v>1</v>
      </c>
      <c r="B6" s="81">
        <v>0</v>
      </c>
      <c r="C6" s="81">
        <v>120.82728</v>
      </c>
      <c r="D6" s="81">
        <v>345.83661000000001</v>
      </c>
      <c r="E6" s="81">
        <v>1333.3397500000001</v>
      </c>
      <c r="F6" s="81">
        <v>1468.30944</v>
      </c>
      <c r="G6" s="81">
        <v>1767.5155099999999</v>
      </c>
      <c r="H6" s="81">
        <v>1692.1056100000001</v>
      </c>
      <c r="I6" s="81">
        <v>1994.23613</v>
      </c>
      <c r="J6" s="81">
        <v>2181.7729800000002</v>
      </c>
      <c r="K6" s="81">
        <v>2148.2907599999999</v>
      </c>
      <c r="L6" s="81">
        <v>2109.7723999999998</v>
      </c>
      <c r="M6" s="81">
        <v>2006.6552999999999</v>
      </c>
      <c r="N6" s="81">
        <v>2296.0313200000001</v>
      </c>
      <c r="O6" s="81">
        <v>2200.0275299999998</v>
      </c>
    </row>
    <row r="7" spans="1:15" x14ac:dyDescent="0.25">
      <c r="A7" s="8" t="s">
        <v>2</v>
      </c>
      <c r="B7" s="81">
        <v>0</v>
      </c>
      <c r="C7" s="81">
        <v>100.33516</v>
      </c>
      <c r="D7" s="81">
        <v>359.4599</v>
      </c>
      <c r="E7" s="81">
        <v>1164.91409</v>
      </c>
      <c r="F7" s="81">
        <v>1543.73623</v>
      </c>
      <c r="G7" s="81">
        <v>2065.6826500000002</v>
      </c>
      <c r="H7" s="81">
        <v>1979.5938599999999</v>
      </c>
      <c r="I7" s="81">
        <v>2303.5464499999998</v>
      </c>
      <c r="J7" s="81">
        <v>2437.0123800000001</v>
      </c>
      <c r="K7" s="81">
        <v>2472.58979</v>
      </c>
      <c r="L7" s="81">
        <v>2558.6042400000001</v>
      </c>
      <c r="M7" s="81">
        <v>2296.8717799999999</v>
      </c>
      <c r="N7" s="81">
        <v>2596.7247299999999</v>
      </c>
      <c r="O7" s="81">
        <v>2575.94074</v>
      </c>
    </row>
    <row r="8" spans="1:15" x14ac:dyDescent="0.25">
      <c r="A8" s="8" t="s">
        <v>3</v>
      </c>
      <c r="B8" s="81">
        <v>0</v>
      </c>
      <c r="C8" s="81">
        <v>125.87178</v>
      </c>
      <c r="D8" s="81">
        <v>610.97797000000003</v>
      </c>
      <c r="E8" s="81">
        <v>1891.9132</v>
      </c>
      <c r="F8" s="81">
        <v>2812.05033</v>
      </c>
      <c r="G8" s="81">
        <v>4324.0238300000001</v>
      </c>
      <c r="H8" s="81">
        <v>4381.2584200000001</v>
      </c>
      <c r="I8" s="81">
        <v>5096.18156</v>
      </c>
      <c r="J8" s="81">
        <v>5067.8334699999996</v>
      </c>
      <c r="K8" s="81">
        <v>5233.4876199999999</v>
      </c>
      <c r="L8" s="81">
        <v>6115.9942300000002</v>
      </c>
      <c r="M8" s="81">
        <v>4768.1682899999996</v>
      </c>
      <c r="N8" s="81">
        <v>5555.4205199999997</v>
      </c>
      <c r="O8" s="81">
        <v>5973.7405699999999</v>
      </c>
    </row>
    <row r="9" spans="1:15" x14ac:dyDescent="0.25">
      <c r="A9" s="8" t="s">
        <v>4</v>
      </c>
      <c r="B9" s="81">
        <v>0</v>
      </c>
      <c r="C9" s="81">
        <v>97.35539</v>
      </c>
      <c r="D9" s="81">
        <v>423.33582999999999</v>
      </c>
      <c r="E9" s="81">
        <v>1405.91851</v>
      </c>
      <c r="F9" s="81">
        <v>1922.71723</v>
      </c>
      <c r="G9" s="81">
        <v>2632.6143900000002</v>
      </c>
      <c r="H9" s="81">
        <v>2608.5165999999999</v>
      </c>
      <c r="I9" s="81">
        <v>3027.56007</v>
      </c>
      <c r="J9" s="81">
        <v>2934.9961400000002</v>
      </c>
      <c r="K9" s="81">
        <v>3041.2685000000001</v>
      </c>
      <c r="L9" s="81">
        <v>4035.2542199999998</v>
      </c>
      <c r="M9" s="81">
        <v>2845.3028199999999</v>
      </c>
      <c r="N9" s="81">
        <v>3243.8506600000001</v>
      </c>
      <c r="O9" s="81">
        <v>3908.4270700000002</v>
      </c>
    </row>
    <row r="10" spans="1:15" x14ac:dyDescent="0.25">
      <c r="A10" s="8" t="s">
        <v>5</v>
      </c>
      <c r="B10" s="81">
        <v>0</v>
      </c>
      <c r="C10" s="81">
        <v>0</v>
      </c>
      <c r="D10" s="81">
        <v>99.818929999999995</v>
      </c>
      <c r="E10" s="81">
        <v>399.46600999999998</v>
      </c>
      <c r="F10" s="81">
        <v>437.32272</v>
      </c>
      <c r="G10" s="81">
        <v>494.11849999999998</v>
      </c>
      <c r="H10" s="81">
        <v>467.80534</v>
      </c>
      <c r="I10" s="81">
        <v>524.81312000000003</v>
      </c>
      <c r="J10" s="81">
        <v>530.91815999999994</v>
      </c>
      <c r="K10" s="81">
        <v>557.62913000000003</v>
      </c>
      <c r="L10" s="81">
        <v>562.15363000000002</v>
      </c>
      <c r="M10" s="81">
        <v>498.04345000000001</v>
      </c>
      <c r="N10" s="81">
        <v>563.00068999999996</v>
      </c>
      <c r="O10" s="81">
        <v>618.17664000000002</v>
      </c>
    </row>
    <row r="11" spans="1:15" x14ac:dyDescent="0.25">
      <c r="A11" s="8" t="s">
        <v>6</v>
      </c>
      <c r="B11" s="81">
        <v>0</v>
      </c>
      <c r="C11" s="81">
        <v>0</v>
      </c>
      <c r="D11" s="81">
        <v>54.238959999999999</v>
      </c>
      <c r="E11" s="81">
        <v>167.36318</v>
      </c>
      <c r="F11" s="81">
        <v>228.60199</v>
      </c>
      <c r="G11" s="81">
        <v>260.95047</v>
      </c>
      <c r="H11" s="81">
        <v>238.10123999999999</v>
      </c>
      <c r="I11" s="81">
        <v>272.45846999999998</v>
      </c>
      <c r="J11" s="81">
        <v>273.58855999999997</v>
      </c>
      <c r="K11" s="81">
        <v>291.67059</v>
      </c>
      <c r="L11" s="81">
        <v>305.21582000000001</v>
      </c>
      <c r="M11" s="81">
        <v>262.11218000000002</v>
      </c>
      <c r="N11" s="81">
        <v>302.66293000000002</v>
      </c>
      <c r="O11" s="81">
        <v>355.68563999999998</v>
      </c>
    </row>
    <row r="12" spans="1:15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31.691079999999999</v>
      </c>
      <c r="G12" s="81">
        <v>36.159999999999997</v>
      </c>
      <c r="H12" s="81">
        <v>34.635449999999999</v>
      </c>
      <c r="I12" s="81">
        <v>42.018030000000003</v>
      </c>
      <c r="J12" s="81">
        <v>42.268259999999998</v>
      </c>
      <c r="K12" s="81">
        <v>48.078859999999999</v>
      </c>
      <c r="L12" s="81">
        <v>61.504390000000001</v>
      </c>
      <c r="M12" s="81">
        <v>42.240020000000001</v>
      </c>
      <c r="N12" s="81">
        <v>49.059829999999998</v>
      </c>
      <c r="O12" s="81">
        <v>84.398759999999996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12</v>
      </c>
      <c r="B14" s="6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  <c r="N16" s="2">
        <v>32</v>
      </c>
      <c r="O16" s="2">
        <v>41</v>
      </c>
    </row>
    <row r="17" spans="1:15" x14ac:dyDescent="0.25">
      <c r="A17" s="2" t="s">
        <v>0</v>
      </c>
      <c r="B17" s="81">
        <f>B5*$B$14</f>
        <v>0</v>
      </c>
      <c r="C17" s="81">
        <f>C5*$B$14</f>
        <v>1033.2340999999999</v>
      </c>
      <c r="D17" s="81">
        <f t="shared" ref="D17:O17" si="0">D5*$B$14</f>
        <v>2981.2254600000001</v>
      </c>
      <c r="E17" s="81">
        <f t="shared" si="0"/>
        <v>6919.2550600000004</v>
      </c>
      <c r="F17" s="81">
        <f t="shared" si="0"/>
        <v>8968.4408999999996</v>
      </c>
      <c r="G17" s="81">
        <f t="shared" si="0"/>
        <v>10661.514520000001</v>
      </c>
      <c r="H17" s="81">
        <f t="shared" si="0"/>
        <v>10200.270640000001</v>
      </c>
      <c r="I17" s="81">
        <f t="shared" si="0"/>
        <v>11633.342339999999</v>
      </c>
      <c r="J17" s="81">
        <f t="shared" si="0"/>
        <v>12417.44744</v>
      </c>
      <c r="K17" s="81">
        <f t="shared" si="0"/>
        <v>12674.12558</v>
      </c>
      <c r="L17" s="81">
        <f t="shared" si="0"/>
        <v>12017.185100000001</v>
      </c>
      <c r="M17" s="81">
        <f t="shared" si="0"/>
        <v>11618.561400000001</v>
      </c>
      <c r="N17" s="81">
        <f t="shared" si="0"/>
        <v>13549.83158</v>
      </c>
      <c r="O17" s="81">
        <f t="shared" si="0"/>
        <v>12287.886200000001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241.65456</v>
      </c>
      <c r="D18" s="81">
        <f t="shared" si="2"/>
        <v>691.67322000000001</v>
      </c>
      <c r="E18" s="81">
        <f t="shared" si="2"/>
        <v>2666.6795000000002</v>
      </c>
      <c r="F18" s="81">
        <f t="shared" si="2"/>
        <v>2936.61888</v>
      </c>
      <c r="G18" s="81">
        <f t="shared" si="2"/>
        <v>3535.0310199999999</v>
      </c>
      <c r="H18" s="81">
        <f t="shared" si="2"/>
        <v>3384.2112200000001</v>
      </c>
      <c r="I18" s="81">
        <f t="shared" si="2"/>
        <v>3988.47226</v>
      </c>
      <c r="J18" s="81">
        <f t="shared" si="2"/>
        <v>4363.5459600000004</v>
      </c>
      <c r="K18" s="81">
        <f t="shared" si="2"/>
        <v>4296.5815199999997</v>
      </c>
      <c r="L18" s="81">
        <f t="shared" si="2"/>
        <v>4219.5447999999997</v>
      </c>
      <c r="M18" s="81">
        <f t="shared" si="2"/>
        <v>4013.3105999999998</v>
      </c>
      <c r="N18" s="81">
        <f t="shared" si="2"/>
        <v>4592.0626400000001</v>
      </c>
      <c r="O18" s="81">
        <f t="shared" si="2"/>
        <v>4400.0550599999997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200.67032</v>
      </c>
      <c r="D19" s="81">
        <f t="shared" si="2"/>
        <v>718.91980000000001</v>
      </c>
      <c r="E19" s="81">
        <f t="shared" si="2"/>
        <v>2329.82818</v>
      </c>
      <c r="F19" s="81">
        <f t="shared" si="2"/>
        <v>3087.47246</v>
      </c>
      <c r="G19" s="81">
        <f t="shared" si="2"/>
        <v>4131.3653000000004</v>
      </c>
      <c r="H19" s="81">
        <f t="shared" si="2"/>
        <v>3959.1877199999999</v>
      </c>
      <c r="I19" s="81">
        <f t="shared" si="2"/>
        <v>4607.0928999999996</v>
      </c>
      <c r="J19" s="81">
        <f t="shared" si="2"/>
        <v>4874.0247600000002</v>
      </c>
      <c r="K19" s="81">
        <f t="shared" si="2"/>
        <v>4945.17958</v>
      </c>
      <c r="L19" s="81">
        <f t="shared" si="2"/>
        <v>5117.2084800000002</v>
      </c>
      <c r="M19" s="81">
        <f t="shared" si="2"/>
        <v>4593.7435599999999</v>
      </c>
      <c r="N19" s="81">
        <f t="shared" si="2"/>
        <v>5193.4494599999998</v>
      </c>
      <c r="O19" s="81">
        <f t="shared" si="2"/>
        <v>5151.88148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251.74356</v>
      </c>
      <c r="D20" s="81">
        <f t="shared" si="2"/>
        <v>1221.9559400000001</v>
      </c>
      <c r="E20" s="81">
        <f t="shared" si="2"/>
        <v>3783.8263999999999</v>
      </c>
      <c r="F20" s="81">
        <f t="shared" si="2"/>
        <v>5624.1006600000001</v>
      </c>
      <c r="G20" s="81">
        <f t="shared" si="2"/>
        <v>8648.0476600000002</v>
      </c>
      <c r="H20" s="81">
        <f t="shared" si="2"/>
        <v>8762.5168400000002</v>
      </c>
      <c r="I20" s="81">
        <f t="shared" si="2"/>
        <v>10192.36312</v>
      </c>
      <c r="J20" s="81">
        <f t="shared" si="2"/>
        <v>10135.666939999999</v>
      </c>
      <c r="K20" s="81">
        <f t="shared" si="2"/>
        <v>10466.97524</v>
      </c>
      <c r="L20" s="81">
        <f t="shared" si="2"/>
        <v>12231.98846</v>
      </c>
      <c r="M20" s="81">
        <f t="shared" si="2"/>
        <v>9536.3365799999992</v>
      </c>
      <c r="N20" s="81">
        <f t="shared" si="2"/>
        <v>11110.841039999999</v>
      </c>
      <c r="O20" s="81">
        <f t="shared" si="2"/>
        <v>11947.48114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194.71078</v>
      </c>
      <c r="D21" s="81">
        <f t="shared" si="2"/>
        <v>846.67165999999997</v>
      </c>
      <c r="E21" s="81">
        <f t="shared" si="2"/>
        <v>2811.8370199999999</v>
      </c>
      <c r="F21" s="81">
        <f t="shared" si="2"/>
        <v>3845.4344599999999</v>
      </c>
      <c r="G21" s="81">
        <f t="shared" si="2"/>
        <v>5265.2287800000004</v>
      </c>
      <c r="H21" s="81">
        <f t="shared" si="2"/>
        <v>5217.0331999999999</v>
      </c>
      <c r="I21" s="81">
        <f t="shared" si="2"/>
        <v>6055.12014</v>
      </c>
      <c r="J21" s="81">
        <f t="shared" si="2"/>
        <v>5869.9922800000004</v>
      </c>
      <c r="K21" s="81">
        <f t="shared" si="2"/>
        <v>6082.5370000000003</v>
      </c>
      <c r="L21" s="81">
        <f t="shared" si="2"/>
        <v>8070.5084399999996</v>
      </c>
      <c r="M21" s="81">
        <f t="shared" si="2"/>
        <v>5690.6056399999998</v>
      </c>
      <c r="N21" s="81">
        <f t="shared" si="2"/>
        <v>6487.7013200000001</v>
      </c>
      <c r="O21" s="81">
        <f t="shared" si="2"/>
        <v>7816.8541400000004</v>
      </c>
    </row>
    <row r="22" spans="1:15" x14ac:dyDescent="0.25">
      <c r="A22" s="2" t="s">
        <v>5</v>
      </c>
      <c r="B22" s="81">
        <f>B10*$B$14</f>
        <v>0</v>
      </c>
      <c r="C22" s="81">
        <f t="shared" si="2"/>
        <v>0</v>
      </c>
      <c r="D22" s="81">
        <f t="shared" si="2"/>
        <v>199.63785999999999</v>
      </c>
      <c r="E22" s="81">
        <f t="shared" si="2"/>
        <v>798.93201999999997</v>
      </c>
      <c r="F22" s="81">
        <f t="shared" si="2"/>
        <v>874.64544000000001</v>
      </c>
      <c r="G22" s="81">
        <f t="shared" si="2"/>
        <v>988.23699999999997</v>
      </c>
      <c r="H22" s="81">
        <f t="shared" si="2"/>
        <v>935.61068</v>
      </c>
      <c r="I22" s="81">
        <f t="shared" si="2"/>
        <v>1049.6262400000001</v>
      </c>
      <c r="J22" s="81">
        <f t="shared" si="2"/>
        <v>1061.8363199999999</v>
      </c>
      <c r="K22" s="81">
        <f t="shared" si="2"/>
        <v>1115.2582600000001</v>
      </c>
      <c r="L22" s="81">
        <f t="shared" si="2"/>
        <v>1124.30726</v>
      </c>
      <c r="M22" s="81">
        <f t="shared" si="2"/>
        <v>996.08690000000001</v>
      </c>
      <c r="N22" s="81">
        <f t="shared" si="2"/>
        <v>1126.0013799999999</v>
      </c>
      <c r="O22" s="81">
        <f t="shared" si="2"/>
        <v>1236.35328</v>
      </c>
    </row>
    <row r="23" spans="1:15" x14ac:dyDescent="0.25">
      <c r="A23" s="2" t="s">
        <v>6</v>
      </c>
      <c r="B23" s="81">
        <f t="shared" ref="B23" si="6">B11*$B$14</f>
        <v>0</v>
      </c>
      <c r="C23" s="81">
        <f t="shared" si="2"/>
        <v>0</v>
      </c>
      <c r="D23" s="81">
        <f t="shared" si="2"/>
        <v>108.47792</v>
      </c>
      <c r="E23" s="81">
        <f t="shared" si="2"/>
        <v>334.72636</v>
      </c>
      <c r="F23" s="81">
        <f t="shared" si="2"/>
        <v>457.20398</v>
      </c>
      <c r="G23" s="81">
        <f t="shared" si="2"/>
        <v>521.90093999999999</v>
      </c>
      <c r="H23" s="81">
        <f t="shared" si="2"/>
        <v>476.20247999999998</v>
      </c>
      <c r="I23" s="81">
        <f t="shared" si="2"/>
        <v>544.91693999999995</v>
      </c>
      <c r="J23" s="81">
        <f t="shared" si="2"/>
        <v>547.17711999999995</v>
      </c>
      <c r="K23" s="81">
        <f t="shared" si="2"/>
        <v>583.34118000000001</v>
      </c>
      <c r="L23" s="81">
        <f t="shared" si="2"/>
        <v>610.43164000000002</v>
      </c>
      <c r="M23" s="81">
        <f t="shared" si="2"/>
        <v>524.22436000000005</v>
      </c>
      <c r="N23" s="81">
        <f t="shared" si="2"/>
        <v>605.32586000000003</v>
      </c>
      <c r="O23" s="81">
        <f t="shared" si="2"/>
        <v>711.37127999999996</v>
      </c>
    </row>
    <row r="24" spans="1:15" x14ac:dyDescent="0.25">
      <c r="A24" s="2" t="s">
        <v>7</v>
      </c>
      <c r="B24" s="81">
        <f t="shared" ref="B24" si="7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63.382159999999999</v>
      </c>
      <c r="G24" s="81">
        <f t="shared" si="2"/>
        <v>72.319999999999993</v>
      </c>
      <c r="H24" s="81">
        <f t="shared" si="2"/>
        <v>69.270899999999997</v>
      </c>
      <c r="I24" s="81">
        <f t="shared" si="2"/>
        <v>84.036060000000006</v>
      </c>
      <c r="J24" s="81">
        <f t="shared" si="2"/>
        <v>84.536519999999996</v>
      </c>
      <c r="K24" s="81">
        <f t="shared" si="2"/>
        <v>96.157719999999998</v>
      </c>
      <c r="L24" s="81">
        <f t="shared" si="2"/>
        <v>123.00878</v>
      </c>
      <c r="M24" s="81">
        <f t="shared" si="2"/>
        <v>84.480040000000002</v>
      </c>
      <c r="N24" s="81">
        <f t="shared" si="2"/>
        <v>98.119659999999996</v>
      </c>
      <c r="O24" s="81">
        <f t="shared" si="2"/>
        <v>168.79751999999999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8">SUM(C17:C24)</f>
        <v>1922.0133199999996</v>
      </c>
      <c r="D25" s="81">
        <f t="shared" si="8"/>
        <v>6768.5618599999998</v>
      </c>
      <c r="E25" s="81">
        <f t="shared" si="8"/>
        <v>19645.084540000003</v>
      </c>
      <c r="F25" s="81">
        <f t="shared" si="8"/>
        <v>25857.298940000001</v>
      </c>
      <c r="G25" s="81">
        <f t="shared" si="8"/>
        <v>33823.645219999999</v>
      </c>
      <c r="H25" s="81">
        <f t="shared" si="8"/>
        <v>33004.303680000012</v>
      </c>
      <c r="I25" s="81">
        <f t="shared" si="8"/>
        <v>38154.97</v>
      </c>
      <c r="J25" s="81">
        <f t="shared" si="8"/>
        <v>39354.227340000005</v>
      </c>
      <c r="K25" s="81">
        <f t="shared" si="8"/>
        <v>40260.156080000008</v>
      </c>
      <c r="L25" s="81">
        <f t="shared" si="8"/>
        <v>43514.182959999998</v>
      </c>
      <c r="M25" s="81">
        <f t="shared" si="8"/>
        <v>37057.34908</v>
      </c>
      <c r="N25" s="81">
        <f t="shared" si="8"/>
        <v>42763.33294</v>
      </c>
      <c r="O25" s="81">
        <f t="shared" si="8"/>
        <v>43720.680100000005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  <c r="N28" s="2">
        <v>32</v>
      </c>
      <c r="O28" s="2">
        <v>41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9">C17/1000</f>
        <v>1.0332340999999998</v>
      </c>
      <c r="D29" s="25">
        <f t="shared" si="9"/>
        <v>2.9812254600000001</v>
      </c>
      <c r="E29" s="25">
        <f t="shared" si="9"/>
        <v>6.9192550600000002</v>
      </c>
      <c r="F29" s="25">
        <f t="shared" si="9"/>
        <v>8.9684408999999992</v>
      </c>
      <c r="G29" s="48">
        <f t="shared" si="9"/>
        <v>10.661514520000001</v>
      </c>
      <c r="H29" s="48">
        <f t="shared" si="9"/>
        <v>10.200270640000001</v>
      </c>
      <c r="I29" s="48">
        <f t="shared" si="9"/>
        <v>11.633342339999999</v>
      </c>
      <c r="J29" s="48">
        <f t="shared" si="9"/>
        <v>12.41744744</v>
      </c>
      <c r="K29" s="48">
        <f t="shared" si="9"/>
        <v>12.67412558</v>
      </c>
      <c r="L29" s="48">
        <f t="shared" si="9"/>
        <v>12.017185100000001</v>
      </c>
      <c r="M29" s="48">
        <f t="shared" si="9"/>
        <v>11.618561400000001</v>
      </c>
      <c r="N29" s="48">
        <f t="shared" si="9"/>
        <v>13.549831579999999</v>
      </c>
      <c r="O29" s="48">
        <f t="shared" si="9"/>
        <v>12.287886200000001</v>
      </c>
    </row>
    <row r="30" spans="1:15" x14ac:dyDescent="0.25">
      <c r="A30" s="2" t="s">
        <v>1</v>
      </c>
      <c r="B30" s="81">
        <f t="shared" ref="B30:O37" si="10">B18/1000</f>
        <v>0</v>
      </c>
      <c r="C30" s="25">
        <f t="shared" si="10"/>
        <v>0.24165455999999999</v>
      </c>
      <c r="D30" s="25">
        <f t="shared" si="10"/>
        <v>0.69167321999999998</v>
      </c>
      <c r="E30" s="25">
        <f t="shared" si="10"/>
        <v>2.6666795000000003</v>
      </c>
      <c r="F30" s="25">
        <f t="shared" si="10"/>
        <v>2.9366188800000002</v>
      </c>
      <c r="G30" s="25">
        <f t="shared" si="10"/>
        <v>3.5350310199999999</v>
      </c>
      <c r="H30" s="25">
        <f t="shared" si="10"/>
        <v>3.3842112200000001</v>
      </c>
      <c r="I30" s="25">
        <f t="shared" si="10"/>
        <v>3.98847226</v>
      </c>
      <c r="J30" s="25">
        <f t="shared" si="10"/>
        <v>4.3635459600000006</v>
      </c>
      <c r="K30" s="25">
        <f t="shared" si="10"/>
        <v>4.2965815200000002</v>
      </c>
      <c r="L30" s="25">
        <f t="shared" si="10"/>
        <v>4.2195447999999995</v>
      </c>
      <c r="M30" s="25">
        <f t="shared" si="10"/>
        <v>4.0133105999999996</v>
      </c>
      <c r="N30" s="25">
        <f t="shared" si="10"/>
        <v>4.59206264</v>
      </c>
      <c r="O30" s="25">
        <f t="shared" si="10"/>
        <v>4.4000550599999997</v>
      </c>
    </row>
    <row r="31" spans="1:15" x14ac:dyDescent="0.25">
      <c r="A31" s="2" t="s">
        <v>2</v>
      </c>
      <c r="B31" s="81">
        <f t="shared" si="10"/>
        <v>0</v>
      </c>
      <c r="C31" s="25">
        <f t="shared" si="10"/>
        <v>0.20067032000000001</v>
      </c>
      <c r="D31" s="25">
        <f t="shared" si="10"/>
        <v>0.7189198</v>
      </c>
      <c r="E31" s="25">
        <f t="shared" si="10"/>
        <v>2.3298281799999998</v>
      </c>
      <c r="F31" s="25">
        <f t="shared" si="10"/>
        <v>3.0874724599999999</v>
      </c>
      <c r="G31" s="25">
        <f t="shared" si="10"/>
        <v>4.1313653000000006</v>
      </c>
      <c r="H31" s="25">
        <f t="shared" si="10"/>
        <v>3.9591877200000001</v>
      </c>
      <c r="I31" s="25">
        <f t="shared" si="10"/>
        <v>4.6070928999999996</v>
      </c>
      <c r="J31" s="25">
        <f t="shared" si="10"/>
        <v>4.8740247600000002</v>
      </c>
      <c r="K31" s="25">
        <f t="shared" si="10"/>
        <v>4.9451795799999996</v>
      </c>
      <c r="L31" s="25">
        <f t="shared" si="10"/>
        <v>5.1172084800000004</v>
      </c>
      <c r="M31" s="25">
        <f t="shared" si="10"/>
        <v>4.5937435600000001</v>
      </c>
      <c r="N31" s="25">
        <f t="shared" si="10"/>
        <v>5.1934494600000001</v>
      </c>
      <c r="O31" s="25">
        <f t="shared" si="10"/>
        <v>5.1518814800000001</v>
      </c>
    </row>
    <row r="32" spans="1:15" x14ac:dyDescent="0.25">
      <c r="A32" s="2" t="s">
        <v>3</v>
      </c>
      <c r="B32" s="81">
        <f t="shared" si="10"/>
        <v>0</v>
      </c>
      <c r="C32" s="25">
        <f t="shared" si="10"/>
        <v>0.25174355999999998</v>
      </c>
      <c r="D32" s="25">
        <f t="shared" si="10"/>
        <v>1.22195594</v>
      </c>
      <c r="E32" s="25">
        <f t="shared" si="10"/>
        <v>3.7838263999999997</v>
      </c>
      <c r="F32" s="25">
        <f t="shared" si="10"/>
        <v>5.6241006599999999</v>
      </c>
      <c r="G32" s="25">
        <f t="shared" si="10"/>
        <v>8.6480476599999996</v>
      </c>
      <c r="H32" s="25">
        <f t="shared" si="10"/>
        <v>8.76251684</v>
      </c>
      <c r="I32" s="48">
        <f t="shared" si="10"/>
        <v>10.19236312</v>
      </c>
      <c r="J32" s="48">
        <f t="shared" si="10"/>
        <v>10.135666939999998</v>
      </c>
      <c r="K32" s="48">
        <f t="shared" si="10"/>
        <v>10.46697524</v>
      </c>
      <c r="L32" s="48">
        <f t="shared" si="10"/>
        <v>12.23198846</v>
      </c>
      <c r="M32" s="48">
        <f t="shared" si="10"/>
        <v>9.5363365799999986</v>
      </c>
      <c r="N32" s="48">
        <f t="shared" si="10"/>
        <v>11.110841039999999</v>
      </c>
      <c r="O32" s="48">
        <f t="shared" si="10"/>
        <v>11.947481140000001</v>
      </c>
    </row>
    <row r="33" spans="1:15" x14ac:dyDescent="0.25">
      <c r="A33" s="2" t="s">
        <v>4</v>
      </c>
      <c r="B33" s="81">
        <f t="shared" si="10"/>
        <v>0</v>
      </c>
      <c r="C33" s="25">
        <f t="shared" si="10"/>
        <v>0.19471078</v>
      </c>
      <c r="D33" s="25">
        <f t="shared" si="10"/>
        <v>0.84667165999999994</v>
      </c>
      <c r="E33" s="25">
        <f t="shared" si="10"/>
        <v>2.81183702</v>
      </c>
      <c r="F33" s="25">
        <f t="shared" si="10"/>
        <v>3.8454344599999999</v>
      </c>
      <c r="G33" s="25">
        <f t="shared" si="10"/>
        <v>5.2652287800000002</v>
      </c>
      <c r="H33" s="25">
        <f t="shared" si="10"/>
        <v>5.2170331999999995</v>
      </c>
      <c r="I33" s="25">
        <f t="shared" si="10"/>
        <v>6.0551201399999997</v>
      </c>
      <c r="J33" s="25">
        <f t="shared" si="10"/>
        <v>5.86999228</v>
      </c>
      <c r="K33" s="25">
        <f t="shared" si="10"/>
        <v>6.0825370000000003</v>
      </c>
      <c r="L33" s="25">
        <f t="shared" si="10"/>
        <v>8.0705084399999993</v>
      </c>
      <c r="M33" s="25">
        <f t="shared" si="10"/>
        <v>5.6906056399999994</v>
      </c>
      <c r="N33" s="25">
        <f t="shared" si="10"/>
        <v>6.4877013200000002</v>
      </c>
      <c r="O33" s="25">
        <f t="shared" si="10"/>
        <v>7.8168541400000002</v>
      </c>
    </row>
    <row r="34" spans="1:15" x14ac:dyDescent="0.25">
      <c r="A34" s="2" t="s">
        <v>5</v>
      </c>
      <c r="B34" s="81">
        <f t="shared" si="10"/>
        <v>0</v>
      </c>
      <c r="C34" s="81">
        <f t="shared" si="10"/>
        <v>0</v>
      </c>
      <c r="D34" s="25">
        <f t="shared" si="10"/>
        <v>0.19963786</v>
      </c>
      <c r="E34" s="25">
        <f t="shared" si="10"/>
        <v>0.79893201999999996</v>
      </c>
      <c r="F34" s="25">
        <f t="shared" si="10"/>
        <v>0.87464544</v>
      </c>
      <c r="G34" s="25">
        <f t="shared" si="10"/>
        <v>0.98823699999999992</v>
      </c>
      <c r="H34" s="25">
        <f t="shared" si="10"/>
        <v>0.93561068000000003</v>
      </c>
      <c r="I34" s="25">
        <f t="shared" si="10"/>
        <v>1.04962624</v>
      </c>
      <c r="J34" s="25">
        <f t="shared" si="10"/>
        <v>1.0618363199999998</v>
      </c>
      <c r="K34" s="25">
        <f t="shared" si="10"/>
        <v>1.1152582600000001</v>
      </c>
      <c r="L34" s="25">
        <f t="shared" si="10"/>
        <v>1.1243072600000001</v>
      </c>
      <c r="M34" s="25">
        <f t="shared" si="10"/>
        <v>0.9960869</v>
      </c>
      <c r="N34" s="25">
        <f t="shared" si="10"/>
        <v>1.1260013799999999</v>
      </c>
      <c r="O34" s="25">
        <f t="shared" si="10"/>
        <v>1.2363532800000001</v>
      </c>
    </row>
    <row r="35" spans="1:15" x14ac:dyDescent="0.25">
      <c r="A35" s="2" t="s">
        <v>6</v>
      </c>
      <c r="B35" s="81">
        <f t="shared" si="10"/>
        <v>0</v>
      </c>
      <c r="C35" s="81">
        <f t="shared" si="10"/>
        <v>0</v>
      </c>
      <c r="D35" s="25">
        <f t="shared" si="10"/>
        <v>0.10847791999999999</v>
      </c>
      <c r="E35" s="25">
        <f t="shared" si="10"/>
        <v>0.33472636</v>
      </c>
      <c r="F35" s="25">
        <f t="shared" si="10"/>
        <v>0.45720398000000001</v>
      </c>
      <c r="G35" s="25">
        <f t="shared" si="10"/>
        <v>0.52190093999999998</v>
      </c>
      <c r="H35" s="25">
        <f t="shared" si="10"/>
        <v>0.47620247999999998</v>
      </c>
      <c r="I35" s="25">
        <f t="shared" si="10"/>
        <v>0.54491693999999991</v>
      </c>
      <c r="J35" s="25">
        <f t="shared" si="10"/>
        <v>0.54717711999999996</v>
      </c>
      <c r="K35" s="25">
        <f t="shared" si="10"/>
        <v>0.58334118000000001</v>
      </c>
      <c r="L35" s="25">
        <f t="shared" si="10"/>
        <v>0.61043164000000005</v>
      </c>
      <c r="M35" s="25">
        <f t="shared" si="10"/>
        <v>0.52422436000000006</v>
      </c>
      <c r="N35" s="25">
        <f t="shared" si="10"/>
        <v>0.60532585999999999</v>
      </c>
      <c r="O35" s="25">
        <f t="shared" si="10"/>
        <v>0.71137127999999994</v>
      </c>
    </row>
    <row r="36" spans="1:15" x14ac:dyDescent="0.25">
      <c r="A36" s="2" t="s">
        <v>7</v>
      </c>
      <c r="B36" s="81">
        <f t="shared" si="10"/>
        <v>0</v>
      </c>
      <c r="C36" s="81">
        <f t="shared" si="10"/>
        <v>0</v>
      </c>
      <c r="D36" s="81">
        <f t="shared" si="10"/>
        <v>0</v>
      </c>
      <c r="E36" s="81">
        <f t="shared" si="10"/>
        <v>0</v>
      </c>
      <c r="F36" s="25">
        <f t="shared" si="10"/>
        <v>6.3382159999999993E-2</v>
      </c>
      <c r="G36" s="25">
        <f t="shared" si="10"/>
        <v>7.2319999999999995E-2</v>
      </c>
      <c r="H36" s="25">
        <f t="shared" si="10"/>
        <v>6.9270899999999996E-2</v>
      </c>
      <c r="I36" s="25">
        <f t="shared" si="10"/>
        <v>8.403606000000001E-2</v>
      </c>
      <c r="J36" s="25">
        <f t="shared" si="10"/>
        <v>8.453651999999999E-2</v>
      </c>
      <c r="K36" s="25">
        <f t="shared" si="10"/>
        <v>9.6157720000000002E-2</v>
      </c>
      <c r="L36" s="25">
        <f t="shared" si="10"/>
        <v>0.12300878</v>
      </c>
      <c r="M36" s="25">
        <f t="shared" si="10"/>
        <v>8.4480040000000006E-2</v>
      </c>
      <c r="N36" s="25">
        <f t="shared" si="10"/>
        <v>9.8119659999999997E-2</v>
      </c>
      <c r="O36" s="25">
        <f t="shared" si="10"/>
        <v>0.16879751999999998</v>
      </c>
    </row>
    <row r="37" spans="1:15" x14ac:dyDescent="0.25">
      <c r="A37" s="2" t="s">
        <v>8</v>
      </c>
      <c r="B37" s="81">
        <f t="shared" si="10"/>
        <v>0</v>
      </c>
      <c r="C37" s="25">
        <f t="shared" si="10"/>
        <v>1.9220133199999996</v>
      </c>
      <c r="D37" s="25">
        <f t="shared" si="10"/>
        <v>6.7685618600000002</v>
      </c>
      <c r="E37" s="48">
        <f t="shared" si="10"/>
        <v>19.645084540000003</v>
      </c>
      <c r="F37" s="48">
        <f t="shared" si="10"/>
        <v>25.85729894</v>
      </c>
      <c r="G37" s="48">
        <f t="shared" si="10"/>
        <v>33.823645219999996</v>
      </c>
      <c r="H37" s="48">
        <f t="shared" si="10"/>
        <v>33.004303680000014</v>
      </c>
      <c r="I37" s="48">
        <f t="shared" si="10"/>
        <v>38.154969999999999</v>
      </c>
      <c r="J37" s="48">
        <f t="shared" si="10"/>
        <v>39.354227340000008</v>
      </c>
      <c r="K37" s="48">
        <f t="shared" si="10"/>
        <v>40.260156080000009</v>
      </c>
      <c r="L37" s="48">
        <f t="shared" si="10"/>
        <v>43.514182959999999</v>
      </c>
      <c r="M37" s="48">
        <f t="shared" si="10"/>
        <v>37.057349080000002</v>
      </c>
      <c r="N37" s="48">
        <f t="shared" si="10"/>
        <v>42.763332939999998</v>
      </c>
      <c r="O37" s="48">
        <f t="shared" si="10"/>
        <v>43.720680100000003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23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9"/>
      <c r="B4" s="2">
        <v>0</v>
      </c>
      <c r="C4" s="2">
        <v>1</v>
      </c>
      <c r="D4" s="2">
        <v>4</v>
      </c>
      <c r="E4" s="2">
        <v>6</v>
      </c>
      <c r="F4" s="2">
        <v>8</v>
      </c>
      <c r="G4" s="2">
        <v>11</v>
      </c>
      <c r="H4" s="2">
        <v>15</v>
      </c>
      <c r="I4" s="2">
        <v>18</v>
      </c>
      <c r="J4" s="2">
        <v>20</v>
      </c>
      <c r="K4" s="2">
        <v>22</v>
      </c>
      <c r="L4" s="2">
        <v>25</v>
      </c>
      <c r="M4" s="2">
        <v>27</v>
      </c>
      <c r="N4" s="2">
        <v>32</v>
      </c>
      <c r="O4" s="2">
        <v>41</v>
      </c>
    </row>
    <row r="5" spans="1:15" x14ac:dyDescent="0.25">
      <c r="A5" s="8" t="s">
        <v>0</v>
      </c>
      <c r="B5" s="81">
        <v>0</v>
      </c>
      <c r="C5" s="81">
        <v>292.14704999999998</v>
      </c>
      <c r="D5" s="81">
        <v>854.27211999999997</v>
      </c>
      <c r="E5" s="81">
        <v>2355.1215699999998</v>
      </c>
      <c r="F5" s="81">
        <v>2424.0070799999999</v>
      </c>
      <c r="G5" s="81">
        <v>3045.2998200000002</v>
      </c>
      <c r="H5" s="81">
        <v>3184.8022900000001</v>
      </c>
      <c r="I5" s="81">
        <v>3367.5426000000002</v>
      </c>
      <c r="J5" s="81">
        <v>7078.8786</v>
      </c>
      <c r="K5" s="81">
        <v>8041.9862999999996</v>
      </c>
      <c r="L5" s="81">
        <v>7461.75713</v>
      </c>
      <c r="M5" s="81">
        <v>7932.3457099999996</v>
      </c>
      <c r="N5" s="81">
        <v>7957.7071400000004</v>
      </c>
      <c r="O5" s="81">
        <v>6825.8971899999997</v>
      </c>
    </row>
    <row r="6" spans="1:15" x14ac:dyDescent="0.25">
      <c r="A6" s="8" t="s">
        <v>1</v>
      </c>
      <c r="B6" s="81">
        <v>0</v>
      </c>
      <c r="C6" s="81">
        <v>72.003349999999998</v>
      </c>
      <c r="D6" s="81">
        <v>192.81416999999999</v>
      </c>
      <c r="E6" s="81">
        <v>767.97077000000002</v>
      </c>
      <c r="F6" s="81">
        <v>674.32385999999997</v>
      </c>
      <c r="G6" s="81">
        <v>834.33261000000005</v>
      </c>
      <c r="H6" s="81">
        <v>855.61186999999995</v>
      </c>
      <c r="I6" s="81">
        <v>900.74271999999996</v>
      </c>
      <c r="J6" s="81">
        <v>1890.0167799999999</v>
      </c>
      <c r="K6" s="81">
        <v>2166.75227</v>
      </c>
      <c r="L6" s="81">
        <v>2034.90707</v>
      </c>
      <c r="M6" s="81">
        <v>2101.31637</v>
      </c>
      <c r="N6" s="81">
        <v>2101.9229700000001</v>
      </c>
      <c r="O6" s="81">
        <v>1853.52574</v>
      </c>
    </row>
    <row r="7" spans="1:15" x14ac:dyDescent="0.25">
      <c r="A7" s="8" t="s">
        <v>2</v>
      </c>
      <c r="B7" s="81">
        <v>0</v>
      </c>
      <c r="C7" s="81">
        <v>55.54074</v>
      </c>
      <c r="D7" s="81">
        <v>192.36075</v>
      </c>
      <c r="E7" s="81">
        <v>756.20636000000002</v>
      </c>
      <c r="F7" s="81">
        <v>750.03484000000003</v>
      </c>
      <c r="G7" s="81">
        <v>963.97888</v>
      </c>
      <c r="H7" s="81">
        <v>1006.4289199999999</v>
      </c>
      <c r="I7" s="81">
        <v>1063.7306699999999</v>
      </c>
      <c r="J7" s="81">
        <v>2174.0426400000001</v>
      </c>
      <c r="K7" s="81">
        <v>2514.1627100000001</v>
      </c>
      <c r="L7" s="81">
        <v>2328.5743200000002</v>
      </c>
      <c r="M7" s="81">
        <v>2424.3611700000001</v>
      </c>
      <c r="N7" s="81">
        <v>2411.96695</v>
      </c>
      <c r="O7" s="81">
        <v>2252.6575400000002</v>
      </c>
    </row>
    <row r="8" spans="1:15" x14ac:dyDescent="0.25">
      <c r="A8" s="8" t="s">
        <v>3</v>
      </c>
      <c r="B8" s="81">
        <v>0</v>
      </c>
      <c r="C8" s="81">
        <v>52.41865</v>
      </c>
      <c r="D8" s="81">
        <v>265.60496999999998</v>
      </c>
      <c r="E8" s="81">
        <v>1144.5764999999999</v>
      </c>
      <c r="F8" s="81">
        <v>1204.8095900000001</v>
      </c>
      <c r="G8" s="81">
        <v>1553.72082</v>
      </c>
      <c r="H8" s="81">
        <v>1599.32305</v>
      </c>
      <c r="I8" s="81">
        <v>1718.9541200000001</v>
      </c>
      <c r="J8" s="81">
        <v>3396.7229499999999</v>
      </c>
      <c r="K8" s="81">
        <v>3838.7658999999999</v>
      </c>
      <c r="L8" s="81">
        <v>3610.6644700000002</v>
      </c>
      <c r="M8" s="81">
        <v>3772.9398700000002</v>
      </c>
      <c r="N8" s="81">
        <v>3742.3317400000001</v>
      </c>
      <c r="O8" s="81">
        <v>3806.38033</v>
      </c>
    </row>
    <row r="9" spans="1:15" x14ac:dyDescent="0.25">
      <c r="A9" s="8" t="s">
        <v>4</v>
      </c>
      <c r="B9" s="81">
        <v>0</v>
      </c>
      <c r="C9" s="81">
        <v>43.590589999999999</v>
      </c>
      <c r="D9" s="81">
        <v>231.46634</v>
      </c>
      <c r="E9" s="81">
        <v>977.68071999999995</v>
      </c>
      <c r="F9" s="81">
        <v>997.1028</v>
      </c>
      <c r="G9" s="81">
        <v>1296.4878200000001</v>
      </c>
      <c r="H9" s="81">
        <v>1356.62204</v>
      </c>
      <c r="I9" s="81">
        <v>1450.4459199999999</v>
      </c>
      <c r="J9" s="81">
        <v>2781.6168400000001</v>
      </c>
      <c r="K9" s="81">
        <v>3131.2999199999999</v>
      </c>
      <c r="L9" s="81">
        <v>3010.88535</v>
      </c>
      <c r="M9" s="81">
        <v>3107.6016800000002</v>
      </c>
      <c r="N9" s="81">
        <v>3125.24955</v>
      </c>
      <c r="O9" s="81">
        <v>3548.6746899999998</v>
      </c>
    </row>
    <row r="10" spans="1:15" x14ac:dyDescent="0.25">
      <c r="A10" s="8" t="s">
        <v>5</v>
      </c>
      <c r="B10" s="81">
        <v>0</v>
      </c>
      <c r="C10" s="81">
        <v>0</v>
      </c>
      <c r="D10" s="81">
        <v>87.370760000000004</v>
      </c>
      <c r="E10" s="81">
        <v>295.77864</v>
      </c>
      <c r="F10" s="81">
        <v>295.14037000000002</v>
      </c>
      <c r="G10" s="81">
        <v>374.64524</v>
      </c>
      <c r="H10" s="81">
        <v>376.61261999999999</v>
      </c>
      <c r="I10" s="81">
        <v>405.39810999999997</v>
      </c>
      <c r="J10" s="81">
        <v>808.63687000000004</v>
      </c>
      <c r="K10" s="81">
        <v>889.28470000000004</v>
      </c>
      <c r="L10" s="81">
        <v>818.89940999999999</v>
      </c>
      <c r="M10" s="81">
        <v>857.96986000000004</v>
      </c>
      <c r="N10" s="81">
        <v>865.31425999999999</v>
      </c>
      <c r="O10" s="81">
        <v>829.79091000000005</v>
      </c>
    </row>
    <row r="11" spans="1:15" x14ac:dyDescent="0.25">
      <c r="A11" s="8" t="s">
        <v>6</v>
      </c>
      <c r="B11" s="81">
        <v>0</v>
      </c>
      <c r="C11" s="81">
        <v>0</v>
      </c>
      <c r="D11" s="81">
        <v>0</v>
      </c>
      <c r="E11" s="81">
        <v>111.98304</v>
      </c>
      <c r="F11" s="81">
        <v>156.97975</v>
      </c>
      <c r="G11" s="81">
        <v>248.01401000000001</v>
      </c>
      <c r="H11" s="81">
        <v>270.91149000000001</v>
      </c>
      <c r="I11" s="81">
        <v>283.26472000000001</v>
      </c>
      <c r="J11" s="81">
        <v>564.91261999999995</v>
      </c>
      <c r="K11" s="81">
        <v>638.35608000000002</v>
      </c>
      <c r="L11" s="81">
        <v>596.82165999999995</v>
      </c>
      <c r="M11" s="81">
        <v>617.30124999999998</v>
      </c>
      <c r="N11" s="81">
        <v>611.45266000000004</v>
      </c>
      <c r="O11" s="81">
        <v>579.52481999999998</v>
      </c>
    </row>
    <row r="12" spans="1:15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29.36795</v>
      </c>
      <c r="G12" s="81">
        <v>46.28266</v>
      </c>
      <c r="H12" s="81">
        <v>53.120280000000001</v>
      </c>
      <c r="I12" s="81">
        <v>56.903590000000001</v>
      </c>
      <c r="J12" s="81">
        <v>124.01806999999999</v>
      </c>
      <c r="K12" s="81">
        <v>143.73258000000001</v>
      </c>
      <c r="L12" s="81">
        <v>135.73636999999999</v>
      </c>
      <c r="M12" s="81">
        <v>137.48123000000001</v>
      </c>
      <c r="N12" s="81">
        <v>141.50253000000001</v>
      </c>
      <c r="O12" s="81">
        <v>141.48933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100" t="s">
        <v>12</v>
      </c>
      <c r="B14" s="100">
        <v>1</v>
      </c>
      <c r="C14" s="82">
        <v>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  <c r="N16" s="2">
        <v>32</v>
      </c>
      <c r="O16" s="2">
        <v>41</v>
      </c>
    </row>
    <row r="17" spans="1:15" x14ac:dyDescent="0.25">
      <c r="A17" s="2" t="s">
        <v>0</v>
      </c>
      <c r="B17" s="81">
        <f>B5*$B$14</f>
        <v>0</v>
      </c>
      <c r="C17" s="81">
        <f>C5*$C$14</f>
        <v>584.29409999999996</v>
      </c>
      <c r="D17" s="81">
        <f t="shared" ref="D17:I17" si="0">D5*$C$14</f>
        <v>1708.5442399999999</v>
      </c>
      <c r="E17" s="81">
        <f t="shared" si="0"/>
        <v>4710.2431399999996</v>
      </c>
      <c r="F17" s="81">
        <f t="shared" si="0"/>
        <v>4848.0141599999997</v>
      </c>
      <c r="G17" s="81">
        <f>G5*$C$14</f>
        <v>6090.5996400000004</v>
      </c>
      <c r="H17" s="81">
        <f>H5*$C$14</f>
        <v>6369.6045800000002</v>
      </c>
      <c r="I17" s="81">
        <f t="shared" si="0"/>
        <v>6735.0852000000004</v>
      </c>
      <c r="J17" s="81">
        <f t="shared" ref="J17:O17" si="1">J5*$B$14</f>
        <v>7078.8786</v>
      </c>
      <c r="K17" s="81">
        <f t="shared" si="1"/>
        <v>8041.9862999999996</v>
      </c>
      <c r="L17" s="81">
        <f t="shared" si="1"/>
        <v>7461.75713</v>
      </c>
      <c r="M17" s="81">
        <f t="shared" si="1"/>
        <v>7932.3457099999996</v>
      </c>
      <c r="N17" s="81">
        <f t="shared" si="1"/>
        <v>7957.7071400000004</v>
      </c>
      <c r="O17" s="81">
        <f t="shared" si="1"/>
        <v>6825.8971899999997</v>
      </c>
    </row>
    <row r="18" spans="1:15" x14ac:dyDescent="0.25">
      <c r="A18" s="2" t="s">
        <v>1</v>
      </c>
      <c r="B18" s="81">
        <f t="shared" ref="B18" si="2">B6*$B$14</f>
        <v>0</v>
      </c>
      <c r="C18" s="81">
        <f t="shared" ref="C18:I18" si="3">C6*$C$14</f>
        <v>144.0067</v>
      </c>
      <c r="D18" s="81">
        <f t="shared" si="3"/>
        <v>385.62833999999998</v>
      </c>
      <c r="E18" s="81">
        <f t="shared" si="3"/>
        <v>1535.94154</v>
      </c>
      <c r="F18" s="81">
        <f t="shared" si="3"/>
        <v>1348.6477199999999</v>
      </c>
      <c r="G18" s="81">
        <f t="shared" si="3"/>
        <v>1668.6652200000001</v>
      </c>
      <c r="H18" s="81">
        <f t="shared" si="3"/>
        <v>1711.2237399999999</v>
      </c>
      <c r="I18" s="81">
        <f t="shared" si="3"/>
        <v>1801.4854399999999</v>
      </c>
      <c r="J18" s="81">
        <f t="shared" ref="J18:O24" si="4">J6*$B$14</f>
        <v>1890.0167799999999</v>
      </c>
      <c r="K18" s="81">
        <f t="shared" si="4"/>
        <v>2166.75227</v>
      </c>
      <c r="L18" s="81">
        <f t="shared" si="4"/>
        <v>2034.90707</v>
      </c>
      <c r="M18" s="81">
        <f t="shared" si="4"/>
        <v>2101.31637</v>
      </c>
      <c r="N18" s="81">
        <f t="shared" si="4"/>
        <v>2101.9229700000001</v>
      </c>
      <c r="O18" s="81">
        <f t="shared" si="4"/>
        <v>1853.52574</v>
      </c>
    </row>
    <row r="19" spans="1:15" x14ac:dyDescent="0.25">
      <c r="A19" s="2" t="s">
        <v>2</v>
      </c>
      <c r="B19" s="81">
        <f t="shared" ref="B19" si="5">B7*$B$14</f>
        <v>0</v>
      </c>
      <c r="C19" s="81">
        <f t="shared" ref="C19:I19" si="6">C7*$C$14</f>
        <v>111.08148</v>
      </c>
      <c r="D19" s="81">
        <f t="shared" si="6"/>
        <v>384.72149999999999</v>
      </c>
      <c r="E19" s="81">
        <f t="shared" si="6"/>
        <v>1512.41272</v>
      </c>
      <c r="F19" s="81">
        <f t="shared" si="6"/>
        <v>1500.0696800000001</v>
      </c>
      <c r="G19" s="81">
        <f t="shared" si="6"/>
        <v>1927.95776</v>
      </c>
      <c r="H19" s="81">
        <f t="shared" si="6"/>
        <v>2012.8578399999999</v>
      </c>
      <c r="I19" s="81">
        <f t="shared" si="6"/>
        <v>2127.4613399999998</v>
      </c>
      <c r="J19" s="81">
        <f t="shared" si="4"/>
        <v>2174.0426400000001</v>
      </c>
      <c r="K19" s="81">
        <f t="shared" si="4"/>
        <v>2514.1627100000001</v>
      </c>
      <c r="L19" s="81">
        <f t="shared" si="4"/>
        <v>2328.5743200000002</v>
      </c>
      <c r="M19" s="81">
        <f t="shared" si="4"/>
        <v>2424.3611700000001</v>
      </c>
      <c r="N19" s="81">
        <f t="shared" si="4"/>
        <v>2411.96695</v>
      </c>
      <c r="O19" s="81">
        <f t="shared" si="4"/>
        <v>2252.6575400000002</v>
      </c>
    </row>
    <row r="20" spans="1:15" x14ac:dyDescent="0.25">
      <c r="A20" s="2" t="s">
        <v>3</v>
      </c>
      <c r="B20" s="81">
        <f t="shared" ref="B20" si="7">B8*$B$14</f>
        <v>0</v>
      </c>
      <c r="C20" s="81">
        <f t="shared" ref="C20:I20" si="8">C8*$C$14</f>
        <v>104.8373</v>
      </c>
      <c r="D20" s="81">
        <f t="shared" si="8"/>
        <v>531.20993999999996</v>
      </c>
      <c r="E20" s="81">
        <f t="shared" si="8"/>
        <v>2289.1529999999998</v>
      </c>
      <c r="F20" s="81">
        <f t="shared" si="8"/>
        <v>2409.6191800000001</v>
      </c>
      <c r="G20" s="81">
        <f t="shared" si="8"/>
        <v>3107.44164</v>
      </c>
      <c r="H20" s="81">
        <f t="shared" si="8"/>
        <v>3198.6460999999999</v>
      </c>
      <c r="I20" s="81">
        <f t="shared" si="8"/>
        <v>3437.9082400000002</v>
      </c>
      <c r="J20" s="81">
        <f t="shared" si="4"/>
        <v>3396.7229499999999</v>
      </c>
      <c r="K20" s="81">
        <f t="shared" si="4"/>
        <v>3838.7658999999999</v>
      </c>
      <c r="L20" s="81">
        <f t="shared" si="4"/>
        <v>3610.6644700000002</v>
      </c>
      <c r="M20" s="81">
        <f t="shared" si="4"/>
        <v>3772.9398700000002</v>
      </c>
      <c r="N20" s="81">
        <f t="shared" si="4"/>
        <v>3742.3317400000001</v>
      </c>
      <c r="O20" s="81">
        <f t="shared" si="4"/>
        <v>3806.38033</v>
      </c>
    </row>
    <row r="21" spans="1:15" x14ac:dyDescent="0.25">
      <c r="A21" s="2" t="s">
        <v>4</v>
      </c>
      <c r="B21" s="81">
        <f t="shared" ref="B21" si="9">B9*$B$14</f>
        <v>0</v>
      </c>
      <c r="C21" s="81">
        <f t="shared" ref="C21:I21" si="10">C9*$C$14</f>
        <v>87.181179999999998</v>
      </c>
      <c r="D21" s="81">
        <f t="shared" si="10"/>
        <v>462.93268</v>
      </c>
      <c r="E21" s="81">
        <f t="shared" si="10"/>
        <v>1955.3614399999999</v>
      </c>
      <c r="F21" s="81">
        <f t="shared" si="10"/>
        <v>1994.2056</v>
      </c>
      <c r="G21" s="81">
        <f t="shared" si="10"/>
        <v>2592.9756400000001</v>
      </c>
      <c r="H21" s="81">
        <f t="shared" si="10"/>
        <v>2713.2440799999999</v>
      </c>
      <c r="I21" s="81">
        <f t="shared" si="10"/>
        <v>2900.8918399999998</v>
      </c>
      <c r="J21" s="81">
        <f t="shared" si="4"/>
        <v>2781.6168400000001</v>
      </c>
      <c r="K21" s="81">
        <f t="shared" si="4"/>
        <v>3131.2999199999999</v>
      </c>
      <c r="L21" s="81">
        <f t="shared" si="4"/>
        <v>3010.88535</v>
      </c>
      <c r="M21" s="81">
        <f t="shared" si="4"/>
        <v>3107.6016800000002</v>
      </c>
      <c r="N21" s="81">
        <f t="shared" si="4"/>
        <v>3125.24955</v>
      </c>
      <c r="O21" s="81">
        <f t="shared" si="4"/>
        <v>3548.6746899999998</v>
      </c>
    </row>
    <row r="22" spans="1:15" x14ac:dyDescent="0.25">
      <c r="A22" s="2" t="s">
        <v>5</v>
      </c>
      <c r="B22" s="81">
        <f t="shared" ref="B22" si="11">B10*$B$14</f>
        <v>0</v>
      </c>
      <c r="C22" s="81">
        <f t="shared" ref="C22:I22" si="12">C10*$C$14</f>
        <v>0</v>
      </c>
      <c r="D22" s="81">
        <f t="shared" si="12"/>
        <v>174.74152000000001</v>
      </c>
      <c r="E22" s="81">
        <f t="shared" si="12"/>
        <v>591.55727999999999</v>
      </c>
      <c r="F22" s="81">
        <f t="shared" si="12"/>
        <v>590.28074000000004</v>
      </c>
      <c r="G22" s="81">
        <f t="shared" si="12"/>
        <v>749.29048</v>
      </c>
      <c r="H22" s="81">
        <f t="shared" si="12"/>
        <v>753.22523999999999</v>
      </c>
      <c r="I22" s="81">
        <f t="shared" si="12"/>
        <v>810.79621999999995</v>
      </c>
      <c r="J22" s="81">
        <f t="shared" si="4"/>
        <v>808.63687000000004</v>
      </c>
      <c r="K22" s="81">
        <f t="shared" si="4"/>
        <v>889.28470000000004</v>
      </c>
      <c r="L22" s="81">
        <f t="shared" si="4"/>
        <v>818.89940999999999</v>
      </c>
      <c r="M22" s="81">
        <f t="shared" si="4"/>
        <v>857.96986000000004</v>
      </c>
      <c r="N22" s="81">
        <f t="shared" si="4"/>
        <v>865.31425999999999</v>
      </c>
      <c r="O22" s="81">
        <f t="shared" si="4"/>
        <v>829.79091000000005</v>
      </c>
    </row>
    <row r="23" spans="1:15" x14ac:dyDescent="0.25">
      <c r="A23" s="2" t="s">
        <v>6</v>
      </c>
      <c r="B23" s="81">
        <f t="shared" ref="B23" si="13">B11*$B$14</f>
        <v>0</v>
      </c>
      <c r="C23" s="81">
        <f t="shared" ref="C23:I23" si="14">C11*$C$14</f>
        <v>0</v>
      </c>
      <c r="D23" s="81">
        <f t="shared" si="14"/>
        <v>0</v>
      </c>
      <c r="E23" s="81">
        <f t="shared" si="14"/>
        <v>223.96608000000001</v>
      </c>
      <c r="F23" s="81">
        <f t="shared" si="14"/>
        <v>313.95949999999999</v>
      </c>
      <c r="G23" s="81">
        <f t="shared" si="14"/>
        <v>496.02802000000003</v>
      </c>
      <c r="H23" s="81">
        <f t="shared" si="14"/>
        <v>541.82298000000003</v>
      </c>
      <c r="I23" s="81">
        <f t="shared" si="14"/>
        <v>566.52944000000002</v>
      </c>
      <c r="J23" s="81">
        <f t="shared" si="4"/>
        <v>564.91261999999995</v>
      </c>
      <c r="K23" s="81">
        <f t="shared" si="4"/>
        <v>638.35608000000002</v>
      </c>
      <c r="L23" s="81">
        <f t="shared" si="4"/>
        <v>596.82165999999995</v>
      </c>
      <c r="M23" s="81">
        <f t="shared" si="4"/>
        <v>617.30124999999998</v>
      </c>
      <c r="N23" s="81">
        <f t="shared" si="4"/>
        <v>611.45266000000004</v>
      </c>
      <c r="O23" s="81">
        <f t="shared" si="4"/>
        <v>579.52481999999998</v>
      </c>
    </row>
    <row r="24" spans="1:15" x14ac:dyDescent="0.25">
      <c r="A24" s="2" t="s">
        <v>7</v>
      </c>
      <c r="B24" s="81">
        <f t="shared" ref="B24" si="15">B12*$B$14</f>
        <v>0</v>
      </c>
      <c r="C24" s="81">
        <f t="shared" ref="C24:I24" si="16">C12*$C$14</f>
        <v>0</v>
      </c>
      <c r="D24" s="81">
        <f t="shared" si="16"/>
        <v>0</v>
      </c>
      <c r="E24" s="81">
        <f t="shared" si="16"/>
        <v>0</v>
      </c>
      <c r="F24" s="81">
        <f t="shared" si="16"/>
        <v>58.735900000000001</v>
      </c>
      <c r="G24" s="81">
        <f t="shared" si="16"/>
        <v>92.56532</v>
      </c>
      <c r="H24" s="81">
        <f t="shared" si="16"/>
        <v>106.24056</v>
      </c>
      <c r="I24" s="81">
        <f t="shared" si="16"/>
        <v>113.80718</v>
      </c>
      <c r="J24" s="81">
        <f>J12*$B$14</f>
        <v>124.01806999999999</v>
      </c>
      <c r="K24" s="81">
        <f t="shared" si="4"/>
        <v>143.73258000000001</v>
      </c>
      <c r="L24" s="81">
        <f t="shared" si="4"/>
        <v>135.73636999999999</v>
      </c>
      <c r="M24" s="81">
        <f t="shared" si="4"/>
        <v>137.48123000000001</v>
      </c>
      <c r="N24" s="81">
        <f t="shared" si="4"/>
        <v>141.50253000000001</v>
      </c>
      <c r="O24" s="81">
        <f t="shared" si="4"/>
        <v>141.48933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17">SUM(C17:C24)</f>
        <v>1031.40076</v>
      </c>
      <c r="D25" s="81">
        <f t="shared" si="17"/>
        <v>3647.7782199999997</v>
      </c>
      <c r="E25" s="81">
        <f t="shared" si="17"/>
        <v>12818.635199999999</v>
      </c>
      <c r="F25" s="81">
        <f t="shared" si="17"/>
        <v>13063.53248</v>
      </c>
      <c r="G25" s="81">
        <f t="shared" si="17"/>
        <v>16725.523720000005</v>
      </c>
      <c r="H25" s="81">
        <f t="shared" si="17"/>
        <v>17406.865120000002</v>
      </c>
      <c r="I25" s="81">
        <f t="shared" si="17"/>
        <v>18493.964899999999</v>
      </c>
      <c r="J25" s="81">
        <f t="shared" si="17"/>
        <v>18818.845369999995</v>
      </c>
      <c r="K25" s="81">
        <f t="shared" si="17"/>
        <v>21364.340460000003</v>
      </c>
      <c r="L25" s="81">
        <f t="shared" si="17"/>
        <v>19998.245779999997</v>
      </c>
      <c r="M25" s="81">
        <f t="shared" si="17"/>
        <v>20951.317140000003</v>
      </c>
      <c r="N25" s="81">
        <f t="shared" si="17"/>
        <v>20957.447799999998</v>
      </c>
      <c r="O25" s="81">
        <f t="shared" si="17"/>
        <v>19837.940549999999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  <c r="N28" s="2">
        <v>32</v>
      </c>
      <c r="O28" s="2">
        <v>41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18">C17/1000</f>
        <v>0.58429409999999993</v>
      </c>
      <c r="D29" s="25">
        <f t="shared" si="18"/>
        <v>1.7085442399999999</v>
      </c>
      <c r="E29" s="25">
        <f t="shared" si="18"/>
        <v>4.7102431399999993</v>
      </c>
      <c r="F29" s="25">
        <f t="shared" si="18"/>
        <v>4.84801416</v>
      </c>
      <c r="G29" s="25">
        <f t="shared" si="18"/>
        <v>6.0905996400000006</v>
      </c>
      <c r="H29" s="25">
        <f t="shared" si="18"/>
        <v>6.3696045799999998</v>
      </c>
      <c r="I29" s="25">
        <f t="shared" si="18"/>
        <v>6.7350852000000003</v>
      </c>
      <c r="J29" s="25">
        <f t="shared" si="18"/>
        <v>7.0788786000000004</v>
      </c>
      <c r="K29" s="25">
        <f t="shared" si="18"/>
        <v>8.0419862999999996</v>
      </c>
      <c r="L29" s="25">
        <f t="shared" si="18"/>
        <v>7.4617571299999996</v>
      </c>
      <c r="M29" s="25">
        <f t="shared" si="18"/>
        <v>7.9323457099999999</v>
      </c>
      <c r="N29" s="25">
        <f t="shared" si="18"/>
        <v>7.9577071400000001</v>
      </c>
      <c r="O29" s="25">
        <f t="shared" si="18"/>
        <v>6.8258971900000001</v>
      </c>
    </row>
    <row r="30" spans="1:15" x14ac:dyDescent="0.25">
      <c r="A30" s="2" t="s">
        <v>1</v>
      </c>
      <c r="B30" s="81">
        <f t="shared" ref="B30:O37" si="19">B18/1000</f>
        <v>0</v>
      </c>
      <c r="C30" s="25">
        <f t="shared" si="19"/>
        <v>0.14400669999999999</v>
      </c>
      <c r="D30" s="25">
        <f t="shared" si="19"/>
        <v>0.38562833999999996</v>
      </c>
      <c r="E30" s="25">
        <f t="shared" si="19"/>
        <v>1.53594154</v>
      </c>
      <c r="F30" s="25">
        <f t="shared" si="19"/>
        <v>1.34864772</v>
      </c>
      <c r="G30" s="25">
        <f t="shared" si="19"/>
        <v>1.6686652200000001</v>
      </c>
      <c r="H30" s="25">
        <f t="shared" si="19"/>
        <v>1.7112237399999999</v>
      </c>
      <c r="I30" s="25">
        <f t="shared" si="19"/>
        <v>1.80148544</v>
      </c>
      <c r="J30" s="25">
        <f t="shared" si="19"/>
        <v>1.8900167799999998</v>
      </c>
      <c r="K30" s="25">
        <f t="shared" si="19"/>
        <v>2.1667522699999999</v>
      </c>
      <c r="L30" s="25">
        <f t="shared" si="19"/>
        <v>2.03490707</v>
      </c>
      <c r="M30" s="25">
        <f t="shared" si="19"/>
        <v>2.1013163700000002</v>
      </c>
      <c r="N30" s="25">
        <f t="shared" si="19"/>
        <v>2.1019229699999999</v>
      </c>
      <c r="O30" s="25">
        <f t="shared" si="19"/>
        <v>1.85352574</v>
      </c>
    </row>
    <row r="31" spans="1:15" x14ac:dyDescent="0.25">
      <c r="A31" s="2" t="s">
        <v>2</v>
      </c>
      <c r="B31" s="81">
        <f t="shared" si="19"/>
        <v>0</v>
      </c>
      <c r="C31" s="25">
        <f t="shared" si="19"/>
        <v>0.11108148</v>
      </c>
      <c r="D31" s="25">
        <f t="shared" si="19"/>
        <v>0.38472149999999999</v>
      </c>
      <c r="E31" s="25">
        <f t="shared" si="19"/>
        <v>1.5124127199999999</v>
      </c>
      <c r="F31" s="25">
        <f t="shared" si="19"/>
        <v>1.50006968</v>
      </c>
      <c r="G31" s="25">
        <f t="shared" si="19"/>
        <v>1.92795776</v>
      </c>
      <c r="H31" s="25">
        <f t="shared" si="19"/>
        <v>2.0128578399999997</v>
      </c>
      <c r="I31" s="25">
        <f t="shared" si="19"/>
        <v>2.12746134</v>
      </c>
      <c r="J31" s="25">
        <f t="shared" si="19"/>
        <v>2.1740426400000001</v>
      </c>
      <c r="K31" s="25">
        <f t="shared" si="19"/>
        <v>2.5141627099999999</v>
      </c>
      <c r="L31" s="25">
        <f t="shared" si="19"/>
        <v>2.32857432</v>
      </c>
      <c r="M31" s="25">
        <f t="shared" si="19"/>
        <v>2.4243611700000001</v>
      </c>
      <c r="N31" s="25">
        <f t="shared" si="19"/>
        <v>2.4119669500000001</v>
      </c>
      <c r="O31" s="25">
        <f t="shared" si="19"/>
        <v>2.25265754</v>
      </c>
    </row>
    <row r="32" spans="1:15" x14ac:dyDescent="0.25">
      <c r="A32" s="2" t="s">
        <v>3</v>
      </c>
      <c r="B32" s="81">
        <f t="shared" si="19"/>
        <v>0</v>
      </c>
      <c r="C32" s="25">
        <f t="shared" si="19"/>
        <v>0.10483729999999999</v>
      </c>
      <c r="D32" s="25">
        <f t="shared" si="19"/>
        <v>0.53120993999999999</v>
      </c>
      <c r="E32" s="25">
        <f t="shared" si="19"/>
        <v>2.2891529999999998</v>
      </c>
      <c r="F32" s="25">
        <f t="shared" si="19"/>
        <v>2.40961918</v>
      </c>
      <c r="G32" s="25">
        <f t="shared" si="19"/>
        <v>3.1074416400000002</v>
      </c>
      <c r="H32" s="25">
        <f t="shared" si="19"/>
        <v>3.1986460999999999</v>
      </c>
      <c r="I32" s="25">
        <f t="shared" si="19"/>
        <v>3.4379082400000001</v>
      </c>
      <c r="J32" s="25">
        <f t="shared" si="19"/>
        <v>3.39672295</v>
      </c>
      <c r="K32" s="25">
        <f t="shared" si="19"/>
        <v>3.8387658999999998</v>
      </c>
      <c r="L32" s="25">
        <f t="shared" si="19"/>
        <v>3.6106644700000001</v>
      </c>
      <c r="M32" s="25">
        <f t="shared" si="19"/>
        <v>3.7729398700000001</v>
      </c>
      <c r="N32" s="25">
        <f t="shared" si="19"/>
        <v>3.74233174</v>
      </c>
      <c r="O32" s="25">
        <f t="shared" si="19"/>
        <v>3.8063803300000001</v>
      </c>
    </row>
    <row r="33" spans="1:15" x14ac:dyDescent="0.25">
      <c r="A33" s="2" t="s">
        <v>4</v>
      </c>
      <c r="B33" s="81">
        <f t="shared" si="19"/>
        <v>0</v>
      </c>
      <c r="C33" s="25">
        <f t="shared" si="19"/>
        <v>8.7181179999999997E-2</v>
      </c>
      <c r="D33" s="25">
        <f t="shared" si="19"/>
        <v>0.46293267999999999</v>
      </c>
      <c r="E33" s="25">
        <f t="shared" si="19"/>
        <v>1.9553614399999999</v>
      </c>
      <c r="F33" s="25">
        <f t="shared" si="19"/>
        <v>1.9942055999999999</v>
      </c>
      <c r="G33" s="25">
        <f t="shared" si="19"/>
        <v>2.5929756400000001</v>
      </c>
      <c r="H33" s="25">
        <f t="shared" si="19"/>
        <v>2.7132440799999999</v>
      </c>
      <c r="I33" s="25">
        <f t="shared" si="19"/>
        <v>2.9008918399999999</v>
      </c>
      <c r="J33" s="25">
        <f t="shared" si="19"/>
        <v>2.7816168400000003</v>
      </c>
      <c r="K33" s="25">
        <f t="shared" si="19"/>
        <v>3.13129992</v>
      </c>
      <c r="L33" s="25">
        <f t="shared" si="19"/>
        <v>3.0108853500000001</v>
      </c>
      <c r="M33" s="25">
        <f t="shared" si="19"/>
        <v>3.1076016800000001</v>
      </c>
      <c r="N33" s="25">
        <f t="shared" si="19"/>
        <v>3.1252495499999999</v>
      </c>
      <c r="O33" s="25">
        <f t="shared" si="19"/>
        <v>3.5486746899999999</v>
      </c>
    </row>
    <row r="34" spans="1:15" x14ac:dyDescent="0.25">
      <c r="A34" s="2" t="s">
        <v>5</v>
      </c>
      <c r="B34" s="81">
        <f t="shared" si="19"/>
        <v>0</v>
      </c>
      <c r="C34" s="81">
        <f t="shared" si="19"/>
        <v>0</v>
      </c>
      <c r="D34" s="25">
        <f t="shared" si="19"/>
        <v>0.17474152000000001</v>
      </c>
      <c r="E34" s="25">
        <f t="shared" si="19"/>
        <v>0.59155727999999996</v>
      </c>
      <c r="F34" s="25">
        <f t="shared" si="19"/>
        <v>0.59028074000000008</v>
      </c>
      <c r="G34" s="25">
        <f t="shared" si="19"/>
        <v>0.74929047999999998</v>
      </c>
      <c r="H34" s="25">
        <f t="shared" si="19"/>
        <v>0.75322524000000002</v>
      </c>
      <c r="I34" s="25">
        <f t="shared" si="19"/>
        <v>0.81079621999999996</v>
      </c>
      <c r="J34" s="25">
        <f t="shared" si="19"/>
        <v>0.80863687000000006</v>
      </c>
      <c r="K34" s="25">
        <f t="shared" si="19"/>
        <v>0.88928470000000004</v>
      </c>
      <c r="L34" s="25">
        <f t="shared" si="19"/>
        <v>0.81889940999999999</v>
      </c>
      <c r="M34" s="25">
        <f t="shared" si="19"/>
        <v>0.85796986000000008</v>
      </c>
      <c r="N34" s="25">
        <f t="shared" si="19"/>
        <v>0.86531426</v>
      </c>
      <c r="O34" s="25">
        <f t="shared" si="19"/>
        <v>0.82979091000000005</v>
      </c>
    </row>
    <row r="35" spans="1:15" x14ac:dyDescent="0.25">
      <c r="A35" s="2" t="s">
        <v>6</v>
      </c>
      <c r="B35" s="81">
        <f t="shared" si="19"/>
        <v>0</v>
      </c>
      <c r="C35" s="81">
        <f t="shared" si="19"/>
        <v>0</v>
      </c>
      <c r="D35" s="81">
        <f t="shared" si="19"/>
        <v>0</v>
      </c>
      <c r="E35" s="25">
        <f t="shared" si="19"/>
        <v>0.22396608000000001</v>
      </c>
      <c r="F35" s="25">
        <f t="shared" si="19"/>
        <v>0.3139595</v>
      </c>
      <c r="G35" s="25">
        <f t="shared" si="19"/>
        <v>0.49602802000000001</v>
      </c>
      <c r="H35" s="25">
        <f t="shared" si="19"/>
        <v>0.54182298000000007</v>
      </c>
      <c r="I35" s="25">
        <f t="shared" si="19"/>
        <v>0.56652944000000005</v>
      </c>
      <c r="J35" s="25">
        <f t="shared" si="19"/>
        <v>0.56491261999999998</v>
      </c>
      <c r="K35" s="25">
        <f t="shared" si="19"/>
        <v>0.63835607999999999</v>
      </c>
      <c r="L35" s="25">
        <f t="shared" si="19"/>
        <v>0.59682165999999992</v>
      </c>
      <c r="M35" s="25">
        <f t="shared" si="19"/>
        <v>0.61730125000000002</v>
      </c>
      <c r="N35" s="25">
        <f t="shared" si="19"/>
        <v>0.61145266000000009</v>
      </c>
      <c r="O35" s="25">
        <f t="shared" si="19"/>
        <v>0.57952481999999994</v>
      </c>
    </row>
    <row r="36" spans="1:15" x14ac:dyDescent="0.25">
      <c r="A36" s="2" t="s">
        <v>7</v>
      </c>
      <c r="B36" s="81">
        <f t="shared" si="19"/>
        <v>0</v>
      </c>
      <c r="C36" s="81">
        <f t="shared" si="19"/>
        <v>0</v>
      </c>
      <c r="D36" s="81">
        <f t="shared" si="19"/>
        <v>0</v>
      </c>
      <c r="E36" s="81">
        <f t="shared" si="19"/>
        <v>0</v>
      </c>
      <c r="F36" s="25">
        <f t="shared" si="19"/>
        <v>5.8735900000000001E-2</v>
      </c>
      <c r="G36" s="25">
        <f t="shared" si="19"/>
        <v>9.2565320000000006E-2</v>
      </c>
      <c r="H36" s="25">
        <f t="shared" si="19"/>
        <v>0.10624056</v>
      </c>
      <c r="I36" s="25">
        <f t="shared" si="19"/>
        <v>0.11380718000000001</v>
      </c>
      <c r="J36" s="25">
        <f t="shared" si="19"/>
        <v>0.12401806999999999</v>
      </c>
      <c r="K36" s="25">
        <f t="shared" si="19"/>
        <v>0.14373258000000003</v>
      </c>
      <c r="L36" s="25">
        <f t="shared" si="19"/>
        <v>0.13573637</v>
      </c>
      <c r="M36" s="25">
        <f t="shared" si="19"/>
        <v>0.13748123000000001</v>
      </c>
      <c r="N36" s="25">
        <f t="shared" si="19"/>
        <v>0.14150253000000002</v>
      </c>
      <c r="O36" s="25">
        <f t="shared" si="19"/>
        <v>0.14148933</v>
      </c>
    </row>
    <row r="37" spans="1:15" x14ac:dyDescent="0.25">
      <c r="A37" s="2" t="s">
        <v>8</v>
      </c>
      <c r="B37" s="81">
        <f t="shared" si="19"/>
        <v>0</v>
      </c>
      <c r="C37" s="25">
        <f t="shared" si="19"/>
        <v>1.0314007599999999</v>
      </c>
      <c r="D37" s="25">
        <f t="shared" si="19"/>
        <v>3.6477782199999997</v>
      </c>
      <c r="E37" s="48">
        <f t="shared" si="19"/>
        <v>12.818635199999999</v>
      </c>
      <c r="F37" s="48">
        <f t="shared" si="19"/>
        <v>13.063532479999999</v>
      </c>
      <c r="G37" s="48">
        <f t="shared" si="19"/>
        <v>16.725523720000005</v>
      </c>
      <c r="H37" s="48">
        <f t="shared" si="19"/>
        <v>17.406865120000003</v>
      </c>
      <c r="I37" s="48">
        <f t="shared" si="19"/>
        <v>18.493964899999998</v>
      </c>
      <c r="J37" s="48">
        <f t="shared" si="19"/>
        <v>18.818845369999995</v>
      </c>
      <c r="K37" s="48">
        <f t="shared" si="19"/>
        <v>21.364340460000005</v>
      </c>
      <c r="L37" s="48">
        <f t="shared" si="19"/>
        <v>19.998245779999998</v>
      </c>
      <c r="M37" s="48">
        <f t="shared" si="19"/>
        <v>20.951317140000004</v>
      </c>
      <c r="N37" s="48">
        <f t="shared" si="19"/>
        <v>20.957447799999997</v>
      </c>
      <c r="O37" s="48">
        <f t="shared" si="19"/>
        <v>19.837940549999999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6"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24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9"/>
      <c r="B4" s="2">
        <v>0</v>
      </c>
      <c r="C4" s="2">
        <v>1</v>
      </c>
      <c r="D4" s="2">
        <v>4</v>
      </c>
      <c r="E4" s="2">
        <v>6</v>
      </c>
      <c r="F4" s="2">
        <v>8</v>
      </c>
      <c r="G4" s="2">
        <v>11</v>
      </c>
      <c r="H4" s="2">
        <v>15</v>
      </c>
      <c r="I4" s="2">
        <v>18</v>
      </c>
      <c r="J4" s="2">
        <v>20</v>
      </c>
      <c r="K4" s="2">
        <v>22</v>
      </c>
      <c r="L4" s="2">
        <v>25</v>
      </c>
      <c r="M4" s="2">
        <v>27</v>
      </c>
      <c r="N4" s="2">
        <v>32</v>
      </c>
      <c r="O4" s="2">
        <v>41</v>
      </c>
    </row>
    <row r="5" spans="1:15" x14ac:dyDescent="0.25">
      <c r="A5" s="8" t="s">
        <v>0</v>
      </c>
      <c r="B5" s="81">
        <v>0</v>
      </c>
      <c r="C5" s="81">
        <v>629.60612000000003</v>
      </c>
      <c r="D5" s="81">
        <v>2186.0767700000001</v>
      </c>
      <c r="E5" s="81">
        <v>3004.9229700000001</v>
      </c>
      <c r="F5" s="81">
        <v>2516.34024</v>
      </c>
      <c r="G5" s="81">
        <v>3793.6454800000001</v>
      </c>
      <c r="H5" s="81">
        <v>4474.4602000000004</v>
      </c>
      <c r="I5" s="81">
        <v>4983.0466900000001</v>
      </c>
      <c r="J5" s="81">
        <v>6060.1901200000002</v>
      </c>
      <c r="K5" s="81">
        <v>5618.3897399999996</v>
      </c>
      <c r="L5" s="81">
        <v>4858.7813699999997</v>
      </c>
      <c r="M5" s="81">
        <v>4874.4103999999998</v>
      </c>
      <c r="N5" s="81">
        <v>5869.74503</v>
      </c>
      <c r="O5" s="81">
        <v>5071.4547700000003</v>
      </c>
    </row>
    <row r="6" spans="1:15" x14ac:dyDescent="0.25">
      <c r="A6" s="8" t="s">
        <v>1</v>
      </c>
      <c r="B6" s="81">
        <v>0</v>
      </c>
      <c r="C6" s="81">
        <v>147.02332000000001</v>
      </c>
      <c r="D6" s="81">
        <v>539.81814999999995</v>
      </c>
      <c r="E6" s="81">
        <v>726.71543999999994</v>
      </c>
      <c r="F6" s="81">
        <v>619.07673999999997</v>
      </c>
      <c r="G6" s="81">
        <v>885.98866999999996</v>
      </c>
      <c r="H6" s="81">
        <v>1053.8398400000001</v>
      </c>
      <c r="I6" s="81">
        <v>1145.50521</v>
      </c>
      <c r="J6" s="81">
        <v>1451.8386599999999</v>
      </c>
      <c r="K6" s="81">
        <v>1355.5842500000001</v>
      </c>
      <c r="L6" s="81">
        <v>1134.9686999999999</v>
      </c>
      <c r="M6" s="81">
        <v>1142.47099</v>
      </c>
      <c r="N6" s="81">
        <v>1350.32565</v>
      </c>
      <c r="O6" s="81">
        <v>1218.5012400000001</v>
      </c>
    </row>
    <row r="7" spans="1:15" x14ac:dyDescent="0.25">
      <c r="A7" s="8" t="s">
        <v>2</v>
      </c>
      <c r="B7" s="81">
        <v>0</v>
      </c>
      <c r="C7" s="81">
        <v>127.54966</v>
      </c>
      <c r="D7" s="81">
        <v>601.59474</v>
      </c>
      <c r="E7" s="81">
        <v>823.57046000000003</v>
      </c>
      <c r="F7" s="81">
        <v>928.75715000000002</v>
      </c>
      <c r="G7" s="81">
        <v>1034.73396</v>
      </c>
      <c r="H7" s="81">
        <v>1244.13616</v>
      </c>
      <c r="I7" s="81">
        <v>1391.34969</v>
      </c>
      <c r="J7" s="81">
        <v>1685.41833</v>
      </c>
      <c r="K7" s="81">
        <v>1598.4759200000001</v>
      </c>
      <c r="L7" s="81">
        <v>1337.056</v>
      </c>
      <c r="M7" s="81">
        <v>1340.5054500000001</v>
      </c>
      <c r="N7" s="81">
        <v>1625.0775799999999</v>
      </c>
      <c r="O7" s="81">
        <v>1460.66299</v>
      </c>
    </row>
    <row r="8" spans="1:15" x14ac:dyDescent="0.25">
      <c r="A8" s="8" t="s">
        <v>3</v>
      </c>
      <c r="B8" s="81">
        <v>0</v>
      </c>
      <c r="C8" s="81">
        <v>138.47031000000001</v>
      </c>
      <c r="D8" s="81">
        <v>912.75629000000004</v>
      </c>
      <c r="E8" s="81">
        <v>1180.22425</v>
      </c>
      <c r="F8" s="81">
        <v>1601.4335599999999</v>
      </c>
      <c r="G8" s="81">
        <v>1503.52845</v>
      </c>
      <c r="H8" s="81">
        <v>1860.4435800000001</v>
      </c>
      <c r="I8" s="81">
        <v>2070.27324</v>
      </c>
      <c r="J8" s="81">
        <v>2342.95199</v>
      </c>
      <c r="K8" s="81">
        <v>2236.5515500000001</v>
      </c>
      <c r="L8" s="81">
        <v>1892.18255</v>
      </c>
      <c r="M8" s="81">
        <v>1888.54898</v>
      </c>
      <c r="N8" s="81">
        <v>2301.0866599999999</v>
      </c>
      <c r="O8" s="81">
        <v>2275.9122699999998</v>
      </c>
    </row>
    <row r="9" spans="1:15" x14ac:dyDescent="0.25">
      <c r="A9" s="8" t="s">
        <v>4</v>
      </c>
      <c r="B9" s="81">
        <v>0</v>
      </c>
      <c r="C9" s="81">
        <v>113.85533</v>
      </c>
      <c r="D9" s="81">
        <v>777.15664000000004</v>
      </c>
      <c r="E9" s="81">
        <v>1104.13408</v>
      </c>
      <c r="F9" s="81">
        <v>1796.6334300000001</v>
      </c>
      <c r="G9" s="81">
        <v>1392.8002899999999</v>
      </c>
      <c r="H9" s="81">
        <v>1706.7649899999999</v>
      </c>
      <c r="I9" s="81">
        <v>1929.45967</v>
      </c>
      <c r="J9" s="81">
        <v>2155.6507499999998</v>
      </c>
      <c r="K9" s="81">
        <v>2072.4168</v>
      </c>
      <c r="L9" s="81">
        <v>1751.8938900000001</v>
      </c>
      <c r="M9" s="81">
        <v>1770.48567</v>
      </c>
      <c r="N9" s="81">
        <v>2127.6199099999999</v>
      </c>
      <c r="O9" s="81">
        <v>2326.1918500000002</v>
      </c>
    </row>
    <row r="10" spans="1:15" x14ac:dyDescent="0.25">
      <c r="A10" s="8" t="s">
        <v>5</v>
      </c>
      <c r="B10" s="81">
        <v>0</v>
      </c>
      <c r="C10" s="81">
        <v>0</v>
      </c>
      <c r="D10" s="81">
        <v>171.84327999999999</v>
      </c>
      <c r="E10" s="81">
        <v>384.74351999999999</v>
      </c>
      <c r="F10" s="81">
        <v>350.74072000000001</v>
      </c>
      <c r="G10" s="81">
        <v>455.84606000000002</v>
      </c>
      <c r="H10" s="81">
        <v>550.20410000000004</v>
      </c>
      <c r="I10" s="81">
        <v>623.54219999999998</v>
      </c>
      <c r="J10" s="81">
        <v>701.49545000000001</v>
      </c>
      <c r="K10" s="81">
        <v>664.32518000000005</v>
      </c>
      <c r="L10" s="81">
        <v>565.39854000000003</v>
      </c>
      <c r="M10" s="81">
        <v>565.09050000000002</v>
      </c>
      <c r="N10" s="81">
        <v>661.1789</v>
      </c>
      <c r="O10" s="81">
        <v>615.54186000000004</v>
      </c>
    </row>
    <row r="11" spans="1:15" x14ac:dyDescent="0.25">
      <c r="A11" s="8" t="s">
        <v>6</v>
      </c>
      <c r="B11" s="81">
        <v>0</v>
      </c>
      <c r="C11" s="81">
        <v>0</v>
      </c>
      <c r="D11" s="81">
        <v>38.977780000000003</v>
      </c>
      <c r="E11" s="81">
        <v>142.95921000000001</v>
      </c>
      <c r="F11" s="81">
        <v>217.13463999999999</v>
      </c>
      <c r="G11" s="81">
        <v>286.20979</v>
      </c>
      <c r="H11" s="81">
        <v>333.19114000000002</v>
      </c>
      <c r="I11" s="81">
        <v>372.95353999999998</v>
      </c>
      <c r="J11" s="81">
        <v>449.50938000000002</v>
      </c>
      <c r="K11" s="81">
        <v>419.12042000000002</v>
      </c>
      <c r="L11" s="81">
        <v>355.12666000000002</v>
      </c>
      <c r="M11" s="81">
        <v>369.39776000000001</v>
      </c>
      <c r="N11" s="81">
        <v>426.28453999999999</v>
      </c>
      <c r="O11" s="81">
        <v>395.84163000000001</v>
      </c>
    </row>
    <row r="12" spans="1:15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60.463160000000002</v>
      </c>
      <c r="H12" s="81">
        <v>73.554770000000005</v>
      </c>
      <c r="I12" s="81">
        <v>81.758260000000007</v>
      </c>
      <c r="J12" s="81">
        <v>110.42922</v>
      </c>
      <c r="K12" s="81">
        <v>106.11826000000001</v>
      </c>
      <c r="L12" s="81">
        <v>84.375320000000002</v>
      </c>
      <c r="M12" s="81">
        <v>82.568899999999999</v>
      </c>
      <c r="N12" s="81">
        <v>99.702039999999997</v>
      </c>
      <c r="O12" s="81">
        <v>100.73846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12</v>
      </c>
      <c r="B14" s="6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  <c r="N16" s="2">
        <v>32</v>
      </c>
      <c r="O16" s="2">
        <v>41</v>
      </c>
    </row>
    <row r="17" spans="1:15" x14ac:dyDescent="0.25">
      <c r="A17" s="2" t="s">
        <v>0</v>
      </c>
      <c r="B17" s="81">
        <f>B5*$B$14</f>
        <v>0</v>
      </c>
      <c r="C17" s="81">
        <f>C5*$B$14</f>
        <v>629.60612000000003</v>
      </c>
      <c r="D17" s="81">
        <f t="shared" ref="D17:O17" si="0">D5*$B$14</f>
        <v>2186.0767700000001</v>
      </c>
      <c r="E17" s="81">
        <f>E5*$B$14</f>
        <v>3004.9229700000001</v>
      </c>
      <c r="F17" s="81">
        <f t="shared" si="0"/>
        <v>2516.34024</v>
      </c>
      <c r="G17" s="81">
        <f t="shared" si="0"/>
        <v>3793.6454800000001</v>
      </c>
      <c r="H17" s="81">
        <f t="shared" si="0"/>
        <v>4474.4602000000004</v>
      </c>
      <c r="I17" s="81">
        <f t="shared" si="0"/>
        <v>4983.0466900000001</v>
      </c>
      <c r="J17" s="81">
        <f t="shared" si="0"/>
        <v>6060.1901200000002</v>
      </c>
      <c r="K17" s="81">
        <f t="shared" si="0"/>
        <v>5618.3897399999996</v>
      </c>
      <c r="L17" s="81">
        <f t="shared" si="0"/>
        <v>4858.7813699999997</v>
      </c>
      <c r="M17" s="81">
        <f t="shared" si="0"/>
        <v>4874.4103999999998</v>
      </c>
      <c r="N17" s="81">
        <f t="shared" si="0"/>
        <v>5869.74503</v>
      </c>
      <c r="O17" s="81">
        <f t="shared" si="0"/>
        <v>5071.4547700000003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147.02332000000001</v>
      </c>
      <c r="D18" s="81">
        <f t="shared" si="2"/>
        <v>539.81814999999995</v>
      </c>
      <c r="E18" s="81">
        <f t="shared" si="2"/>
        <v>726.71543999999994</v>
      </c>
      <c r="F18" s="81">
        <f t="shared" si="2"/>
        <v>619.07673999999997</v>
      </c>
      <c r="G18" s="81">
        <f t="shared" si="2"/>
        <v>885.98866999999996</v>
      </c>
      <c r="H18" s="81">
        <f t="shared" si="2"/>
        <v>1053.8398400000001</v>
      </c>
      <c r="I18" s="81">
        <f t="shared" si="2"/>
        <v>1145.50521</v>
      </c>
      <c r="J18" s="81">
        <f t="shared" si="2"/>
        <v>1451.8386599999999</v>
      </c>
      <c r="K18" s="81">
        <f t="shared" si="2"/>
        <v>1355.5842500000001</v>
      </c>
      <c r="L18" s="81">
        <f t="shared" si="2"/>
        <v>1134.9686999999999</v>
      </c>
      <c r="M18" s="81">
        <f t="shared" si="2"/>
        <v>1142.47099</v>
      </c>
      <c r="N18" s="81">
        <f t="shared" si="2"/>
        <v>1350.32565</v>
      </c>
      <c r="O18" s="81">
        <f t="shared" si="2"/>
        <v>1218.5012400000001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127.54966</v>
      </c>
      <c r="D19" s="81">
        <f t="shared" si="2"/>
        <v>601.59474</v>
      </c>
      <c r="E19" s="81">
        <f t="shared" si="2"/>
        <v>823.57046000000003</v>
      </c>
      <c r="F19" s="81">
        <f t="shared" si="2"/>
        <v>928.75715000000002</v>
      </c>
      <c r="G19" s="81">
        <f t="shared" si="2"/>
        <v>1034.73396</v>
      </c>
      <c r="H19" s="81">
        <f t="shared" si="2"/>
        <v>1244.13616</v>
      </c>
      <c r="I19" s="81">
        <f t="shared" si="2"/>
        <v>1391.34969</v>
      </c>
      <c r="J19" s="81">
        <f t="shared" si="2"/>
        <v>1685.41833</v>
      </c>
      <c r="K19" s="81">
        <f t="shared" si="2"/>
        <v>1598.4759200000001</v>
      </c>
      <c r="L19" s="81">
        <f t="shared" si="2"/>
        <v>1337.056</v>
      </c>
      <c r="M19" s="81">
        <f t="shared" si="2"/>
        <v>1340.5054500000001</v>
      </c>
      <c r="N19" s="81">
        <f t="shared" si="2"/>
        <v>1625.0775799999999</v>
      </c>
      <c r="O19" s="81">
        <f t="shared" si="2"/>
        <v>1460.66299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138.47031000000001</v>
      </c>
      <c r="D20" s="81">
        <f t="shared" si="2"/>
        <v>912.75629000000004</v>
      </c>
      <c r="E20" s="81">
        <f t="shared" si="2"/>
        <v>1180.22425</v>
      </c>
      <c r="F20" s="81">
        <f t="shared" si="2"/>
        <v>1601.4335599999999</v>
      </c>
      <c r="G20" s="81">
        <f t="shared" si="2"/>
        <v>1503.52845</v>
      </c>
      <c r="H20" s="81">
        <f t="shared" si="2"/>
        <v>1860.4435800000001</v>
      </c>
      <c r="I20" s="81">
        <f t="shared" si="2"/>
        <v>2070.27324</v>
      </c>
      <c r="J20" s="81">
        <f t="shared" si="2"/>
        <v>2342.95199</v>
      </c>
      <c r="K20" s="81">
        <f t="shared" si="2"/>
        <v>2236.5515500000001</v>
      </c>
      <c r="L20" s="81">
        <f t="shared" si="2"/>
        <v>1892.18255</v>
      </c>
      <c r="M20" s="81">
        <f t="shared" si="2"/>
        <v>1888.54898</v>
      </c>
      <c r="N20" s="81">
        <f t="shared" si="2"/>
        <v>2301.0866599999999</v>
      </c>
      <c r="O20" s="81">
        <f t="shared" si="2"/>
        <v>2275.9122699999998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113.85533</v>
      </c>
      <c r="D21" s="81">
        <f t="shared" si="2"/>
        <v>777.15664000000004</v>
      </c>
      <c r="E21" s="81">
        <f t="shared" si="2"/>
        <v>1104.13408</v>
      </c>
      <c r="F21" s="81">
        <f t="shared" si="2"/>
        <v>1796.6334300000001</v>
      </c>
      <c r="G21" s="81">
        <f t="shared" si="2"/>
        <v>1392.8002899999999</v>
      </c>
      <c r="H21" s="81">
        <f t="shared" si="2"/>
        <v>1706.7649899999999</v>
      </c>
      <c r="I21" s="81">
        <f t="shared" si="2"/>
        <v>1929.45967</v>
      </c>
      <c r="J21" s="81">
        <f t="shared" si="2"/>
        <v>2155.6507499999998</v>
      </c>
      <c r="K21" s="81">
        <f t="shared" si="2"/>
        <v>2072.4168</v>
      </c>
      <c r="L21" s="81">
        <f t="shared" si="2"/>
        <v>1751.8938900000001</v>
      </c>
      <c r="M21" s="81">
        <f t="shared" si="2"/>
        <v>1770.48567</v>
      </c>
      <c r="N21" s="81">
        <f t="shared" si="2"/>
        <v>2127.6199099999999</v>
      </c>
      <c r="O21" s="81">
        <f t="shared" si="2"/>
        <v>2326.1918500000002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171.84327999999999</v>
      </c>
      <c r="E22" s="81">
        <f t="shared" si="2"/>
        <v>384.74351999999999</v>
      </c>
      <c r="F22" s="81">
        <f t="shared" si="2"/>
        <v>350.74072000000001</v>
      </c>
      <c r="G22" s="81">
        <f t="shared" si="2"/>
        <v>455.84606000000002</v>
      </c>
      <c r="H22" s="81">
        <f t="shared" si="2"/>
        <v>550.20410000000004</v>
      </c>
      <c r="I22" s="81">
        <f t="shared" si="2"/>
        <v>623.54219999999998</v>
      </c>
      <c r="J22" s="81">
        <f t="shared" si="2"/>
        <v>701.49545000000001</v>
      </c>
      <c r="K22" s="81">
        <f t="shared" si="2"/>
        <v>664.32518000000005</v>
      </c>
      <c r="L22" s="81">
        <f t="shared" si="2"/>
        <v>565.39854000000003</v>
      </c>
      <c r="M22" s="81">
        <f t="shared" si="2"/>
        <v>565.09050000000002</v>
      </c>
      <c r="N22" s="81">
        <f t="shared" si="2"/>
        <v>661.1789</v>
      </c>
      <c r="O22" s="81">
        <f t="shared" si="2"/>
        <v>615.54186000000004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38.977780000000003</v>
      </c>
      <c r="E23" s="81">
        <f t="shared" si="2"/>
        <v>142.95921000000001</v>
      </c>
      <c r="F23" s="81">
        <f t="shared" si="2"/>
        <v>217.13463999999999</v>
      </c>
      <c r="G23" s="81">
        <f t="shared" si="2"/>
        <v>286.20979</v>
      </c>
      <c r="H23" s="81">
        <f t="shared" si="2"/>
        <v>333.19114000000002</v>
      </c>
      <c r="I23" s="81">
        <f t="shared" si="2"/>
        <v>372.95353999999998</v>
      </c>
      <c r="J23" s="81">
        <f t="shared" si="2"/>
        <v>449.50938000000002</v>
      </c>
      <c r="K23" s="81">
        <f t="shared" si="2"/>
        <v>419.12042000000002</v>
      </c>
      <c r="L23" s="81">
        <f t="shared" si="2"/>
        <v>355.12666000000002</v>
      </c>
      <c r="M23" s="81">
        <f t="shared" si="2"/>
        <v>369.39776000000001</v>
      </c>
      <c r="N23" s="81">
        <f t="shared" si="2"/>
        <v>426.28453999999999</v>
      </c>
      <c r="O23" s="81">
        <f t="shared" si="2"/>
        <v>395.84163000000001</v>
      </c>
    </row>
    <row r="24" spans="1:15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60.463160000000002</v>
      </c>
      <c r="H24" s="81">
        <f t="shared" si="2"/>
        <v>73.554770000000005</v>
      </c>
      <c r="I24" s="81">
        <f t="shared" si="2"/>
        <v>81.758260000000007</v>
      </c>
      <c r="J24" s="81">
        <f t="shared" si="2"/>
        <v>110.42922</v>
      </c>
      <c r="K24" s="81">
        <f t="shared" si="2"/>
        <v>106.11826000000001</v>
      </c>
      <c r="L24" s="81">
        <f t="shared" si="2"/>
        <v>84.375320000000002</v>
      </c>
      <c r="M24" s="81">
        <f t="shared" si="2"/>
        <v>82.568899999999999</v>
      </c>
      <c r="N24" s="81">
        <f t="shared" si="2"/>
        <v>99.702039999999997</v>
      </c>
      <c r="O24" s="81">
        <f t="shared" si="2"/>
        <v>100.73846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9">SUM(C17:C24)</f>
        <v>1156.5047400000001</v>
      </c>
      <c r="D25" s="81">
        <f t="shared" si="9"/>
        <v>5228.2236500000008</v>
      </c>
      <c r="E25" s="81">
        <f t="shared" si="9"/>
        <v>7367.2699300000004</v>
      </c>
      <c r="F25" s="81">
        <f t="shared" si="9"/>
        <v>8030.1164799999997</v>
      </c>
      <c r="G25" s="81">
        <f t="shared" si="9"/>
        <v>9413.2158599999984</v>
      </c>
      <c r="H25" s="81">
        <f t="shared" si="9"/>
        <v>11296.594780000001</v>
      </c>
      <c r="I25" s="81">
        <f t="shared" si="9"/>
        <v>12597.888500000001</v>
      </c>
      <c r="J25" s="81">
        <f t="shared" si="9"/>
        <v>14957.483899999999</v>
      </c>
      <c r="K25" s="81">
        <f t="shared" si="9"/>
        <v>14070.982119999997</v>
      </c>
      <c r="L25" s="81">
        <f t="shared" si="9"/>
        <v>11979.783029999999</v>
      </c>
      <c r="M25" s="81">
        <f t="shared" si="9"/>
        <v>12033.478649999999</v>
      </c>
      <c r="N25" s="81">
        <f t="shared" si="9"/>
        <v>14461.02031</v>
      </c>
      <c r="O25" s="81">
        <f t="shared" si="9"/>
        <v>13464.845069999999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  <c r="N28" s="2">
        <v>32</v>
      </c>
      <c r="O28" s="2">
        <v>41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10">C17/1000</f>
        <v>0.62960612000000005</v>
      </c>
      <c r="D29" s="25">
        <f t="shared" si="10"/>
        <v>2.1860767700000001</v>
      </c>
      <c r="E29" s="25">
        <f t="shared" si="10"/>
        <v>3.00492297</v>
      </c>
      <c r="F29" s="25">
        <f t="shared" si="10"/>
        <v>2.5163402399999999</v>
      </c>
      <c r="G29" s="25">
        <f t="shared" si="10"/>
        <v>3.7936454800000003</v>
      </c>
      <c r="H29" s="25">
        <f t="shared" si="10"/>
        <v>4.4744602000000002</v>
      </c>
      <c r="I29" s="25">
        <f t="shared" si="10"/>
        <v>4.9830466900000001</v>
      </c>
      <c r="J29" s="25">
        <f t="shared" si="10"/>
        <v>6.0601901200000006</v>
      </c>
      <c r="K29" s="25">
        <f t="shared" si="10"/>
        <v>5.6183897399999996</v>
      </c>
      <c r="L29" s="25">
        <f t="shared" si="10"/>
        <v>4.85878137</v>
      </c>
      <c r="M29" s="25">
        <f t="shared" si="10"/>
        <v>4.8744103999999995</v>
      </c>
      <c r="N29" s="25">
        <f t="shared" si="10"/>
        <v>5.8697450299999998</v>
      </c>
      <c r="O29" s="25">
        <f t="shared" si="10"/>
        <v>5.0714547699999999</v>
      </c>
    </row>
    <row r="30" spans="1:15" x14ac:dyDescent="0.25">
      <c r="A30" s="2" t="s">
        <v>1</v>
      </c>
      <c r="B30" s="81">
        <f t="shared" ref="B30:O37" si="11">B18/1000</f>
        <v>0</v>
      </c>
      <c r="C30" s="25">
        <f t="shared" si="11"/>
        <v>0.14702332000000001</v>
      </c>
      <c r="D30" s="25">
        <f t="shared" si="11"/>
        <v>0.53981815</v>
      </c>
      <c r="E30" s="25">
        <f t="shared" si="11"/>
        <v>0.72671543999999999</v>
      </c>
      <c r="F30" s="25">
        <f t="shared" si="11"/>
        <v>0.61907674000000001</v>
      </c>
      <c r="G30" s="25">
        <f t="shared" si="11"/>
        <v>0.88598866999999992</v>
      </c>
      <c r="H30" s="25">
        <f t="shared" si="11"/>
        <v>1.0538398400000002</v>
      </c>
      <c r="I30" s="25">
        <f t="shared" si="11"/>
        <v>1.1455052100000001</v>
      </c>
      <c r="J30" s="25">
        <f t="shared" si="11"/>
        <v>1.4518386599999999</v>
      </c>
      <c r="K30" s="25">
        <f t="shared" si="11"/>
        <v>1.3555842500000002</v>
      </c>
      <c r="L30" s="25">
        <f t="shared" si="11"/>
        <v>1.1349686999999999</v>
      </c>
      <c r="M30" s="25">
        <f t="shared" si="11"/>
        <v>1.1424709900000001</v>
      </c>
      <c r="N30" s="25">
        <f t="shared" si="11"/>
        <v>1.35032565</v>
      </c>
      <c r="O30" s="25">
        <f t="shared" si="11"/>
        <v>1.2185012400000002</v>
      </c>
    </row>
    <row r="31" spans="1:15" x14ac:dyDescent="0.25">
      <c r="A31" s="2" t="s">
        <v>2</v>
      </c>
      <c r="B31" s="81">
        <f t="shared" si="11"/>
        <v>0</v>
      </c>
      <c r="C31" s="25">
        <f t="shared" si="11"/>
        <v>0.12754966000000001</v>
      </c>
      <c r="D31" s="25">
        <f t="shared" si="11"/>
        <v>0.60159474000000002</v>
      </c>
      <c r="E31" s="25">
        <f t="shared" si="11"/>
        <v>0.82357046</v>
      </c>
      <c r="F31" s="25">
        <f t="shared" si="11"/>
        <v>0.92875715000000003</v>
      </c>
      <c r="G31" s="25">
        <f t="shared" si="11"/>
        <v>1.0347339600000001</v>
      </c>
      <c r="H31" s="25">
        <f t="shared" si="11"/>
        <v>1.24413616</v>
      </c>
      <c r="I31" s="25">
        <f t="shared" si="11"/>
        <v>1.39134969</v>
      </c>
      <c r="J31" s="25">
        <f t="shared" si="11"/>
        <v>1.6854183300000001</v>
      </c>
      <c r="K31" s="25">
        <f t="shared" si="11"/>
        <v>1.5984759200000001</v>
      </c>
      <c r="L31" s="25">
        <f t="shared" si="11"/>
        <v>1.337056</v>
      </c>
      <c r="M31" s="25">
        <f t="shared" si="11"/>
        <v>1.3405054500000002</v>
      </c>
      <c r="N31" s="25">
        <f t="shared" si="11"/>
        <v>1.6250775799999999</v>
      </c>
      <c r="O31" s="25">
        <f t="shared" si="11"/>
        <v>1.4606629900000001</v>
      </c>
    </row>
    <row r="32" spans="1:15" x14ac:dyDescent="0.25">
      <c r="A32" s="2" t="s">
        <v>3</v>
      </c>
      <c r="B32" s="81">
        <f t="shared" si="11"/>
        <v>0</v>
      </c>
      <c r="C32" s="25">
        <f t="shared" si="11"/>
        <v>0.13847031000000001</v>
      </c>
      <c r="D32" s="25">
        <f t="shared" si="11"/>
        <v>0.91275629000000003</v>
      </c>
      <c r="E32" s="25">
        <f t="shared" si="11"/>
        <v>1.18022425</v>
      </c>
      <c r="F32" s="25">
        <f t="shared" si="11"/>
        <v>1.60143356</v>
      </c>
      <c r="G32" s="25">
        <f t="shared" si="11"/>
        <v>1.5035284500000001</v>
      </c>
      <c r="H32" s="25">
        <f t="shared" si="11"/>
        <v>1.8604435800000001</v>
      </c>
      <c r="I32" s="25">
        <f t="shared" si="11"/>
        <v>2.0702732400000001</v>
      </c>
      <c r="J32" s="25">
        <f t="shared" si="11"/>
        <v>2.34295199</v>
      </c>
      <c r="K32" s="25">
        <f t="shared" si="11"/>
        <v>2.2365515500000002</v>
      </c>
      <c r="L32" s="25">
        <f t="shared" si="11"/>
        <v>1.89218255</v>
      </c>
      <c r="M32" s="25">
        <f t="shared" si="11"/>
        <v>1.8885489799999999</v>
      </c>
      <c r="N32" s="25">
        <f t="shared" si="11"/>
        <v>2.3010866599999997</v>
      </c>
      <c r="O32" s="25">
        <f t="shared" si="11"/>
        <v>2.2759122699999996</v>
      </c>
    </row>
    <row r="33" spans="1:15" x14ac:dyDescent="0.25">
      <c r="A33" s="2" t="s">
        <v>4</v>
      </c>
      <c r="B33" s="81">
        <f t="shared" si="11"/>
        <v>0</v>
      </c>
      <c r="C33" s="25">
        <f t="shared" si="11"/>
        <v>0.11385532999999999</v>
      </c>
      <c r="D33" s="25">
        <f t="shared" si="11"/>
        <v>0.77715664000000007</v>
      </c>
      <c r="E33" s="25">
        <f t="shared" si="11"/>
        <v>1.1041340800000001</v>
      </c>
      <c r="F33" s="25">
        <f t="shared" si="11"/>
        <v>1.7966334300000002</v>
      </c>
      <c r="G33" s="25">
        <f t="shared" si="11"/>
        <v>1.3928002899999998</v>
      </c>
      <c r="H33" s="25">
        <f t="shared" si="11"/>
        <v>1.7067649899999999</v>
      </c>
      <c r="I33" s="25">
        <f t="shared" si="11"/>
        <v>1.92945967</v>
      </c>
      <c r="J33" s="25">
        <f t="shared" si="11"/>
        <v>2.1556507499999999</v>
      </c>
      <c r="K33" s="25">
        <f t="shared" si="11"/>
        <v>2.0724168000000001</v>
      </c>
      <c r="L33" s="25">
        <f t="shared" si="11"/>
        <v>1.7518938900000001</v>
      </c>
      <c r="M33" s="25">
        <f t="shared" si="11"/>
        <v>1.77048567</v>
      </c>
      <c r="N33" s="25">
        <f t="shared" si="11"/>
        <v>2.1276199099999999</v>
      </c>
      <c r="O33" s="25">
        <f t="shared" si="11"/>
        <v>2.3261918500000003</v>
      </c>
    </row>
    <row r="34" spans="1:15" x14ac:dyDescent="0.25">
      <c r="A34" s="2" t="s">
        <v>5</v>
      </c>
      <c r="B34" s="81">
        <f t="shared" si="11"/>
        <v>0</v>
      </c>
      <c r="C34" s="81">
        <f t="shared" si="11"/>
        <v>0</v>
      </c>
      <c r="D34" s="25">
        <f t="shared" si="11"/>
        <v>0.17184327999999999</v>
      </c>
      <c r="E34" s="25">
        <f t="shared" si="11"/>
        <v>0.38474352000000001</v>
      </c>
      <c r="F34" s="25">
        <f t="shared" si="11"/>
        <v>0.35074072000000001</v>
      </c>
      <c r="G34" s="25">
        <f t="shared" si="11"/>
        <v>0.45584606</v>
      </c>
      <c r="H34" s="25">
        <f t="shared" si="11"/>
        <v>0.55020410000000008</v>
      </c>
      <c r="I34" s="25">
        <f t="shared" si="11"/>
        <v>0.62354219999999994</v>
      </c>
      <c r="J34" s="25">
        <f t="shared" si="11"/>
        <v>0.70149545000000002</v>
      </c>
      <c r="K34" s="25">
        <f t="shared" si="11"/>
        <v>0.66432518000000007</v>
      </c>
      <c r="L34" s="25">
        <f t="shared" si="11"/>
        <v>0.56539854000000001</v>
      </c>
      <c r="M34" s="25">
        <f t="shared" si="11"/>
        <v>0.56509050000000005</v>
      </c>
      <c r="N34" s="25">
        <f t="shared" si="11"/>
        <v>0.66117890000000001</v>
      </c>
      <c r="O34" s="25">
        <f t="shared" si="11"/>
        <v>0.61554186</v>
      </c>
    </row>
    <row r="35" spans="1:15" x14ac:dyDescent="0.25">
      <c r="A35" s="2" t="s">
        <v>6</v>
      </c>
      <c r="B35" s="81">
        <f t="shared" si="11"/>
        <v>0</v>
      </c>
      <c r="C35" s="81">
        <f t="shared" si="11"/>
        <v>0</v>
      </c>
      <c r="D35" s="25">
        <f t="shared" si="11"/>
        <v>3.8977780000000004E-2</v>
      </c>
      <c r="E35" s="25">
        <f t="shared" si="11"/>
        <v>0.14295921</v>
      </c>
      <c r="F35" s="25">
        <f t="shared" si="11"/>
        <v>0.21713463999999999</v>
      </c>
      <c r="G35" s="25">
        <f t="shared" si="11"/>
        <v>0.28620979000000002</v>
      </c>
      <c r="H35" s="25">
        <f t="shared" si="11"/>
        <v>0.33319114</v>
      </c>
      <c r="I35" s="25">
        <f t="shared" si="11"/>
        <v>0.37295353999999997</v>
      </c>
      <c r="J35" s="25">
        <f t="shared" si="11"/>
        <v>0.44950938000000001</v>
      </c>
      <c r="K35" s="25">
        <f t="shared" si="11"/>
        <v>0.41912042000000005</v>
      </c>
      <c r="L35" s="25">
        <f t="shared" si="11"/>
        <v>0.35512666000000004</v>
      </c>
      <c r="M35" s="25">
        <f t="shared" si="11"/>
        <v>0.36939776000000002</v>
      </c>
      <c r="N35" s="25">
        <f t="shared" si="11"/>
        <v>0.42628453999999999</v>
      </c>
      <c r="O35" s="25">
        <f t="shared" si="11"/>
        <v>0.39584163</v>
      </c>
    </row>
    <row r="36" spans="1:15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25">
        <f t="shared" si="11"/>
        <v>6.0463160000000002E-2</v>
      </c>
      <c r="H36" s="25">
        <f t="shared" si="11"/>
        <v>7.3554770000000005E-2</v>
      </c>
      <c r="I36" s="25">
        <f t="shared" si="11"/>
        <v>8.1758260000000013E-2</v>
      </c>
      <c r="J36" s="25">
        <f t="shared" si="11"/>
        <v>0.11042921999999999</v>
      </c>
      <c r="K36" s="25">
        <f t="shared" si="11"/>
        <v>0.10611826000000001</v>
      </c>
      <c r="L36" s="25">
        <f t="shared" si="11"/>
        <v>8.4375320000000004E-2</v>
      </c>
      <c r="M36" s="25">
        <f t="shared" si="11"/>
        <v>8.2568900000000001E-2</v>
      </c>
      <c r="N36" s="25">
        <f t="shared" si="11"/>
        <v>9.9702039999999992E-2</v>
      </c>
      <c r="O36" s="25">
        <f t="shared" si="11"/>
        <v>0.10073846</v>
      </c>
    </row>
    <row r="37" spans="1:15" x14ac:dyDescent="0.25">
      <c r="A37" s="2" t="s">
        <v>8</v>
      </c>
      <c r="B37" s="81">
        <f t="shared" si="11"/>
        <v>0</v>
      </c>
      <c r="C37" s="25">
        <f t="shared" si="11"/>
        <v>1.1565047400000001</v>
      </c>
      <c r="D37" s="25">
        <f t="shared" si="11"/>
        <v>5.2282236500000012</v>
      </c>
      <c r="E37" s="25">
        <f t="shared" si="11"/>
        <v>7.36726993</v>
      </c>
      <c r="F37" s="25">
        <f t="shared" si="11"/>
        <v>8.0301164800000002</v>
      </c>
      <c r="G37" s="25">
        <f t="shared" si="11"/>
        <v>9.4132158599999975</v>
      </c>
      <c r="H37" s="48">
        <f t="shared" si="11"/>
        <v>11.296594780000001</v>
      </c>
      <c r="I37" s="48">
        <f t="shared" si="11"/>
        <v>12.597888500000002</v>
      </c>
      <c r="J37" s="48">
        <f t="shared" si="11"/>
        <v>14.9574839</v>
      </c>
      <c r="K37" s="48">
        <f t="shared" si="11"/>
        <v>14.070982119999996</v>
      </c>
      <c r="L37" s="48">
        <f t="shared" si="11"/>
        <v>11.979783029999998</v>
      </c>
      <c r="M37" s="48">
        <f t="shared" si="11"/>
        <v>12.033478649999999</v>
      </c>
      <c r="N37" s="48">
        <f t="shared" si="11"/>
        <v>14.46102031</v>
      </c>
      <c r="O37" s="48">
        <f t="shared" si="11"/>
        <v>13.464845069999999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25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9"/>
      <c r="B4" s="2">
        <v>0</v>
      </c>
      <c r="C4" s="2">
        <v>1</v>
      </c>
      <c r="D4" s="2">
        <v>4</v>
      </c>
      <c r="E4" s="2">
        <v>6</v>
      </c>
      <c r="F4" s="2">
        <v>8</v>
      </c>
      <c r="G4" s="2">
        <v>11</v>
      </c>
      <c r="H4" s="2">
        <v>15</v>
      </c>
      <c r="I4" s="2">
        <v>18</v>
      </c>
      <c r="J4" s="2">
        <v>20</v>
      </c>
      <c r="K4" s="2">
        <v>22</v>
      </c>
      <c r="L4" s="2">
        <v>25</v>
      </c>
      <c r="M4" s="2">
        <v>27</v>
      </c>
      <c r="N4" s="2">
        <v>32</v>
      </c>
      <c r="O4" s="2">
        <v>41</v>
      </c>
    </row>
    <row r="5" spans="1:15" x14ac:dyDescent="0.25">
      <c r="A5" s="8" t="s">
        <v>0</v>
      </c>
      <c r="B5" s="81">
        <v>0</v>
      </c>
      <c r="C5" s="81">
        <v>218.50352000000001</v>
      </c>
      <c r="D5" s="81">
        <v>1254.6731299999999</v>
      </c>
      <c r="E5" s="81">
        <v>1197.30664</v>
      </c>
      <c r="F5" s="81">
        <v>1428.4853499999999</v>
      </c>
      <c r="G5" s="81">
        <v>1214.84824</v>
      </c>
      <c r="H5" s="81">
        <v>1732.2830799999999</v>
      </c>
      <c r="I5" s="81">
        <v>1884.7620300000001</v>
      </c>
      <c r="J5" s="82">
        <v>2084.0205999999998</v>
      </c>
      <c r="K5" s="81">
        <v>2198.0539199999998</v>
      </c>
      <c r="L5" s="81">
        <v>2320.7176399999998</v>
      </c>
      <c r="M5" s="81">
        <v>2645.6632500000001</v>
      </c>
      <c r="N5" s="81">
        <v>3048.4622899999999</v>
      </c>
      <c r="O5" s="81">
        <v>2949.2656299999999</v>
      </c>
    </row>
    <row r="6" spans="1:15" x14ac:dyDescent="0.25">
      <c r="A6" s="8" t="s">
        <v>1</v>
      </c>
      <c r="B6" s="81">
        <v>0</v>
      </c>
      <c r="C6" s="81">
        <v>0</v>
      </c>
      <c r="D6" s="81">
        <v>319.82954000000001</v>
      </c>
      <c r="E6" s="81">
        <v>304.97264999999999</v>
      </c>
      <c r="F6" s="81">
        <v>360.00466</v>
      </c>
      <c r="G6" s="81">
        <v>263.58976000000001</v>
      </c>
      <c r="H6" s="81">
        <v>368.00304</v>
      </c>
      <c r="I6" s="81">
        <v>385.31052</v>
      </c>
      <c r="J6" s="82">
        <v>410.61255</v>
      </c>
      <c r="K6" s="81">
        <v>438.23480999999998</v>
      </c>
      <c r="L6" s="81">
        <v>378.27163000000002</v>
      </c>
      <c r="M6" s="81">
        <v>429.95235000000002</v>
      </c>
      <c r="N6" s="81">
        <v>510.76414</v>
      </c>
      <c r="O6" s="81">
        <v>394.63711999999998</v>
      </c>
    </row>
    <row r="7" spans="1:15" x14ac:dyDescent="0.25">
      <c r="A7" s="8" t="s">
        <v>2</v>
      </c>
      <c r="B7" s="81">
        <v>0</v>
      </c>
      <c r="C7" s="81">
        <v>49.109630000000003</v>
      </c>
      <c r="D7" s="81">
        <v>338.74515000000002</v>
      </c>
      <c r="E7" s="81">
        <v>332.22620999999998</v>
      </c>
      <c r="F7" s="81">
        <v>399.78798</v>
      </c>
      <c r="G7" s="81">
        <v>317.37916000000001</v>
      </c>
      <c r="H7" s="81">
        <v>451.57105999999999</v>
      </c>
      <c r="I7" s="81">
        <v>457.07035000000002</v>
      </c>
      <c r="J7" s="82">
        <v>450.65764000000001</v>
      </c>
      <c r="K7" s="81">
        <v>464.38344000000001</v>
      </c>
      <c r="L7" s="81">
        <v>448.37194</v>
      </c>
      <c r="M7" s="81">
        <v>493.98034000000001</v>
      </c>
      <c r="N7" s="81">
        <v>537.20381999999995</v>
      </c>
      <c r="O7" s="81">
        <v>452.12256000000002</v>
      </c>
    </row>
    <row r="8" spans="1:15" x14ac:dyDescent="0.25">
      <c r="A8" s="8" t="s">
        <v>3</v>
      </c>
      <c r="B8" s="81">
        <v>0</v>
      </c>
      <c r="C8" s="81">
        <v>0</v>
      </c>
      <c r="D8" s="81">
        <v>431.12621999999999</v>
      </c>
      <c r="E8" s="81">
        <v>386.68279999999999</v>
      </c>
      <c r="F8" s="81">
        <v>426.58879999999999</v>
      </c>
      <c r="G8" s="81">
        <v>317.09043000000003</v>
      </c>
      <c r="H8" s="81">
        <v>451.47050999999999</v>
      </c>
      <c r="I8" s="81">
        <v>457.41154999999998</v>
      </c>
      <c r="J8" s="82">
        <v>415.77737999999999</v>
      </c>
      <c r="K8" s="81">
        <v>443.79629</v>
      </c>
      <c r="L8" s="81">
        <v>409.45949999999999</v>
      </c>
      <c r="M8" s="81">
        <v>492.96625999999998</v>
      </c>
      <c r="N8" s="81">
        <v>486.47044</v>
      </c>
      <c r="O8" s="81">
        <v>482.02121</v>
      </c>
    </row>
    <row r="9" spans="1:15" x14ac:dyDescent="0.25">
      <c r="A9" s="8" t="s">
        <v>4</v>
      </c>
      <c r="B9" s="81">
        <v>0</v>
      </c>
      <c r="C9" s="81">
        <v>36.46</v>
      </c>
      <c r="D9" s="81">
        <v>396.75186000000002</v>
      </c>
      <c r="E9" s="81">
        <v>388.41967</v>
      </c>
      <c r="F9" s="81">
        <v>506.66842000000003</v>
      </c>
      <c r="G9" s="81">
        <v>403.20013</v>
      </c>
      <c r="H9" s="81">
        <v>569.93796999999995</v>
      </c>
      <c r="I9" s="81">
        <v>575.78508999999997</v>
      </c>
      <c r="J9" s="82">
        <v>530.98623999999995</v>
      </c>
      <c r="K9" s="81">
        <v>572.73788000000002</v>
      </c>
      <c r="L9" s="81">
        <v>538.85487000000001</v>
      </c>
      <c r="M9" s="81">
        <v>608.34649999999999</v>
      </c>
      <c r="N9" s="81">
        <v>651.59646999999995</v>
      </c>
      <c r="O9" s="81">
        <v>751.24882000000002</v>
      </c>
    </row>
    <row r="10" spans="1:15" x14ac:dyDescent="0.25">
      <c r="A10" s="8" t="s">
        <v>5</v>
      </c>
      <c r="B10" s="81">
        <v>0</v>
      </c>
      <c r="C10" s="81">
        <v>0</v>
      </c>
      <c r="D10" s="81">
        <v>65.823679999999996</v>
      </c>
      <c r="E10" s="81">
        <v>87.241839999999996</v>
      </c>
      <c r="F10" s="81">
        <v>134.04266999999999</v>
      </c>
      <c r="G10" s="81">
        <v>114.6635</v>
      </c>
      <c r="H10" s="81">
        <v>165.84815</v>
      </c>
      <c r="I10" s="81">
        <v>164.92212000000001</v>
      </c>
      <c r="J10" s="82">
        <v>180.97961000000001</v>
      </c>
      <c r="K10" s="81">
        <v>181.00352000000001</v>
      </c>
      <c r="L10" s="81">
        <v>166.14309</v>
      </c>
      <c r="M10" s="81">
        <v>181.30533</v>
      </c>
      <c r="N10" s="81">
        <v>194.90414000000001</v>
      </c>
      <c r="O10" s="81">
        <v>154.37456</v>
      </c>
    </row>
    <row r="11" spans="1:15" x14ac:dyDescent="0.25">
      <c r="A11" s="8" t="s">
        <v>6</v>
      </c>
      <c r="B11" s="81">
        <v>0</v>
      </c>
      <c r="C11" s="81">
        <v>0</v>
      </c>
      <c r="D11" s="81">
        <v>0</v>
      </c>
      <c r="E11" s="81">
        <v>54.141629999999999</v>
      </c>
      <c r="F11" s="81">
        <v>117.14442</v>
      </c>
      <c r="G11" s="81">
        <v>121.67747</v>
      </c>
      <c r="H11" s="81">
        <v>164.75277</v>
      </c>
      <c r="I11" s="81">
        <v>166.98389</v>
      </c>
      <c r="J11" s="82">
        <v>174.98275000000001</v>
      </c>
      <c r="K11" s="81">
        <v>175.37099000000001</v>
      </c>
      <c r="L11" s="81">
        <v>172.23817</v>
      </c>
      <c r="M11" s="81">
        <v>175.80784</v>
      </c>
      <c r="N11" s="81">
        <v>190.98951</v>
      </c>
      <c r="O11" s="81">
        <v>166.04443000000001</v>
      </c>
    </row>
    <row r="12" spans="1:15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34.322490000000002</v>
      </c>
      <c r="I12" s="81">
        <v>34.365870000000001</v>
      </c>
      <c r="J12" s="82">
        <v>54.972290000000001</v>
      </c>
      <c r="K12" s="81">
        <v>59.62941</v>
      </c>
      <c r="L12" s="81">
        <v>38.932139999999997</v>
      </c>
      <c r="M12" s="81">
        <v>38.174439999999997</v>
      </c>
      <c r="N12" s="81">
        <v>47.347650000000002</v>
      </c>
      <c r="O12" s="81">
        <v>0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12</v>
      </c>
      <c r="B14" s="6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  <c r="N16" s="2">
        <v>32</v>
      </c>
      <c r="O16" s="2">
        <v>41</v>
      </c>
    </row>
    <row r="17" spans="1:15" x14ac:dyDescent="0.25">
      <c r="A17" s="2" t="s">
        <v>0</v>
      </c>
      <c r="B17" s="81">
        <f>B5*$B$14</f>
        <v>0</v>
      </c>
      <c r="C17" s="81">
        <f>C5*$B$14</f>
        <v>218.50352000000001</v>
      </c>
      <c r="D17" s="81">
        <f t="shared" ref="D17:O17" si="0">D5*$B$14</f>
        <v>1254.6731299999999</v>
      </c>
      <c r="E17" s="81">
        <f t="shared" si="0"/>
        <v>1197.30664</v>
      </c>
      <c r="F17" s="81">
        <f t="shared" si="0"/>
        <v>1428.4853499999999</v>
      </c>
      <c r="G17" s="81">
        <f t="shared" si="0"/>
        <v>1214.84824</v>
      </c>
      <c r="H17" s="81">
        <f t="shared" si="0"/>
        <v>1732.2830799999999</v>
      </c>
      <c r="I17" s="81">
        <f t="shared" si="0"/>
        <v>1884.7620300000001</v>
      </c>
      <c r="J17" s="81">
        <f t="shared" si="0"/>
        <v>2084.0205999999998</v>
      </c>
      <c r="K17" s="81">
        <f t="shared" si="0"/>
        <v>2198.0539199999998</v>
      </c>
      <c r="L17" s="81">
        <f t="shared" si="0"/>
        <v>2320.7176399999998</v>
      </c>
      <c r="M17" s="81">
        <f t="shared" si="0"/>
        <v>2645.6632500000001</v>
      </c>
      <c r="N17" s="81">
        <f t="shared" si="0"/>
        <v>3048.4622899999999</v>
      </c>
      <c r="O17" s="81">
        <f t="shared" si="0"/>
        <v>2949.2656299999999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0</v>
      </c>
      <c r="D18" s="81">
        <f t="shared" si="2"/>
        <v>319.82954000000001</v>
      </c>
      <c r="E18" s="81">
        <f t="shared" si="2"/>
        <v>304.97264999999999</v>
      </c>
      <c r="F18" s="81">
        <f t="shared" si="2"/>
        <v>360.00466</v>
      </c>
      <c r="G18" s="81">
        <f t="shared" si="2"/>
        <v>263.58976000000001</v>
      </c>
      <c r="H18" s="81">
        <f t="shared" si="2"/>
        <v>368.00304</v>
      </c>
      <c r="I18" s="81">
        <f t="shared" si="2"/>
        <v>385.31052</v>
      </c>
      <c r="J18" s="81">
        <f t="shared" si="2"/>
        <v>410.61255</v>
      </c>
      <c r="K18" s="81">
        <f t="shared" si="2"/>
        <v>438.23480999999998</v>
      </c>
      <c r="L18" s="81">
        <f t="shared" si="2"/>
        <v>378.27163000000002</v>
      </c>
      <c r="M18" s="81">
        <f t="shared" si="2"/>
        <v>429.95235000000002</v>
      </c>
      <c r="N18" s="81">
        <f t="shared" si="2"/>
        <v>510.76414</v>
      </c>
      <c r="O18" s="81">
        <f t="shared" si="2"/>
        <v>394.63711999999998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49.109630000000003</v>
      </c>
      <c r="D19" s="81">
        <f t="shared" si="2"/>
        <v>338.74515000000002</v>
      </c>
      <c r="E19" s="81">
        <f t="shared" si="2"/>
        <v>332.22620999999998</v>
      </c>
      <c r="F19" s="81">
        <f t="shared" si="2"/>
        <v>399.78798</v>
      </c>
      <c r="G19" s="81">
        <f t="shared" si="2"/>
        <v>317.37916000000001</v>
      </c>
      <c r="H19" s="81">
        <f t="shared" si="2"/>
        <v>451.57105999999999</v>
      </c>
      <c r="I19" s="81">
        <f t="shared" si="2"/>
        <v>457.07035000000002</v>
      </c>
      <c r="J19" s="81">
        <f t="shared" si="2"/>
        <v>450.65764000000001</v>
      </c>
      <c r="K19" s="81">
        <f t="shared" si="2"/>
        <v>464.38344000000001</v>
      </c>
      <c r="L19" s="81">
        <f t="shared" si="2"/>
        <v>448.37194</v>
      </c>
      <c r="M19" s="81">
        <f t="shared" si="2"/>
        <v>493.98034000000001</v>
      </c>
      <c r="N19" s="81">
        <f t="shared" si="2"/>
        <v>537.20381999999995</v>
      </c>
      <c r="O19" s="81">
        <f t="shared" si="2"/>
        <v>452.12256000000002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0</v>
      </c>
      <c r="D20" s="81">
        <f t="shared" si="2"/>
        <v>431.12621999999999</v>
      </c>
      <c r="E20" s="81">
        <f t="shared" si="2"/>
        <v>386.68279999999999</v>
      </c>
      <c r="F20" s="81">
        <f t="shared" si="2"/>
        <v>426.58879999999999</v>
      </c>
      <c r="G20" s="81">
        <f t="shared" si="2"/>
        <v>317.09043000000003</v>
      </c>
      <c r="H20" s="81">
        <f t="shared" si="2"/>
        <v>451.47050999999999</v>
      </c>
      <c r="I20" s="81">
        <f t="shared" si="2"/>
        <v>457.41154999999998</v>
      </c>
      <c r="J20" s="81">
        <f t="shared" si="2"/>
        <v>415.77737999999999</v>
      </c>
      <c r="K20" s="81">
        <f t="shared" si="2"/>
        <v>443.79629</v>
      </c>
      <c r="L20" s="81">
        <f t="shared" si="2"/>
        <v>409.45949999999999</v>
      </c>
      <c r="M20" s="81">
        <f t="shared" si="2"/>
        <v>492.96625999999998</v>
      </c>
      <c r="N20" s="81">
        <f t="shared" si="2"/>
        <v>486.47044</v>
      </c>
      <c r="O20" s="81">
        <f t="shared" si="2"/>
        <v>482.02121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36.46</v>
      </c>
      <c r="D21" s="81">
        <f t="shared" si="2"/>
        <v>396.75186000000002</v>
      </c>
      <c r="E21" s="81">
        <f t="shared" si="2"/>
        <v>388.41967</v>
      </c>
      <c r="F21" s="81">
        <f t="shared" si="2"/>
        <v>506.66842000000003</v>
      </c>
      <c r="G21" s="81">
        <f t="shared" si="2"/>
        <v>403.20013</v>
      </c>
      <c r="H21" s="81">
        <f t="shared" si="2"/>
        <v>569.93796999999995</v>
      </c>
      <c r="I21" s="81">
        <f t="shared" si="2"/>
        <v>575.78508999999997</v>
      </c>
      <c r="J21" s="81">
        <f t="shared" si="2"/>
        <v>530.98623999999995</v>
      </c>
      <c r="K21" s="81">
        <f t="shared" si="2"/>
        <v>572.73788000000002</v>
      </c>
      <c r="L21" s="81">
        <f t="shared" si="2"/>
        <v>538.85487000000001</v>
      </c>
      <c r="M21" s="81">
        <f t="shared" si="2"/>
        <v>608.34649999999999</v>
      </c>
      <c r="N21" s="81">
        <f t="shared" si="2"/>
        <v>651.59646999999995</v>
      </c>
      <c r="O21" s="81">
        <f t="shared" si="2"/>
        <v>751.24882000000002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65.823679999999996</v>
      </c>
      <c r="E22" s="81">
        <f t="shared" si="2"/>
        <v>87.241839999999996</v>
      </c>
      <c r="F22" s="81">
        <f t="shared" si="2"/>
        <v>134.04266999999999</v>
      </c>
      <c r="G22" s="81">
        <f t="shared" si="2"/>
        <v>114.6635</v>
      </c>
      <c r="H22" s="81">
        <f t="shared" si="2"/>
        <v>165.84815</v>
      </c>
      <c r="I22" s="81">
        <f t="shared" si="2"/>
        <v>164.92212000000001</v>
      </c>
      <c r="J22" s="81">
        <f t="shared" si="2"/>
        <v>180.97961000000001</v>
      </c>
      <c r="K22" s="81">
        <f t="shared" si="2"/>
        <v>181.00352000000001</v>
      </c>
      <c r="L22" s="81">
        <f t="shared" si="2"/>
        <v>166.14309</v>
      </c>
      <c r="M22" s="81">
        <f t="shared" si="2"/>
        <v>181.30533</v>
      </c>
      <c r="N22" s="81">
        <f t="shared" si="2"/>
        <v>194.90414000000001</v>
      </c>
      <c r="O22" s="81">
        <f t="shared" si="2"/>
        <v>154.37456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0</v>
      </c>
      <c r="E23" s="81">
        <f t="shared" si="2"/>
        <v>54.141629999999999</v>
      </c>
      <c r="F23" s="81">
        <f t="shared" si="2"/>
        <v>117.14442</v>
      </c>
      <c r="G23" s="81">
        <f t="shared" si="2"/>
        <v>121.67747</v>
      </c>
      <c r="H23" s="81">
        <f t="shared" si="2"/>
        <v>164.75277</v>
      </c>
      <c r="I23" s="81">
        <f t="shared" si="2"/>
        <v>166.98389</v>
      </c>
      <c r="J23" s="81">
        <f t="shared" si="2"/>
        <v>174.98275000000001</v>
      </c>
      <c r="K23" s="81">
        <f t="shared" si="2"/>
        <v>175.37099000000001</v>
      </c>
      <c r="L23" s="81">
        <f t="shared" si="2"/>
        <v>172.23817</v>
      </c>
      <c r="M23" s="81">
        <f t="shared" si="2"/>
        <v>175.80784</v>
      </c>
      <c r="N23" s="81">
        <f t="shared" si="2"/>
        <v>190.98951</v>
      </c>
      <c r="O23" s="81">
        <f t="shared" si="2"/>
        <v>166.04443000000001</v>
      </c>
    </row>
    <row r="24" spans="1:15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34.322490000000002</v>
      </c>
      <c r="I24" s="81">
        <f t="shared" si="2"/>
        <v>34.365870000000001</v>
      </c>
      <c r="J24" s="81">
        <f t="shared" si="2"/>
        <v>54.972290000000001</v>
      </c>
      <c r="K24" s="81">
        <f t="shared" si="2"/>
        <v>59.62941</v>
      </c>
      <c r="L24" s="81">
        <f t="shared" si="2"/>
        <v>38.932139999999997</v>
      </c>
      <c r="M24" s="81">
        <f t="shared" si="2"/>
        <v>38.174439999999997</v>
      </c>
      <c r="N24" s="81">
        <f t="shared" si="2"/>
        <v>47.347650000000002</v>
      </c>
      <c r="O24" s="81">
        <f t="shared" si="2"/>
        <v>0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9">SUM(C17:C24)</f>
        <v>304.07315</v>
      </c>
      <c r="D25" s="81">
        <f t="shared" si="9"/>
        <v>2806.9495799999995</v>
      </c>
      <c r="E25" s="81">
        <f t="shared" si="9"/>
        <v>2750.9914400000002</v>
      </c>
      <c r="F25" s="81">
        <f t="shared" si="9"/>
        <v>3372.7222999999999</v>
      </c>
      <c r="G25" s="81">
        <f t="shared" si="9"/>
        <v>2752.4486900000006</v>
      </c>
      <c r="H25" s="81">
        <f t="shared" si="9"/>
        <v>3938.1890699999999</v>
      </c>
      <c r="I25" s="81">
        <f t="shared" si="9"/>
        <v>4126.6114199999993</v>
      </c>
      <c r="J25" s="81">
        <f t="shared" si="9"/>
        <v>4302.989059999999</v>
      </c>
      <c r="K25" s="81">
        <f t="shared" si="9"/>
        <v>4533.2102599999998</v>
      </c>
      <c r="L25" s="81">
        <f t="shared" si="9"/>
        <v>4472.9889799999992</v>
      </c>
      <c r="M25" s="81">
        <f t="shared" si="9"/>
        <v>5066.1963100000003</v>
      </c>
      <c r="N25" s="81">
        <f t="shared" si="9"/>
        <v>5667.7384599999987</v>
      </c>
      <c r="O25" s="81">
        <f t="shared" si="9"/>
        <v>5349.7143299999998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  <c r="N28" s="2">
        <v>32</v>
      </c>
      <c r="O28" s="2">
        <v>41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10">C17/1000</f>
        <v>0.21850352000000001</v>
      </c>
      <c r="D29" s="25">
        <f t="shared" si="10"/>
        <v>1.2546731299999998</v>
      </c>
      <c r="E29" s="25">
        <f t="shared" si="10"/>
        <v>1.1973066400000001</v>
      </c>
      <c r="F29" s="25">
        <f t="shared" si="10"/>
        <v>1.4284853499999999</v>
      </c>
      <c r="G29" s="25">
        <f t="shared" si="10"/>
        <v>1.21484824</v>
      </c>
      <c r="H29" s="25">
        <f t="shared" si="10"/>
        <v>1.73228308</v>
      </c>
      <c r="I29" s="25">
        <f t="shared" si="10"/>
        <v>1.8847620300000001</v>
      </c>
      <c r="J29" s="25">
        <f t="shared" si="10"/>
        <v>2.0840205999999997</v>
      </c>
      <c r="K29" s="25">
        <f t="shared" si="10"/>
        <v>2.19805392</v>
      </c>
      <c r="L29" s="25">
        <f t="shared" si="10"/>
        <v>2.3207176399999998</v>
      </c>
      <c r="M29" s="25">
        <f t="shared" si="10"/>
        <v>2.6456632500000001</v>
      </c>
      <c r="N29" s="25">
        <f t="shared" si="10"/>
        <v>3.0484622899999998</v>
      </c>
      <c r="O29" s="25">
        <f t="shared" si="10"/>
        <v>2.9492656299999997</v>
      </c>
    </row>
    <row r="30" spans="1:15" x14ac:dyDescent="0.25">
      <c r="A30" s="2" t="s">
        <v>1</v>
      </c>
      <c r="B30" s="81">
        <f t="shared" ref="B30:O37" si="11">B18/1000</f>
        <v>0</v>
      </c>
      <c r="C30" s="81">
        <f t="shared" si="11"/>
        <v>0</v>
      </c>
      <c r="D30" s="25">
        <f t="shared" si="11"/>
        <v>0.31982954000000002</v>
      </c>
      <c r="E30" s="25">
        <f t="shared" si="11"/>
        <v>0.30497265000000001</v>
      </c>
      <c r="F30" s="25">
        <f t="shared" si="11"/>
        <v>0.36000465999999998</v>
      </c>
      <c r="G30" s="25">
        <f t="shared" si="11"/>
        <v>0.26358976000000001</v>
      </c>
      <c r="H30" s="25">
        <f t="shared" si="11"/>
        <v>0.36800304</v>
      </c>
      <c r="I30" s="25">
        <f t="shared" si="11"/>
        <v>0.38531051999999999</v>
      </c>
      <c r="J30" s="25">
        <f t="shared" si="11"/>
        <v>0.41061255000000002</v>
      </c>
      <c r="K30" s="25">
        <f t="shared" si="11"/>
        <v>0.43823480999999997</v>
      </c>
      <c r="L30" s="25">
        <f t="shared" si="11"/>
        <v>0.37827163000000003</v>
      </c>
      <c r="M30" s="25">
        <f t="shared" si="11"/>
        <v>0.42995235000000004</v>
      </c>
      <c r="N30" s="25">
        <f t="shared" si="11"/>
        <v>0.51076414000000003</v>
      </c>
      <c r="O30" s="25">
        <f t="shared" si="11"/>
        <v>0.39463712000000001</v>
      </c>
    </row>
    <row r="31" spans="1:15" x14ac:dyDescent="0.25">
      <c r="A31" s="2" t="s">
        <v>2</v>
      </c>
      <c r="B31" s="81">
        <f t="shared" si="11"/>
        <v>0</v>
      </c>
      <c r="C31" s="25">
        <f t="shared" si="11"/>
        <v>4.9109630000000001E-2</v>
      </c>
      <c r="D31" s="25">
        <f t="shared" si="11"/>
        <v>0.33874515000000005</v>
      </c>
      <c r="E31" s="25">
        <f t="shared" si="11"/>
        <v>0.33222620999999997</v>
      </c>
      <c r="F31" s="25">
        <f t="shared" si="11"/>
        <v>0.39978797999999999</v>
      </c>
      <c r="G31" s="25">
        <f t="shared" si="11"/>
        <v>0.31737915999999999</v>
      </c>
      <c r="H31" s="25">
        <f t="shared" si="11"/>
        <v>0.45157105999999997</v>
      </c>
      <c r="I31" s="25">
        <f t="shared" si="11"/>
        <v>0.45707035000000001</v>
      </c>
      <c r="J31" s="25">
        <f t="shared" si="11"/>
        <v>0.45065764000000003</v>
      </c>
      <c r="K31" s="25">
        <f t="shared" si="11"/>
        <v>0.46438343999999998</v>
      </c>
      <c r="L31" s="25">
        <f t="shared" si="11"/>
        <v>0.44837193999999997</v>
      </c>
      <c r="M31" s="25">
        <f t="shared" si="11"/>
        <v>0.49398034000000002</v>
      </c>
      <c r="N31" s="25">
        <f t="shared" si="11"/>
        <v>0.53720382</v>
      </c>
      <c r="O31" s="25">
        <f t="shared" si="11"/>
        <v>0.45212256000000001</v>
      </c>
    </row>
    <row r="32" spans="1:15" x14ac:dyDescent="0.25">
      <c r="A32" s="2" t="s">
        <v>3</v>
      </c>
      <c r="B32" s="81">
        <f t="shared" si="11"/>
        <v>0</v>
      </c>
      <c r="C32" s="81">
        <f t="shared" si="11"/>
        <v>0</v>
      </c>
      <c r="D32" s="25">
        <f t="shared" si="11"/>
        <v>0.43112622</v>
      </c>
      <c r="E32" s="25">
        <f t="shared" si="11"/>
        <v>0.38668279999999999</v>
      </c>
      <c r="F32" s="25">
        <f t="shared" si="11"/>
        <v>0.42658879999999999</v>
      </c>
      <c r="G32" s="25">
        <f t="shared" si="11"/>
        <v>0.31709043000000003</v>
      </c>
      <c r="H32" s="25">
        <f t="shared" si="11"/>
        <v>0.45147050999999999</v>
      </c>
      <c r="I32" s="25">
        <f t="shared" si="11"/>
        <v>0.45741155</v>
      </c>
      <c r="J32" s="25">
        <f t="shared" si="11"/>
        <v>0.41577737999999997</v>
      </c>
      <c r="K32" s="25">
        <f t="shared" si="11"/>
        <v>0.44379628999999998</v>
      </c>
      <c r="L32" s="25">
        <f t="shared" si="11"/>
        <v>0.40945949999999998</v>
      </c>
      <c r="M32" s="25">
        <f t="shared" si="11"/>
        <v>0.49296625999999999</v>
      </c>
      <c r="N32" s="25">
        <f t="shared" si="11"/>
        <v>0.48647044</v>
      </c>
      <c r="O32" s="25">
        <f t="shared" si="11"/>
        <v>0.48202120999999998</v>
      </c>
    </row>
    <row r="33" spans="1:15" x14ac:dyDescent="0.25">
      <c r="A33" s="2" t="s">
        <v>4</v>
      </c>
      <c r="B33" s="81">
        <f t="shared" si="11"/>
        <v>0</v>
      </c>
      <c r="C33" s="25">
        <f t="shared" si="11"/>
        <v>3.6459999999999999E-2</v>
      </c>
      <c r="D33" s="25">
        <f t="shared" si="11"/>
        <v>0.39675186000000001</v>
      </c>
      <c r="E33" s="25">
        <f t="shared" si="11"/>
        <v>0.38841966999999999</v>
      </c>
      <c r="F33" s="25">
        <f t="shared" si="11"/>
        <v>0.50666842000000001</v>
      </c>
      <c r="G33" s="25">
        <f t="shared" si="11"/>
        <v>0.40320012999999999</v>
      </c>
      <c r="H33" s="25">
        <f t="shared" si="11"/>
        <v>0.5699379699999999</v>
      </c>
      <c r="I33" s="25">
        <f t="shared" si="11"/>
        <v>0.57578509</v>
      </c>
      <c r="J33" s="25">
        <f t="shared" si="11"/>
        <v>0.53098623999999994</v>
      </c>
      <c r="K33" s="25">
        <f t="shared" si="11"/>
        <v>0.57273788000000003</v>
      </c>
      <c r="L33" s="25">
        <f t="shared" si="11"/>
        <v>0.53885486999999999</v>
      </c>
      <c r="M33" s="25">
        <f t="shared" si="11"/>
        <v>0.60834650000000001</v>
      </c>
      <c r="N33" s="25">
        <f t="shared" si="11"/>
        <v>0.65159646999999998</v>
      </c>
      <c r="O33" s="25">
        <f t="shared" si="11"/>
        <v>0.75124882000000004</v>
      </c>
    </row>
    <row r="34" spans="1:15" x14ac:dyDescent="0.25">
      <c r="A34" s="2" t="s">
        <v>5</v>
      </c>
      <c r="B34" s="81">
        <f t="shared" si="11"/>
        <v>0</v>
      </c>
      <c r="C34" s="81">
        <f t="shared" si="11"/>
        <v>0</v>
      </c>
      <c r="D34" s="25">
        <f t="shared" si="11"/>
        <v>6.5823679999999996E-2</v>
      </c>
      <c r="E34" s="25">
        <f t="shared" si="11"/>
        <v>8.7241840000000001E-2</v>
      </c>
      <c r="F34" s="25">
        <f t="shared" si="11"/>
        <v>0.13404266999999997</v>
      </c>
      <c r="G34" s="25">
        <f t="shared" si="11"/>
        <v>0.1146635</v>
      </c>
      <c r="H34" s="25">
        <f t="shared" si="11"/>
        <v>0.16584815</v>
      </c>
      <c r="I34" s="25">
        <f t="shared" si="11"/>
        <v>0.16492212000000001</v>
      </c>
      <c r="J34" s="25">
        <f t="shared" si="11"/>
        <v>0.18097961000000001</v>
      </c>
      <c r="K34" s="25">
        <f t="shared" si="11"/>
        <v>0.18100352</v>
      </c>
      <c r="L34" s="25">
        <f t="shared" si="11"/>
        <v>0.16614308999999999</v>
      </c>
      <c r="M34" s="25">
        <f t="shared" si="11"/>
        <v>0.18130532999999999</v>
      </c>
      <c r="N34" s="25">
        <f t="shared" si="11"/>
        <v>0.19490414</v>
      </c>
      <c r="O34" s="25">
        <f t="shared" si="11"/>
        <v>0.15437455999999999</v>
      </c>
    </row>
    <row r="35" spans="1:15" x14ac:dyDescent="0.25">
      <c r="A35" s="2" t="s">
        <v>6</v>
      </c>
      <c r="B35" s="81">
        <f t="shared" si="11"/>
        <v>0</v>
      </c>
      <c r="C35" s="81">
        <f t="shared" si="11"/>
        <v>0</v>
      </c>
      <c r="D35" s="81">
        <f t="shared" si="11"/>
        <v>0</v>
      </c>
      <c r="E35" s="25">
        <f t="shared" si="11"/>
        <v>5.4141629999999996E-2</v>
      </c>
      <c r="F35" s="25">
        <f t="shared" si="11"/>
        <v>0.11714442</v>
      </c>
      <c r="G35" s="25">
        <f t="shared" si="11"/>
        <v>0.12167747</v>
      </c>
      <c r="H35" s="25">
        <f t="shared" si="11"/>
        <v>0.16475276999999999</v>
      </c>
      <c r="I35" s="25">
        <f t="shared" si="11"/>
        <v>0.16698389</v>
      </c>
      <c r="J35" s="25">
        <f t="shared" si="11"/>
        <v>0.17498275000000002</v>
      </c>
      <c r="K35" s="25">
        <f t="shared" si="11"/>
        <v>0.17537099</v>
      </c>
      <c r="L35" s="25">
        <f t="shared" si="11"/>
        <v>0.17223817</v>
      </c>
      <c r="M35" s="25">
        <f t="shared" si="11"/>
        <v>0.17580783999999999</v>
      </c>
      <c r="N35" s="25">
        <f t="shared" si="11"/>
        <v>0.19098951</v>
      </c>
      <c r="O35" s="25">
        <f t="shared" si="11"/>
        <v>0.16604442999999999</v>
      </c>
    </row>
    <row r="36" spans="1:15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25">
        <f t="shared" si="11"/>
        <v>3.4322490000000004E-2</v>
      </c>
      <c r="I36" s="25">
        <f t="shared" si="11"/>
        <v>3.436587E-2</v>
      </c>
      <c r="J36" s="25">
        <f t="shared" si="11"/>
        <v>5.497229E-2</v>
      </c>
      <c r="K36" s="25">
        <f t="shared" si="11"/>
        <v>5.9629410000000001E-2</v>
      </c>
      <c r="L36" s="25">
        <f t="shared" si="11"/>
        <v>3.8932139999999997E-2</v>
      </c>
      <c r="M36" s="25">
        <f t="shared" si="11"/>
        <v>3.8174439999999997E-2</v>
      </c>
      <c r="N36" s="25">
        <f t="shared" si="11"/>
        <v>4.7347650000000005E-2</v>
      </c>
      <c r="O36" s="25">
        <f t="shared" si="11"/>
        <v>0</v>
      </c>
    </row>
    <row r="37" spans="1:15" x14ac:dyDescent="0.25">
      <c r="A37" s="2" t="s">
        <v>8</v>
      </c>
      <c r="B37" s="81">
        <f t="shared" si="11"/>
        <v>0</v>
      </c>
      <c r="C37" s="25">
        <f t="shared" si="11"/>
        <v>0.30407315000000001</v>
      </c>
      <c r="D37" s="25">
        <f t="shared" si="11"/>
        <v>2.8069495799999995</v>
      </c>
      <c r="E37" s="25">
        <f t="shared" si="11"/>
        <v>2.7509914400000004</v>
      </c>
      <c r="F37" s="25">
        <f t="shared" si="11"/>
        <v>3.3727223</v>
      </c>
      <c r="G37" s="25">
        <f t="shared" si="11"/>
        <v>2.7524486900000005</v>
      </c>
      <c r="H37" s="25">
        <f t="shared" si="11"/>
        <v>3.93818907</v>
      </c>
      <c r="I37" s="25">
        <f t="shared" si="11"/>
        <v>4.1266114199999997</v>
      </c>
      <c r="J37" s="25">
        <f t="shared" si="11"/>
        <v>4.3029890599999989</v>
      </c>
      <c r="K37" s="25">
        <f t="shared" si="11"/>
        <v>4.5332102599999997</v>
      </c>
      <c r="L37" s="25">
        <f t="shared" si="11"/>
        <v>4.4729889799999993</v>
      </c>
      <c r="M37" s="25">
        <f t="shared" si="11"/>
        <v>5.0661963100000005</v>
      </c>
      <c r="N37" s="25">
        <f t="shared" si="11"/>
        <v>5.6677384599999989</v>
      </c>
      <c r="O37" s="25">
        <f t="shared" si="11"/>
        <v>5.3497143299999994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9"/>
      <c r="B4" s="2">
        <v>0</v>
      </c>
      <c r="C4" s="2">
        <v>1</v>
      </c>
      <c r="D4" s="2">
        <v>4</v>
      </c>
      <c r="E4" s="2">
        <v>6</v>
      </c>
      <c r="F4" s="2">
        <v>8</v>
      </c>
      <c r="G4" s="2">
        <v>11</v>
      </c>
      <c r="H4" s="2">
        <v>15</v>
      </c>
      <c r="I4" s="2">
        <v>18</v>
      </c>
      <c r="J4" s="2">
        <v>20</v>
      </c>
      <c r="K4" s="2">
        <v>22</v>
      </c>
      <c r="L4" s="2">
        <v>25</v>
      </c>
      <c r="M4" s="2">
        <v>27</v>
      </c>
      <c r="N4" s="2">
        <v>32</v>
      </c>
      <c r="O4" s="2">
        <v>41</v>
      </c>
    </row>
    <row r="5" spans="1:15" x14ac:dyDescent="0.25">
      <c r="A5" s="8" t="s">
        <v>0</v>
      </c>
      <c r="B5" s="81">
        <v>0</v>
      </c>
      <c r="C5" s="81">
        <v>74.230559999999997</v>
      </c>
      <c r="D5" s="81">
        <v>282.04626000000002</v>
      </c>
      <c r="E5" s="81">
        <v>241.54479000000001</v>
      </c>
      <c r="F5" s="81">
        <v>169.82575</v>
      </c>
      <c r="G5" s="81">
        <v>0</v>
      </c>
      <c r="H5" s="81">
        <v>0</v>
      </c>
      <c r="I5" s="81">
        <v>0</v>
      </c>
      <c r="J5" s="82">
        <v>133.67169999999999</v>
      </c>
      <c r="K5" s="81">
        <v>172.24350000000001</v>
      </c>
      <c r="L5" s="81">
        <v>215.87549000000001</v>
      </c>
      <c r="M5" s="81">
        <v>341.74678</v>
      </c>
      <c r="N5" s="81">
        <v>406.36302999999998</v>
      </c>
      <c r="O5" s="81">
        <v>476.68937</v>
      </c>
    </row>
    <row r="6" spans="1:15" x14ac:dyDescent="0.25">
      <c r="A6" s="8" t="s">
        <v>1</v>
      </c>
      <c r="B6" s="81">
        <v>0</v>
      </c>
      <c r="C6" s="81">
        <v>21.830950000000001</v>
      </c>
      <c r="D6" s="81">
        <v>103.59029</v>
      </c>
      <c r="E6" s="81">
        <v>88.110560000000007</v>
      </c>
      <c r="F6" s="81">
        <v>105.6863</v>
      </c>
      <c r="G6" s="81">
        <v>119.33708</v>
      </c>
      <c r="H6" s="81">
        <v>156.5615</v>
      </c>
      <c r="I6" s="81">
        <v>166.34661</v>
      </c>
      <c r="J6" s="82">
        <v>235.73080999999999</v>
      </c>
      <c r="K6" s="81">
        <v>237.29920999999999</v>
      </c>
      <c r="L6" s="81">
        <v>326.02546999999998</v>
      </c>
      <c r="M6" s="81">
        <v>465.11495000000002</v>
      </c>
      <c r="N6" s="81">
        <v>548.56151999999997</v>
      </c>
      <c r="O6" s="81">
        <v>433.25382999999999</v>
      </c>
    </row>
    <row r="7" spans="1:15" x14ac:dyDescent="0.25">
      <c r="A7" s="8" t="s">
        <v>2</v>
      </c>
      <c r="B7" s="81">
        <v>0</v>
      </c>
      <c r="C7" s="81">
        <v>23.545780000000001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82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</row>
    <row r="8" spans="1:15" x14ac:dyDescent="0.25">
      <c r="A8" s="8" t="s">
        <v>3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2">
        <v>0</v>
      </c>
      <c r="K8" s="81">
        <v>0</v>
      </c>
      <c r="L8" s="81">
        <v>19.426580000000001</v>
      </c>
      <c r="M8" s="81">
        <v>42.033279999999998</v>
      </c>
      <c r="N8" s="81">
        <v>31.406359999999999</v>
      </c>
      <c r="O8" s="81">
        <v>55.31</v>
      </c>
    </row>
    <row r="9" spans="1:15" x14ac:dyDescent="0.25">
      <c r="A9" s="8" t="s">
        <v>4</v>
      </c>
      <c r="B9" s="81">
        <v>0</v>
      </c>
      <c r="C9" s="81">
        <v>20.17981</v>
      </c>
      <c r="D9" s="81">
        <v>61.836210000000001</v>
      </c>
      <c r="E9" s="81">
        <v>58.85425</v>
      </c>
      <c r="F9" s="81">
        <v>71.582729999999998</v>
      </c>
      <c r="G9" s="81">
        <v>36.200809999999997</v>
      </c>
      <c r="H9" s="81">
        <v>0</v>
      </c>
      <c r="I9" s="81">
        <v>0</v>
      </c>
      <c r="J9" s="82">
        <v>0</v>
      </c>
      <c r="K9" s="81">
        <v>0</v>
      </c>
      <c r="L9" s="81">
        <v>23.622050000000002</v>
      </c>
      <c r="M9" s="81">
        <v>45.325090000000003</v>
      </c>
      <c r="N9" s="81">
        <v>37.525930000000002</v>
      </c>
      <c r="O9" s="81">
        <v>61.3</v>
      </c>
    </row>
    <row r="10" spans="1:15" x14ac:dyDescent="0.25">
      <c r="A10" s="8" t="s">
        <v>5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2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1:15" x14ac:dyDescent="0.25">
      <c r="A11" s="8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2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1:15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2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12</v>
      </c>
      <c r="B14" s="6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  <c r="N16" s="2">
        <v>32</v>
      </c>
      <c r="O16" s="2">
        <v>41</v>
      </c>
    </row>
    <row r="17" spans="1:15" x14ac:dyDescent="0.25">
      <c r="A17" s="2" t="s">
        <v>0</v>
      </c>
      <c r="B17" s="81">
        <f>B5*$B$14</f>
        <v>0</v>
      </c>
      <c r="C17" s="81">
        <f>C5*$B$14</f>
        <v>74.230559999999997</v>
      </c>
      <c r="D17" s="81">
        <f t="shared" ref="D17:O17" si="0">D5*$B$14</f>
        <v>282.04626000000002</v>
      </c>
      <c r="E17" s="81">
        <f t="shared" si="0"/>
        <v>241.54479000000001</v>
      </c>
      <c r="F17" s="81">
        <f t="shared" si="0"/>
        <v>169.82575</v>
      </c>
      <c r="G17" s="81">
        <f t="shared" si="0"/>
        <v>0</v>
      </c>
      <c r="H17" s="81">
        <f t="shared" si="0"/>
        <v>0</v>
      </c>
      <c r="I17" s="81">
        <f t="shared" si="0"/>
        <v>0</v>
      </c>
      <c r="J17" s="81">
        <f t="shared" si="0"/>
        <v>133.67169999999999</v>
      </c>
      <c r="K17" s="81">
        <f t="shared" si="0"/>
        <v>172.24350000000001</v>
      </c>
      <c r="L17" s="81">
        <f t="shared" si="0"/>
        <v>215.87549000000001</v>
      </c>
      <c r="M17" s="81">
        <f t="shared" si="0"/>
        <v>341.74678</v>
      </c>
      <c r="N17" s="81">
        <f t="shared" si="0"/>
        <v>406.36302999999998</v>
      </c>
      <c r="O17" s="81">
        <f t="shared" si="0"/>
        <v>476.68937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21.830950000000001</v>
      </c>
      <c r="D18" s="81">
        <f t="shared" si="2"/>
        <v>103.59029</v>
      </c>
      <c r="E18" s="81">
        <f t="shared" si="2"/>
        <v>88.110560000000007</v>
      </c>
      <c r="F18" s="81">
        <f t="shared" si="2"/>
        <v>105.6863</v>
      </c>
      <c r="G18" s="81">
        <f t="shared" si="2"/>
        <v>119.33708</v>
      </c>
      <c r="H18" s="81">
        <f t="shared" si="2"/>
        <v>156.5615</v>
      </c>
      <c r="I18" s="81">
        <f t="shared" si="2"/>
        <v>166.34661</v>
      </c>
      <c r="J18" s="81">
        <f t="shared" si="2"/>
        <v>235.73080999999999</v>
      </c>
      <c r="K18" s="81">
        <f t="shared" si="2"/>
        <v>237.29920999999999</v>
      </c>
      <c r="L18" s="81">
        <f t="shared" si="2"/>
        <v>326.02546999999998</v>
      </c>
      <c r="M18" s="81">
        <f t="shared" si="2"/>
        <v>465.11495000000002</v>
      </c>
      <c r="N18" s="81">
        <f t="shared" si="2"/>
        <v>548.56151999999997</v>
      </c>
      <c r="O18" s="81">
        <f t="shared" si="2"/>
        <v>433.25382999999999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23.545780000000001</v>
      </c>
      <c r="D19" s="81">
        <f t="shared" si="2"/>
        <v>0</v>
      </c>
      <c r="E19" s="81">
        <f t="shared" si="2"/>
        <v>0</v>
      </c>
      <c r="F19" s="81">
        <f t="shared" si="2"/>
        <v>0</v>
      </c>
      <c r="G19" s="81">
        <f t="shared" si="2"/>
        <v>0</v>
      </c>
      <c r="H19" s="81">
        <f t="shared" si="2"/>
        <v>0</v>
      </c>
      <c r="I19" s="81">
        <f t="shared" si="2"/>
        <v>0</v>
      </c>
      <c r="J19" s="81">
        <f t="shared" si="2"/>
        <v>0</v>
      </c>
      <c r="K19" s="81">
        <f t="shared" si="2"/>
        <v>0</v>
      </c>
      <c r="L19" s="81">
        <f t="shared" si="2"/>
        <v>0</v>
      </c>
      <c r="M19" s="81">
        <f t="shared" si="2"/>
        <v>0</v>
      </c>
      <c r="N19" s="81">
        <f t="shared" si="2"/>
        <v>0</v>
      </c>
      <c r="O19" s="81">
        <f t="shared" si="2"/>
        <v>0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0</v>
      </c>
      <c r="D20" s="81">
        <f t="shared" si="2"/>
        <v>0</v>
      </c>
      <c r="E20" s="81">
        <f t="shared" si="2"/>
        <v>0</v>
      </c>
      <c r="F20" s="81">
        <f t="shared" si="2"/>
        <v>0</v>
      </c>
      <c r="G20" s="81">
        <f t="shared" si="2"/>
        <v>0</v>
      </c>
      <c r="H20" s="81">
        <f t="shared" si="2"/>
        <v>0</v>
      </c>
      <c r="I20" s="81">
        <f t="shared" si="2"/>
        <v>0</v>
      </c>
      <c r="J20" s="81">
        <f t="shared" si="2"/>
        <v>0</v>
      </c>
      <c r="K20" s="81">
        <f t="shared" si="2"/>
        <v>0</v>
      </c>
      <c r="L20" s="81">
        <f t="shared" si="2"/>
        <v>19.426580000000001</v>
      </c>
      <c r="M20" s="81">
        <f t="shared" si="2"/>
        <v>42.033279999999998</v>
      </c>
      <c r="N20" s="81">
        <f t="shared" si="2"/>
        <v>31.406359999999999</v>
      </c>
      <c r="O20" s="81">
        <f t="shared" si="2"/>
        <v>55.31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20.17981</v>
      </c>
      <c r="D21" s="81">
        <f t="shared" si="2"/>
        <v>61.836210000000001</v>
      </c>
      <c r="E21" s="81">
        <f t="shared" si="2"/>
        <v>58.85425</v>
      </c>
      <c r="F21" s="81">
        <f t="shared" si="2"/>
        <v>71.582729999999998</v>
      </c>
      <c r="G21" s="81">
        <f t="shared" si="2"/>
        <v>36.200809999999997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0</v>
      </c>
      <c r="L21" s="81">
        <f t="shared" si="2"/>
        <v>23.622050000000002</v>
      </c>
      <c r="M21" s="81">
        <f t="shared" si="2"/>
        <v>45.325090000000003</v>
      </c>
      <c r="N21" s="81">
        <f t="shared" si="2"/>
        <v>37.525930000000002</v>
      </c>
      <c r="O21" s="81">
        <f t="shared" si="2"/>
        <v>61.3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0</v>
      </c>
      <c r="E22" s="81">
        <f t="shared" si="2"/>
        <v>0</v>
      </c>
      <c r="F22" s="81">
        <f t="shared" si="2"/>
        <v>0</v>
      </c>
      <c r="G22" s="81">
        <f t="shared" si="2"/>
        <v>0</v>
      </c>
      <c r="H22" s="81">
        <f t="shared" si="2"/>
        <v>0</v>
      </c>
      <c r="I22" s="81">
        <f t="shared" si="2"/>
        <v>0</v>
      </c>
      <c r="J22" s="81">
        <f t="shared" si="2"/>
        <v>0</v>
      </c>
      <c r="K22" s="81">
        <f t="shared" si="2"/>
        <v>0</v>
      </c>
      <c r="L22" s="81">
        <f t="shared" si="2"/>
        <v>0</v>
      </c>
      <c r="M22" s="81">
        <f t="shared" si="2"/>
        <v>0</v>
      </c>
      <c r="N22" s="81">
        <f t="shared" si="2"/>
        <v>0</v>
      </c>
      <c r="O22" s="81">
        <f t="shared" si="2"/>
        <v>0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0</v>
      </c>
      <c r="G23" s="81">
        <f t="shared" si="2"/>
        <v>0</v>
      </c>
      <c r="H23" s="81">
        <f t="shared" si="2"/>
        <v>0</v>
      </c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  <c r="N23" s="81">
        <f t="shared" si="2"/>
        <v>0</v>
      </c>
      <c r="O23" s="81">
        <f t="shared" si="2"/>
        <v>0</v>
      </c>
    </row>
    <row r="24" spans="1:15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9">SUM(C17:C24)</f>
        <v>139.78710000000001</v>
      </c>
      <c r="D25" s="81">
        <f t="shared" si="9"/>
        <v>447.47275999999999</v>
      </c>
      <c r="E25" s="81">
        <f t="shared" si="9"/>
        <v>388.50959999999998</v>
      </c>
      <c r="F25" s="81">
        <f t="shared" si="9"/>
        <v>347.09478000000001</v>
      </c>
      <c r="G25" s="81">
        <f t="shared" si="9"/>
        <v>155.53789</v>
      </c>
      <c r="H25" s="81">
        <f t="shared" si="9"/>
        <v>156.5615</v>
      </c>
      <c r="I25" s="81">
        <f t="shared" si="9"/>
        <v>166.34661</v>
      </c>
      <c r="J25" s="81">
        <f t="shared" si="9"/>
        <v>369.40251000000001</v>
      </c>
      <c r="K25" s="81">
        <f t="shared" si="9"/>
        <v>409.54271</v>
      </c>
      <c r="L25" s="81">
        <f t="shared" si="9"/>
        <v>584.94958999999994</v>
      </c>
      <c r="M25" s="81">
        <f t="shared" si="9"/>
        <v>894.22010000000012</v>
      </c>
      <c r="N25" s="81">
        <f t="shared" si="9"/>
        <v>1023.8568399999999</v>
      </c>
      <c r="O25" s="81">
        <f t="shared" si="9"/>
        <v>1026.5531999999998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  <c r="N28" s="2">
        <v>32</v>
      </c>
      <c r="O28" s="2">
        <v>41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10">C17/1000</f>
        <v>7.4230560000000001E-2</v>
      </c>
      <c r="D29" s="25">
        <f t="shared" si="10"/>
        <v>0.28204625999999999</v>
      </c>
      <c r="E29" s="25">
        <f t="shared" si="10"/>
        <v>0.24154479000000001</v>
      </c>
      <c r="F29" s="25">
        <f t="shared" si="10"/>
        <v>0.16982575</v>
      </c>
      <c r="G29" s="81">
        <f t="shared" si="10"/>
        <v>0</v>
      </c>
      <c r="H29" s="81">
        <f t="shared" si="10"/>
        <v>0</v>
      </c>
      <c r="I29" s="81">
        <f t="shared" si="10"/>
        <v>0</v>
      </c>
      <c r="J29" s="25">
        <f t="shared" si="10"/>
        <v>0.13367169999999998</v>
      </c>
      <c r="K29" s="25">
        <f t="shared" si="10"/>
        <v>0.17224350000000002</v>
      </c>
      <c r="L29" s="25">
        <f t="shared" si="10"/>
        <v>0.21587549</v>
      </c>
      <c r="M29" s="25">
        <f t="shared" si="10"/>
        <v>0.34174678000000003</v>
      </c>
      <c r="N29" s="25">
        <f t="shared" si="10"/>
        <v>0.40636302999999996</v>
      </c>
      <c r="O29" s="25">
        <f t="shared" si="10"/>
        <v>0.47668937</v>
      </c>
    </row>
    <row r="30" spans="1:15" x14ac:dyDescent="0.25">
      <c r="A30" s="2" t="s">
        <v>1</v>
      </c>
      <c r="B30" s="81">
        <f t="shared" ref="B30:O37" si="11">B18/1000</f>
        <v>0</v>
      </c>
      <c r="C30" s="25">
        <f t="shared" si="11"/>
        <v>2.1830950000000002E-2</v>
      </c>
      <c r="D30" s="25">
        <f t="shared" si="11"/>
        <v>0.10359029</v>
      </c>
      <c r="E30" s="25">
        <f t="shared" si="11"/>
        <v>8.8110560000000004E-2</v>
      </c>
      <c r="F30" s="25">
        <f t="shared" si="11"/>
        <v>0.1056863</v>
      </c>
      <c r="G30" s="25">
        <f t="shared" si="11"/>
        <v>0.11933708</v>
      </c>
      <c r="H30" s="25">
        <f t="shared" si="11"/>
        <v>0.15656149999999999</v>
      </c>
      <c r="I30" s="25">
        <f t="shared" si="11"/>
        <v>0.16634661000000001</v>
      </c>
      <c r="J30" s="25">
        <f t="shared" si="11"/>
        <v>0.23573080999999999</v>
      </c>
      <c r="K30" s="25">
        <f t="shared" si="11"/>
        <v>0.23729920999999998</v>
      </c>
      <c r="L30" s="25">
        <f t="shared" si="11"/>
        <v>0.32602546999999998</v>
      </c>
      <c r="M30" s="25">
        <f t="shared" si="11"/>
        <v>0.46511495000000003</v>
      </c>
      <c r="N30" s="25">
        <f t="shared" si="11"/>
        <v>0.54856152000000002</v>
      </c>
      <c r="O30" s="25">
        <f t="shared" si="11"/>
        <v>0.43325383000000001</v>
      </c>
    </row>
    <row r="31" spans="1:15" x14ac:dyDescent="0.25">
      <c r="A31" s="2" t="s">
        <v>2</v>
      </c>
      <c r="B31" s="81">
        <f t="shared" si="11"/>
        <v>0</v>
      </c>
      <c r="C31" s="25">
        <f t="shared" si="11"/>
        <v>2.3545780000000002E-2</v>
      </c>
      <c r="D31" s="81">
        <f t="shared" si="11"/>
        <v>0</v>
      </c>
      <c r="E31" s="81">
        <f t="shared" si="11"/>
        <v>0</v>
      </c>
      <c r="F31" s="81">
        <f t="shared" si="11"/>
        <v>0</v>
      </c>
      <c r="G31" s="81">
        <f t="shared" si="11"/>
        <v>0</v>
      </c>
      <c r="H31" s="81">
        <f t="shared" si="11"/>
        <v>0</v>
      </c>
      <c r="I31" s="81">
        <f t="shared" si="11"/>
        <v>0</v>
      </c>
      <c r="J31" s="81">
        <f t="shared" si="11"/>
        <v>0</v>
      </c>
      <c r="K31" s="81">
        <f t="shared" si="11"/>
        <v>0</v>
      </c>
      <c r="L31" s="81">
        <f t="shared" si="11"/>
        <v>0</v>
      </c>
      <c r="M31" s="81">
        <f t="shared" si="11"/>
        <v>0</v>
      </c>
      <c r="N31" s="81">
        <f t="shared" si="11"/>
        <v>0</v>
      </c>
      <c r="O31" s="81">
        <f t="shared" si="11"/>
        <v>0</v>
      </c>
    </row>
    <row r="32" spans="1:15" x14ac:dyDescent="0.25">
      <c r="A32" s="2" t="s">
        <v>3</v>
      </c>
      <c r="B32" s="81">
        <f t="shared" si="11"/>
        <v>0</v>
      </c>
      <c r="C32" s="81">
        <f t="shared" si="11"/>
        <v>0</v>
      </c>
      <c r="D32" s="81">
        <f t="shared" si="11"/>
        <v>0</v>
      </c>
      <c r="E32" s="81">
        <f t="shared" si="11"/>
        <v>0</v>
      </c>
      <c r="F32" s="81">
        <f t="shared" si="11"/>
        <v>0</v>
      </c>
      <c r="G32" s="81">
        <f t="shared" si="11"/>
        <v>0</v>
      </c>
      <c r="H32" s="81">
        <f t="shared" si="11"/>
        <v>0</v>
      </c>
      <c r="I32" s="81">
        <f t="shared" si="11"/>
        <v>0</v>
      </c>
      <c r="J32" s="81">
        <f t="shared" si="11"/>
        <v>0</v>
      </c>
      <c r="K32" s="81">
        <f t="shared" si="11"/>
        <v>0</v>
      </c>
      <c r="L32" s="25">
        <f t="shared" si="11"/>
        <v>1.9426580000000002E-2</v>
      </c>
      <c r="M32" s="25">
        <f t="shared" si="11"/>
        <v>4.2033279999999999E-2</v>
      </c>
      <c r="N32" s="25">
        <f t="shared" si="11"/>
        <v>3.1406360000000001E-2</v>
      </c>
      <c r="O32" s="25">
        <f t="shared" si="11"/>
        <v>5.5310000000000005E-2</v>
      </c>
    </row>
    <row r="33" spans="1:15" x14ac:dyDescent="0.25">
      <c r="A33" s="2" t="s">
        <v>4</v>
      </c>
      <c r="B33" s="81">
        <f t="shared" si="11"/>
        <v>0</v>
      </c>
      <c r="C33" s="25">
        <f t="shared" si="11"/>
        <v>2.0179809999999999E-2</v>
      </c>
      <c r="D33" s="25">
        <f t="shared" si="11"/>
        <v>6.1836210000000003E-2</v>
      </c>
      <c r="E33" s="25">
        <f t="shared" si="11"/>
        <v>5.8854250000000004E-2</v>
      </c>
      <c r="F33" s="25">
        <f t="shared" si="11"/>
        <v>7.1582729999999997E-2</v>
      </c>
      <c r="G33" s="25">
        <f t="shared" si="11"/>
        <v>3.620081E-2</v>
      </c>
      <c r="H33" s="81">
        <f t="shared" si="11"/>
        <v>0</v>
      </c>
      <c r="I33" s="81">
        <f t="shared" si="11"/>
        <v>0</v>
      </c>
      <c r="J33" s="81">
        <f t="shared" si="11"/>
        <v>0</v>
      </c>
      <c r="K33" s="81">
        <f t="shared" si="11"/>
        <v>0</v>
      </c>
      <c r="L33" s="25">
        <f t="shared" si="11"/>
        <v>2.3622050000000002E-2</v>
      </c>
      <c r="M33" s="25">
        <f t="shared" si="11"/>
        <v>4.5325090000000005E-2</v>
      </c>
      <c r="N33" s="25">
        <f t="shared" si="11"/>
        <v>3.7525929999999999E-2</v>
      </c>
      <c r="O33" s="25">
        <f t="shared" si="11"/>
        <v>6.13E-2</v>
      </c>
    </row>
    <row r="34" spans="1:15" x14ac:dyDescent="0.25">
      <c r="A34" s="2" t="s">
        <v>5</v>
      </c>
      <c r="B34" s="81">
        <f t="shared" si="11"/>
        <v>0</v>
      </c>
      <c r="C34" s="81">
        <f t="shared" si="11"/>
        <v>0</v>
      </c>
      <c r="D34" s="81">
        <f t="shared" si="11"/>
        <v>0</v>
      </c>
      <c r="E34" s="81">
        <f t="shared" si="11"/>
        <v>0</v>
      </c>
      <c r="F34" s="81">
        <f t="shared" si="11"/>
        <v>0</v>
      </c>
      <c r="G34" s="81">
        <f t="shared" si="11"/>
        <v>0</v>
      </c>
      <c r="H34" s="81">
        <f t="shared" si="11"/>
        <v>0</v>
      </c>
      <c r="I34" s="81">
        <f t="shared" si="11"/>
        <v>0</v>
      </c>
      <c r="J34" s="81">
        <f t="shared" si="11"/>
        <v>0</v>
      </c>
      <c r="K34" s="81">
        <f t="shared" si="11"/>
        <v>0</v>
      </c>
      <c r="L34" s="81">
        <f t="shared" si="11"/>
        <v>0</v>
      </c>
      <c r="M34" s="81">
        <f t="shared" si="11"/>
        <v>0</v>
      </c>
      <c r="N34" s="81">
        <f t="shared" si="11"/>
        <v>0</v>
      </c>
      <c r="O34" s="81">
        <f t="shared" si="11"/>
        <v>0</v>
      </c>
    </row>
    <row r="35" spans="1:15" x14ac:dyDescent="0.25">
      <c r="A35" s="2" t="s">
        <v>6</v>
      </c>
      <c r="B35" s="81">
        <f t="shared" si="11"/>
        <v>0</v>
      </c>
      <c r="C35" s="81">
        <f t="shared" si="11"/>
        <v>0</v>
      </c>
      <c r="D35" s="81">
        <f t="shared" si="11"/>
        <v>0</v>
      </c>
      <c r="E35" s="81">
        <f t="shared" si="11"/>
        <v>0</v>
      </c>
      <c r="F35" s="81">
        <f t="shared" si="11"/>
        <v>0</v>
      </c>
      <c r="G35" s="81">
        <f t="shared" si="11"/>
        <v>0</v>
      </c>
      <c r="H35" s="81">
        <f t="shared" si="11"/>
        <v>0</v>
      </c>
      <c r="I35" s="81">
        <f t="shared" si="11"/>
        <v>0</v>
      </c>
      <c r="J35" s="81">
        <f t="shared" si="11"/>
        <v>0</v>
      </c>
      <c r="K35" s="81">
        <f t="shared" si="11"/>
        <v>0</v>
      </c>
      <c r="L35" s="81">
        <f t="shared" si="11"/>
        <v>0</v>
      </c>
      <c r="M35" s="81">
        <f t="shared" si="11"/>
        <v>0</v>
      </c>
      <c r="N35" s="81">
        <f t="shared" si="11"/>
        <v>0</v>
      </c>
      <c r="O35" s="81">
        <f t="shared" si="11"/>
        <v>0</v>
      </c>
    </row>
    <row r="36" spans="1:15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81">
        <f t="shared" si="11"/>
        <v>0</v>
      </c>
      <c r="I36" s="81">
        <f t="shared" si="11"/>
        <v>0</v>
      </c>
      <c r="J36" s="81">
        <f t="shared" si="11"/>
        <v>0</v>
      </c>
      <c r="K36" s="81">
        <f t="shared" si="11"/>
        <v>0</v>
      </c>
      <c r="L36" s="81">
        <f t="shared" si="11"/>
        <v>0</v>
      </c>
      <c r="M36" s="81">
        <f t="shared" si="11"/>
        <v>0</v>
      </c>
      <c r="N36" s="81">
        <f t="shared" si="11"/>
        <v>0</v>
      </c>
      <c r="O36" s="81">
        <f t="shared" si="11"/>
        <v>0</v>
      </c>
    </row>
    <row r="37" spans="1:15" x14ac:dyDescent="0.25">
      <c r="A37" s="2" t="s">
        <v>8</v>
      </c>
      <c r="B37" s="81">
        <f t="shared" si="11"/>
        <v>0</v>
      </c>
      <c r="C37" s="25">
        <f t="shared" si="11"/>
        <v>0.1397871</v>
      </c>
      <c r="D37" s="25">
        <f t="shared" si="11"/>
        <v>0.44747275999999997</v>
      </c>
      <c r="E37" s="25">
        <f t="shared" si="11"/>
        <v>0.38850959999999995</v>
      </c>
      <c r="F37" s="25">
        <f t="shared" si="11"/>
        <v>0.34709477999999999</v>
      </c>
      <c r="G37" s="25">
        <f t="shared" si="11"/>
        <v>0.15553789000000001</v>
      </c>
      <c r="H37" s="25">
        <f t="shared" si="11"/>
        <v>0.15656149999999999</v>
      </c>
      <c r="I37" s="25">
        <f t="shared" si="11"/>
        <v>0.16634661000000001</v>
      </c>
      <c r="J37" s="25">
        <f t="shared" si="11"/>
        <v>0.36940251000000002</v>
      </c>
      <c r="K37" s="25">
        <f t="shared" si="11"/>
        <v>0.40954270999999998</v>
      </c>
      <c r="L37" s="25">
        <f t="shared" si="11"/>
        <v>0.58494958999999991</v>
      </c>
      <c r="M37" s="25">
        <f t="shared" si="11"/>
        <v>0.89422010000000007</v>
      </c>
      <c r="N37" s="25">
        <f t="shared" si="11"/>
        <v>1.0238568399999999</v>
      </c>
      <c r="O37" s="25">
        <f t="shared" si="11"/>
        <v>1.0265531999999999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B27" sqref="B27:M27"/>
    </sheetView>
  </sheetViews>
  <sheetFormatPr defaultRowHeight="15" x14ac:dyDescent="0.25"/>
  <cols>
    <col min="1" max="1" width="18.28515625" bestFit="1" customWidth="1"/>
  </cols>
  <sheetData>
    <row r="1" spans="1:13" x14ac:dyDescent="0.25">
      <c r="A1" s="138" t="s">
        <v>182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x14ac:dyDescent="0.25">
      <c r="A4" s="139"/>
      <c r="B4" s="2">
        <v>0</v>
      </c>
      <c r="C4" s="2">
        <v>1</v>
      </c>
      <c r="D4" s="2">
        <v>3</v>
      </c>
      <c r="E4" s="2">
        <v>6</v>
      </c>
      <c r="F4" s="2">
        <v>8</v>
      </c>
      <c r="G4" s="2">
        <v>13</v>
      </c>
      <c r="H4" s="2">
        <v>15</v>
      </c>
      <c r="I4" s="2">
        <v>17</v>
      </c>
      <c r="J4" s="2">
        <v>20</v>
      </c>
      <c r="K4" s="2">
        <v>22</v>
      </c>
      <c r="L4" s="2">
        <v>24</v>
      </c>
      <c r="M4" s="2">
        <v>27</v>
      </c>
    </row>
    <row r="5" spans="1:13" x14ac:dyDescent="0.25">
      <c r="A5" s="8" t="s">
        <v>0</v>
      </c>
      <c r="B5" s="81">
        <v>0</v>
      </c>
      <c r="C5" s="81">
        <v>4021.6082266666672</v>
      </c>
      <c r="D5" s="81">
        <v>6218.7835400000004</v>
      </c>
      <c r="E5" s="81">
        <v>6774.4682533333335</v>
      </c>
      <c r="F5" s="81">
        <v>7812.6964099999996</v>
      </c>
      <c r="G5" s="81">
        <v>8666.3344799999995</v>
      </c>
      <c r="H5" s="81">
        <v>9239.9577999999983</v>
      </c>
      <c r="I5" s="81">
        <v>8691.4020666666675</v>
      </c>
      <c r="J5" s="81">
        <v>9307.1485100000009</v>
      </c>
      <c r="K5" s="81">
        <v>9522.2446833333324</v>
      </c>
      <c r="L5" s="81">
        <v>9617.3136066666666</v>
      </c>
      <c r="M5" s="81">
        <v>10299.945156666667</v>
      </c>
    </row>
    <row r="6" spans="1:13" x14ac:dyDescent="0.25">
      <c r="A6" s="8" t="s">
        <v>1</v>
      </c>
      <c r="B6" s="81">
        <v>0</v>
      </c>
      <c r="C6" s="81">
        <v>379.81920333333329</v>
      </c>
      <c r="D6" s="81">
        <v>769.7914566666667</v>
      </c>
      <c r="E6" s="81">
        <v>1615.3362733333333</v>
      </c>
      <c r="F6" s="81">
        <v>2010.1496999999999</v>
      </c>
      <c r="G6" s="81">
        <v>2223.8199599999998</v>
      </c>
      <c r="H6" s="81">
        <v>2380.3630333333331</v>
      </c>
      <c r="I6" s="81">
        <v>2171.2464833333338</v>
      </c>
      <c r="J6" s="81">
        <v>2260.2486100000001</v>
      </c>
      <c r="K6" s="81">
        <v>2466.0555033333335</v>
      </c>
      <c r="L6" s="81">
        <v>2492.7173366666666</v>
      </c>
      <c r="M6" s="81">
        <v>2716.5738266666667</v>
      </c>
    </row>
    <row r="7" spans="1:13" x14ac:dyDescent="0.25">
      <c r="A7" s="8" t="s">
        <v>2</v>
      </c>
      <c r="B7" s="81">
        <v>0</v>
      </c>
      <c r="C7" s="81">
        <v>844.73451333333333</v>
      </c>
      <c r="D7" s="81">
        <v>1642.9791866666667</v>
      </c>
      <c r="E7" s="81">
        <v>2828.0434166666669</v>
      </c>
      <c r="F7" s="81">
        <v>3213.7210566666668</v>
      </c>
      <c r="G7" s="81">
        <v>3399.8977799999998</v>
      </c>
      <c r="H7" s="81">
        <v>3611.4954133333335</v>
      </c>
      <c r="I7" s="81">
        <v>3104.89</v>
      </c>
      <c r="J7" s="81">
        <v>3486.4796133333334</v>
      </c>
      <c r="K7" s="81">
        <v>3561.138566666667</v>
      </c>
      <c r="L7" s="81">
        <v>3622.5894433333337</v>
      </c>
      <c r="M7" s="81">
        <v>3976.4728566666668</v>
      </c>
    </row>
    <row r="8" spans="1:13" x14ac:dyDescent="0.25">
      <c r="A8" s="8" t="s">
        <v>3</v>
      </c>
      <c r="B8" s="81">
        <v>0</v>
      </c>
      <c r="C8" s="81">
        <v>1572.9643533333335</v>
      </c>
      <c r="D8" s="81">
        <v>4557.6664499999997</v>
      </c>
      <c r="E8" s="81">
        <v>7853.2919400000001</v>
      </c>
      <c r="F8" s="81">
        <v>8771.2927466666661</v>
      </c>
      <c r="G8" s="81">
        <v>8941.4190533333331</v>
      </c>
      <c r="H8" s="81">
        <v>9437.9075799999991</v>
      </c>
      <c r="I8" s="81">
        <v>7293.0301800000007</v>
      </c>
      <c r="J8" s="81">
        <v>8704.2144400000016</v>
      </c>
      <c r="K8" s="81">
        <v>9050.8232399999997</v>
      </c>
      <c r="L8" s="81">
        <v>9100.5308933333345</v>
      </c>
      <c r="M8" s="81">
        <v>9811.4268299999985</v>
      </c>
    </row>
    <row r="9" spans="1:13" x14ac:dyDescent="0.25">
      <c r="A9" s="8" t="s">
        <v>4</v>
      </c>
      <c r="B9" s="81">
        <v>0</v>
      </c>
      <c r="C9" s="81">
        <v>1121.6319433333333</v>
      </c>
      <c r="D9" s="81">
        <v>1843.2929033333332</v>
      </c>
      <c r="E9" s="81">
        <v>3164.4065133333334</v>
      </c>
      <c r="F9" s="81">
        <v>3854.1356866666665</v>
      </c>
      <c r="G9" s="81">
        <v>4334.7892399999992</v>
      </c>
      <c r="H9" s="81">
        <v>4650.9798766666663</v>
      </c>
      <c r="I9" s="81">
        <v>3417.3446366666662</v>
      </c>
      <c r="J9" s="81">
        <v>4091.85383</v>
      </c>
      <c r="K9" s="81">
        <v>4667.3013033333336</v>
      </c>
      <c r="L9" s="81">
        <v>4816.9048666666667</v>
      </c>
      <c r="M9" s="81">
        <v>5235.4954233333328</v>
      </c>
    </row>
    <row r="10" spans="1:13" x14ac:dyDescent="0.25">
      <c r="A10" s="8" t="s">
        <v>5</v>
      </c>
      <c r="B10" s="81">
        <v>0</v>
      </c>
      <c r="C10" s="81">
        <v>0</v>
      </c>
      <c r="D10" s="81">
        <v>19.442393333333332</v>
      </c>
      <c r="E10" s="81">
        <v>42.856273333333327</v>
      </c>
      <c r="F10" s="81">
        <v>63.676873333333333</v>
      </c>
      <c r="G10" s="81">
        <v>70.898483333333331</v>
      </c>
      <c r="H10" s="81">
        <v>68.661266666666663</v>
      </c>
      <c r="I10" s="81">
        <v>70.156856666666656</v>
      </c>
      <c r="J10" s="81">
        <v>66.535583333333335</v>
      </c>
      <c r="K10" s="81">
        <v>53.295059999999999</v>
      </c>
      <c r="L10" s="81">
        <v>68.307673333333341</v>
      </c>
      <c r="M10" s="81">
        <v>85.870056666666656</v>
      </c>
    </row>
    <row r="11" spans="1:13" x14ac:dyDescent="0.25">
      <c r="A11" s="8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14.620609999999999</v>
      </c>
      <c r="G11" s="81">
        <v>17.380543333333332</v>
      </c>
      <c r="H11" s="81">
        <v>15.214779999999999</v>
      </c>
      <c r="I11" s="81">
        <v>13.00624</v>
      </c>
      <c r="J11" s="81">
        <v>25.754236666666667</v>
      </c>
      <c r="K11" s="81">
        <v>17.535499999999999</v>
      </c>
      <c r="L11" s="81">
        <v>20.555493333333335</v>
      </c>
      <c r="M11" s="81">
        <v>25.754236666666667</v>
      </c>
    </row>
    <row r="12" spans="1:13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59.67892333333333</v>
      </c>
      <c r="K12" s="81">
        <v>0</v>
      </c>
      <c r="L12" s="81">
        <v>0</v>
      </c>
      <c r="M12" s="81">
        <v>39.416629999999998</v>
      </c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6" t="s">
        <v>12</v>
      </c>
      <c r="B14" s="6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3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</row>
    <row r="17" spans="1:13" x14ac:dyDescent="0.25">
      <c r="A17" s="2" t="s">
        <v>0</v>
      </c>
      <c r="B17" s="81">
        <f>B5*$B$14</f>
        <v>0</v>
      </c>
      <c r="C17" s="81">
        <f>C5*$B$14</f>
        <v>8043.2164533333344</v>
      </c>
      <c r="D17" s="81">
        <f t="shared" ref="D17:M17" si="0">D5*$B$14</f>
        <v>12437.567080000001</v>
      </c>
      <c r="E17" s="81">
        <f t="shared" si="0"/>
        <v>13548.936506666667</v>
      </c>
      <c r="F17" s="81">
        <f t="shared" si="0"/>
        <v>15625.392819999999</v>
      </c>
      <c r="G17" s="81">
        <f t="shared" si="0"/>
        <v>17332.668959999999</v>
      </c>
      <c r="H17" s="81">
        <f t="shared" si="0"/>
        <v>18479.915599999997</v>
      </c>
      <c r="I17" s="81">
        <f t="shared" si="0"/>
        <v>17382.804133333335</v>
      </c>
      <c r="J17" s="81">
        <f t="shared" si="0"/>
        <v>18614.297020000002</v>
      </c>
      <c r="K17" s="81">
        <f t="shared" si="0"/>
        <v>19044.489366666665</v>
      </c>
      <c r="L17" s="81">
        <f t="shared" si="0"/>
        <v>19234.627213333333</v>
      </c>
      <c r="M17" s="81">
        <f t="shared" si="0"/>
        <v>20599.890313333333</v>
      </c>
    </row>
    <row r="18" spans="1:13" x14ac:dyDescent="0.25">
      <c r="A18" s="2" t="s">
        <v>1</v>
      </c>
      <c r="B18" s="81">
        <f t="shared" ref="B18" si="1">B6*$B$14</f>
        <v>0</v>
      </c>
      <c r="C18" s="81">
        <f t="shared" ref="C18:M24" si="2">C6*$B$14</f>
        <v>759.63840666666658</v>
      </c>
      <c r="D18" s="81">
        <f t="shared" si="2"/>
        <v>1539.5829133333334</v>
      </c>
      <c r="E18" s="81">
        <f t="shared" si="2"/>
        <v>3230.6725466666667</v>
      </c>
      <c r="F18" s="81">
        <f t="shared" si="2"/>
        <v>4020.2993999999999</v>
      </c>
      <c r="G18" s="81">
        <f t="shared" si="2"/>
        <v>4447.6399199999996</v>
      </c>
      <c r="H18" s="81">
        <f t="shared" si="2"/>
        <v>4760.7260666666662</v>
      </c>
      <c r="I18" s="81">
        <f t="shared" si="2"/>
        <v>4342.4929666666676</v>
      </c>
      <c r="J18" s="81">
        <f t="shared" si="2"/>
        <v>4520.4972200000002</v>
      </c>
      <c r="K18" s="81">
        <f t="shared" si="2"/>
        <v>4932.111006666667</v>
      </c>
      <c r="L18" s="81">
        <f t="shared" si="2"/>
        <v>4985.4346733333332</v>
      </c>
      <c r="M18" s="81">
        <f t="shared" si="2"/>
        <v>5433.1476533333334</v>
      </c>
    </row>
    <row r="19" spans="1:13" x14ac:dyDescent="0.25">
      <c r="A19" s="2" t="s">
        <v>2</v>
      </c>
      <c r="B19" s="81">
        <f t="shared" ref="B19" si="3">B7*$B$14</f>
        <v>0</v>
      </c>
      <c r="C19" s="81">
        <f t="shared" si="2"/>
        <v>1689.4690266666667</v>
      </c>
      <c r="D19" s="81">
        <f t="shared" si="2"/>
        <v>3285.9583733333334</v>
      </c>
      <c r="E19" s="81">
        <f t="shared" si="2"/>
        <v>5656.0868333333337</v>
      </c>
      <c r="F19" s="81">
        <f t="shared" si="2"/>
        <v>6427.4421133333335</v>
      </c>
      <c r="G19" s="81">
        <f t="shared" si="2"/>
        <v>6799.7955599999996</v>
      </c>
      <c r="H19" s="81">
        <f t="shared" si="2"/>
        <v>7222.9908266666671</v>
      </c>
      <c r="I19" s="81">
        <f t="shared" si="2"/>
        <v>6209.78</v>
      </c>
      <c r="J19" s="81">
        <f t="shared" si="2"/>
        <v>6972.9592266666668</v>
      </c>
      <c r="K19" s="81">
        <f t="shared" si="2"/>
        <v>7122.2771333333339</v>
      </c>
      <c r="L19" s="81">
        <f t="shared" si="2"/>
        <v>7245.1788866666675</v>
      </c>
      <c r="M19" s="81">
        <f t="shared" si="2"/>
        <v>7952.9457133333335</v>
      </c>
    </row>
    <row r="20" spans="1:13" x14ac:dyDescent="0.25">
      <c r="A20" s="2" t="s">
        <v>3</v>
      </c>
      <c r="B20" s="81">
        <f t="shared" ref="B20" si="4">B8*$B$14</f>
        <v>0</v>
      </c>
      <c r="C20" s="81">
        <f t="shared" si="2"/>
        <v>3145.928706666667</v>
      </c>
      <c r="D20" s="81">
        <f t="shared" si="2"/>
        <v>9115.3328999999994</v>
      </c>
      <c r="E20" s="81">
        <f t="shared" si="2"/>
        <v>15706.58388</v>
      </c>
      <c r="F20" s="81">
        <f t="shared" si="2"/>
        <v>17542.585493333332</v>
      </c>
      <c r="G20" s="81">
        <f t="shared" si="2"/>
        <v>17882.838106666666</v>
      </c>
      <c r="H20" s="81">
        <f t="shared" si="2"/>
        <v>18875.815159999998</v>
      </c>
      <c r="I20" s="81">
        <f t="shared" si="2"/>
        <v>14586.060360000001</v>
      </c>
      <c r="J20" s="81">
        <f t="shared" si="2"/>
        <v>17408.428880000003</v>
      </c>
      <c r="K20" s="81">
        <f t="shared" si="2"/>
        <v>18101.646479999999</v>
      </c>
      <c r="L20" s="81">
        <f t="shared" si="2"/>
        <v>18201.061786666669</v>
      </c>
      <c r="M20" s="81">
        <f t="shared" si="2"/>
        <v>19622.853659999997</v>
      </c>
    </row>
    <row r="21" spans="1:13" x14ac:dyDescent="0.25">
      <c r="A21" s="2" t="s">
        <v>4</v>
      </c>
      <c r="B21" s="81">
        <f t="shared" ref="B21" si="5">B9*$B$14</f>
        <v>0</v>
      </c>
      <c r="C21" s="81">
        <f t="shared" si="2"/>
        <v>2243.2638866666666</v>
      </c>
      <c r="D21" s="81">
        <f t="shared" si="2"/>
        <v>3686.5858066666665</v>
      </c>
      <c r="E21" s="81">
        <f t="shared" si="2"/>
        <v>6328.8130266666667</v>
      </c>
      <c r="F21" s="81">
        <f t="shared" si="2"/>
        <v>7708.271373333333</v>
      </c>
      <c r="G21" s="81">
        <f t="shared" si="2"/>
        <v>8669.5784799999983</v>
      </c>
      <c r="H21" s="81">
        <f t="shared" si="2"/>
        <v>9301.9597533333326</v>
      </c>
      <c r="I21" s="81">
        <f t="shared" si="2"/>
        <v>6834.6892733333325</v>
      </c>
      <c r="J21" s="81">
        <f t="shared" si="2"/>
        <v>8183.70766</v>
      </c>
      <c r="K21" s="81">
        <f t="shared" si="2"/>
        <v>9334.6026066666673</v>
      </c>
      <c r="L21" s="81">
        <f t="shared" si="2"/>
        <v>9633.8097333333335</v>
      </c>
      <c r="M21" s="81">
        <f t="shared" si="2"/>
        <v>10470.990846666666</v>
      </c>
    </row>
    <row r="22" spans="1:13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38.884786666666663</v>
      </c>
      <c r="E22" s="81">
        <f t="shared" si="2"/>
        <v>85.712546666666654</v>
      </c>
      <c r="F22" s="81">
        <f t="shared" si="2"/>
        <v>127.35374666666667</v>
      </c>
      <c r="G22" s="81">
        <f t="shared" si="2"/>
        <v>141.79696666666666</v>
      </c>
      <c r="H22" s="81">
        <f t="shared" si="2"/>
        <v>137.32253333333333</v>
      </c>
      <c r="I22" s="81">
        <f t="shared" si="2"/>
        <v>140.31371333333331</v>
      </c>
      <c r="J22" s="81">
        <f t="shared" si="2"/>
        <v>133.07116666666667</v>
      </c>
      <c r="K22" s="81">
        <f t="shared" si="2"/>
        <v>106.59012</v>
      </c>
      <c r="L22" s="81">
        <f t="shared" si="2"/>
        <v>136.61534666666668</v>
      </c>
      <c r="M22" s="81">
        <f t="shared" si="2"/>
        <v>171.74011333333331</v>
      </c>
    </row>
    <row r="23" spans="1:13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29.241219999999998</v>
      </c>
      <c r="G23" s="81">
        <f t="shared" si="2"/>
        <v>34.761086666666664</v>
      </c>
      <c r="H23" s="81">
        <f t="shared" si="2"/>
        <v>30.429559999999999</v>
      </c>
      <c r="I23" s="81">
        <f t="shared" si="2"/>
        <v>26.01248</v>
      </c>
      <c r="J23" s="81">
        <f t="shared" si="2"/>
        <v>51.508473333333335</v>
      </c>
      <c r="K23" s="81">
        <f t="shared" si="2"/>
        <v>35.070999999999998</v>
      </c>
      <c r="L23" s="81">
        <f t="shared" si="2"/>
        <v>41.110986666666669</v>
      </c>
      <c r="M23" s="81">
        <f t="shared" si="2"/>
        <v>51.508473333333335</v>
      </c>
    </row>
    <row r="24" spans="1:13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119.35784666666666</v>
      </c>
      <c r="K24" s="81">
        <f t="shared" si="2"/>
        <v>0</v>
      </c>
      <c r="L24" s="81">
        <f t="shared" si="2"/>
        <v>0</v>
      </c>
      <c r="M24" s="81">
        <f t="shared" si="2"/>
        <v>78.833259999999996</v>
      </c>
    </row>
    <row r="25" spans="1:13" x14ac:dyDescent="0.25">
      <c r="A25" s="2" t="s">
        <v>8</v>
      </c>
      <c r="B25" s="81">
        <f>SUM(B17:B24)</f>
        <v>0</v>
      </c>
      <c r="C25" s="81">
        <f t="shared" ref="C25:M25" si="9">SUM(C17:C24)</f>
        <v>15881.516480000002</v>
      </c>
      <c r="D25" s="81">
        <f t="shared" si="9"/>
        <v>30103.91186</v>
      </c>
      <c r="E25" s="81">
        <f t="shared" si="9"/>
        <v>44556.805339999999</v>
      </c>
      <c r="F25" s="81">
        <f t="shared" si="9"/>
        <v>51480.586166666675</v>
      </c>
      <c r="G25" s="81">
        <f t="shared" si="9"/>
        <v>55309.079079999989</v>
      </c>
      <c r="H25" s="81">
        <f t="shared" si="9"/>
        <v>58809.159499999994</v>
      </c>
      <c r="I25" s="81">
        <f t="shared" si="9"/>
        <v>49522.152926666669</v>
      </c>
      <c r="J25" s="81">
        <f t="shared" si="9"/>
        <v>56003.827493333338</v>
      </c>
      <c r="K25" s="81">
        <f t="shared" si="9"/>
        <v>58676.787713333339</v>
      </c>
      <c r="L25" s="81">
        <f t="shared" si="9"/>
        <v>59477.838626666671</v>
      </c>
      <c r="M25" s="81">
        <f t="shared" si="9"/>
        <v>64381.910033333334</v>
      </c>
    </row>
    <row r="27" spans="1:13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</row>
    <row r="29" spans="1:13" x14ac:dyDescent="0.25">
      <c r="A29" s="2" t="s">
        <v>0</v>
      </c>
      <c r="B29" s="81">
        <f>B17/1000</f>
        <v>0</v>
      </c>
      <c r="C29" s="25">
        <f t="shared" ref="C29:M29" si="10">C17/1000</f>
        <v>8.0432164533333346</v>
      </c>
      <c r="D29" s="48">
        <f t="shared" si="10"/>
        <v>12.437567080000001</v>
      </c>
      <c r="E29" s="48">
        <f t="shared" si="10"/>
        <v>13.548936506666667</v>
      </c>
      <c r="F29" s="48">
        <f t="shared" si="10"/>
        <v>15.625392819999998</v>
      </c>
      <c r="G29" s="48">
        <f t="shared" si="10"/>
        <v>17.332668959999999</v>
      </c>
      <c r="H29" s="48">
        <f t="shared" si="10"/>
        <v>18.479915599999998</v>
      </c>
      <c r="I29" s="48">
        <f t="shared" si="10"/>
        <v>17.382804133333334</v>
      </c>
      <c r="J29" s="48">
        <f t="shared" si="10"/>
        <v>18.614297020000002</v>
      </c>
      <c r="K29" s="48">
        <f t="shared" si="10"/>
        <v>19.044489366666664</v>
      </c>
      <c r="L29" s="48">
        <f t="shared" si="10"/>
        <v>19.234627213333333</v>
      </c>
      <c r="M29" s="48">
        <f t="shared" si="10"/>
        <v>20.599890313333333</v>
      </c>
    </row>
    <row r="30" spans="1:13" x14ac:dyDescent="0.25">
      <c r="A30" s="2" t="s">
        <v>1</v>
      </c>
      <c r="B30" s="81">
        <f t="shared" ref="B30:M37" si="11">B18/1000</f>
        <v>0</v>
      </c>
      <c r="C30" s="25">
        <f t="shared" si="11"/>
        <v>0.7596384066666666</v>
      </c>
      <c r="D30" s="25">
        <f t="shared" si="11"/>
        <v>1.5395829133333334</v>
      </c>
      <c r="E30" s="25">
        <f t="shared" si="11"/>
        <v>3.2306725466666668</v>
      </c>
      <c r="F30" s="25">
        <f t="shared" si="11"/>
        <v>4.0202993999999999</v>
      </c>
      <c r="G30" s="25">
        <f t="shared" si="11"/>
        <v>4.4476399199999994</v>
      </c>
      <c r="H30" s="25">
        <f t="shared" si="11"/>
        <v>4.760726066666666</v>
      </c>
      <c r="I30" s="25">
        <f t="shared" si="11"/>
        <v>4.3424929666666676</v>
      </c>
      <c r="J30" s="25">
        <f t="shared" si="11"/>
        <v>4.5204972200000002</v>
      </c>
      <c r="K30" s="25">
        <f t="shared" si="11"/>
        <v>4.9321110066666671</v>
      </c>
      <c r="L30" s="25">
        <f t="shared" si="11"/>
        <v>4.9854346733333328</v>
      </c>
      <c r="M30" s="25">
        <f t="shared" si="11"/>
        <v>5.4331476533333332</v>
      </c>
    </row>
    <row r="31" spans="1:13" x14ac:dyDescent="0.25">
      <c r="A31" s="2" t="s">
        <v>2</v>
      </c>
      <c r="B31" s="81">
        <f t="shared" si="11"/>
        <v>0</v>
      </c>
      <c r="C31" s="25">
        <f t="shared" si="11"/>
        <v>1.6894690266666665</v>
      </c>
      <c r="D31" s="25">
        <f t="shared" si="11"/>
        <v>3.2859583733333335</v>
      </c>
      <c r="E31" s="25">
        <f t="shared" si="11"/>
        <v>5.6560868333333341</v>
      </c>
      <c r="F31" s="25">
        <f t="shared" si="11"/>
        <v>6.4274421133333339</v>
      </c>
      <c r="G31" s="25">
        <f t="shared" si="11"/>
        <v>6.7997955599999997</v>
      </c>
      <c r="H31" s="25">
        <f t="shared" si="11"/>
        <v>7.2229908266666669</v>
      </c>
      <c r="I31" s="25">
        <f t="shared" si="11"/>
        <v>6.2097799999999994</v>
      </c>
      <c r="J31" s="25">
        <f t="shared" si="11"/>
        <v>6.9729592266666671</v>
      </c>
      <c r="K31" s="25">
        <f t="shared" si="11"/>
        <v>7.1222771333333341</v>
      </c>
      <c r="L31" s="25">
        <f t="shared" si="11"/>
        <v>7.2451788866666673</v>
      </c>
      <c r="M31" s="25">
        <f t="shared" si="11"/>
        <v>7.9529457133333334</v>
      </c>
    </row>
    <row r="32" spans="1:13" x14ac:dyDescent="0.25">
      <c r="A32" s="2" t="s">
        <v>3</v>
      </c>
      <c r="B32" s="81">
        <f t="shared" si="11"/>
        <v>0</v>
      </c>
      <c r="C32" s="25">
        <f t="shared" si="11"/>
        <v>3.145928706666667</v>
      </c>
      <c r="D32" s="25">
        <f t="shared" si="11"/>
        <v>9.1153329000000003</v>
      </c>
      <c r="E32" s="48">
        <f t="shared" si="11"/>
        <v>15.70658388</v>
      </c>
      <c r="F32" s="48">
        <f t="shared" si="11"/>
        <v>17.542585493333331</v>
      </c>
      <c r="G32" s="48">
        <f t="shared" si="11"/>
        <v>17.882838106666664</v>
      </c>
      <c r="H32" s="48">
        <f t="shared" si="11"/>
        <v>18.875815159999998</v>
      </c>
      <c r="I32" s="48">
        <f t="shared" si="11"/>
        <v>14.586060360000001</v>
      </c>
      <c r="J32" s="48">
        <f t="shared" si="11"/>
        <v>17.408428880000002</v>
      </c>
      <c r="K32" s="48">
        <f t="shared" si="11"/>
        <v>18.101646479999999</v>
      </c>
      <c r="L32" s="48">
        <f t="shared" si="11"/>
        <v>18.201061786666671</v>
      </c>
      <c r="M32" s="48">
        <f t="shared" si="11"/>
        <v>19.622853659999997</v>
      </c>
    </row>
    <row r="33" spans="1:13" x14ac:dyDescent="0.25">
      <c r="A33" s="2" t="s">
        <v>4</v>
      </c>
      <c r="B33" s="81">
        <f t="shared" si="11"/>
        <v>0</v>
      </c>
      <c r="C33" s="25">
        <f t="shared" si="11"/>
        <v>2.2432638866666665</v>
      </c>
      <c r="D33" s="25">
        <f t="shared" si="11"/>
        <v>3.6865858066666664</v>
      </c>
      <c r="E33" s="25">
        <f t="shared" si="11"/>
        <v>6.3288130266666665</v>
      </c>
      <c r="F33" s="25">
        <f t="shared" si="11"/>
        <v>7.708271373333333</v>
      </c>
      <c r="G33" s="25">
        <f t="shared" si="11"/>
        <v>8.6695784799999984</v>
      </c>
      <c r="H33" s="25">
        <f t="shared" si="11"/>
        <v>9.3019597533333318</v>
      </c>
      <c r="I33" s="25">
        <f t="shared" si="11"/>
        <v>6.8346892733333329</v>
      </c>
      <c r="J33" s="25">
        <f t="shared" si="11"/>
        <v>8.1837076599999996</v>
      </c>
      <c r="K33" s="25">
        <f t="shared" si="11"/>
        <v>9.3346026066666674</v>
      </c>
      <c r="L33" s="25">
        <f t="shared" si="11"/>
        <v>9.633809733333333</v>
      </c>
      <c r="M33" s="48">
        <f t="shared" si="11"/>
        <v>10.470990846666666</v>
      </c>
    </row>
    <row r="34" spans="1:13" x14ac:dyDescent="0.25">
      <c r="A34" s="2" t="s">
        <v>5</v>
      </c>
      <c r="B34" s="81">
        <f t="shared" si="11"/>
        <v>0</v>
      </c>
      <c r="C34" s="81">
        <f t="shared" si="11"/>
        <v>0</v>
      </c>
      <c r="D34" s="25">
        <f t="shared" si="11"/>
        <v>3.8884786666666664E-2</v>
      </c>
      <c r="E34" s="25">
        <f t="shared" si="11"/>
        <v>8.5712546666666653E-2</v>
      </c>
      <c r="F34" s="25">
        <f t="shared" si="11"/>
        <v>0.12735374666666666</v>
      </c>
      <c r="G34" s="25">
        <f t="shared" si="11"/>
        <v>0.14179696666666666</v>
      </c>
      <c r="H34" s="25">
        <f t="shared" si="11"/>
        <v>0.13732253333333333</v>
      </c>
      <c r="I34" s="25">
        <f t="shared" si="11"/>
        <v>0.14031371333333331</v>
      </c>
      <c r="J34" s="25">
        <f t="shared" si="11"/>
        <v>0.13307116666666666</v>
      </c>
      <c r="K34" s="25">
        <f t="shared" si="11"/>
        <v>0.10659012</v>
      </c>
      <c r="L34" s="25">
        <f t="shared" si="11"/>
        <v>0.13661534666666669</v>
      </c>
      <c r="M34" s="25">
        <f t="shared" si="11"/>
        <v>0.17174011333333331</v>
      </c>
    </row>
    <row r="35" spans="1:13" x14ac:dyDescent="0.25">
      <c r="A35" s="2" t="s">
        <v>6</v>
      </c>
      <c r="B35" s="81">
        <f t="shared" si="11"/>
        <v>0</v>
      </c>
      <c r="C35" s="81">
        <f t="shared" si="11"/>
        <v>0</v>
      </c>
      <c r="D35" s="81">
        <f t="shared" si="11"/>
        <v>0</v>
      </c>
      <c r="E35" s="81">
        <f t="shared" si="11"/>
        <v>0</v>
      </c>
      <c r="F35" s="25">
        <f t="shared" si="11"/>
        <v>2.9241219999999998E-2</v>
      </c>
      <c r="G35" s="25">
        <f t="shared" si="11"/>
        <v>3.4761086666666663E-2</v>
      </c>
      <c r="H35" s="25">
        <f t="shared" si="11"/>
        <v>3.0429559999999998E-2</v>
      </c>
      <c r="I35" s="25">
        <f t="shared" si="11"/>
        <v>2.6012480000000001E-2</v>
      </c>
      <c r="J35" s="25">
        <f t="shared" si="11"/>
        <v>5.1508473333333332E-2</v>
      </c>
      <c r="K35" s="25">
        <f t="shared" si="11"/>
        <v>3.5070999999999998E-2</v>
      </c>
      <c r="L35" s="25">
        <f t="shared" si="11"/>
        <v>4.1110986666666668E-2</v>
      </c>
      <c r="M35" s="25">
        <f t="shared" si="11"/>
        <v>5.1508473333333332E-2</v>
      </c>
    </row>
    <row r="36" spans="1:13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81">
        <f t="shared" si="11"/>
        <v>0</v>
      </c>
      <c r="I36" s="81">
        <f t="shared" si="11"/>
        <v>0</v>
      </c>
      <c r="J36" s="25">
        <f t="shared" si="11"/>
        <v>0.11935784666666666</v>
      </c>
      <c r="K36" s="81">
        <f t="shared" si="11"/>
        <v>0</v>
      </c>
      <c r="L36" s="81">
        <f t="shared" si="11"/>
        <v>0</v>
      </c>
      <c r="M36" s="25">
        <f t="shared" si="11"/>
        <v>7.8833260000000002E-2</v>
      </c>
    </row>
    <row r="37" spans="1:13" x14ac:dyDescent="0.25">
      <c r="A37" s="2" t="s">
        <v>8</v>
      </c>
      <c r="B37" s="81">
        <f t="shared" si="11"/>
        <v>0</v>
      </c>
      <c r="C37" s="48">
        <f t="shared" si="11"/>
        <v>15.881516480000002</v>
      </c>
      <c r="D37" s="48">
        <f t="shared" si="11"/>
        <v>30.10391186</v>
      </c>
      <c r="E37" s="48">
        <f t="shared" si="11"/>
        <v>44.556805339999997</v>
      </c>
      <c r="F37" s="48">
        <f t="shared" si="11"/>
        <v>51.480586166666676</v>
      </c>
      <c r="G37" s="48">
        <f t="shared" si="11"/>
        <v>55.309079079999989</v>
      </c>
      <c r="H37" s="48">
        <f t="shared" si="11"/>
        <v>58.809159499999993</v>
      </c>
      <c r="I37" s="48">
        <f t="shared" si="11"/>
        <v>49.522152926666671</v>
      </c>
      <c r="J37" s="48">
        <f t="shared" si="11"/>
        <v>56.00382749333334</v>
      </c>
      <c r="K37" s="48">
        <f t="shared" si="11"/>
        <v>58.67678771333334</v>
      </c>
      <c r="L37" s="48">
        <f t="shared" si="11"/>
        <v>59.477838626666674</v>
      </c>
      <c r="M37" s="48">
        <f t="shared" si="11"/>
        <v>64.381910033333327</v>
      </c>
    </row>
  </sheetData>
  <mergeCells count="7">
    <mergeCell ref="A27:A28"/>
    <mergeCell ref="B27:M27"/>
    <mergeCell ref="A1:M2"/>
    <mergeCell ref="A3:A4"/>
    <mergeCell ref="B3:M3"/>
    <mergeCell ref="A15:A16"/>
    <mergeCell ref="B15:M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B27" sqref="B27:M27"/>
    </sheetView>
  </sheetViews>
  <sheetFormatPr defaultRowHeight="15" x14ac:dyDescent="0.25"/>
  <cols>
    <col min="1" max="1" width="18.28515625" bestFit="1" customWidth="1"/>
  </cols>
  <sheetData>
    <row r="1" spans="1:13" x14ac:dyDescent="0.25">
      <c r="A1" s="138" t="s">
        <v>183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x14ac:dyDescent="0.25">
      <c r="A4" s="139"/>
      <c r="B4" s="2">
        <v>0</v>
      </c>
      <c r="C4" s="2">
        <v>1</v>
      </c>
      <c r="D4" s="2">
        <v>3</v>
      </c>
      <c r="E4" s="2">
        <v>6</v>
      </c>
      <c r="F4" s="2">
        <v>8</v>
      </c>
      <c r="G4" s="2">
        <v>13</v>
      </c>
      <c r="H4" s="2">
        <v>15</v>
      </c>
      <c r="I4" s="2">
        <v>17</v>
      </c>
      <c r="J4" s="2">
        <v>20</v>
      </c>
      <c r="K4" s="2">
        <v>22</v>
      </c>
      <c r="L4" s="2">
        <v>24</v>
      </c>
      <c r="M4" s="2">
        <v>27</v>
      </c>
    </row>
    <row r="5" spans="1:13" x14ac:dyDescent="0.25">
      <c r="A5" s="8" t="s">
        <v>0</v>
      </c>
      <c r="B5" s="81">
        <v>0</v>
      </c>
      <c r="C5" s="81">
        <v>1216.4820299999999</v>
      </c>
      <c r="D5" s="81">
        <v>1823.6215400000001</v>
      </c>
      <c r="E5" s="81">
        <v>5371.1677300000001</v>
      </c>
      <c r="F5" s="81">
        <v>4887.9951000000001</v>
      </c>
      <c r="G5" s="81">
        <v>5023.6879499999995</v>
      </c>
      <c r="H5" s="81">
        <v>5121.3670300000003</v>
      </c>
      <c r="I5" s="81">
        <v>5084.3679599999996</v>
      </c>
      <c r="J5" s="81">
        <v>5642.3423899999998</v>
      </c>
      <c r="K5" s="81">
        <v>6513.9395999999997</v>
      </c>
      <c r="L5" s="81">
        <v>6732.4777800000002</v>
      </c>
      <c r="M5" s="81">
        <v>7254.6715899999999</v>
      </c>
    </row>
    <row r="6" spans="1:13" x14ac:dyDescent="0.25">
      <c r="A6" s="8" t="s">
        <v>1</v>
      </c>
      <c r="B6" s="81">
        <v>0</v>
      </c>
      <c r="C6" s="81">
        <v>171.96934999999999</v>
      </c>
      <c r="D6" s="81">
        <v>421.53541000000001</v>
      </c>
      <c r="E6" s="81">
        <v>1550.8777700000001</v>
      </c>
      <c r="F6" s="81">
        <v>1787.81143</v>
      </c>
      <c r="G6" s="81">
        <v>1713.4210399999999</v>
      </c>
      <c r="H6" s="81">
        <v>1693.5370399999999</v>
      </c>
      <c r="I6" s="81">
        <v>1665.75785</v>
      </c>
      <c r="J6" s="81">
        <v>1846.64822</v>
      </c>
      <c r="K6" s="81">
        <v>2152.8999899999999</v>
      </c>
      <c r="L6" s="81">
        <v>2249.6842000000001</v>
      </c>
      <c r="M6" s="81">
        <v>2442.9584399999999</v>
      </c>
    </row>
    <row r="7" spans="1:13" x14ac:dyDescent="0.25">
      <c r="A7" s="8" t="s">
        <v>2</v>
      </c>
      <c r="B7" s="81">
        <v>0</v>
      </c>
      <c r="C7" s="81">
        <v>202.75331</v>
      </c>
      <c r="D7" s="81">
        <v>482.86905000000002</v>
      </c>
      <c r="E7" s="81">
        <v>2098.3949499999999</v>
      </c>
      <c r="F7" s="81">
        <v>2939.6917800000001</v>
      </c>
      <c r="G7" s="81">
        <v>2733.2982400000001</v>
      </c>
      <c r="H7" s="81">
        <v>2645.3703399999999</v>
      </c>
      <c r="I7" s="81">
        <v>2637.6064200000001</v>
      </c>
      <c r="J7" s="81">
        <v>3158.0447600000002</v>
      </c>
      <c r="K7" s="81">
        <v>3679.6315</v>
      </c>
      <c r="L7" s="81">
        <v>3759.0764300000001</v>
      </c>
      <c r="M7" s="81">
        <v>4064.7773200000001</v>
      </c>
    </row>
    <row r="8" spans="1:13" x14ac:dyDescent="0.25">
      <c r="A8" s="8" t="s">
        <v>3</v>
      </c>
      <c r="B8" s="81">
        <v>0</v>
      </c>
      <c r="C8" s="81">
        <v>513.49949000000004</v>
      </c>
      <c r="D8" s="81">
        <v>1182.7730200000001</v>
      </c>
      <c r="E8" s="81">
        <v>6007.2543400000004</v>
      </c>
      <c r="F8" s="81">
        <v>8262.4539600000007</v>
      </c>
      <c r="G8" s="81">
        <v>8540.46191</v>
      </c>
      <c r="H8" s="81">
        <v>7453.8686299999999</v>
      </c>
      <c r="I8" s="81">
        <v>7171.0908099999997</v>
      </c>
      <c r="J8" s="81">
        <v>8916.4009299999998</v>
      </c>
      <c r="K8" s="81">
        <v>10076.303239999999</v>
      </c>
      <c r="L8" s="81">
        <v>10319.49696</v>
      </c>
      <c r="M8" s="81">
        <v>11315.24711</v>
      </c>
    </row>
    <row r="9" spans="1:13" x14ac:dyDescent="0.25">
      <c r="A9" s="8" t="s">
        <v>4</v>
      </c>
      <c r="B9" s="81">
        <v>0</v>
      </c>
      <c r="C9" s="81">
        <v>268.76639</v>
      </c>
      <c r="D9" s="81">
        <v>672.05133999999998</v>
      </c>
      <c r="E9" s="81">
        <v>3819.8264100000001</v>
      </c>
      <c r="F9" s="81">
        <v>5202.3977599999998</v>
      </c>
      <c r="G9" s="81">
        <v>4771.6805700000004</v>
      </c>
      <c r="H9" s="81">
        <v>3972.00254</v>
      </c>
      <c r="I9" s="81">
        <v>3875.6899899999999</v>
      </c>
      <c r="J9" s="81">
        <v>5262.2145799999998</v>
      </c>
      <c r="K9" s="81">
        <v>6108.7671399999999</v>
      </c>
      <c r="L9" s="81">
        <v>6327.1355999999996</v>
      </c>
      <c r="M9" s="81">
        <v>7281.31005</v>
      </c>
    </row>
    <row r="10" spans="1:13" x14ac:dyDescent="0.25">
      <c r="A10" s="8" t="s">
        <v>5</v>
      </c>
      <c r="B10" s="81">
        <v>0</v>
      </c>
      <c r="C10" s="81">
        <v>0</v>
      </c>
      <c r="D10" s="81">
        <v>50.454329999999999</v>
      </c>
      <c r="E10" s="81">
        <v>168.0703</v>
      </c>
      <c r="F10" s="81">
        <v>186.29052999999999</v>
      </c>
      <c r="G10" s="81">
        <v>163.51481000000001</v>
      </c>
      <c r="H10" s="81">
        <v>170.49023</v>
      </c>
      <c r="I10" s="81">
        <v>153.87979000000001</v>
      </c>
      <c r="J10" s="81">
        <v>169.22166000000001</v>
      </c>
      <c r="K10" s="81">
        <v>191.39707000000001</v>
      </c>
      <c r="L10" s="81">
        <v>189.74442999999999</v>
      </c>
      <c r="M10" s="81">
        <v>211.10669999999999</v>
      </c>
    </row>
    <row r="11" spans="1:13" x14ac:dyDescent="0.25">
      <c r="A11" s="8" t="s">
        <v>6</v>
      </c>
      <c r="B11" s="81">
        <v>0</v>
      </c>
      <c r="C11" s="81">
        <v>0</v>
      </c>
      <c r="D11" s="81">
        <v>129.22640999999999</v>
      </c>
      <c r="E11" s="81">
        <v>250.22083000000001</v>
      </c>
      <c r="F11" s="81">
        <v>259.47055999999998</v>
      </c>
      <c r="G11" s="81">
        <v>212.52828</v>
      </c>
      <c r="H11" s="81">
        <v>223.80860999999999</v>
      </c>
      <c r="I11" s="81">
        <v>204.79739000000001</v>
      </c>
      <c r="J11" s="81">
        <v>214.91399000000001</v>
      </c>
      <c r="K11" s="81">
        <v>248.83589000000001</v>
      </c>
      <c r="L11" s="81">
        <v>253.93313000000001</v>
      </c>
      <c r="M11" s="81">
        <v>276.21660000000003</v>
      </c>
    </row>
    <row r="12" spans="1:13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59.67892333333333</v>
      </c>
      <c r="K12" s="81">
        <v>0</v>
      </c>
      <c r="L12" s="81">
        <v>0</v>
      </c>
      <c r="M12" s="81">
        <v>39.416629999999998</v>
      </c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6" t="s">
        <v>12</v>
      </c>
      <c r="B14" s="6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3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</row>
    <row r="17" spans="1:13" x14ac:dyDescent="0.25">
      <c r="A17" s="2" t="s">
        <v>0</v>
      </c>
      <c r="B17" s="81">
        <f>B5*$B$14</f>
        <v>0</v>
      </c>
      <c r="C17" s="81">
        <f>C5*$B$14</f>
        <v>2432.9640599999998</v>
      </c>
      <c r="D17" s="81">
        <f t="shared" ref="D17:M17" si="0">D5*$B$14</f>
        <v>3647.2430800000002</v>
      </c>
      <c r="E17" s="81">
        <f t="shared" si="0"/>
        <v>10742.33546</v>
      </c>
      <c r="F17" s="81">
        <f t="shared" si="0"/>
        <v>9775.9902000000002</v>
      </c>
      <c r="G17" s="81">
        <f t="shared" si="0"/>
        <v>10047.375899999999</v>
      </c>
      <c r="H17" s="81">
        <f t="shared" si="0"/>
        <v>10242.734060000001</v>
      </c>
      <c r="I17" s="81">
        <f t="shared" si="0"/>
        <v>10168.735919999999</v>
      </c>
      <c r="J17" s="81">
        <f t="shared" si="0"/>
        <v>11284.68478</v>
      </c>
      <c r="K17" s="81">
        <f t="shared" si="0"/>
        <v>13027.879199999999</v>
      </c>
      <c r="L17" s="81">
        <f t="shared" si="0"/>
        <v>13464.95556</v>
      </c>
      <c r="M17" s="81">
        <f t="shared" si="0"/>
        <v>14509.34318</v>
      </c>
    </row>
    <row r="18" spans="1:13" x14ac:dyDescent="0.25">
      <c r="A18" s="2" t="s">
        <v>1</v>
      </c>
      <c r="B18" s="81">
        <f t="shared" ref="B18" si="1">B6*$B$14</f>
        <v>0</v>
      </c>
      <c r="C18" s="81">
        <f t="shared" ref="C18:M24" si="2">C6*$B$14</f>
        <v>343.93869999999998</v>
      </c>
      <c r="D18" s="81">
        <f t="shared" si="2"/>
        <v>843.07082000000003</v>
      </c>
      <c r="E18" s="81">
        <f t="shared" si="2"/>
        <v>3101.7555400000001</v>
      </c>
      <c r="F18" s="81">
        <f t="shared" si="2"/>
        <v>3575.6228599999999</v>
      </c>
      <c r="G18" s="81">
        <f t="shared" si="2"/>
        <v>3426.8420799999999</v>
      </c>
      <c r="H18" s="81">
        <f t="shared" si="2"/>
        <v>3387.0740799999999</v>
      </c>
      <c r="I18" s="81">
        <f t="shared" si="2"/>
        <v>3331.5156999999999</v>
      </c>
      <c r="J18" s="81">
        <f t="shared" si="2"/>
        <v>3693.2964400000001</v>
      </c>
      <c r="K18" s="81">
        <f t="shared" si="2"/>
        <v>4305.7999799999998</v>
      </c>
      <c r="L18" s="81">
        <f t="shared" si="2"/>
        <v>4499.3684000000003</v>
      </c>
      <c r="M18" s="81">
        <f t="shared" si="2"/>
        <v>4885.9168799999998</v>
      </c>
    </row>
    <row r="19" spans="1:13" x14ac:dyDescent="0.25">
      <c r="A19" s="2" t="s">
        <v>2</v>
      </c>
      <c r="B19" s="81">
        <f t="shared" ref="B19" si="3">B7*$B$14</f>
        <v>0</v>
      </c>
      <c r="C19" s="81">
        <f t="shared" si="2"/>
        <v>405.50662</v>
      </c>
      <c r="D19" s="81">
        <f t="shared" si="2"/>
        <v>965.73810000000003</v>
      </c>
      <c r="E19" s="81">
        <f t="shared" si="2"/>
        <v>4196.7898999999998</v>
      </c>
      <c r="F19" s="81">
        <f t="shared" si="2"/>
        <v>5879.3835600000002</v>
      </c>
      <c r="G19" s="81">
        <f t="shared" si="2"/>
        <v>5466.5964800000002</v>
      </c>
      <c r="H19" s="81">
        <f t="shared" si="2"/>
        <v>5290.7406799999999</v>
      </c>
      <c r="I19" s="81">
        <f t="shared" si="2"/>
        <v>5275.2128400000001</v>
      </c>
      <c r="J19" s="81">
        <f t="shared" si="2"/>
        <v>6316.0895200000004</v>
      </c>
      <c r="K19" s="81">
        <f t="shared" si="2"/>
        <v>7359.2629999999999</v>
      </c>
      <c r="L19" s="81">
        <f t="shared" si="2"/>
        <v>7518.1528600000001</v>
      </c>
      <c r="M19" s="81">
        <f t="shared" si="2"/>
        <v>8129.5546400000003</v>
      </c>
    </row>
    <row r="20" spans="1:13" x14ac:dyDescent="0.25">
      <c r="A20" s="2" t="s">
        <v>3</v>
      </c>
      <c r="B20" s="81">
        <f t="shared" ref="B20" si="4">B8*$B$14</f>
        <v>0</v>
      </c>
      <c r="C20" s="81">
        <f t="shared" si="2"/>
        <v>1026.9989800000001</v>
      </c>
      <c r="D20" s="81">
        <f t="shared" si="2"/>
        <v>2365.5460400000002</v>
      </c>
      <c r="E20" s="81">
        <f t="shared" si="2"/>
        <v>12014.508680000001</v>
      </c>
      <c r="F20" s="81">
        <f t="shared" si="2"/>
        <v>16524.907920000001</v>
      </c>
      <c r="G20" s="81">
        <f t="shared" si="2"/>
        <v>17080.92382</v>
      </c>
      <c r="H20" s="81">
        <f t="shared" si="2"/>
        <v>14907.73726</v>
      </c>
      <c r="I20" s="81">
        <f t="shared" si="2"/>
        <v>14342.181619999999</v>
      </c>
      <c r="J20" s="81">
        <f t="shared" si="2"/>
        <v>17832.80186</v>
      </c>
      <c r="K20" s="81">
        <f t="shared" si="2"/>
        <v>20152.606479999999</v>
      </c>
      <c r="L20" s="81">
        <f t="shared" si="2"/>
        <v>20638.993920000001</v>
      </c>
      <c r="M20" s="81">
        <f t="shared" si="2"/>
        <v>22630.49422</v>
      </c>
    </row>
    <row r="21" spans="1:13" x14ac:dyDescent="0.25">
      <c r="A21" s="2" t="s">
        <v>4</v>
      </c>
      <c r="B21" s="81">
        <f t="shared" ref="B21" si="5">B9*$B$14</f>
        <v>0</v>
      </c>
      <c r="C21" s="81">
        <f t="shared" si="2"/>
        <v>537.53278</v>
      </c>
      <c r="D21" s="81">
        <f t="shared" si="2"/>
        <v>1344.10268</v>
      </c>
      <c r="E21" s="81">
        <f t="shared" si="2"/>
        <v>7639.6528200000002</v>
      </c>
      <c r="F21" s="81">
        <f t="shared" si="2"/>
        <v>10404.79552</v>
      </c>
      <c r="G21" s="81">
        <f t="shared" si="2"/>
        <v>9543.3611400000009</v>
      </c>
      <c r="H21" s="81">
        <f t="shared" si="2"/>
        <v>7944.0050799999999</v>
      </c>
      <c r="I21" s="81">
        <f t="shared" si="2"/>
        <v>7751.3799799999997</v>
      </c>
      <c r="J21" s="81">
        <f t="shared" si="2"/>
        <v>10524.42916</v>
      </c>
      <c r="K21" s="81">
        <f t="shared" si="2"/>
        <v>12217.53428</v>
      </c>
      <c r="L21" s="81">
        <f t="shared" si="2"/>
        <v>12654.271199999999</v>
      </c>
      <c r="M21" s="81">
        <f t="shared" si="2"/>
        <v>14562.6201</v>
      </c>
    </row>
    <row r="22" spans="1:13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100.90866</v>
      </c>
      <c r="E22" s="81">
        <f t="shared" si="2"/>
        <v>336.14060000000001</v>
      </c>
      <c r="F22" s="81">
        <f t="shared" si="2"/>
        <v>372.58105999999998</v>
      </c>
      <c r="G22" s="81">
        <f t="shared" si="2"/>
        <v>327.02962000000002</v>
      </c>
      <c r="H22" s="81">
        <f t="shared" si="2"/>
        <v>340.98045999999999</v>
      </c>
      <c r="I22" s="81">
        <f t="shared" si="2"/>
        <v>307.75958000000003</v>
      </c>
      <c r="J22" s="81">
        <f t="shared" si="2"/>
        <v>338.44332000000003</v>
      </c>
      <c r="K22" s="81">
        <f t="shared" si="2"/>
        <v>382.79414000000003</v>
      </c>
      <c r="L22" s="81">
        <f t="shared" si="2"/>
        <v>379.48885999999999</v>
      </c>
      <c r="M22" s="81">
        <f t="shared" si="2"/>
        <v>422.21339999999998</v>
      </c>
    </row>
    <row r="23" spans="1:13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258.45281999999997</v>
      </c>
      <c r="E23" s="81">
        <f t="shared" si="2"/>
        <v>500.44166000000001</v>
      </c>
      <c r="F23" s="81">
        <f t="shared" si="2"/>
        <v>518.94111999999996</v>
      </c>
      <c r="G23" s="81">
        <f t="shared" si="2"/>
        <v>425.05655999999999</v>
      </c>
      <c r="H23" s="81">
        <f t="shared" si="2"/>
        <v>447.61721999999997</v>
      </c>
      <c r="I23" s="81">
        <f t="shared" si="2"/>
        <v>409.59478000000001</v>
      </c>
      <c r="J23" s="81">
        <f t="shared" si="2"/>
        <v>429.82798000000003</v>
      </c>
      <c r="K23" s="81">
        <f t="shared" si="2"/>
        <v>497.67178000000001</v>
      </c>
      <c r="L23" s="81">
        <f t="shared" si="2"/>
        <v>507.86626000000001</v>
      </c>
      <c r="M23" s="81">
        <f t="shared" si="2"/>
        <v>552.43320000000006</v>
      </c>
    </row>
    <row r="24" spans="1:13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119.35784666666666</v>
      </c>
      <c r="K24" s="81">
        <f t="shared" si="2"/>
        <v>0</v>
      </c>
      <c r="L24" s="81">
        <f t="shared" si="2"/>
        <v>0</v>
      </c>
      <c r="M24" s="81">
        <f t="shared" si="2"/>
        <v>78.833259999999996</v>
      </c>
    </row>
    <row r="25" spans="1:13" x14ac:dyDescent="0.25">
      <c r="A25" s="2" t="s">
        <v>8</v>
      </c>
      <c r="B25" s="81">
        <f>SUM(B17:B24)</f>
        <v>0</v>
      </c>
      <c r="C25" s="81">
        <f t="shared" ref="C25:M25" si="9">SUM(C17:C24)</f>
        <v>4746.9411400000008</v>
      </c>
      <c r="D25" s="81">
        <f t="shared" si="9"/>
        <v>9525.0622000000003</v>
      </c>
      <c r="E25" s="81">
        <f t="shared" si="9"/>
        <v>38531.624660000001</v>
      </c>
      <c r="F25" s="81">
        <f t="shared" si="9"/>
        <v>47052.222240000003</v>
      </c>
      <c r="G25" s="81">
        <f t="shared" si="9"/>
        <v>46317.185600000004</v>
      </c>
      <c r="H25" s="81">
        <f t="shared" si="9"/>
        <v>42560.88884</v>
      </c>
      <c r="I25" s="81">
        <f t="shared" si="9"/>
        <v>41586.380419999994</v>
      </c>
      <c r="J25" s="81">
        <f t="shared" si="9"/>
        <v>50538.930906666668</v>
      </c>
      <c r="K25" s="81">
        <f t="shared" si="9"/>
        <v>57943.548859999995</v>
      </c>
      <c r="L25" s="81">
        <f t="shared" si="9"/>
        <v>59663.097060000007</v>
      </c>
      <c r="M25" s="81">
        <f t="shared" si="9"/>
        <v>65771.408880000003</v>
      </c>
    </row>
    <row r="27" spans="1:13" x14ac:dyDescent="0.25">
      <c r="A27" s="137" t="s">
        <v>205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</row>
    <row r="29" spans="1:13" x14ac:dyDescent="0.25">
      <c r="A29" s="2" t="s">
        <v>0</v>
      </c>
      <c r="B29" s="81">
        <f>B17/1000</f>
        <v>0</v>
      </c>
      <c r="C29" s="25">
        <f t="shared" ref="C29:M29" si="10">C17/1000</f>
        <v>2.4329640599999998</v>
      </c>
      <c r="D29" s="25">
        <f t="shared" si="10"/>
        <v>3.64724308</v>
      </c>
      <c r="E29" s="25">
        <f t="shared" si="10"/>
        <v>10.74233546</v>
      </c>
      <c r="F29" s="25">
        <f t="shared" si="10"/>
        <v>9.7759902000000007</v>
      </c>
      <c r="G29" s="48">
        <f t="shared" si="10"/>
        <v>10.047375899999999</v>
      </c>
      <c r="H29" s="48">
        <f t="shared" si="10"/>
        <v>10.24273406</v>
      </c>
      <c r="I29" s="48">
        <f t="shared" si="10"/>
        <v>10.16873592</v>
      </c>
      <c r="J29" s="48">
        <f t="shared" si="10"/>
        <v>11.284684779999999</v>
      </c>
      <c r="K29" s="48">
        <f t="shared" si="10"/>
        <v>13.027879199999999</v>
      </c>
      <c r="L29" s="48">
        <f t="shared" si="10"/>
        <v>13.46495556</v>
      </c>
      <c r="M29" s="48">
        <f t="shared" si="10"/>
        <v>14.50934318</v>
      </c>
    </row>
    <row r="30" spans="1:13" x14ac:dyDescent="0.25">
      <c r="A30" s="2" t="s">
        <v>1</v>
      </c>
      <c r="B30" s="81">
        <f t="shared" ref="B30:M37" si="11">B18/1000</f>
        <v>0</v>
      </c>
      <c r="C30" s="25">
        <f t="shared" si="11"/>
        <v>0.34393869999999999</v>
      </c>
      <c r="D30" s="25">
        <f t="shared" si="11"/>
        <v>0.84307082</v>
      </c>
      <c r="E30" s="25">
        <f t="shared" si="11"/>
        <v>3.1017555400000001</v>
      </c>
      <c r="F30" s="25">
        <f t="shared" si="11"/>
        <v>3.5756228599999997</v>
      </c>
      <c r="G30" s="25">
        <f t="shared" si="11"/>
        <v>3.4268420799999997</v>
      </c>
      <c r="H30" s="25">
        <f t="shared" si="11"/>
        <v>3.3870740799999997</v>
      </c>
      <c r="I30" s="25">
        <f t="shared" si="11"/>
        <v>3.3315156999999997</v>
      </c>
      <c r="J30" s="25">
        <f t="shared" si="11"/>
        <v>3.6932964400000001</v>
      </c>
      <c r="K30" s="25">
        <f t="shared" si="11"/>
        <v>4.3057999799999997</v>
      </c>
      <c r="L30" s="25">
        <f t="shared" si="11"/>
        <v>4.4993684000000007</v>
      </c>
      <c r="M30" s="25">
        <f t="shared" si="11"/>
        <v>4.8859168799999999</v>
      </c>
    </row>
    <row r="31" spans="1:13" x14ac:dyDescent="0.25">
      <c r="A31" s="2" t="s">
        <v>2</v>
      </c>
      <c r="B31" s="81">
        <f t="shared" si="11"/>
        <v>0</v>
      </c>
      <c r="C31" s="25">
        <f t="shared" si="11"/>
        <v>0.40550661999999998</v>
      </c>
      <c r="D31" s="25">
        <f t="shared" si="11"/>
        <v>0.96573810000000004</v>
      </c>
      <c r="E31" s="25">
        <f t="shared" si="11"/>
        <v>4.1967898999999997</v>
      </c>
      <c r="F31" s="25">
        <f t="shared" si="11"/>
        <v>5.87938356</v>
      </c>
      <c r="G31" s="25">
        <f t="shared" si="11"/>
        <v>5.4665964799999998</v>
      </c>
      <c r="H31" s="25">
        <f t="shared" si="11"/>
        <v>5.2907406799999999</v>
      </c>
      <c r="I31" s="25">
        <f t="shared" si="11"/>
        <v>5.27521284</v>
      </c>
      <c r="J31" s="25">
        <f t="shared" si="11"/>
        <v>6.3160895200000002</v>
      </c>
      <c r="K31" s="25">
        <f t="shared" si="11"/>
        <v>7.3592630000000003</v>
      </c>
      <c r="L31" s="25">
        <f t="shared" si="11"/>
        <v>7.5181528599999998</v>
      </c>
      <c r="M31" s="25">
        <f t="shared" si="11"/>
        <v>8.1295546400000003</v>
      </c>
    </row>
    <row r="32" spans="1:13" x14ac:dyDescent="0.25">
      <c r="A32" s="2" t="s">
        <v>3</v>
      </c>
      <c r="B32" s="81">
        <f t="shared" si="11"/>
        <v>0</v>
      </c>
      <c r="C32" s="25">
        <f t="shared" si="11"/>
        <v>1.0269989800000001</v>
      </c>
      <c r="D32" s="25">
        <f t="shared" si="11"/>
        <v>2.3655460400000003</v>
      </c>
      <c r="E32" s="48">
        <f t="shared" si="11"/>
        <v>12.01450868</v>
      </c>
      <c r="F32" s="48">
        <f t="shared" si="11"/>
        <v>16.52490792</v>
      </c>
      <c r="G32" s="48">
        <f t="shared" si="11"/>
        <v>17.080923819999999</v>
      </c>
      <c r="H32" s="48">
        <f t="shared" si="11"/>
        <v>14.907737259999999</v>
      </c>
      <c r="I32" s="48">
        <f t="shared" si="11"/>
        <v>14.34218162</v>
      </c>
      <c r="J32" s="48">
        <f t="shared" si="11"/>
        <v>17.83280186</v>
      </c>
      <c r="K32" s="48">
        <f t="shared" si="11"/>
        <v>20.152606479999999</v>
      </c>
      <c r="L32" s="48">
        <f t="shared" si="11"/>
        <v>20.638993920000001</v>
      </c>
      <c r="M32" s="48">
        <f t="shared" si="11"/>
        <v>22.630494219999999</v>
      </c>
    </row>
    <row r="33" spans="1:13" x14ac:dyDescent="0.25">
      <c r="A33" s="2" t="s">
        <v>4</v>
      </c>
      <c r="B33" s="81">
        <f t="shared" si="11"/>
        <v>0</v>
      </c>
      <c r="C33" s="25">
        <f t="shared" si="11"/>
        <v>0.53753278000000004</v>
      </c>
      <c r="D33" s="25">
        <f t="shared" si="11"/>
        <v>1.34410268</v>
      </c>
      <c r="E33" s="25">
        <f t="shared" si="11"/>
        <v>7.6396528200000002</v>
      </c>
      <c r="F33" s="48">
        <f t="shared" si="11"/>
        <v>10.40479552</v>
      </c>
      <c r="G33" s="25">
        <f t="shared" si="11"/>
        <v>9.54336114</v>
      </c>
      <c r="H33" s="25">
        <f t="shared" si="11"/>
        <v>7.9440050800000002</v>
      </c>
      <c r="I33" s="25">
        <f t="shared" si="11"/>
        <v>7.7513799799999994</v>
      </c>
      <c r="J33" s="48">
        <f t="shared" si="11"/>
        <v>10.52442916</v>
      </c>
      <c r="K33" s="48">
        <f t="shared" si="11"/>
        <v>12.217534280000001</v>
      </c>
      <c r="L33" s="48">
        <f t="shared" si="11"/>
        <v>12.654271199999998</v>
      </c>
      <c r="M33" s="48">
        <f t="shared" si="11"/>
        <v>14.5626201</v>
      </c>
    </row>
    <row r="34" spans="1:13" x14ac:dyDescent="0.25">
      <c r="A34" s="2" t="s">
        <v>5</v>
      </c>
      <c r="B34" s="81">
        <f t="shared" si="11"/>
        <v>0</v>
      </c>
      <c r="C34" s="81">
        <f t="shared" si="11"/>
        <v>0</v>
      </c>
      <c r="D34" s="25">
        <f t="shared" si="11"/>
        <v>0.10090866</v>
      </c>
      <c r="E34" s="25">
        <f t="shared" si="11"/>
        <v>0.33614060000000001</v>
      </c>
      <c r="F34" s="25">
        <f t="shared" si="11"/>
        <v>0.37258105999999996</v>
      </c>
      <c r="G34" s="25">
        <f t="shared" si="11"/>
        <v>0.32702962000000002</v>
      </c>
      <c r="H34" s="25">
        <f t="shared" si="11"/>
        <v>0.34098045999999999</v>
      </c>
      <c r="I34" s="25">
        <f t="shared" si="11"/>
        <v>0.30775958000000003</v>
      </c>
      <c r="J34" s="25">
        <f t="shared" si="11"/>
        <v>0.33844332000000005</v>
      </c>
      <c r="K34" s="25">
        <f t="shared" si="11"/>
        <v>0.38279414</v>
      </c>
      <c r="L34" s="25">
        <f t="shared" si="11"/>
        <v>0.37948885999999998</v>
      </c>
      <c r="M34" s="25">
        <f t="shared" si="11"/>
        <v>0.42221339999999996</v>
      </c>
    </row>
    <row r="35" spans="1:13" x14ac:dyDescent="0.25">
      <c r="A35" s="2" t="s">
        <v>6</v>
      </c>
      <c r="B35" s="81">
        <f t="shared" si="11"/>
        <v>0</v>
      </c>
      <c r="C35" s="81">
        <f t="shared" si="11"/>
        <v>0</v>
      </c>
      <c r="D35" s="25">
        <f t="shared" si="11"/>
        <v>0.25845281999999997</v>
      </c>
      <c r="E35" s="25">
        <f t="shared" si="11"/>
        <v>0.50044166000000001</v>
      </c>
      <c r="F35" s="25">
        <f t="shared" si="11"/>
        <v>0.51894111999999992</v>
      </c>
      <c r="G35" s="25">
        <f t="shared" si="11"/>
        <v>0.42505655999999997</v>
      </c>
      <c r="H35" s="25">
        <f t="shared" si="11"/>
        <v>0.44761721999999998</v>
      </c>
      <c r="I35" s="25">
        <f t="shared" si="11"/>
        <v>0.40959477999999999</v>
      </c>
      <c r="J35" s="25">
        <f t="shared" si="11"/>
        <v>0.42982798</v>
      </c>
      <c r="K35" s="25">
        <f t="shared" si="11"/>
        <v>0.49767178000000001</v>
      </c>
      <c r="L35" s="25">
        <f t="shared" si="11"/>
        <v>0.50786626000000001</v>
      </c>
      <c r="M35" s="25">
        <f t="shared" si="11"/>
        <v>0.55243320000000007</v>
      </c>
    </row>
    <row r="36" spans="1:13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81">
        <f t="shared" si="11"/>
        <v>0</v>
      </c>
      <c r="I36" s="81">
        <f t="shared" si="11"/>
        <v>0</v>
      </c>
      <c r="J36" s="25">
        <f t="shared" si="11"/>
        <v>0.11935784666666666</v>
      </c>
      <c r="K36" s="81">
        <f t="shared" si="11"/>
        <v>0</v>
      </c>
      <c r="L36" s="81">
        <f t="shared" si="11"/>
        <v>0</v>
      </c>
      <c r="M36" s="25">
        <f t="shared" si="11"/>
        <v>7.8833260000000002E-2</v>
      </c>
    </row>
    <row r="37" spans="1:13" x14ac:dyDescent="0.25">
      <c r="A37" s="2" t="s">
        <v>8</v>
      </c>
      <c r="B37" s="81">
        <f t="shared" si="11"/>
        <v>0</v>
      </c>
      <c r="C37" s="25">
        <f t="shared" si="11"/>
        <v>4.7469411400000006</v>
      </c>
      <c r="D37" s="25">
        <f t="shared" si="11"/>
        <v>9.5250622000000007</v>
      </c>
      <c r="E37" s="48">
        <f t="shared" si="11"/>
        <v>38.531624659999999</v>
      </c>
      <c r="F37" s="48">
        <f t="shared" si="11"/>
        <v>47.052222240000006</v>
      </c>
      <c r="G37" s="48">
        <f t="shared" si="11"/>
        <v>46.317185600000002</v>
      </c>
      <c r="H37" s="48">
        <f t="shared" si="11"/>
        <v>42.560888839999997</v>
      </c>
      <c r="I37" s="48">
        <f t="shared" si="11"/>
        <v>41.586380419999998</v>
      </c>
      <c r="J37" s="48">
        <f t="shared" si="11"/>
        <v>50.538930906666671</v>
      </c>
      <c r="K37" s="48">
        <f t="shared" si="11"/>
        <v>57.943548859999993</v>
      </c>
      <c r="L37" s="48">
        <f t="shared" si="11"/>
        <v>59.663097060000005</v>
      </c>
      <c r="M37" s="48">
        <f t="shared" si="11"/>
        <v>65.771408879999996</v>
      </c>
    </row>
  </sheetData>
  <mergeCells count="7">
    <mergeCell ref="A27:A28"/>
    <mergeCell ref="B27:M27"/>
    <mergeCell ref="A1:M2"/>
    <mergeCell ref="A3:A4"/>
    <mergeCell ref="B3:M3"/>
    <mergeCell ref="A15:A16"/>
    <mergeCell ref="B15:M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28" workbookViewId="0">
      <selection activeCell="A38" sqref="A38:O38"/>
    </sheetView>
  </sheetViews>
  <sheetFormatPr defaultRowHeight="15" x14ac:dyDescent="0.25"/>
  <cols>
    <col min="1" max="1" width="20.5703125" bestFit="1" customWidth="1"/>
    <col min="2" max="2" width="10.5703125" bestFit="1" customWidth="1"/>
    <col min="3" max="3" width="11" bestFit="1" customWidth="1"/>
    <col min="4" max="6" width="12" bestFit="1" customWidth="1"/>
  </cols>
  <sheetData>
    <row r="1" spans="1:15" x14ac:dyDescent="0.25">
      <c r="A1" s="99" t="s">
        <v>185</v>
      </c>
      <c r="B1" s="99">
        <v>0.13500000000000001</v>
      </c>
      <c r="C1" s="117"/>
      <c r="D1" s="4"/>
      <c r="E1" s="4"/>
      <c r="F1" s="4"/>
    </row>
    <row r="2" spans="1:15" x14ac:dyDescent="0.25">
      <c r="A2" s="99" t="s">
        <v>186</v>
      </c>
      <c r="B2" s="99" t="s">
        <v>187</v>
      </c>
      <c r="C2" s="117"/>
      <c r="D2" s="4"/>
      <c r="E2" s="4"/>
      <c r="F2" s="4"/>
    </row>
    <row r="3" spans="1:15" x14ac:dyDescent="0.25">
      <c r="A3" s="99">
        <v>0.9</v>
      </c>
      <c r="B3" s="99">
        <f>$B$1*A3*1000000</f>
        <v>121500.00000000001</v>
      </c>
      <c r="C3" s="119"/>
      <c r="D3" s="4"/>
      <c r="E3" s="4"/>
      <c r="F3" s="4"/>
    </row>
    <row r="4" spans="1:15" x14ac:dyDescent="0.25">
      <c r="A4" s="99">
        <v>0.75</v>
      </c>
      <c r="B4" s="99">
        <f t="shared" ref="B4:B9" si="0">$B$1*A4*1000000</f>
        <v>101250</v>
      </c>
      <c r="C4" s="119"/>
      <c r="D4" s="4"/>
      <c r="E4" s="4"/>
      <c r="F4" s="4"/>
    </row>
    <row r="5" spans="1:15" x14ac:dyDescent="0.25">
      <c r="A5" s="99">
        <v>0.5</v>
      </c>
      <c r="B5" s="99">
        <f t="shared" si="0"/>
        <v>67500</v>
      </c>
      <c r="C5" s="120"/>
      <c r="D5" s="118"/>
      <c r="E5" s="4"/>
      <c r="F5" s="4"/>
    </row>
    <row r="6" spans="1:15" x14ac:dyDescent="0.25">
      <c r="A6" s="99">
        <v>0.25</v>
      </c>
      <c r="B6" s="99">
        <f t="shared" si="0"/>
        <v>33750</v>
      </c>
      <c r="C6" s="120"/>
      <c r="D6" s="4"/>
      <c r="E6" s="4"/>
      <c r="F6" s="4"/>
    </row>
    <row r="7" spans="1:15" x14ac:dyDescent="0.25">
      <c r="A7" s="99">
        <v>0.15</v>
      </c>
      <c r="B7" s="99">
        <f t="shared" si="0"/>
        <v>20250</v>
      </c>
      <c r="C7" s="120"/>
      <c r="D7" s="4"/>
      <c r="E7" s="4"/>
      <c r="F7" s="4"/>
    </row>
    <row r="8" spans="1:15" x14ac:dyDescent="0.25">
      <c r="A8" s="99">
        <v>0.05</v>
      </c>
      <c r="B8" s="99">
        <f t="shared" si="0"/>
        <v>6750.0000000000009</v>
      </c>
      <c r="C8" s="117"/>
      <c r="D8" s="4"/>
      <c r="E8" s="4"/>
      <c r="F8" s="4"/>
    </row>
    <row r="9" spans="1:15" x14ac:dyDescent="0.25">
      <c r="A9" s="99">
        <v>0.01</v>
      </c>
      <c r="B9" s="99">
        <f t="shared" si="0"/>
        <v>1350</v>
      </c>
      <c r="C9" s="117"/>
      <c r="D9" s="4"/>
      <c r="E9" s="4"/>
      <c r="F9" s="4"/>
    </row>
    <row r="11" spans="1:15" ht="23.25" x14ac:dyDescent="0.35">
      <c r="A11" s="140" t="s">
        <v>164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5" x14ac:dyDescent="0.25">
      <c r="A12" s="137" t="s">
        <v>211</v>
      </c>
      <c r="B12" s="137" t="s">
        <v>163</v>
      </c>
      <c r="C12" s="137"/>
      <c r="D12" s="137"/>
      <c r="E12" s="137"/>
      <c r="F12" s="137"/>
      <c r="G12" s="137"/>
      <c r="H12" s="137"/>
      <c r="I12" s="137" t="s">
        <v>166</v>
      </c>
      <c r="J12" s="137"/>
      <c r="K12" s="137"/>
      <c r="L12" s="137"/>
      <c r="M12" s="137"/>
      <c r="N12" s="137"/>
      <c r="O12" s="137"/>
    </row>
    <row r="13" spans="1:15" x14ac:dyDescent="0.25">
      <c r="A13" s="137"/>
      <c r="B13" s="2">
        <v>1</v>
      </c>
      <c r="C13" s="2">
        <v>5</v>
      </c>
      <c r="D13" s="2">
        <v>15</v>
      </c>
      <c r="E13" s="2">
        <v>25</v>
      </c>
      <c r="F13" s="2">
        <v>50</v>
      </c>
      <c r="G13" s="2">
        <v>75</v>
      </c>
      <c r="H13" s="2">
        <v>90</v>
      </c>
      <c r="I13" s="81">
        <v>1</v>
      </c>
      <c r="J13" s="81">
        <v>5</v>
      </c>
      <c r="K13" s="81">
        <v>15</v>
      </c>
      <c r="L13" s="81">
        <v>25</v>
      </c>
      <c r="M13" s="81">
        <v>50</v>
      </c>
      <c r="N13" s="81">
        <v>75</v>
      </c>
      <c r="O13" s="81">
        <v>90</v>
      </c>
    </row>
    <row r="14" spans="1:15" x14ac:dyDescent="0.25">
      <c r="A14" s="2" t="s">
        <v>0</v>
      </c>
      <c r="B14" s="81">
        <v>476.68937</v>
      </c>
      <c r="C14" s="81">
        <v>2949.2656299999999</v>
      </c>
      <c r="D14" s="81">
        <v>5071.4547700000003</v>
      </c>
      <c r="E14" s="81">
        <v>6825.8971899999997</v>
      </c>
      <c r="F14" s="81">
        <v>12287.886200000001</v>
      </c>
      <c r="G14" s="81">
        <v>14101.99056</v>
      </c>
      <c r="H14" s="81">
        <v>25927.275799999999</v>
      </c>
      <c r="I14" s="25">
        <f>B14/B$9</f>
        <v>0.35310323703703705</v>
      </c>
      <c r="J14" s="25">
        <f>C14/B$8</f>
        <v>0.43692824148148141</v>
      </c>
      <c r="K14" s="25">
        <f>D14/B$7</f>
        <v>0.25044221086419755</v>
      </c>
      <c r="L14" s="27">
        <f>E14/B$6</f>
        <v>0.20224880562962963</v>
      </c>
      <c r="M14" s="25">
        <f>F14/B$5</f>
        <v>0.18204275851851853</v>
      </c>
      <c r="N14" s="25">
        <f>G14/B$4</f>
        <v>0.13927891911111112</v>
      </c>
      <c r="O14" s="25">
        <f>H14/B$3</f>
        <v>0.21339321646090531</v>
      </c>
    </row>
    <row r="15" spans="1:15" x14ac:dyDescent="0.25">
      <c r="A15" s="2" t="s">
        <v>1</v>
      </c>
      <c r="B15" s="81">
        <v>433.25382999999999</v>
      </c>
      <c r="C15" s="81">
        <v>394.63711999999998</v>
      </c>
      <c r="D15" s="81">
        <v>1218.5012400000001</v>
      </c>
      <c r="E15" s="81">
        <v>1853.52574</v>
      </c>
      <c r="F15" s="81">
        <v>4400.0550599999997</v>
      </c>
      <c r="G15" s="81">
        <v>5194.0470599999999</v>
      </c>
      <c r="H15" s="81">
        <v>7278.6256999999996</v>
      </c>
      <c r="I15" s="25">
        <f t="shared" ref="I15:I21" si="1">B15/B$9</f>
        <v>0.32092876296296297</v>
      </c>
      <c r="J15" s="25">
        <f t="shared" ref="J15:J22" si="2">C15/B$8</f>
        <v>5.8464758518518505E-2</v>
      </c>
      <c r="K15" s="25">
        <f t="shared" ref="K15:K22" si="3">D15/B$7</f>
        <v>6.0172900740740741E-2</v>
      </c>
      <c r="L15" s="27">
        <f t="shared" ref="L15:L22" si="4">E15/B$6</f>
        <v>5.4919281185185187E-2</v>
      </c>
      <c r="M15" s="25">
        <f t="shared" ref="M15:M22" si="5">F15/B$5</f>
        <v>6.5186000888888887E-2</v>
      </c>
      <c r="N15" s="25">
        <f t="shared" ref="N15:N22" si="6">G15/B$4</f>
        <v>5.1299230222222221E-2</v>
      </c>
      <c r="O15" s="25">
        <f t="shared" ref="O15:O22" si="7">H15/B$3</f>
        <v>5.9906384362139908E-2</v>
      </c>
    </row>
    <row r="16" spans="1:15" x14ac:dyDescent="0.25">
      <c r="A16" s="2" t="s">
        <v>2</v>
      </c>
      <c r="B16" s="81">
        <v>0</v>
      </c>
      <c r="C16" s="81">
        <v>452.12256000000002</v>
      </c>
      <c r="D16" s="81">
        <v>1460.66299</v>
      </c>
      <c r="E16" s="81">
        <v>2252.6575400000002</v>
      </c>
      <c r="F16" s="81">
        <v>5151.88148</v>
      </c>
      <c r="G16" s="81">
        <v>6928.1065200000003</v>
      </c>
      <c r="H16" s="81">
        <v>9344.0563399999992</v>
      </c>
      <c r="I16" s="25">
        <f t="shared" si="1"/>
        <v>0</v>
      </c>
      <c r="J16" s="25">
        <f t="shared" si="2"/>
        <v>6.6981119999999991E-2</v>
      </c>
      <c r="K16" s="25">
        <f t="shared" si="3"/>
        <v>7.2131505679012345E-2</v>
      </c>
      <c r="L16" s="27">
        <f t="shared" si="4"/>
        <v>6.6745408592592592E-2</v>
      </c>
      <c r="M16" s="25">
        <f t="shared" si="5"/>
        <v>7.6324170074074077E-2</v>
      </c>
      <c r="N16" s="25">
        <f t="shared" si="6"/>
        <v>6.8425743407407411E-2</v>
      </c>
      <c r="O16" s="25">
        <f t="shared" si="7"/>
        <v>7.6905813497942371E-2</v>
      </c>
    </row>
    <row r="17" spans="1:15" x14ac:dyDescent="0.25">
      <c r="A17" s="2" t="s">
        <v>3</v>
      </c>
      <c r="B17" s="81">
        <v>55.31</v>
      </c>
      <c r="C17" s="81">
        <v>482.02121</v>
      </c>
      <c r="D17" s="81">
        <v>2275.9122699999998</v>
      </c>
      <c r="E17" s="81">
        <v>3806.38033</v>
      </c>
      <c r="F17" s="81">
        <v>11947.48114</v>
      </c>
      <c r="G17" s="81">
        <v>18761.971420000002</v>
      </c>
      <c r="H17" s="81">
        <v>20903.961039999998</v>
      </c>
      <c r="I17" s="25">
        <f t="shared" si="1"/>
        <v>4.0970370370370372E-2</v>
      </c>
      <c r="J17" s="25">
        <f t="shared" si="2"/>
        <v>7.1410549629629616E-2</v>
      </c>
      <c r="K17" s="25">
        <f t="shared" si="3"/>
        <v>0.11239072938271603</v>
      </c>
      <c r="L17" s="27">
        <f t="shared" si="4"/>
        <v>0.1127816394074074</v>
      </c>
      <c r="M17" s="25">
        <f t="shared" si="5"/>
        <v>0.17699972059259259</v>
      </c>
      <c r="N17" s="25">
        <f t="shared" si="6"/>
        <v>0.18530342143209877</v>
      </c>
      <c r="O17" s="25">
        <f t="shared" si="7"/>
        <v>0.17204906205761314</v>
      </c>
    </row>
    <row r="18" spans="1:15" x14ac:dyDescent="0.25">
      <c r="A18" s="2" t="s">
        <v>4</v>
      </c>
      <c r="B18" s="81">
        <v>61.3</v>
      </c>
      <c r="C18" s="81">
        <v>751.24882000000002</v>
      </c>
      <c r="D18" s="81">
        <v>2326.1918500000002</v>
      </c>
      <c r="E18" s="81">
        <v>3548.6746899999998</v>
      </c>
      <c r="F18" s="81">
        <v>7816.8541400000004</v>
      </c>
      <c r="G18" s="81">
        <v>11046.357620000001</v>
      </c>
      <c r="H18" s="81">
        <v>15159.460139999999</v>
      </c>
      <c r="I18" s="25">
        <f t="shared" si="1"/>
        <v>4.5407407407407403E-2</v>
      </c>
      <c r="J18" s="25">
        <f t="shared" si="2"/>
        <v>0.11129612148148146</v>
      </c>
      <c r="K18" s="25">
        <f t="shared" si="3"/>
        <v>0.11487367160493828</v>
      </c>
      <c r="L18" s="27">
        <f t="shared" si="4"/>
        <v>0.10514591674074074</v>
      </c>
      <c r="M18" s="25">
        <f t="shared" si="5"/>
        <v>0.11580524651851852</v>
      </c>
      <c r="N18" s="25">
        <f t="shared" si="6"/>
        <v>0.10909982834567902</v>
      </c>
      <c r="O18" s="25">
        <f t="shared" si="7"/>
        <v>0.12476921925925924</v>
      </c>
    </row>
    <row r="19" spans="1:15" x14ac:dyDescent="0.25">
      <c r="A19" s="2" t="s">
        <v>5</v>
      </c>
      <c r="B19" s="81">
        <v>0</v>
      </c>
      <c r="C19" s="81">
        <v>154.37456</v>
      </c>
      <c r="D19" s="81">
        <v>615.54186000000004</v>
      </c>
      <c r="E19" s="81">
        <v>829.79091000000005</v>
      </c>
      <c r="F19" s="81">
        <v>1236.35328</v>
      </c>
      <c r="G19" s="81">
        <v>635.96248000000003</v>
      </c>
      <c r="H19" s="81">
        <v>526.92592000000002</v>
      </c>
      <c r="I19" s="25">
        <f t="shared" si="1"/>
        <v>0</v>
      </c>
      <c r="J19" s="25">
        <f t="shared" si="2"/>
        <v>2.2870305185185184E-2</v>
      </c>
      <c r="K19" s="25">
        <f t="shared" si="3"/>
        <v>3.0397128888888892E-2</v>
      </c>
      <c r="L19" s="27">
        <f t="shared" si="4"/>
        <v>2.4586397333333336E-2</v>
      </c>
      <c r="M19" s="25">
        <f t="shared" si="5"/>
        <v>1.8316344888888888E-2</v>
      </c>
      <c r="N19" s="25">
        <f t="shared" si="6"/>
        <v>6.2811109135802474E-3</v>
      </c>
      <c r="O19" s="25">
        <f t="shared" si="7"/>
        <v>4.3368388477366248E-3</v>
      </c>
    </row>
    <row r="20" spans="1:15" x14ac:dyDescent="0.25">
      <c r="A20" s="2" t="s">
        <v>6</v>
      </c>
      <c r="B20" s="81">
        <v>0</v>
      </c>
      <c r="C20" s="81">
        <v>166.04443000000001</v>
      </c>
      <c r="D20" s="81">
        <v>395.84163000000001</v>
      </c>
      <c r="E20" s="81">
        <v>579.52481999999998</v>
      </c>
      <c r="F20" s="81">
        <v>711.37127999999996</v>
      </c>
      <c r="G20" s="81">
        <v>632.53922</v>
      </c>
      <c r="H20" s="81">
        <v>546.54804000000001</v>
      </c>
      <c r="I20" s="25">
        <f t="shared" si="1"/>
        <v>0</v>
      </c>
      <c r="J20" s="25">
        <f t="shared" si="2"/>
        <v>2.4599174814814811E-2</v>
      </c>
      <c r="K20" s="25">
        <f t="shared" si="3"/>
        <v>1.9547734814814817E-2</v>
      </c>
      <c r="L20" s="27">
        <f t="shared" si="4"/>
        <v>1.7171105777777779E-2</v>
      </c>
      <c r="M20" s="25">
        <f t="shared" si="5"/>
        <v>1.0538833777777777E-2</v>
      </c>
      <c r="N20" s="25">
        <f t="shared" si="6"/>
        <v>6.2473009382716053E-3</v>
      </c>
      <c r="O20" s="25">
        <f t="shared" si="7"/>
        <v>4.4983377777777778E-3</v>
      </c>
    </row>
    <row r="21" spans="1:15" x14ac:dyDescent="0.25">
      <c r="A21" s="2" t="s">
        <v>7</v>
      </c>
      <c r="B21" s="81">
        <v>0</v>
      </c>
      <c r="C21" s="81">
        <v>47.347650000000002</v>
      </c>
      <c r="D21" s="81">
        <v>100.73846</v>
      </c>
      <c r="E21" s="81">
        <v>141.48933</v>
      </c>
      <c r="F21" s="81">
        <v>168.79751999999999</v>
      </c>
      <c r="G21" s="81">
        <v>123.14778</v>
      </c>
      <c r="H21" s="81">
        <v>0</v>
      </c>
      <c r="I21" s="25">
        <f t="shared" si="1"/>
        <v>0</v>
      </c>
      <c r="J21" s="25">
        <f t="shared" si="2"/>
        <v>7.0144666666666659E-3</v>
      </c>
      <c r="K21" s="25">
        <f t="shared" si="3"/>
        <v>4.974738765432099E-3</v>
      </c>
      <c r="L21" s="27">
        <f t="shared" si="4"/>
        <v>4.1922764444444439E-3</v>
      </c>
      <c r="M21" s="25">
        <f t="shared" si="5"/>
        <v>2.5007039999999999E-3</v>
      </c>
      <c r="N21" s="25">
        <f t="shared" si="6"/>
        <v>1.2162743703703703E-3</v>
      </c>
      <c r="O21" s="25">
        <f t="shared" si="7"/>
        <v>0</v>
      </c>
    </row>
    <row r="22" spans="1:15" x14ac:dyDescent="0.25">
      <c r="A22" s="2" t="s">
        <v>8</v>
      </c>
      <c r="B22" s="81">
        <f>SUM(B14:B21)</f>
        <v>1026.5531999999998</v>
      </c>
      <c r="C22" s="81">
        <f t="shared" ref="C22:H22" si="8">SUM(C14:C21)</f>
        <v>5397.0619799999995</v>
      </c>
      <c r="D22" s="81">
        <f t="shared" si="8"/>
        <v>13464.845069999999</v>
      </c>
      <c r="E22" s="81">
        <f t="shared" si="8"/>
        <v>19837.940549999999</v>
      </c>
      <c r="F22" s="81">
        <f t="shared" si="8"/>
        <v>43720.680100000005</v>
      </c>
      <c r="G22" s="81">
        <f t="shared" si="8"/>
        <v>57424.122660000008</v>
      </c>
      <c r="H22" s="81">
        <f t="shared" si="8"/>
        <v>79686.852979999981</v>
      </c>
      <c r="I22" s="25">
        <f>B22/B$9</f>
        <v>0.76040977777777763</v>
      </c>
      <c r="J22" s="25">
        <f t="shared" si="2"/>
        <v>0.79956473777777759</v>
      </c>
      <c r="K22" s="25">
        <f t="shared" si="3"/>
        <v>0.66493062074074072</v>
      </c>
      <c r="L22" s="27">
        <f t="shared" si="4"/>
        <v>0.58779083111111108</v>
      </c>
      <c r="M22" s="25">
        <f t="shared" si="5"/>
        <v>0.64771377925925933</v>
      </c>
      <c r="N22" s="25">
        <f t="shared" si="6"/>
        <v>0.56715182874074077</v>
      </c>
      <c r="O22" s="25">
        <f t="shared" si="7"/>
        <v>0.65585887226337425</v>
      </c>
    </row>
    <row r="24" spans="1:15" ht="21" x14ac:dyDescent="0.35">
      <c r="A24" s="141" t="s">
        <v>165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spans="1:15" x14ac:dyDescent="0.25">
      <c r="A25" s="137" t="s">
        <v>211</v>
      </c>
      <c r="B25" s="137" t="s">
        <v>163</v>
      </c>
      <c r="C25" s="137"/>
      <c r="D25" s="137"/>
      <c r="E25" s="137"/>
      <c r="F25" s="137"/>
      <c r="G25" s="137"/>
      <c r="H25" s="137"/>
      <c r="I25" s="137" t="s">
        <v>166</v>
      </c>
      <c r="J25" s="137"/>
      <c r="K25" s="137"/>
      <c r="L25" s="137"/>
      <c r="M25" s="137"/>
      <c r="N25" s="137"/>
      <c r="O25" s="137"/>
    </row>
    <row r="26" spans="1:15" x14ac:dyDescent="0.25">
      <c r="A26" s="137"/>
      <c r="B26" s="2">
        <v>1</v>
      </c>
      <c r="C26" s="2">
        <v>5</v>
      </c>
      <c r="D26" s="2">
        <v>15</v>
      </c>
      <c r="E26" s="2">
        <v>25</v>
      </c>
      <c r="F26" s="2">
        <v>50</v>
      </c>
      <c r="G26" s="2">
        <v>75</v>
      </c>
      <c r="H26" s="2">
        <v>90</v>
      </c>
      <c r="I26" s="2">
        <v>1</v>
      </c>
      <c r="J26" s="2">
        <v>5</v>
      </c>
      <c r="K26" s="2">
        <v>15</v>
      </c>
      <c r="L26" s="2">
        <v>25</v>
      </c>
      <c r="M26" s="2">
        <v>50</v>
      </c>
      <c r="N26" s="2">
        <v>75</v>
      </c>
      <c r="O26" s="2">
        <v>90</v>
      </c>
    </row>
    <row r="27" spans="1:15" x14ac:dyDescent="0.25">
      <c r="A27" s="2" t="s">
        <v>0</v>
      </c>
      <c r="B27" s="81">
        <v>34.189990000000002</v>
      </c>
      <c r="C27" s="81">
        <v>536.24255000000005</v>
      </c>
      <c r="D27" s="81">
        <v>2797.2824799999999</v>
      </c>
      <c r="E27" s="81">
        <v>6468.7527300000002</v>
      </c>
      <c r="F27" s="81">
        <v>12359.48432</v>
      </c>
      <c r="G27" s="81">
        <v>13830.276760000001</v>
      </c>
      <c r="H27" s="81">
        <v>24513.38452</v>
      </c>
      <c r="I27" s="25">
        <f>B27/B$9</f>
        <v>2.5325918518518519E-2</v>
      </c>
      <c r="J27" s="25">
        <f>C27/B$8</f>
        <v>7.9443340740740734E-2</v>
      </c>
      <c r="K27" s="25">
        <f>D27/B$7</f>
        <v>0.13813740641975308</v>
      </c>
      <c r="L27" s="25">
        <f>E27/B$6</f>
        <v>0.19166674755555557</v>
      </c>
      <c r="M27" s="25">
        <f>F27/B$5</f>
        <v>0.1831034714074074</v>
      </c>
      <c r="N27" s="25">
        <f>G27/B$4</f>
        <v>0.13659532602469138</v>
      </c>
      <c r="O27" s="25">
        <f>H27/B$3</f>
        <v>0.20175625119341561</v>
      </c>
    </row>
    <row r="28" spans="1:15" x14ac:dyDescent="0.25">
      <c r="A28" s="2" t="s">
        <v>1</v>
      </c>
      <c r="B28" s="81">
        <v>19.37059</v>
      </c>
      <c r="C28" s="81">
        <v>265.21233999999998</v>
      </c>
      <c r="D28" s="81">
        <v>1388.17218</v>
      </c>
      <c r="E28" s="81">
        <v>1512.3232700000001</v>
      </c>
      <c r="F28" s="81">
        <v>3226.5223999999998</v>
      </c>
      <c r="G28" s="81">
        <v>5604.2204599999995</v>
      </c>
      <c r="H28" s="81">
        <v>6956.6121800000001</v>
      </c>
      <c r="I28" s="25">
        <f t="shared" ref="I28:I35" si="9">B28/B$9</f>
        <v>1.4348585185185185E-2</v>
      </c>
      <c r="J28" s="25">
        <f t="shared" ref="J28:J35" si="10">C28/B$8</f>
        <v>3.9290717037037029E-2</v>
      </c>
      <c r="K28" s="25">
        <f t="shared" ref="K28:K35" si="11">D28/B$7</f>
        <v>6.8551712592592601E-2</v>
      </c>
      <c r="L28" s="25">
        <f t="shared" ref="L28:L35" si="12">E28/B$6</f>
        <v>4.4809578370370376E-2</v>
      </c>
      <c r="M28" s="25">
        <f t="shared" ref="M28:M35" si="13">F28/B$5</f>
        <v>4.7800331851851847E-2</v>
      </c>
      <c r="N28" s="25">
        <f t="shared" ref="N28:N35" si="14">G28/B$4</f>
        <v>5.5350325530864192E-2</v>
      </c>
      <c r="O28" s="25">
        <f t="shared" ref="O28:O35" si="15">H28/B$3</f>
        <v>5.7256067325102876E-2</v>
      </c>
    </row>
    <row r="29" spans="1:15" x14ac:dyDescent="0.25">
      <c r="A29" s="2" t="s">
        <v>2</v>
      </c>
      <c r="B29" s="81">
        <v>17.999780000000001</v>
      </c>
      <c r="C29" s="81">
        <v>311.69265999999999</v>
      </c>
      <c r="D29" s="81">
        <v>1447.1160500000001</v>
      </c>
      <c r="E29" s="81">
        <v>2102.2586299999998</v>
      </c>
      <c r="F29" s="81">
        <v>4526.5997799999996</v>
      </c>
      <c r="G29" s="81">
        <v>5971.8317999999999</v>
      </c>
      <c r="H29" s="81">
        <v>9775.9004600000007</v>
      </c>
      <c r="I29" s="25">
        <f t="shared" si="9"/>
        <v>1.3333170370370372E-2</v>
      </c>
      <c r="J29" s="25">
        <f t="shared" si="10"/>
        <v>4.6176690370370366E-2</v>
      </c>
      <c r="K29" s="25">
        <f t="shared" si="11"/>
        <v>7.1462520987654321E-2</v>
      </c>
      <c r="L29" s="25">
        <f t="shared" si="12"/>
        <v>6.2289144592592584E-2</v>
      </c>
      <c r="M29" s="25">
        <f t="shared" si="13"/>
        <v>6.7060737481481475E-2</v>
      </c>
      <c r="N29" s="25">
        <f t="shared" si="14"/>
        <v>5.8981054814814811E-2</v>
      </c>
      <c r="O29" s="25">
        <f t="shared" si="15"/>
        <v>8.0460086090534982E-2</v>
      </c>
    </row>
    <row r="30" spans="1:15" x14ac:dyDescent="0.25">
      <c r="A30" s="2" t="s">
        <v>3</v>
      </c>
      <c r="B30" s="81">
        <v>45.436360000000001</v>
      </c>
      <c r="C30" s="81">
        <v>208.2963</v>
      </c>
      <c r="D30" s="81">
        <v>73.624920000000003</v>
      </c>
      <c r="E30" s="81">
        <v>2535.3876700000001</v>
      </c>
      <c r="F30" s="81">
        <v>7683.84292</v>
      </c>
      <c r="G30" s="81">
        <v>12203.09296</v>
      </c>
      <c r="H30" s="81">
        <v>18716.026760000001</v>
      </c>
      <c r="I30" s="25">
        <f t="shared" si="9"/>
        <v>3.365656296296296E-2</v>
      </c>
      <c r="J30" s="25">
        <f t="shared" si="10"/>
        <v>3.0858711111111107E-2</v>
      </c>
      <c r="K30" s="25">
        <f t="shared" si="11"/>
        <v>3.6357985185185185E-3</v>
      </c>
      <c r="L30" s="25">
        <f t="shared" si="12"/>
        <v>7.5122597629629626E-2</v>
      </c>
      <c r="M30" s="25">
        <f t="shared" si="13"/>
        <v>0.11383470992592593</v>
      </c>
      <c r="N30" s="25">
        <f t="shared" si="14"/>
        <v>0.12052437491358024</v>
      </c>
      <c r="O30" s="25">
        <f t="shared" si="15"/>
        <v>0.15404137251028804</v>
      </c>
    </row>
    <row r="31" spans="1:15" x14ac:dyDescent="0.25">
      <c r="A31" s="2" t="s">
        <v>4</v>
      </c>
      <c r="B31" s="81">
        <v>36.021279999999997</v>
      </c>
      <c r="C31" s="81">
        <v>493.39983999999998</v>
      </c>
      <c r="D31" s="81">
        <v>1637.1417300000001</v>
      </c>
      <c r="E31" s="81">
        <v>2610.8684699999999</v>
      </c>
      <c r="F31" s="81">
        <v>5403.8852999999999</v>
      </c>
      <c r="G31" s="81">
        <v>6934.7084400000003</v>
      </c>
      <c r="H31" s="81">
        <v>10643.004139999999</v>
      </c>
      <c r="I31" s="25">
        <f t="shared" si="9"/>
        <v>2.6682429629629627E-2</v>
      </c>
      <c r="J31" s="25">
        <f t="shared" si="10"/>
        <v>7.3096272592592576E-2</v>
      </c>
      <c r="K31" s="25">
        <f t="shared" si="11"/>
        <v>8.0846505185185186E-2</v>
      </c>
      <c r="L31" s="25">
        <f t="shared" si="12"/>
        <v>7.7359065777777777E-2</v>
      </c>
      <c r="M31" s="25">
        <f t="shared" si="13"/>
        <v>8.005756E-2</v>
      </c>
      <c r="N31" s="25">
        <f t="shared" si="14"/>
        <v>6.8490947555555556E-2</v>
      </c>
      <c r="O31" s="25">
        <f t="shared" si="15"/>
        <v>8.7596741893004093E-2</v>
      </c>
    </row>
    <row r="32" spans="1:15" x14ac:dyDescent="0.25">
      <c r="A32" s="2" t="s">
        <v>5</v>
      </c>
      <c r="B32" s="81">
        <v>0</v>
      </c>
      <c r="C32" s="81">
        <v>36.79777</v>
      </c>
      <c r="D32" s="81">
        <v>153.25075000000001</v>
      </c>
      <c r="E32" s="81">
        <v>71.01925</v>
      </c>
      <c r="F32" s="81">
        <v>225.33838</v>
      </c>
      <c r="G32" s="81">
        <v>419.83789999999999</v>
      </c>
      <c r="H32" s="81">
        <v>810.14923999999996</v>
      </c>
      <c r="I32" s="25">
        <f t="shared" si="9"/>
        <v>0</v>
      </c>
      <c r="J32" s="25">
        <f t="shared" si="10"/>
        <v>5.4515214814814805E-3</v>
      </c>
      <c r="K32" s="25">
        <f t="shared" si="11"/>
        <v>7.5679382716049388E-3</v>
      </c>
      <c r="L32" s="25">
        <f t="shared" si="12"/>
        <v>2.1042740740740739E-3</v>
      </c>
      <c r="M32" s="25">
        <f t="shared" si="13"/>
        <v>3.3383463703703705E-3</v>
      </c>
      <c r="N32" s="25">
        <f t="shared" si="14"/>
        <v>4.146547160493827E-3</v>
      </c>
      <c r="O32" s="25">
        <f t="shared" si="15"/>
        <v>6.6678949794238673E-3</v>
      </c>
    </row>
    <row r="33" spans="1:15" x14ac:dyDescent="0.25">
      <c r="A33" s="2" t="s">
        <v>6</v>
      </c>
      <c r="B33" s="81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25">
        <f t="shared" si="9"/>
        <v>0</v>
      </c>
      <c r="J33" s="25">
        <f t="shared" si="10"/>
        <v>0</v>
      </c>
      <c r="K33" s="25">
        <f t="shared" si="11"/>
        <v>0</v>
      </c>
      <c r="L33" s="25">
        <f t="shared" si="12"/>
        <v>0</v>
      </c>
      <c r="M33" s="25">
        <f t="shared" si="13"/>
        <v>0</v>
      </c>
      <c r="N33" s="25">
        <f t="shared" si="14"/>
        <v>0</v>
      </c>
      <c r="O33" s="25">
        <f t="shared" si="15"/>
        <v>0</v>
      </c>
    </row>
    <row r="34" spans="1:15" x14ac:dyDescent="0.25">
      <c r="A34" s="2" t="s">
        <v>7</v>
      </c>
      <c r="B34" s="81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25">
        <f t="shared" si="9"/>
        <v>0</v>
      </c>
      <c r="J34" s="25">
        <f t="shared" si="10"/>
        <v>0</v>
      </c>
      <c r="K34" s="25">
        <f t="shared" si="11"/>
        <v>0</v>
      </c>
      <c r="L34" s="25">
        <f t="shared" si="12"/>
        <v>0</v>
      </c>
      <c r="M34" s="25">
        <f t="shared" si="13"/>
        <v>0</v>
      </c>
      <c r="N34" s="25">
        <f t="shared" si="14"/>
        <v>0</v>
      </c>
      <c r="O34" s="25">
        <f t="shared" si="15"/>
        <v>0</v>
      </c>
    </row>
    <row r="35" spans="1:15" x14ac:dyDescent="0.25">
      <c r="A35" s="2" t="s">
        <v>8</v>
      </c>
      <c r="B35" s="81">
        <f>SUM(B27:B34)</f>
        <v>153.018</v>
      </c>
      <c r="C35" s="81">
        <f t="shared" ref="C35:G35" si="16">SUM(C27:C34)</f>
        <v>1851.6414599999998</v>
      </c>
      <c r="D35" s="81">
        <f t="shared" si="16"/>
        <v>7496.5881100000006</v>
      </c>
      <c r="E35" s="81">
        <f t="shared" si="16"/>
        <v>15300.610019999998</v>
      </c>
      <c r="F35" s="81">
        <f t="shared" si="16"/>
        <v>33425.6731</v>
      </c>
      <c r="G35" s="81">
        <f t="shared" si="16"/>
        <v>44963.96832</v>
      </c>
      <c r="H35" s="81">
        <v>71492.694280000011</v>
      </c>
      <c r="I35" s="25">
        <f t="shared" si="9"/>
        <v>0.11334666666666667</v>
      </c>
      <c r="J35" s="25">
        <f t="shared" si="10"/>
        <v>0.27431725333333329</v>
      </c>
      <c r="K35" s="25">
        <f t="shared" si="11"/>
        <v>0.37020188197530868</v>
      </c>
      <c r="L35" s="25">
        <f t="shared" si="12"/>
        <v>0.45335140799999996</v>
      </c>
      <c r="M35" s="25">
        <f t="shared" si="13"/>
        <v>0.49519515703703704</v>
      </c>
      <c r="N35" s="25">
        <f t="shared" si="14"/>
        <v>0.44408857600000001</v>
      </c>
      <c r="O35" s="25">
        <f t="shared" si="15"/>
        <v>0.58841723687242797</v>
      </c>
    </row>
    <row r="38" spans="1:15" ht="23.25" x14ac:dyDescent="0.35">
      <c r="A38" s="140" t="s">
        <v>164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</row>
    <row r="39" spans="1:15" x14ac:dyDescent="0.25">
      <c r="A39" s="137" t="s">
        <v>212</v>
      </c>
      <c r="B39" s="137" t="s">
        <v>163</v>
      </c>
      <c r="C39" s="137"/>
      <c r="D39" s="137"/>
      <c r="E39" s="137"/>
      <c r="F39" s="137"/>
      <c r="G39" s="137"/>
      <c r="H39" s="137"/>
      <c r="I39" s="137" t="s">
        <v>166</v>
      </c>
      <c r="J39" s="137"/>
      <c r="K39" s="137"/>
      <c r="L39" s="137"/>
      <c r="M39" s="137"/>
      <c r="N39" s="137"/>
      <c r="O39" s="137"/>
    </row>
    <row r="40" spans="1:15" x14ac:dyDescent="0.25">
      <c r="A40" s="137"/>
      <c r="B40" s="2">
        <v>1</v>
      </c>
      <c r="C40" s="2">
        <v>5</v>
      </c>
      <c r="D40" s="2">
        <v>15</v>
      </c>
      <c r="E40" s="2">
        <v>25</v>
      </c>
      <c r="F40" s="2">
        <v>50</v>
      </c>
      <c r="G40" s="2">
        <v>75</v>
      </c>
      <c r="H40" s="2">
        <v>90</v>
      </c>
      <c r="I40" s="81">
        <v>1</v>
      </c>
      <c r="J40" s="81">
        <v>5</v>
      </c>
      <c r="K40" s="81">
        <v>15</v>
      </c>
      <c r="L40" s="81">
        <v>25</v>
      </c>
      <c r="M40" s="81">
        <v>50</v>
      </c>
      <c r="N40" s="81">
        <v>75</v>
      </c>
      <c r="O40" s="81">
        <v>90</v>
      </c>
    </row>
    <row r="41" spans="1:15" x14ac:dyDescent="0.25">
      <c r="A41" s="2" t="s">
        <v>0</v>
      </c>
      <c r="B41" s="25">
        <f>B14/1000</f>
        <v>0.47668937</v>
      </c>
      <c r="C41" s="25">
        <f t="shared" ref="C41:H41" si="17">C14/1000</f>
        <v>2.9492656299999997</v>
      </c>
      <c r="D41" s="25">
        <f t="shared" si="17"/>
        <v>5.0714547699999999</v>
      </c>
      <c r="E41" s="25">
        <f t="shared" si="17"/>
        <v>6.8258971900000001</v>
      </c>
      <c r="F41" s="48">
        <f t="shared" si="17"/>
        <v>12.287886200000001</v>
      </c>
      <c r="G41" s="48">
        <f t="shared" si="17"/>
        <v>14.101990560000001</v>
      </c>
      <c r="H41" s="48">
        <f t="shared" si="17"/>
        <v>25.9272758</v>
      </c>
      <c r="I41" s="25">
        <f>I14</f>
        <v>0.35310323703703705</v>
      </c>
      <c r="J41" s="25">
        <f t="shared" ref="J41:O41" si="18">J14</f>
        <v>0.43692824148148141</v>
      </c>
      <c r="K41" s="25">
        <f t="shared" si="18"/>
        <v>0.25044221086419755</v>
      </c>
      <c r="L41" s="25">
        <f t="shared" si="18"/>
        <v>0.20224880562962963</v>
      </c>
      <c r="M41" s="25">
        <f t="shared" si="18"/>
        <v>0.18204275851851853</v>
      </c>
      <c r="N41" s="25">
        <f t="shared" si="18"/>
        <v>0.13927891911111112</v>
      </c>
      <c r="O41" s="25">
        <f t="shared" si="18"/>
        <v>0.21339321646090531</v>
      </c>
    </row>
    <row r="42" spans="1:15" x14ac:dyDescent="0.25">
      <c r="A42" s="2" t="s">
        <v>1</v>
      </c>
      <c r="B42" s="25">
        <f t="shared" ref="B42:H49" si="19">B15/1000</f>
        <v>0.43325383000000001</v>
      </c>
      <c r="C42" s="25">
        <f t="shared" si="19"/>
        <v>0.39463712000000001</v>
      </c>
      <c r="D42" s="25">
        <f t="shared" si="19"/>
        <v>1.2185012400000002</v>
      </c>
      <c r="E42" s="25">
        <f t="shared" si="19"/>
        <v>1.85352574</v>
      </c>
      <c r="F42" s="25">
        <f t="shared" si="19"/>
        <v>4.4000550599999997</v>
      </c>
      <c r="G42" s="25">
        <f t="shared" si="19"/>
        <v>5.1940470599999999</v>
      </c>
      <c r="H42" s="25">
        <f t="shared" si="19"/>
        <v>7.2786256999999992</v>
      </c>
      <c r="I42" s="25">
        <f t="shared" ref="I42:O49" si="20">I15</f>
        <v>0.32092876296296297</v>
      </c>
      <c r="J42" s="25">
        <f t="shared" si="20"/>
        <v>5.8464758518518505E-2</v>
      </c>
      <c r="K42" s="25">
        <f t="shared" si="20"/>
        <v>6.0172900740740741E-2</v>
      </c>
      <c r="L42" s="25">
        <f t="shared" si="20"/>
        <v>5.4919281185185187E-2</v>
      </c>
      <c r="M42" s="25">
        <f t="shared" si="20"/>
        <v>6.5186000888888887E-2</v>
      </c>
      <c r="N42" s="25">
        <f t="shared" si="20"/>
        <v>5.1299230222222221E-2</v>
      </c>
      <c r="O42" s="25">
        <f t="shared" si="20"/>
        <v>5.9906384362139908E-2</v>
      </c>
    </row>
    <row r="43" spans="1:15" x14ac:dyDescent="0.25">
      <c r="A43" s="2" t="s">
        <v>2</v>
      </c>
      <c r="B43" s="81">
        <f t="shared" si="19"/>
        <v>0</v>
      </c>
      <c r="C43" s="25">
        <f t="shared" si="19"/>
        <v>0.45212256000000001</v>
      </c>
      <c r="D43" s="25">
        <f t="shared" si="19"/>
        <v>1.4606629900000001</v>
      </c>
      <c r="E43" s="25">
        <f t="shared" si="19"/>
        <v>2.25265754</v>
      </c>
      <c r="F43" s="25">
        <f t="shared" si="19"/>
        <v>5.1518814800000001</v>
      </c>
      <c r="G43" s="25">
        <f t="shared" si="19"/>
        <v>6.92810652</v>
      </c>
      <c r="H43" s="25">
        <f t="shared" si="19"/>
        <v>9.3440563399999998</v>
      </c>
      <c r="I43" s="25">
        <f t="shared" si="20"/>
        <v>0</v>
      </c>
      <c r="J43" s="25">
        <f t="shared" si="20"/>
        <v>6.6981119999999991E-2</v>
      </c>
      <c r="K43" s="25">
        <f t="shared" si="20"/>
        <v>7.2131505679012345E-2</v>
      </c>
      <c r="L43" s="25">
        <f t="shared" si="20"/>
        <v>6.6745408592592592E-2</v>
      </c>
      <c r="M43" s="25">
        <f t="shared" si="20"/>
        <v>7.6324170074074077E-2</v>
      </c>
      <c r="N43" s="25">
        <f t="shared" si="20"/>
        <v>6.8425743407407411E-2</v>
      </c>
      <c r="O43" s="25">
        <f t="shared" si="20"/>
        <v>7.6905813497942371E-2</v>
      </c>
    </row>
    <row r="44" spans="1:15" x14ac:dyDescent="0.25">
      <c r="A44" s="2" t="s">
        <v>3</v>
      </c>
      <c r="B44" s="25">
        <f t="shared" si="19"/>
        <v>5.5310000000000005E-2</v>
      </c>
      <c r="C44" s="25">
        <f t="shared" si="19"/>
        <v>0.48202120999999998</v>
      </c>
      <c r="D44" s="25">
        <f t="shared" si="19"/>
        <v>2.2759122699999996</v>
      </c>
      <c r="E44" s="25">
        <f t="shared" si="19"/>
        <v>3.8063803300000001</v>
      </c>
      <c r="F44" s="48">
        <f t="shared" si="19"/>
        <v>11.947481140000001</v>
      </c>
      <c r="G44" s="48">
        <f t="shared" si="19"/>
        <v>18.761971420000002</v>
      </c>
      <c r="H44" s="48">
        <f t="shared" si="19"/>
        <v>20.903961039999999</v>
      </c>
      <c r="I44" s="25">
        <f t="shared" si="20"/>
        <v>4.0970370370370372E-2</v>
      </c>
      <c r="J44" s="25">
        <f t="shared" si="20"/>
        <v>7.1410549629629616E-2</v>
      </c>
      <c r="K44" s="25">
        <f t="shared" si="20"/>
        <v>0.11239072938271603</v>
      </c>
      <c r="L44" s="25">
        <f t="shared" si="20"/>
        <v>0.1127816394074074</v>
      </c>
      <c r="M44" s="25">
        <f t="shared" si="20"/>
        <v>0.17699972059259259</v>
      </c>
      <c r="N44" s="25">
        <f t="shared" si="20"/>
        <v>0.18530342143209877</v>
      </c>
      <c r="O44" s="25">
        <f t="shared" si="20"/>
        <v>0.17204906205761314</v>
      </c>
    </row>
    <row r="45" spans="1:15" x14ac:dyDescent="0.25">
      <c r="A45" s="2" t="s">
        <v>4</v>
      </c>
      <c r="B45" s="25">
        <f t="shared" si="19"/>
        <v>6.13E-2</v>
      </c>
      <c r="C45" s="25">
        <f t="shared" si="19"/>
        <v>0.75124882000000004</v>
      </c>
      <c r="D45" s="25">
        <f t="shared" si="19"/>
        <v>2.3261918500000003</v>
      </c>
      <c r="E45" s="25">
        <f t="shared" si="19"/>
        <v>3.5486746899999999</v>
      </c>
      <c r="F45" s="25">
        <f t="shared" si="19"/>
        <v>7.8168541400000002</v>
      </c>
      <c r="G45" s="48">
        <f t="shared" si="19"/>
        <v>11.04635762</v>
      </c>
      <c r="H45" s="48">
        <f t="shared" si="19"/>
        <v>15.159460139999998</v>
      </c>
      <c r="I45" s="25">
        <f t="shared" si="20"/>
        <v>4.5407407407407403E-2</v>
      </c>
      <c r="J45" s="25">
        <f t="shared" si="20"/>
        <v>0.11129612148148146</v>
      </c>
      <c r="K45" s="25">
        <f t="shared" si="20"/>
        <v>0.11487367160493828</v>
      </c>
      <c r="L45" s="25">
        <f t="shared" si="20"/>
        <v>0.10514591674074074</v>
      </c>
      <c r="M45" s="25">
        <f t="shared" si="20"/>
        <v>0.11580524651851852</v>
      </c>
      <c r="N45" s="25">
        <f t="shared" si="20"/>
        <v>0.10909982834567902</v>
      </c>
      <c r="O45" s="25">
        <f t="shared" si="20"/>
        <v>0.12476921925925924</v>
      </c>
    </row>
    <row r="46" spans="1:15" x14ac:dyDescent="0.25">
      <c r="A46" s="2" t="s">
        <v>5</v>
      </c>
      <c r="B46" s="81">
        <f t="shared" si="19"/>
        <v>0</v>
      </c>
      <c r="C46" s="25">
        <f t="shared" si="19"/>
        <v>0.15437455999999999</v>
      </c>
      <c r="D46" s="25">
        <f t="shared" si="19"/>
        <v>0.61554186</v>
      </c>
      <c r="E46" s="25">
        <f t="shared" si="19"/>
        <v>0.82979091000000005</v>
      </c>
      <c r="F46" s="25">
        <f t="shared" si="19"/>
        <v>1.2363532800000001</v>
      </c>
      <c r="G46" s="25">
        <f t="shared" si="19"/>
        <v>0.63596248</v>
      </c>
      <c r="H46" s="25">
        <f t="shared" si="19"/>
        <v>0.52692592000000005</v>
      </c>
      <c r="I46" s="25">
        <f t="shared" si="20"/>
        <v>0</v>
      </c>
      <c r="J46" s="25">
        <f t="shared" si="20"/>
        <v>2.2870305185185184E-2</v>
      </c>
      <c r="K46" s="25">
        <f t="shared" si="20"/>
        <v>3.0397128888888892E-2</v>
      </c>
      <c r="L46" s="25">
        <f t="shared" si="20"/>
        <v>2.4586397333333336E-2</v>
      </c>
      <c r="M46" s="25">
        <f t="shared" si="20"/>
        <v>1.8316344888888888E-2</v>
      </c>
      <c r="N46" s="25">
        <f t="shared" si="20"/>
        <v>6.2811109135802474E-3</v>
      </c>
      <c r="O46" s="25">
        <f t="shared" si="20"/>
        <v>4.3368388477366248E-3</v>
      </c>
    </row>
    <row r="47" spans="1:15" x14ac:dyDescent="0.25">
      <c r="A47" s="2" t="s">
        <v>6</v>
      </c>
      <c r="B47" s="81">
        <f t="shared" si="19"/>
        <v>0</v>
      </c>
      <c r="C47" s="25">
        <f t="shared" si="19"/>
        <v>0.16604442999999999</v>
      </c>
      <c r="D47" s="25">
        <f t="shared" si="19"/>
        <v>0.39584163</v>
      </c>
      <c r="E47" s="25">
        <f t="shared" si="19"/>
        <v>0.57952481999999994</v>
      </c>
      <c r="F47" s="25">
        <f t="shared" si="19"/>
        <v>0.71137127999999994</v>
      </c>
      <c r="G47" s="25">
        <f t="shared" si="19"/>
        <v>0.63253921999999996</v>
      </c>
      <c r="H47" s="25">
        <f t="shared" si="19"/>
        <v>0.54654804000000001</v>
      </c>
      <c r="I47" s="25">
        <f t="shared" si="20"/>
        <v>0</v>
      </c>
      <c r="J47" s="25">
        <f t="shared" si="20"/>
        <v>2.4599174814814811E-2</v>
      </c>
      <c r="K47" s="25">
        <f t="shared" si="20"/>
        <v>1.9547734814814817E-2</v>
      </c>
      <c r="L47" s="25">
        <f t="shared" si="20"/>
        <v>1.7171105777777779E-2</v>
      </c>
      <c r="M47" s="25">
        <f t="shared" si="20"/>
        <v>1.0538833777777777E-2</v>
      </c>
      <c r="N47" s="25">
        <f t="shared" si="20"/>
        <v>6.2473009382716053E-3</v>
      </c>
      <c r="O47" s="25">
        <f t="shared" si="20"/>
        <v>4.4983377777777778E-3</v>
      </c>
    </row>
    <row r="48" spans="1:15" x14ac:dyDescent="0.25">
      <c r="A48" s="2" t="s">
        <v>7</v>
      </c>
      <c r="B48" s="81">
        <f t="shared" si="19"/>
        <v>0</v>
      </c>
      <c r="C48" s="25">
        <f t="shared" si="19"/>
        <v>4.7347650000000005E-2</v>
      </c>
      <c r="D48" s="25">
        <f t="shared" si="19"/>
        <v>0.10073846</v>
      </c>
      <c r="E48" s="25">
        <f t="shared" si="19"/>
        <v>0.14148933</v>
      </c>
      <c r="F48" s="25">
        <f t="shared" si="19"/>
        <v>0.16879751999999998</v>
      </c>
      <c r="G48" s="25">
        <f t="shared" si="19"/>
        <v>0.12314778</v>
      </c>
      <c r="H48" s="81">
        <f t="shared" si="19"/>
        <v>0</v>
      </c>
      <c r="I48" s="25">
        <f t="shared" si="20"/>
        <v>0</v>
      </c>
      <c r="J48" s="25">
        <f t="shared" si="20"/>
        <v>7.0144666666666659E-3</v>
      </c>
      <c r="K48" s="25">
        <f t="shared" si="20"/>
        <v>4.974738765432099E-3</v>
      </c>
      <c r="L48" s="25">
        <f t="shared" si="20"/>
        <v>4.1922764444444439E-3</v>
      </c>
      <c r="M48" s="25">
        <f t="shared" si="20"/>
        <v>2.5007039999999999E-3</v>
      </c>
      <c r="N48" s="25">
        <f t="shared" si="20"/>
        <v>1.2162743703703703E-3</v>
      </c>
      <c r="O48" s="25">
        <f t="shared" si="20"/>
        <v>0</v>
      </c>
    </row>
    <row r="49" spans="1:15" x14ac:dyDescent="0.25">
      <c r="A49" s="2" t="s">
        <v>8</v>
      </c>
      <c r="B49" s="25">
        <f t="shared" si="19"/>
        <v>1.0265531999999999</v>
      </c>
      <c r="C49" s="25">
        <f t="shared" si="19"/>
        <v>5.3970619799999993</v>
      </c>
      <c r="D49" s="48">
        <f t="shared" si="19"/>
        <v>13.464845069999999</v>
      </c>
      <c r="E49" s="48">
        <f t="shared" si="19"/>
        <v>19.837940549999999</v>
      </c>
      <c r="F49" s="48">
        <f t="shared" si="19"/>
        <v>43.720680100000003</v>
      </c>
      <c r="G49" s="48">
        <f t="shared" si="19"/>
        <v>57.424122660000009</v>
      </c>
      <c r="H49" s="48">
        <f t="shared" si="19"/>
        <v>79.686852979999983</v>
      </c>
      <c r="I49" s="25">
        <f t="shared" si="20"/>
        <v>0.76040977777777763</v>
      </c>
      <c r="J49" s="25">
        <f t="shared" si="20"/>
        <v>0.79956473777777759</v>
      </c>
      <c r="K49" s="25">
        <f t="shared" si="20"/>
        <v>0.66493062074074072</v>
      </c>
      <c r="L49" s="25">
        <f t="shared" si="20"/>
        <v>0.58779083111111108</v>
      </c>
      <c r="M49" s="25">
        <f t="shared" si="20"/>
        <v>0.64771377925925933</v>
      </c>
      <c r="N49" s="25">
        <f t="shared" si="20"/>
        <v>0.56715182874074077</v>
      </c>
      <c r="O49" s="25">
        <f t="shared" si="20"/>
        <v>0.65585887226337425</v>
      </c>
    </row>
    <row r="51" spans="1:15" ht="21" x14ac:dyDescent="0.35">
      <c r="A51" s="141" t="s">
        <v>165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</row>
    <row r="52" spans="1:15" x14ac:dyDescent="0.25">
      <c r="A52" s="137" t="s">
        <v>212</v>
      </c>
      <c r="B52" s="137" t="s">
        <v>163</v>
      </c>
      <c r="C52" s="137"/>
      <c r="D52" s="137"/>
      <c r="E52" s="137"/>
      <c r="F52" s="137"/>
      <c r="G52" s="137"/>
      <c r="H52" s="137"/>
      <c r="I52" s="137" t="s">
        <v>166</v>
      </c>
      <c r="J52" s="137"/>
      <c r="K52" s="137"/>
      <c r="L52" s="137"/>
      <c r="M52" s="137"/>
      <c r="N52" s="137"/>
      <c r="O52" s="137"/>
    </row>
    <row r="53" spans="1:15" x14ac:dyDescent="0.25">
      <c r="A53" s="137"/>
      <c r="B53" s="2">
        <v>1</v>
      </c>
      <c r="C53" s="2">
        <v>5</v>
      </c>
      <c r="D53" s="2">
        <v>15</v>
      </c>
      <c r="E53" s="2">
        <v>25</v>
      </c>
      <c r="F53" s="2">
        <v>50</v>
      </c>
      <c r="G53" s="2">
        <v>75</v>
      </c>
      <c r="H53" s="2">
        <v>90</v>
      </c>
      <c r="I53" s="2">
        <v>1</v>
      </c>
      <c r="J53" s="2">
        <v>5</v>
      </c>
      <c r="K53" s="2">
        <v>15</v>
      </c>
      <c r="L53" s="2">
        <v>25</v>
      </c>
      <c r="M53" s="2">
        <v>50</v>
      </c>
      <c r="N53" s="2">
        <v>75</v>
      </c>
      <c r="O53" s="2">
        <v>90</v>
      </c>
    </row>
    <row r="54" spans="1:15" x14ac:dyDescent="0.25">
      <c r="A54" s="2" t="s">
        <v>0</v>
      </c>
      <c r="B54" s="25">
        <f>B27/1000</f>
        <v>3.4189990000000003E-2</v>
      </c>
      <c r="C54" s="25">
        <f t="shared" ref="C54:H54" si="21">C27/1000</f>
        <v>0.5362425500000001</v>
      </c>
      <c r="D54" s="25">
        <f t="shared" si="21"/>
        <v>2.7972824799999998</v>
      </c>
      <c r="E54" s="25">
        <f t="shared" si="21"/>
        <v>6.4687527300000003</v>
      </c>
      <c r="F54" s="48">
        <f t="shared" si="21"/>
        <v>12.35948432</v>
      </c>
      <c r="G54" s="48">
        <f t="shared" si="21"/>
        <v>13.83027676</v>
      </c>
      <c r="H54" s="48">
        <f t="shared" si="21"/>
        <v>24.513384519999999</v>
      </c>
      <c r="I54" s="25">
        <f>I27</f>
        <v>2.5325918518518519E-2</v>
      </c>
      <c r="J54" s="25">
        <f t="shared" ref="J54:O54" si="22">J27</f>
        <v>7.9443340740740734E-2</v>
      </c>
      <c r="K54" s="25">
        <f t="shared" si="22"/>
        <v>0.13813740641975308</v>
      </c>
      <c r="L54" s="25">
        <f t="shared" si="22"/>
        <v>0.19166674755555557</v>
      </c>
      <c r="M54" s="25">
        <f t="shared" si="22"/>
        <v>0.1831034714074074</v>
      </c>
      <c r="N54" s="25">
        <f t="shared" si="22"/>
        <v>0.13659532602469138</v>
      </c>
      <c r="O54" s="25">
        <f t="shared" si="22"/>
        <v>0.20175625119341561</v>
      </c>
    </row>
    <row r="55" spans="1:15" x14ac:dyDescent="0.25">
      <c r="A55" s="2" t="s">
        <v>1</v>
      </c>
      <c r="B55" s="25">
        <f t="shared" ref="B55:H62" si="23">B28/1000</f>
        <v>1.937059E-2</v>
      </c>
      <c r="C55" s="25">
        <f t="shared" si="23"/>
        <v>0.26521233999999999</v>
      </c>
      <c r="D55" s="25">
        <f t="shared" si="23"/>
        <v>1.38817218</v>
      </c>
      <c r="E55" s="25">
        <f t="shared" si="23"/>
        <v>1.51232327</v>
      </c>
      <c r="F55" s="25">
        <f t="shared" si="23"/>
        <v>3.2265223999999999</v>
      </c>
      <c r="G55" s="25">
        <f t="shared" si="23"/>
        <v>5.6042204599999996</v>
      </c>
      <c r="H55" s="25">
        <f t="shared" si="23"/>
        <v>6.9566121800000005</v>
      </c>
      <c r="I55" s="25">
        <f t="shared" ref="I55:O62" si="24">I28</f>
        <v>1.4348585185185185E-2</v>
      </c>
      <c r="J55" s="25">
        <f t="shared" si="24"/>
        <v>3.9290717037037029E-2</v>
      </c>
      <c r="K55" s="25">
        <f t="shared" si="24"/>
        <v>6.8551712592592601E-2</v>
      </c>
      <c r="L55" s="25">
        <f t="shared" si="24"/>
        <v>4.4809578370370376E-2</v>
      </c>
      <c r="M55" s="25">
        <f t="shared" si="24"/>
        <v>4.7800331851851847E-2</v>
      </c>
      <c r="N55" s="25">
        <f t="shared" si="24"/>
        <v>5.5350325530864192E-2</v>
      </c>
      <c r="O55" s="25">
        <f t="shared" si="24"/>
        <v>5.7256067325102876E-2</v>
      </c>
    </row>
    <row r="56" spans="1:15" x14ac:dyDescent="0.25">
      <c r="A56" s="2" t="s">
        <v>2</v>
      </c>
      <c r="B56" s="25">
        <f t="shared" si="23"/>
        <v>1.799978E-2</v>
      </c>
      <c r="C56" s="25">
        <f t="shared" si="23"/>
        <v>0.31169266000000001</v>
      </c>
      <c r="D56" s="25">
        <f t="shared" si="23"/>
        <v>1.44711605</v>
      </c>
      <c r="E56" s="25">
        <f t="shared" si="23"/>
        <v>2.1022586299999997</v>
      </c>
      <c r="F56" s="25">
        <f t="shared" si="23"/>
        <v>4.5265997799999997</v>
      </c>
      <c r="G56" s="25">
        <f t="shared" si="23"/>
        <v>5.9718318000000004</v>
      </c>
      <c r="H56" s="25">
        <f t="shared" si="23"/>
        <v>9.7759004600000008</v>
      </c>
      <c r="I56" s="25">
        <f t="shared" si="24"/>
        <v>1.3333170370370372E-2</v>
      </c>
      <c r="J56" s="25">
        <f t="shared" si="24"/>
        <v>4.6176690370370366E-2</v>
      </c>
      <c r="K56" s="25">
        <f t="shared" si="24"/>
        <v>7.1462520987654321E-2</v>
      </c>
      <c r="L56" s="25">
        <f t="shared" si="24"/>
        <v>6.2289144592592584E-2</v>
      </c>
      <c r="M56" s="25">
        <f t="shared" si="24"/>
        <v>6.7060737481481475E-2</v>
      </c>
      <c r="N56" s="25">
        <f t="shared" si="24"/>
        <v>5.8981054814814811E-2</v>
      </c>
      <c r="O56" s="25">
        <f t="shared" si="24"/>
        <v>8.0460086090534982E-2</v>
      </c>
    </row>
    <row r="57" spans="1:15" x14ac:dyDescent="0.25">
      <c r="A57" s="2" t="s">
        <v>3</v>
      </c>
      <c r="B57" s="25">
        <f t="shared" si="23"/>
        <v>4.5436360000000002E-2</v>
      </c>
      <c r="C57" s="25">
        <f t="shared" si="23"/>
        <v>0.20829629999999999</v>
      </c>
      <c r="D57" s="25">
        <f t="shared" si="23"/>
        <v>7.3624919999999996E-2</v>
      </c>
      <c r="E57" s="25">
        <f t="shared" si="23"/>
        <v>2.53538767</v>
      </c>
      <c r="F57" s="25">
        <f t="shared" si="23"/>
        <v>7.68384292</v>
      </c>
      <c r="G57" s="48">
        <f t="shared" si="23"/>
        <v>12.203092959999999</v>
      </c>
      <c r="H57" s="48">
        <f t="shared" si="23"/>
        <v>18.716026760000002</v>
      </c>
      <c r="I57" s="25">
        <f t="shared" si="24"/>
        <v>3.365656296296296E-2</v>
      </c>
      <c r="J57" s="25">
        <f t="shared" si="24"/>
        <v>3.0858711111111107E-2</v>
      </c>
      <c r="K57" s="25">
        <f t="shared" si="24"/>
        <v>3.6357985185185185E-3</v>
      </c>
      <c r="L57" s="25">
        <f t="shared" si="24"/>
        <v>7.5122597629629626E-2</v>
      </c>
      <c r="M57" s="25">
        <f t="shared" si="24"/>
        <v>0.11383470992592593</v>
      </c>
      <c r="N57" s="25">
        <f t="shared" si="24"/>
        <v>0.12052437491358024</v>
      </c>
      <c r="O57" s="25">
        <f t="shared" si="24"/>
        <v>0.15404137251028804</v>
      </c>
    </row>
    <row r="58" spans="1:15" x14ac:dyDescent="0.25">
      <c r="A58" s="2" t="s">
        <v>4</v>
      </c>
      <c r="B58" s="25">
        <f t="shared" si="23"/>
        <v>3.6021279999999996E-2</v>
      </c>
      <c r="C58" s="25">
        <f t="shared" si="23"/>
        <v>0.49339983999999998</v>
      </c>
      <c r="D58" s="25">
        <f t="shared" si="23"/>
        <v>1.63714173</v>
      </c>
      <c r="E58" s="25">
        <f t="shared" si="23"/>
        <v>2.6108684699999998</v>
      </c>
      <c r="F58" s="25">
        <f t="shared" si="23"/>
        <v>5.4038852999999998</v>
      </c>
      <c r="G58" s="25">
        <f t="shared" si="23"/>
        <v>6.9347084400000005</v>
      </c>
      <c r="H58" s="48">
        <f t="shared" si="23"/>
        <v>10.643004139999999</v>
      </c>
      <c r="I58" s="25">
        <f t="shared" si="24"/>
        <v>2.6682429629629627E-2</v>
      </c>
      <c r="J58" s="25">
        <f t="shared" si="24"/>
        <v>7.3096272592592576E-2</v>
      </c>
      <c r="K58" s="25">
        <f t="shared" si="24"/>
        <v>8.0846505185185186E-2</v>
      </c>
      <c r="L58" s="25">
        <f t="shared" si="24"/>
        <v>7.7359065777777777E-2</v>
      </c>
      <c r="M58" s="25">
        <f t="shared" si="24"/>
        <v>8.005756E-2</v>
      </c>
      <c r="N58" s="25">
        <f t="shared" si="24"/>
        <v>6.8490947555555556E-2</v>
      </c>
      <c r="O58" s="25">
        <f t="shared" si="24"/>
        <v>8.7596741893004093E-2</v>
      </c>
    </row>
    <row r="59" spans="1:15" x14ac:dyDescent="0.25">
      <c r="A59" s="2" t="s">
        <v>5</v>
      </c>
      <c r="B59" s="81">
        <f t="shared" si="23"/>
        <v>0</v>
      </c>
      <c r="C59" s="25">
        <f t="shared" si="23"/>
        <v>3.679777E-2</v>
      </c>
      <c r="D59" s="25">
        <f t="shared" si="23"/>
        <v>0.15325075000000002</v>
      </c>
      <c r="E59" s="25">
        <f t="shared" si="23"/>
        <v>7.1019250000000006E-2</v>
      </c>
      <c r="F59" s="25">
        <f t="shared" si="23"/>
        <v>0.22533838</v>
      </c>
      <c r="G59" s="25">
        <f t="shared" si="23"/>
        <v>0.41983789999999999</v>
      </c>
      <c r="H59" s="25">
        <f t="shared" si="23"/>
        <v>0.81014923999999999</v>
      </c>
      <c r="I59" s="25">
        <f t="shared" si="24"/>
        <v>0</v>
      </c>
      <c r="J59" s="25">
        <f t="shared" si="24"/>
        <v>5.4515214814814805E-3</v>
      </c>
      <c r="K59" s="25">
        <f t="shared" si="24"/>
        <v>7.5679382716049388E-3</v>
      </c>
      <c r="L59" s="25">
        <f t="shared" si="24"/>
        <v>2.1042740740740739E-3</v>
      </c>
      <c r="M59" s="25">
        <f t="shared" si="24"/>
        <v>3.3383463703703705E-3</v>
      </c>
      <c r="N59" s="25">
        <f t="shared" si="24"/>
        <v>4.146547160493827E-3</v>
      </c>
      <c r="O59" s="25">
        <f t="shared" si="24"/>
        <v>6.6678949794238673E-3</v>
      </c>
    </row>
    <row r="60" spans="1:15" x14ac:dyDescent="0.25">
      <c r="A60" s="2" t="s">
        <v>6</v>
      </c>
      <c r="B60" s="81">
        <f t="shared" si="23"/>
        <v>0</v>
      </c>
      <c r="C60" s="81">
        <f t="shared" si="23"/>
        <v>0</v>
      </c>
      <c r="D60" s="81">
        <f t="shared" si="23"/>
        <v>0</v>
      </c>
      <c r="E60" s="81">
        <f t="shared" si="23"/>
        <v>0</v>
      </c>
      <c r="F60" s="81">
        <f t="shared" si="23"/>
        <v>0</v>
      </c>
      <c r="G60" s="81">
        <f t="shared" si="23"/>
        <v>0</v>
      </c>
      <c r="H60" s="81">
        <f t="shared" si="23"/>
        <v>0</v>
      </c>
      <c r="I60" s="25">
        <f t="shared" si="24"/>
        <v>0</v>
      </c>
      <c r="J60" s="25">
        <f t="shared" si="24"/>
        <v>0</v>
      </c>
      <c r="K60" s="25">
        <f t="shared" si="24"/>
        <v>0</v>
      </c>
      <c r="L60" s="25">
        <f t="shared" si="24"/>
        <v>0</v>
      </c>
      <c r="M60" s="25">
        <f t="shared" si="24"/>
        <v>0</v>
      </c>
      <c r="N60" s="25">
        <f t="shared" si="24"/>
        <v>0</v>
      </c>
      <c r="O60" s="25">
        <f t="shared" si="24"/>
        <v>0</v>
      </c>
    </row>
    <row r="61" spans="1:15" x14ac:dyDescent="0.25">
      <c r="A61" s="2" t="s">
        <v>7</v>
      </c>
      <c r="B61" s="81">
        <f t="shared" si="23"/>
        <v>0</v>
      </c>
      <c r="C61" s="81">
        <f t="shared" si="23"/>
        <v>0</v>
      </c>
      <c r="D61" s="81">
        <f t="shared" si="23"/>
        <v>0</v>
      </c>
      <c r="E61" s="81">
        <f t="shared" si="23"/>
        <v>0</v>
      </c>
      <c r="F61" s="81">
        <f t="shared" si="23"/>
        <v>0</v>
      </c>
      <c r="G61" s="81">
        <f t="shared" si="23"/>
        <v>0</v>
      </c>
      <c r="H61" s="81">
        <f t="shared" si="23"/>
        <v>0</v>
      </c>
      <c r="I61" s="25">
        <f t="shared" si="24"/>
        <v>0</v>
      </c>
      <c r="J61" s="25">
        <f t="shared" si="24"/>
        <v>0</v>
      </c>
      <c r="K61" s="25">
        <f t="shared" si="24"/>
        <v>0</v>
      </c>
      <c r="L61" s="25">
        <f t="shared" si="24"/>
        <v>0</v>
      </c>
      <c r="M61" s="25">
        <f t="shared" si="24"/>
        <v>0</v>
      </c>
      <c r="N61" s="25">
        <f t="shared" si="24"/>
        <v>0</v>
      </c>
      <c r="O61" s="25">
        <f t="shared" si="24"/>
        <v>0</v>
      </c>
    </row>
    <row r="62" spans="1:15" x14ac:dyDescent="0.25">
      <c r="A62" s="2" t="s">
        <v>8</v>
      </c>
      <c r="B62" s="25">
        <f t="shared" si="23"/>
        <v>0.15301799999999999</v>
      </c>
      <c r="C62" s="25">
        <f t="shared" si="23"/>
        <v>1.8516414599999997</v>
      </c>
      <c r="D62" s="25">
        <f t="shared" si="23"/>
        <v>7.4965881100000002</v>
      </c>
      <c r="E62" s="48">
        <f t="shared" si="23"/>
        <v>15.300610019999999</v>
      </c>
      <c r="F62" s="48">
        <f t="shared" si="23"/>
        <v>33.425673099999997</v>
      </c>
      <c r="G62" s="48">
        <f t="shared" si="23"/>
        <v>44.963968319999999</v>
      </c>
      <c r="H62" s="48">
        <f t="shared" si="23"/>
        <v>71.492694280000009</v>
      </c>
      <c r="I62" s="25">
        <f t="shared" si="24"/>
        <v>0.11334666666666667</v>
      </c>
      <c r="J62" s="25">
        <f t="shared" si="24"/>
        <v>0.27431725333333329</v>
      </c>
      <c r="K62" s="25">
        <f t="shared" si="24"/>
        <v>0.37020188197530868</v>
      </c>
      <c r="L62" s="25">
        <f t="shared" si="24"/>
        <v>0.45335140799999996</v>
      </c>
      <c r="M62" s="25">
        <f t="shared" si="24"/>
        <v>0.49519515703703704</v>
      </c>
      <c r="N62" s="25">
        <f t="shared" si="24"/>
        <v>0.44408857600000001</v>
      </c>
      <c r="O62" s="25">
        <f t="shared" si="24"/>
        <v>0.58841723687242797</v>
      </c>
    </row>
  </sheetData>
  <mergeCells count="16">
    <mergeCell ref="A52:A53"/>
    <mergeCell ref="B52:H52"/>
    <mergeCell ref="I52:O52"/>
    <mergeCell ref="A38:O38"/>
    <mergeCell ref="A39:A40"/>
    <mergeCell ref="B39:H39"/>
    <mergeCell ref="I39:O39"/>
    <mergeCell ref="A51:O51"/>
    <mergeCell ref="I12:O12"/>
    <mergeCell ref="B12:H12"/>
    <mergeCell ref="A11:O11"/>
    <mergeCell ref="A12:A13"/>
    <mergeCell ref="I25:O25"/>
    <mergeCell ref="B25:H25"/>
    <mergeCell ref="A25:A26"/>
    <mergeCell ref="A24:O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3" workbookViewId="0">
      <selection activeCell="B27" sqref="B27:P27"/>
    </sheetView>
  </sheetViews>
  <sheetFormatPr defaultRowHeight="15" x14ac:dyDescent="0.25"/>
  <cols>
    <col min="1" max="1" width="24.28515625" bestFit="1" customWidth="1"/>
    <col min="18" max="18" width="12.28515625" customWidth="1"/>
  </cols>
  <sheetData>
    <row r="1" spans="1:16" ht="15" customHeight="1" x14ac:dyDescent="0.25">
      <c r="A1" s="142" t="s">
        <v>188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ht="1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x14ac:dyDescent="0.25">
      <c r="A4" s="137"/>
      <c r="B4" s="2">
        <v>0</v>
      </c>
      <c r="C4" s="2">
        <v>1</v>
      </c>
      <c r="D4" s="2">
        <v>4</v>
      </c>
      <c r="E4" s="2">
        <v>6</v>
      </c>
      <c r="F4" s="2">
        <v>8</v>
      </c>
      <c r="G4" s="2">
        <v>11</v>
      </c>
      <c r="H4" s="2">
        <v>15</v>
      </c>
      <c r="I4" s="2">
        <v>18</v>
      </c>
      <c r="J4" s="2">
        <v>20</v>
      </c>
      <c r="K4" s="2">
        <v>22</v>
      </c>
      <c r="L4" s="2">
        <v>25</v>
      </c>
      <c r="M4" s="2">
        <v>27</v>
      </c>
      <c r="N4" s="2">
        <v>32</v>
      </c>
      <c r="O4" s="2">
        <v>36</v>
      </c>
      <c r="P4" s="2">
        <v>41</v>
      </c>
    </row>
    <row r="5" spans="1:16" x14ac:dyDescent="0.25">
      <c r="A5" s="2" t="s">
        <v>0</v>
      </c>
      <c r="B5" s="81">
        <v>0</v>
      </c>
      <c r="C5" s="81">
        <v>767.19840999999997</v>
      </c>
      <c r="D5" s="81">
        <v>2527.89095</v>
      </c>
      <c r="E5" s="81">
        <v>3382.0682499999998</v>
      </c>
      <c r="F5" s="81">
        <v>4680.9452700000002</v>
      </c>
      <c r="G5" s="81">
        <v>5475.5933599999998</v>
      </c>
      <c r="H5" s="81">
        <v>6380.3217599999998</v>
      </c>
      <c r="I5" s="81">
        <v>7052.51325</v>
      </c>
      <c r="J5" s="81">
        <v>7759.5528199999999</v>
      </c>
      <c r="K5" s="81">
        <v>7717.9035400000002</v>
      </c>
      <c r="L5" s="81">
        <v>8013.4066700000003</v>
      </c>
      <c r="M5" s="81">
        <v>8112.3341499999997</v>
      </c>
      <c r="N5" s="81">
        <v>8860.4953000000005</v>
      </c>
      <c r="O5" s="81">
        <v>9419.7638800000004</v>
      </c>
      <c r="P5" s="81">
        <v>9287.66705</v>
      </c>
    </row>
    <row r="6" spans="1:16" x14ac:dyDescent="0.25">
      <c r="A6" s="2" t="s">
        <v>1</v>
      </c>
      <c r="B6" s="81">
        <v>0</v>
      </c>
      <c r="C6" s="81">
        <v>253.14152999999999</v>
      </c>
      <c r="D6" s="81">
        <v>688.80065000000002</v>
      </c>
      <c r="E6" s="81">
        <v>1049.2738999999999</v>
      </c>
      <c r="F6" s="81">
        <v>1340.97498</v>
      </c>
      <c r="G6" s="81">
        <v>1741.3539900000001</v>
      </c>
      <c r="H6" s="81">
        <v>2333.4285199999999</v>
      </c>
      <c r="I6" s="81">
        <v>2596.02916</v>
      </c>
      <c r="J6" s="81">
        <v>2801.7096499999998</v>
      </c>
      <c r="K6" s="81">
        <v>2708.4347400000001</v>
      </c>
      <c r="L6" s="81">
        <v>2800.9054000000001</v>
      </c>
      <c r="M6" s="81">
        <v>2821.1195899999998</v>
      </c>
      <c r="N6" s="81">
        <v>3025.9831199999999</v>
      </c>
      <c r="O6" s="81">
        <v>3244.1080900000002</v>
      </c>
      <c r="P6" s="81">
        <v>3148.9666299999999</v>
      </c>
    </row>
    <row r="7" spans="1:16" x14ac:dyDescent="0.25">
      <c r="A7" s="2" t="s">
        <v>2</v>
      </c>
      <c r="B7" s="81">
        <v>0</v>
      </c>
      <c r="C7" s="81">
        <v>169.18763000000001</v>
      </c>
      <c r="D7" s="81">
        <v>783.71171000000004</v>
      </c>
      <c r="E7" s="81">
        <v>1264.4829099999999</v>
      </c>
      <c r="F7" s="81">
        <v>1836.34555</v>
      </c>
      <c r="G7" s="81">
        <v>2391.74028</v>
      </c>
      <c r="H7" s="81">
        <v>3201.12565</v>
      </c>
      <c r="I7" s="81">
        <v>3521.9756400000001</v>
      </c>
      <c r="J7" s="81">
        <v>3702.4052799999999</v>
      </c>
      <c r="K7" s="81">
        <v>3613.3053</v>
      </c>
      <c r="L7" s="81">
        <v>3696.60088</v>
      </c>
      <c r="M7" s="81">
        <v>3736.16887</v>
      </c>
      <c r="N7" s="81">
        <v>4036.8985600000001</v>
      </c>
      <c r="O7" s="81">
        <v>4277.7190499999997</v>
      </c>
      <c r="P7" s="81">
        <v>4186.7250400000003</v>
      </c>
    </row>
    <row r="8" spans="1:16" x14ac:dyDescent="0.25">
      <c r="A8" s="2" t="s">
        <v>3</v>
      </c>
      <c r="B8" s="81">
        <v>0</v>
      </c>
      <c r="C8" s="81">
        <v>203.14499000000001</v>
      </c>
      <c r="D8" s="81">
        <v>1543.3834899999999</v>
      </c>
      <c r="E8" s="81">
        <v>2465.4238700000001</v>
      </c>
      <c r="F8" s="81">
        <v>3770.8604799999998</v>
      </c>
      <c r="G8" s="81">
        <v>5431.9272000000001</v>
      </c>
      <c r="H8" s="81">
        <v>8032.8931899999998</v>
      </c>
      <c r="I8" s="81">
        <v>8952.3954200000007</v>
      </c>
      <c r="J8" s="81">
        <v>9420.1242000000002</v>
      </c>
      <c r="K8" s="81">
        <v>9249.5771800000002</v>
      </c>
      <c r="L8" s="81">
        <v>9298.16122</v>
      </c>
      <c r="M8" s="81">
        <v>9310.3696799999998</v>
      </c>
      <c r="N8" s="81">
        <v>10154.792439999999</v>
      </c>
      <c r="O8" s="81">
        <v>10760.073969999999</v>
      </c>
      <c r="P8" s="81">
        <v>10544.91707</v>
      </c>
    </row>
    <row r="9" spans="1:16" x14ac:dyDescent="0.25">
      <c r="A9" s="2" t="s">
        <v>4</v>
      </c>
      <c r="B9" s="81">
        <v>0</v>
      </c>
      <c r="C9" s="81">
        <v>46.631869999999999</v>
      </c>
      <c r="D9" s="81">
        <v>1001.4263099999999</v>
      </c>
      <c r="E9" s="81">
        <v>1800.71686</v>
      </c>
      <c r="F9" s="81">
        <v>2754.48675</v>
      </c>
      <c r="G9" s="81">
        <v>3718.7241399999998</v>
      </c>
      <c r="H9" s="81">
        <v>5123.5783199999996</v>
      </c>
      <c r="I9" s="81">
        <v>5728.9137899999996</v>
      </c>
      <c r="J9" s="81">
        <v>6060.15924</v>
      </c>
      <c r="K9" s="81">
        <v>6031.7427399999997</v>
      </c>
      <c r="L9" s="81">
        <v>6164.9930000000004</v>
      </c>
      <c r="M9" s="81">
        <v>6179.1297100000002</v>
      </c>
      <c r="N9" s="81">
        <v>6759.5224799999996</v>
      </c>
      <c r="O9" s="81">
        <v>7226.3894</v>
      </c>
      <c r="P9" s="81">
        <v>7051.2869099999998</v>
      </c>
    </row>
    <row r="10" spans="1:16" x14ac:dyDescent="0.25">
      <c r="A10" s="2" t="s">
        <v>5</v>
      </c>
      <c r="B10" s="81">
        <v>0</v>
      </c>
      <c r="C10" s="81">
        <v>0</v>
      </c>
      <c r="D10" s="81">
        <v>0</v>
      </c>
      <c r="E10" s="81">
        <v>49.133890000000001</v>
      </c>
      <c r="F10" s="81">
        <v>75.505070000000003</v>
      </c>
      <c r="G10" s="81">
        <v>71.631839999999997</v>
      </c>
      <c r="H10" s="81">
        <v>92.964489999999998</v>
      </c>
      <c r="I10" s="81">
        <v>96.850110000000001</v>
      </c>
      <c r="J10" s="81">
        <v>95.029570000000007</v>
      </c>
      <c r="K10" s="81">
        <v>90.787139999999994</v>
      </c>
      <c r="L10" s="81">
        <v>90.657650000000004</v>
      </c>
      <c r="M10" s="81">
        <v>91.997399999999999</v>
      </c>
      <c r="N10" s="81">
        <v>100.40165</v>
      </c>
      <c r="O10" s="81">
        <v>103.21908000000001</v>
      </c>
      <c r="P10" s="81">
        <v>103.29347</v>
      </c>
    </row>
    <row r="11" spans="1:16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</row>
    <row r="12" spans="1:16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6" x14ac:dyDescent="0.25">
      <c r="A14" s="7" t="s">
        <v>12</v>
      </c>
      <c r="B14" s="7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6" x14ac:dyDescent="0.25">
      <c r="A15" s="137" t="s">
        <v>204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</row>
    <row r="16" spans="1:16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  <c r="N16" s="2">
        <v>32</v>
      </c>
      <c r="O16" s="2">
        <v>36</v>
      </c>
      <c r="P16" s="2">
        <v>41</v>
      </c>
    </row>
    <row r="17" spans="1:16" x14ac:dyDescent="0.25">
      <c r="A17" s="2" t="s">
        <v>0</v>
      </c>
      <c r="B17" s="81">
        <f>B5*$B$14</f>
        <v>0</v>
      </c>
      <c r="C17" s="81">
        <f>C5*$B$14</f>
        <v>1534.3968199999999</v>
      </c>
      <c r="D17" s="81">
        <f t="shared" ref="D17:P17" si="0">D5*$B$14</f>
        <v>5055.7819</v>
      </c>
      <c r="E17" s="81">
        <f t="shared" si="0"/>
        <v>6764.1364999999996</v>
      </c>
      <c r="F17" s="81">
        <f t="shared" si="0"/>
        <v>9361.8905400000003</v>
      </c>
      <c r="G17" s="81">
        <f t="shared" si="0"/>
        <v>10951.18672</v>
      </c>
      <c r="H17" s="81">
        <f t="shared" si="0"/>
        <v>12760.64352</v>
      </c>
      <c r="I17" s="81">
        <f t="shared" si="0"/>
        <v>14105.0265</v>
      </c>
      <c r="J17" s="81">
        <f t="shared" si="0"/>
        <v>15519.10564</v>
      </c>
      <c r="K17" s="81">
        <f t="shared" si="0"/>
        <v>15435.80708</v>
      </c>
      <c r="L17" s="81">
        <f t="shared" si="0"/>
        <v>16026.813340000001</v>
      </c>
      <c r="M17" s="81">
        <f t="shared" si="0"/>
        <v>16224.668299999999</v>
      </c>
      <c r="N17" s="81">
        <f t="shared" si="0"/>
        <v>17720.990600000001</v>
      </c>
      <c r="O17" s="81">
        <f t="shared" si="0"/>
        <v>18839.527760000001</v>
      </c>
      <c r="P17" s="81">
        <f t="shared" si="0"/>
        <v>18575.3341</v>
      </c>
    </row>
    <row r="18" spans="1:16" x14ac:dyDescent="0.25">
      <c r="A18" s="2" t="s">
        <v>1</v>
      </c>
      <c r="B18" s="81">
        <f t="shared" ref="B18" si="1">B6*$B$14</f>
        <v>0</v>
      </c>
      <c r="C18" s="81">
        <f t="shared" ref="C18:P24" si="2">C6*$B$14</f>
        <v>506.28305999999998</v>
      </c>
      <c r="D18" s="81">
        <f t="shared" si="2"/>
        <v>1377.6013</v>
      </c>
      <c r="E18" s="81">
        <f t="shared" si="2"/>
        <v>2098.5477999999998</v>
      </c>
      <c r="F18" s="81">
        <f t="shared" si="2"/>
        <v>2681.9499599999999</v>
      </c>
      <c r="G18" s="81">
        <f t="shared" si="2"/>
        <v>3482.7079800000001</v>
      </c>
      <c r="H18" s="81">
        <f t="shared" si="2"/>
        <v>4666.8570399999999</v>
      </c>
      <c r="I18" s="81">
        <f t="shared" si="2"/>
        <v>5192.0583200000001</v>
      </c>
      <c r="J18" s="81">
        <f t="shared" si="2"/>
        <v>5603.4192999999996</v>
      </c>
      <c r="K18" s="81">
        <f t="shared" si="2"/>
        <v>5416.8694800000003</v>
      </c>
      <c r="L18" s="81">
        <f t="shared" si="2"/>
        <v>5601.8108000000002</v>
      </c>
      <c r="M18" s="81">
        <f t="shared" si="2"/>
        <v>5642.2391799999996</v>
      </c>
      <c r="N18" s="81">
        <f t="shared" si="2"/>
        <v>6051.9662399999997</v>
      </c>
      <c r="O18" s="81">
        <f t="shared" si="2"/>
        <v>6488.2161800000003</v>
      </c>
      <c r="P18" s="81">
        <f t="shared" si="2"/>
        <v>6297.9332599999998</v>
      </c>
    </row>
    <row r="19" spans="1:16" x14ac:dyDescent="0.25">
      <c r="A19" s="2" t="s">
        <v>2</v>
      </c>
      <c r="B19" s="81">
        <f t="shared" ref="B19" si="3">B7*$B$14</f>
        <v>0</v>
      </c>
      <c r="C19" s="81">
        <f t="shared" si="2"/>
        <v>338.37526000000003</v>
      </c>
      <c r="D19" s="81">
        <f t="shared" si="2"/>
        <v>1567.4234200000001</v>
      </c>
      <c r="E19" s="81">
        <f t="shared" si="2"/>
        <v>2528.9658199999999</v>
      </c>
      <c r="F19" s="81">
        <f t="shared" si="2"/>
        <v>3672.6911</v>
      </c>
      <c r="G19" s="81">
        <f t="shared" si="2"/>
        <v>4783.48056</v>
      </c>
      <c r="H19" s="81">
        <f t="shared" si="2"/>
        <v>6402.2512999999999</v>
      </c>
      <c r="I19" s="81">
        <f t="shared" si="2"/>
        <v>7043.9512800000002</v>
      </c>
      <c r="J19" s="81">
        <f t="shared" si="2"/>
        <v>7404.8105599999999</v>
      </c>
      <c r="K19" s="81">
        <f t="shared" si="2"/>
        <v>7226.6106</v>
      </c>
      <c r="L19" s="81">
        <f t="shared" si="2"/>
        <v>7393.2017599999999</v>
      </c>
      <c r="M19" s="81">
        <f t="shared" si="2"/>
        <v>7472.3377399999999</v>
      </c>
      <c r="N19" s="81">
        <f t="shared" si="2"/>
        <v>8073.7971200000002</v>
      </c>
      <c r="O19" s="81">
        <f t="shared" si="2"/>
        <v>8555.4380999999994</v>
      </c>
      <c r="P19" s="81">
        <f t="shared" si="2"/>
        <v>8373.4500800000005</v>
      </c>
    </row>
    <row r="20" spans="1:16" x14ac:dyDescent="0.25">
      <c r="A20" s="2" t="s">
        <v>3</v>
      </c>
      <c r="B20" s="81">
        <f t="shared" ref="B20" si="4">B8*$B$14</f>
        <v>0</v>
      </c>
      <c r="C20" s="81">
        <f t="shared" si="2"/>
        <v>406.28998000000001</v>
      </c>
      <c r="D20" s="81">
        <f t="shared" si="2"/>
        <v>3086.7669799999999</v>
      </c>
      <c r="E20" s="81">
        <f t="shared" si="2"/>
        <v>4930.8477400000002</v>
      </c>
      <c r="F20" s="81">
        <f t="shared" si="2"/>
        <v>7541.7209599999996</v>
      </c>
      <c r="G20" s="81">
        <f t="shared" si="2"/>
        <v>10863.8544</v>
      </c>
      <c r="H20" s="81">
        <f t="shared" si="2"/>
        <v>16065.78638</v>
      </c>
      <c r="I20" s="81">
        <f t="shared" si="2"/>
        <v>17904.790840000001</v>
      </c>
      <c r="J20" s="81">
        <f t="shared" si="2"/>
        <v>18840.2484</v>
      </c>
      <c r="K20" s="81">
        <f t="shared" si="2"/>
        <v>18499.15436</v>
      </c>
      <c r="L20" s="81">
        <f t="shared" si="2"/>
        <v>18596.32244</v>
      </c>
      <c r="M20" s="81">
        <f t="shared" si="2"/>
        <v>18620.73936</v>
      </c>
      <c r="N20" s="81">
        <f t="shared" si="2"/>
        <v>20309.584879999999</v>
      </c>
      <c r="O20" s="81">
        <f t="shared" si="2"/>
        <v>21520.147939999999</v>
      </c>
      <c r="P20" s="81">
        <f t="shared" si="2"/>
        <v>21089.834139999999</v>
      </c>
    </row>
    <row r="21" spans="1:16" x14ac:dyDescent="0.25">
      <c r="A21" s="2" t="s">
        <v>4</v>
      </c>
      <c r="B21" s="81">
        <f t="shared" ref="B21" si="5">B9*$B$14</f>
        <v>0</v>
      </c>
      <c r="C21" s="81">
        <f t="shared" si="2"/>
        <v>93.263739999999999</v>
      </c>
      <c r="D21" s="81">
        <f t="shared" si="2"/>
        <v>2002.8526199999999</v>
      </c>
      <c r="E21" s="81">
        <f t="shared" si="2"/>
        <v>3601.43372</v>
      </c>
      <c r="F21" s="81">
        <f t="shared" si="2"/>
        <v>5508.9735000000001</v>
      </c>
      <c r="G21" s="81">
        <f t="shared" si="2"/>
        <v>7437.4482799999996</v>
      </c>
      <c r="H21" s="81">
        <f t="shared" si="2"/>
        <v>10247.156639999999</v>
      </c>
      <c r="I21" s="81">
        <f t="shared" si="2"/>
        <v>11457.827579999999</v>
      </c>
      <c r="J21" s="81">
        <f t="shared" si="2"/>
        <v>12120.31848</v>
      </c>
      <c r="K21" s="81">
        <f t="shared" si="2"/>
        <v>12063.485479999999</v>
      </c>
      <c r="L21" s="81">
        <f t="shared" si="2"/>
        <v>12329.986000000001</v>
      </c>
      <c r="M21" s="81">
        <f t="shared" si="2"/>
        <v>12358.25942</v>
      </c>
      <c r="N21" s="81">
        <f t="shared" si="2"/>
        <v>13519.044959999999</v>
      </c>
      <c r="O21" s="81">
        <f t="shared" si="2"/>
        <v>14452.7788</v>
      </c>
      <c r="P21" s="81">
        <f t="shared" si="2"/>
        <v>14102.57382</v>
      </c>
    </row>
    <row r="22" spans="1:16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0</v>
      </c>
      <c r="E22" s="81">
        <f t="shared" si="2"/>
        <v>98.267780000000002</v>
      </c>
      <c r="F22" s="81">
        <f t="shared" si="2"/>
        <v>151.01014000000001</v>
      </c>
      <c r="G22" s="81">
        <f t="shared" si="2"/>
        <v>143.26367999999999</v>
      </c>
      <c r="H22" s="81">
        <f t="shared" si="2"/>
        <v>185.92898</v>
      </c>
      <c r="I22" s="81">
        <f t="shared" si="2"/>
        <v>193.70022</v>
      </c>
      <c r="J22" s="81">
        <f t="shared" si="2"/>
        <v>190.05914000000001</v>
      </c>
      <c r="K22" s="81">
        <f t="shared" si="2"/>
        <v>181.57427999999999</v>
      </c>
      <c r="L22" s="81">
        <f t="shared" si="2"/>
        <v>181.31530000000001</v>
      </c>
      <c r="M22" s="81">
        <f t="shared" si="2"/>
        <v>183.9948</v>
      </c>
      <c r="N22" s="81">
        <f t="shared" si="2"/>
        <v>200.80330000000001</v>
      </c>
      <c r="O22" s="81">
        <f t="shared" si="2"/>
        <v>206.43816000000001</v>
      </c>
      <c r="P22" s="81">
        <f t="shared" si="2"/>
        <v>206.58694</v>
      </c>
    </row>
    <row r="23" spans="1:16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0</v>
      </c>
      <c r="G23" s="81">
        <f t="shared" si="2"/>
        <v>0</v>
      </c>
      <c r="H23" s="81">
        <f t="shared" si="2"/>
        <v>0</v>
      </c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  <c r="N23" s="81">
        <f t="shared" si="2"/>
        <v>0</v>
      </c>
      <c r="O23" s="81">
        <f t="shared" si="2"/>
        <v>0</v>
      </c>
      <c r="P23" s="81">
        <f t="shared" si="2"/>
        <v>0</v>
      </c>
    </row>
    <row r="24" spans="1:16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  <c r="P24" s="81">
        <f t="shared" si="2"/>
        <v>0</v>
      </c>
    </row>
    <row r="25" spans="1:16" x14ac:dyDescent="0.25">
      <c r="A25" s="2" t="s">
        <v>8</v>
      </c>
      <c r="B25" s="81">
        <f>SUM(B17:B24)</f>
        <v>0</v>
      </c>
      <c r="C25" s="81">
        <f>SUM(C17:C24)</f>
        <v>2878.6088599999998</v>
      </c>
      <c r="D25" s="81">
        <f t="shared" ref="D25:P25" si="9">SUM(D17:D24)</f>
        <v>13090.426219999999</v>
      </c>
      <c r="E25" s="81">
        <f t="shared" si="9"/>
        <v>20022.199359999999</v>
      </c>
      <c r="F25" s="81">
        <f t="shared" si="9"/>
        <v>28918.236199999999</v>
      </c>
      <c r="G25" s="81">
        <f t="shared" si="9"/>
        <v>37661.941619999998</v>
      </c>
      <c r="H25" s="81">
        <f t="shared" si="9"/>
        <v>50328.62386</v>
      </c>
      <c r="I25" s="81">
        <f t="shared" si="9"/>
        <v>55897.354739999995</v>
      </c>
      <c r="J25" s="81">
        <f t="shared" si="9"/>
        <v>59677.961519999997</v>
      </c>
      <c r="K25" s="81">
        <f t="shared" si="9"/>
        <v>58823.501279999997</v>
      </c>
      <c r="L25" s="81">
        <f t="shared" si="9"/>
        <v>60129.449640000006</v>
      </c>
      <c r="M25" s="81">
        <f t="shared" si="9"/>
        <v>60502.238799999999</v>
      </c>
      <c r="N25" s="81">
        <f t="shared" si="9"/>
        <v>65876.187099999996</v>
      </c>
      <c r="O25" s="81">
        <f t="shared" si="9"/>
        <v>70062.54694</v>
      </c>
      <c r="P25" s="81">
        <f t="shared" si="9"/>
        <v>68645.712339999998</v>
      </c>
    </row>
    <row r="27" spans="1:16" x14ac:dyDescent="0.25">
      <c r="A27" s="137" t="s">
        <v>205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  <row r="28" spans="1:16" ht="45" customHeight="1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  <c r="N28" s="2">
        <v>32</v>
      </c>
      <c r="O28" s="2">
        <v>36</v>
      </c>
      <c r="P28" s="2">
        <v>41</v>
      </c>
    </row>
    <row r="29" spans="1:16" x14ac:dyDescent="0.25">
      <c r="A29" s="2" t="s">
        <v>0</v>
      </c>
      <c r="B29" s="2">
        <f>B17/1000</f>
        <v>0</v>
      </c>
      <c r="C29" s="25">
        <f t="shared" ref="C29:P29" si="10">C17/1000</f>
        <v>1.53439682</v>
      </c>
      <c r="D29" s="25">
        <f t="shared" si="10"/>
        <v>5.0557819000000004</v>
      </c>
      <c r="E29" s="25">
        <f t="shared" si="10"/>
        <v>6.7641364999999993</v>
      </c>
      <c r="F29" s="25">
        <f t="shared" si="10"/>
        <v>9.361890540000001</v>
      </c>
      <c r="G29" s="48">
        <f t="shared" si="10"/>
        <v>10.951186719999999</v>
      </c>
      <c r="H29" s="48">
        <f t="shared" si="10"/>
        <v>12.76064352</v>
      </c>
      <c r="I29" s="48">
        <f t="shared" si="10"/>
        <v>14.105026499999999</v>
      </c>
      <c r="J29" s="48">
        <f t="shared" si="10"/>
        <v>15.519105639999999</v>
      </c>
      <c r="K29" s="48">
        <f t="shared" si="10"/>
        <v>15.43580708</v>
      </c>
      <c r="L29" s="48">
        <f t="shared" si="10"/>
        <v>16.02681334</v>
      </c>
      <c r="M29" s="48">
        <f t="shared" si="10"/>
        <v>16.224668299999998</v>
      </c>
      <c r="N29" s="48">
        <f t="shared" si="10"/>
        <v>17.7209906</v>
      </c>
      <c r="O29" s="48">
        <f t="shared" si="10"/>
        <v>18.839527759999999</v>
      </c>
      <c r="P29" s="48">
        <f t="shared" si="10"/>
        <v>18.575334099999999</v>
      </c>
    </row>
    <row r="30" spans="1:16" x14ac:dyDescent="0.25">
      <c r="A30" s="2" t="s">
        <v>1</v>
      </c>
      <c r="B30" s="2">
        <f t="shared" ref="B30:P37" si="11">B18/1000</f>
        <v>0</v>
      </c>
      <c r="C30" s="25">
        <f t="shared" si="11"/>
        <v>0.50628306000000001</v>
      </c>
      <c r="D30" s="25">
        <f t="shared" si="11"/>
        <v>1.3776013</v>
      </c>
      <c r="E30" s="25">
        <f t="shared" si="11"/>
        <v>2.0985478</v>
      </c>
      <c r="F30" s="25">
        <f t="shared" si="11"/>
        <v>2.6819499599999999</v>
      </c>
      <c r="G30" s="25">
        <f t="shared" si="11"/>
        <v>3.4827079800000003</v>
      </c>
      <c r="H30" s="25">
        <f t="shared" si="11"/>
        <v>4.66685704</v>
      </c>
      <c r="I30" s="25">
        <f t="shared" si="11"/>
        <v>5.1920583200000001</v>
      </c>
      <c r="J30" s="25">
        <f t="shared" si="11"/>
        <v>5.6034192999999997</v>
      </c>
      <c r="K30" s="25">
        <f t="shared" si="11"/>
        <v>5.4168694799999999</v>
      </c>
      <c r="L30" s="25">
        <f t="shared" si="11"/>
        <v>5.6018108</v>
      </c>
      <c r="M30" s="25">
        <f t="shared" si="11"/>
        <v>5.6422391799999998</v>
      </c>
      <c r="N30" s="25">
        <f t="shared" si="11"/>
        <v>6.0519662399999996</v>
      </c>
      <c r="O30" s="25">
        <f t="shared" si="11"/>
        <v>6.4882161800000002</v>
      </c>
      <c r="P30" s="25">
        <f t="shared" si="11"/>
        <v>6.2979332599999998</v>
      </c>
    </row>
    <row r="31" spans="1:16" x14ac:dyDescent="0.25">
      <c r="A31" s="2" t="s">
        <v>2</v>
      </c>
      <c r="B31" s="2">
        <f t="shared" si="11"/>
        <v>0</v>
      </c>
      <c r="C31" s="25">
        <f t="shared" si="11"/>
        <v>0.33837526000000001</v>
      </c>
      <c r="D31" s="25">
        <f t="shared" si="11"/>
        <v>1.5674234200000001</v>
      </c>
      <c r="E31" s="25">
        <f t="shared" si="11"/>
        <v>2.5289658199999998</v>
      </c>
      <c r="F31" s="25">
        <f t="shared" si="11"/>
        <v>3.6726911000000002</v>
      </c>
      <c r="G31" s="25">
        <f t="shared" si="11"/>
        <v>4.7834805600000001</v>
      </c>
      <c r="H31" s="25">
        <f t="shared" si="11"/>
        <v>6.4022512999999996</v>
      </c>
      <c r="I31" s="25">
        <f t="shared" si="11"/>
        <v>7.0439512799999999</v>
      </c>
      <c r="J31" s="25">
        <f t="shared" si="11"/>
        <v>7.4048105599999996</v>
      </c>
      <c r="K31" s="25">
        <f t="shared" si="11"/>
        <v>7.2266105999999999</v>
      </c>
      <c r="L31" s="25">
        <f t="shared" si="11"/>
        <v>7.3932017600000002</v>
      </c>
      <c r="M31" s="25">
        <f t="shared" si="11"/>
        <v>7.4723377399999995</v>
      </c>
      <c r="N31" s="25">
        <f t="shared" si="11"/>
        <v>8.07379712</v>
      </c>
      <c r="O31" s="25">
        <f t="shared" si="11"/>
        <v>8.5554380999999999</v>
      </c>
      <c r="P31" s="25">
        <f t="shared" si="11"/>
        <v>8.3734500800000013</v>
      </c>
    </row>
    <row r="32" spans="1:16" x14ac:dyDescent="0.25">
      <c r="A32" s="2" t="s">
        <v>3</v>
      </c>
      <c r="B32" s="2">
        <f t="shared" si="11"/>
        <v>0</v>
      </c>
      <c r="C32" s="25">
        <f t="shared" si="11"/>
        <v>0.40628998</v>
      </c>
      <c r="D32" s="25">
        <f t="shared" si="11"/>
        <v>3.0867669799999997</v>
      </c>
      <c r="E32" s="25">
        <f t="shared" si="11"/>
        <v>4.9308477399999999</v>
      </c>
      <c r="F32" s="25">
        <f t="shared" si="11"/>
        <v>7.5417209599999993</v>
      </c>
      <c r="G32" s="48">
        <f t="shared" si="11"/>
        <v>10.863854400000001</v>
      </c>
      <c r="H32" s="48">
        <f t="shared" si="11"/>
        <v>16.065786379999999</v>
      </c>
      <c r="I32" s="48">
        <f t="shared" si="11"/>
        <v>17.90479084</v>
      </c>
      <c r="J32" s="48">
        <f t="shared" si="11"/>
        <v>18.8402484</v>
      </c>
      <c r="K32" s="48">
        <f t="shared" si="11"/>
        <v>18.499154360000002</v>
      </c>
      <c r="L32" s="48">
        <f t="shared" si="11"/>
        <v>18.596322440000002</v>
      </c>
      <c r="M32" s="48">
        <f t="shared" si="11"/>
        <v>18.620739359999998</v>
      </c>
      <c r="N32" s="48">
        <f t="shared" si="11"/>
        <v>20.309584879999999</v>
      </c>
      <c r="O32" s="48">
        <f t="shared" si="11"/>
        <v>21.520147939999998</v>
      </c>
      <c r="P32" s="48">
        <f t="shared" si="11"/>
        <v>21.089834140000001</v>
      </c>
    </row>
    <row r="33" spans="1:16" x14ac:dyDescent="0.25">
      <c r="A33" s="2" t="s">
        <v>4</v>
      </c>
      <c r="B33" s="2">
        <f t="shared" si="11"/>
        <v>0</v>
      </c>
      <c r="C33" s="25">
        <f t="shared" si="11"/>
        <v>9.3263739999999998E-2</v>
      </c>
      <c r="D33" s="25">
        <f t="shared" si="11"/>
        <v>2.0028526200000001</v>
      </c>
      <c r="E33" s="25">
        <f t="shared" si="11"/>
        <v>3.6014337200000002</v>
      </c>
      <c r="F33" s="25">
        <f t="shared" si="11"/>
        <v>5.5089734999999997</v>
      </c>
      <c r="G33" s="25">
        <f t="shared" si="11"/>
        <v>7.4374482799999999</v>
      </c>
      <c r="H33" s="48">
        <f t="shared" si="11"/>
        <v>10.24715664</v>
      </c>
      <c r="I33" s="48">
        <f t="shared" si="11"/>
        <v>11.45782758</v>
      </c>
      <c r="J33" s="48">
        <f t="shared" si="11"/>
        <v>12.12031848</v>
      </c>
      <c r="K33" s="48">
        <f t="shared" si="11"/>
        <v>12.063485479999999</v>
      </c>
      <c r="L33" s="48">
        <f t="shared" si="11"/>
        <v>12.329986000000002</v>
      </c>
      <c r="M33" s="48">
        <f t="shared" si="11"/>
        <v>12.35825942</v>
      </c>
      <c r="N33" s="48">
        <f t="shared" si="11"/>
        <v>13.519044959999999</v>
      </c>
      <c r="O33" s="48">
        <f t="shared" si="11"/>
        <v>14.452778800000001</v>
      </c>
      <c r="P33" s="48">
        <f t="shared" si="11"/>
        <v>14.10257382</v>
      </c>
    </row>
    <row r="34" spans="1:16" x14ac:dyDescent="0.25">
      <c r="A34" s="2" t="s">
        <v>5</v>
      </c>
      <c r="B34" s="2">
        <f t="shared" si="11"/>
        <v>0</v>
      </c>
      <c r="C34" s="2">
        <f t="shared" si="11"/>
        <v>0</v>
      </c>
      <c r="D34" s="2">
        <f t="shared" si="11"/>
        <v>0</v>
      </c>
      <c r="E34" s="25">
        <f t="shared" si="11"/>
        <v>9.8267779999999999E-2</v>
      </c>
      <c r="F34" s="25">
        <f t="shared" si="11"/>
        <v>0.15101014000000001</v>
      </c>
      <c r="G34" s="25">
        <f t="shared" si="11"/>
        <v>0.14326368</v>
      </c>
      <c r="H34" s="25">
        <f t="shared" si="11"/>
        <v>0.18592897999999999</v>
      </c>
      <c r="I34" s="25">
        <f t="shared" si="11"/>
        <v>0.19370022000000001</v>
      </c>
      <c r="J34" s="25">
        <f t="shared" si="11"/>
        <v>0.19005914000000002</v>
      </c>
      <c r="K34" s="25">
        <f t="shared" si="11"/>
        <v>0.18157427999999998</v>
      </c>
      <c r="L34" s="25">
        <f t="shared" si="11"/>
        <v>0.18131530000000001</v>
      </c>
      <c r="M34" s="25">
        <f t="shared" si="11"/>
        <v>0.18399479999999999</v>
      </c>
      <c r="N34" s="25">
        <f t="shared" si="11"/>
        <v>0.20080330000000002</v>
      </c>
      <c r="O34" s="25">
        <f t="shared" si="11"/>
        <v>0.20643816000000001</v>
      </c>
      <c r="P34" s="25">
        <f t="shared" si="11"/>
        <v>0.20658694</v>
      </c>
    </row>
    <row r="35" spans="1:16" x14ac:dyDescent="0.25">
      <c r="A35" s="2" t="s">
        <v>6</v>
      </c>
      <c r="B35" s="2">
        <f t="shared" si="11"/>
        <v>0</v>
      </c>
      <c r="C35" s="2">
        <f t="shared" si="11"/>
        <v>0</v>
      </c>
      <c r="D35" s="2">
        <f t="shared" si="11"/>
        <v>0</v>
      </c>
      <c r="E35" s="2">
        <f t="shared" si="11"/>
        <v>0</v>
      </c>
      <c r="F35" s="2">
        <f t="shared" si="11"/>
        <v>0</v>
      </c>
      <c r="G35" s="2">
        <f t="shared" si="11"/>
        <v>0</v>
      </c>
      <c r="H35" s="2">
        <f t="shared" si="11"/>
        <v>0</v>
      </c>
      <c r="I35" s="2">
        <f t="shared" si="11"/>
        <v>0</v>
      </c>
      <c r="J35" s="2">
        <f t="shared" si="11"/>
        <v>0</v>
      </c>
      <c r="K35" s="2">
        <f t="shared" si="11"/>
        <v>0</v>
      </c>
      <c r="L35" s="2">
        <f t="shared" si="11"/>
        <v>0</v>
      </c>
      <c r="M35" s="2">
        <f t="shared" si="11"/>
        <v>0</v>
      </c>
      <c r="N35" s="2">
        <f t="shared" si="11"/>
        <v>0</v>
      </c>
      <c r="O35" s="2">
        <f t="shared" si="11"/>
        <v>0</v>
      </c>
      <c r="P35" s="2">
        <f t="shared" si="11"/>
        <v>0</v>
      </c>
    </row>
    <row r="36" spans="1:16" x14ac:dyDescent="0.25">
      <c r="A36" s="2" t="s">
        <v>7</v>
      </c>
      <c r="B36" s="2">
        <f t="shared" si="11"/>
        <v>0</v>
      </c>
      <c r="C36" s="2">
        <f t="shared" si="11"/>
        <v>0</v>
      </c>
      <c r="D36" s="2">
        <f t="shared" si="11"/>
        <v>0</v>
      </c>
      <c r="E36" s="2">
        <f t="shared" si="11"/>
        <v>0</v>
      </c>
      <c r="F36" s="2">
        <f t="shared" si="11"/>
        <v>0</v>
      </c>
      <c r="G36" s="2">
        <f t="shared" si="11"/>
        <v>0</v>
      </c>
      <c r="H36" s="2">
        <f t="shared" si="11"/>
        <v>0</v>
      </c>
      <c r="I36" s="2">
        <f t="shared" si="11"/>
        <v>0</v>
      </c>
      <c r="J36" s="2">
        <f t="shared" si="11"/>
        <v>0</v>
      </c>
      <c r="K36" s="2">
        <f t="shared" si="11"/>
        <v>0</v>
      </c>
      <c r="L36" s="2">
        <f t="shared" si="11"/>
        <v>0</v>
      </c>
      <c r="M36" s="2">
        <f t="shared" si="11"/>
        <v>0</v>
      </c>
      <c r="N36" s="2">
        <f t="shared" si="11"/>
        <v>0</v>
      </c>
      <c r="O36" s="2">
        <f t="shared" si="11"/>
        <v>0</v>
      </c>
      <c r="P36" s="2">
        <f t="shared" si="11"/>
        <v>0</v>
      </c>
    </row>
    <row r="37" spans="1:16" x14ac:dyDescent="0.25">
      <c r="A37" s="2" t="s">
        <v>8</v>
      </c>
      <c r="B37" s="2">
        <f t="shared" si="11"/>
        <v>0</v>
      </c>
      <c r="C37" s="25">
        <f t="shared" si="11"/>
        <v>2.8786088599999999</v>
      </c>
      <c r="D37" s="48">
        <f t="shared" si="11"/>
        <v>13.090426219999999</v>
      </c>
      <c r="E37" s="48">
        <f t="shared" si="11"/>
        <v>20.022199359999998</v>
      </c>
      <c r="F37" s="48">
        <f t="shared" si="11"/>
        <v>28.918236199999999</v>
      </c>
      <c r="G37" s="48">
        <f t="shared" si="11"/>
        <v>37.66194162</v>
      </c>
      <c r="H37" s="48">
        <f t="shared" si="11"/>
        <v>50.32862386</v>
      </c>
      <c r="I37" s="48">
        <f t="shared" si="11"/>
        <v>55.897354739999997</v>
      </c>
      <c r="J37" s="48">
        <f t="shared" si="11"/>
        <v>59.677961519999997</v>
      </c>
      <c r="K37" s="48">
        <f t="shared" si="11"/>
        <v>58.823501279999995</v>
      </c>
      <c r="L37" s="48">
        <f t="shared" si="11"/>
        <v>60.129449640000004</v>
      </c>
      <c r="M37" s="48">
        <f t="shared" si="11"/>
        <v>60.502238800000001</v>
      </c>
      <c r="N37" s="48">
        <f t="shared" si="11"/>
        <v>65.876187099999996</v>
      </c>
      <c r="O37" s="48">
        <f t="shared" si="11"/>
        <v>70.062546940000004</v>
      </c>
      <c r="P37" s="48">
        <f t="shared" si="11"/>
        <v>68.645712340000003</v>
      </c>
    </row>
    <row r="39" spans="1:16" x14ac:dyDescent="0.25">
      <c r="A39" s="143" t="s">
        <v>224</v>
      </c>
      <c r="B39" s="137" t="s">
        <v>11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</row>
    <row r="40" spans="1:16" x14ac:dyDescent="0.25">
      <c r="A40" s="143"/>
      <c r="B40" s="2">
        <v>0</v>
      </c>
      <c r="C40" s="2">
        <v>1</v>
      </c>
      <c r="D40" s="2">
        <v>4</v>
      </c>
      <c r="E40" s="2">
        <v>6</v>
      </c>
      <c r="F40" s="2">
        <v>8</v>
      </c>
      <c r="G40" s="2">
        <v>11</v>
      </c>
      <c r="H40" s="2">
        <v>15</v>
      </c>
      <c r="I40" s="2">
        <v>18</v>
      </c>
      <c r="J40" s="2">
        <v>20</v>
      </c>
      <c r="K40" s="2">
        <v>22</v>
      </c>
      <c r="L40" s="2">
        <v>25</v>
      </c>
      <c r="M40" s="2">
        <v>27</v>
      </c>
      <c r="N40" s="2">
        <v>32</v>
      </c>
      <c r="O40" s="2">
        <v>36</v>
      </c>
      <c r="P40" s="2">
        <v>41</v>
      </c>
    </row>
    <row r="41" spans="1:16" x14ac:dyDescent="0.25">
      <c r="A41" s="2" t="s">
        <v>0</v>
      </c>
      <c r="B41" s="2">
        <f t="shared" ref="B41:B49" si="12">(B29/C$37)*100</f>
        <v>0</v>
      </c>
      <c r="C41" s="48">
        <f t="shared" ref="C41:P41" si="13">(C29/C$37)*100</f>
        <v>53.303414761253812</v>
      </c>
      <c r="D41" s="48">
        <f t="shared" si="13"/>
        <v>38.621980789866143</v>
      </c>
      <c r="E41" s="48">
        <f t="shared" si="13"/>
        <v>33.783184246548224</v>
      </c>
      <c r="F41" s="48">
        <f t="shared" si="13"/>
        <v>32.373656799995295</v>
      </c>
      <c r="G41" s="48">
        <f t="shared" si="13"/>
        <v>29.077594645796168</v>
      </c>
      <c r="H41" s="48">
        <f t="shared" si="13"/>
        <v>25.354644218956796</v>
      </c>
      <c r="I41" s="48">
        <f t="shared" si="13"/>
        <v>25.233799641517706</v>
      </c>
      <c r="J41" s="48">
        <f t="shared" si="13"/>
        <v>26.004751577848467</v>
      </c>
      <c r="K41" s="48">
        <f t="shared" si="13"/>
        <v>26.24088458544065</v>
      </c>
      <c r="L41" s="48">
        <f t="shared" si="13"/>
        <v>26.653850045117423</v>
      </c>
      <c r="M41" s="48">
        <f t="shared" si="13"/>
        <v>26.816641205019337</v>
      </c>
      <c r="N41" s="48">
        <f t="shared" si="13"/>
        <v>26.900449737777858</v>
      </c>
      <c r="O41" s="48">
        <f t="shared" si="13"/>
        <v>26.88958449674082</v>
      </c>
      <c r="P41" s="48">
        <f t="shared" si="13"/>
        <v>27.059714972432609</v>
      </c>
    </row>
    <row r="42" spans="1:16" x14ac:dyDescent="0.25">
      <c r="A42" s="2" t="s">
        <v>1</v>
      </c>
      <c r="B42" s="2">
        <f t="shared" si="12"/>
        <v>0</v>
      </c>
      <c r="C42" s="48">
        <f t="shared" ref="C42:P42" si="14">(C30/C$37)*100</f>
        <v>17.587768419499689</v>
      </c>
      <c r="D42" s="48">
        <f t="shared" si="14"/>
        <v>10.523731441954531</v>
      </c>
      <c r="E42" s="48">
        <f t="shared" si="14"/>
        <v>10.481105308502931</v>
      </c>
      <c r="F42" s="25">
        <f t="shared" si="14"/>
        <v>9.2742515188391739</v>
      </c>
      <c r="G42" s="25">
        <f t="shared" si="14"/>
        <v>9.2472873946322061</v>
      </c>
      <c r="H42" s="25">
        <f t="shared" si="14"/>
        <v>9.2727690170545429</v>
      </c>
      <c r="I42" s="25">
        <f t="shared" si="14"/>
        <v>9.2885581869665419</v>
      </c>
      <c r="J42" s="25">
        <f t="shared" si="14"/>
        <v>9.3894281193269542</v>
      </c>
      <c r="K42" s="25">
        <f t="shared" si="14"/>
        <v>9.2086825199603286</v>
      </c>
      <c r="L42" s="25">
        <f t="shared" si="14"/>
        <v>9.3162515764546416</v>
      </c>
      <c r="M42" s="25">
        <f t="shared" si="14"/>
        <v>9.3256700775178594</v>
      </c>
      <c r="N42" s="25">
        <f t="shared" si="14"/>
        <v>9.1868799735071498</v>
      </c>
      <c r="O42" s="25">
        <f t="shared" si="14"/>
        <v>9.2606056493440967</v>
      </c>
      <c r="P42" s="25">
        <f t="shared" si="14"/>
        <v>9.1745471717250719</v>
      </c>
    </row>
    <row r="43" spans="1:16" x14ac:dyDescent="0.25">
      <c r="A43" s="2" t="s">
        <v>2</v>
      </c>
      <c r="B43" s="2">
        <f t="shared" si="12"/>
        <v>0</v>
      </c>
      <c r="C43" s="48">
        <f t="shared" ref="C43:P43" si="15">(C31/C$37)*100</f>
        <v>11.75481895793234</v>
      </c>
      <c r="D43" s="48">
        <f t="shared" si="15"/>
        <v>11.973815013030189</v>
      </c>
      <c r="E43" s="48">
        <f t="shared" si="15"/>
        <v>12.630809305856397</v>
      </c>
      <c r="F43" s="48">
        <f t="shared" si="15"/>
        <v>12.700259706710607</v>
      </c>
      <c r="G43" s="48">
        <f t="shared" si="15"/>
        <v>12.701099184593764</v>
      </c>
      <c r="H43" s="48">
        <f t="shared" si="15"/>
        <v>12.720894808904873</v>
      </c>
      <c r="I43" s="48">
        <f t="shared" si="15"/>
        <v>12.601582512739851</v>
      </c>
      <c r="J43" s="48">
        <f t="shared" si="15"/>
        <v>12.407948213040774</v>
      </c>
      <c r="K43" s="48">
        <f t="shared" si="15"/>
        <v>12.285243895295041</v>
      </c>
      <c r="L43" s="48">
        <f t="shared" si="15"/>
        <v>12.295475518674644</v>
      </c>
      <c r="M43" s="48">
        <f t="shared" si="15"/>
        <v>12.35051444079785</v>
      </c>
      <c r="N43" s="48">
        <f t="shared" si="15"/>
        <v>12.25601765284925</v>
      </c>
      <c r="O43" s="48">
        <f t="shared" si="15"/>
        <v>12.211143433490486</v>
      </c>
      <c r="P43" s="48">
        <f t="shared" si="15"/>
        <v>12.198067140051768</v>
      </c>
    </row>
    <row r="44" spans="1:16" x14ac:dyDescent="0.25">
      <c r="A44" s="2" t="s">
        <v>3</v>
      </c>
      <c r="B44" s="2">
        <f t="shared" si="12"/>
        <v>0</v>
      </c>
      <c r="C44" s="48">
        <f t="shared" ref="C44:P44" si="16">(C32/C$37)*100</f>
        <v>14.114108576738001</v>
      </c>
      <c r="D44" s="48">
        <f t="shared" si="16"/>
        <v>23.580339769868853</v>
      </c>
      <c r="E44" s="48">
        <f t="shared" si="16"/>
        <v>24.626903625037126</v>
      </c>
      <c r="F44" s="48">
        <f t="shared" si="16"/>
        <v>26.079463864397095</v>
      </c>
      <c r="G44" s="48">
        <f t="shared" si="16"/>
        <v>28.845709840490162</v>
      </c>
      <c r="H44" s="48">
        <f t="shared" si="16"/>
        <v>31.921767669806496</v>
      </c>
      <c r="I44" s="48">
        <f t="shared" si="16"/>
        <v>32.031553055206352</v>
      </c>
      <c r="J44" s="48">
        <f t="shared" si="16"/>
        <v>31.569859157615543</v>
      </c>
      <c r="K44" s="48">
        <f t="shared" si="16"/>
        <v>31.448577451967687</v>
      </c>
      <c r="L44" s="48">
        <f t="shared" si="16"/>
        <v>30.92714560225933</v>
      </c>
      <c r="M44" s="48">
        <f t="shared" si="16"/>
        <v>30.776942687284485</v>
      </c>
      <c r="N44" s="48">
        <f t="shared" si="16"/>
        <v>30.829933810786692</v>
      </c>
      <c r="O44" s="48">
        <f t="shared" si="16"/>
        <v>30.715623225101098</v>
      </c>
      <c r="P44" s="48">
        <f t="shared" si="16"/>
        <v>30.722726039381353</v>
      </c>
    </row>
    <row r="45" spans="1:16" x14ac:dyDescent="0.25">
      <c r="A45" s="2" t="s">
        <v>4</v>
      </c>
      <c r="B45" s="2">
        <f t="shared" si="12"/>
        <v>0</v>
      </c>
      <c r="C45" s="25">
        <f>(C33/C$37)*100</f>
        <v>3.2398892845761611</v>
      </c>
      <c r="D45" s="48">
        <f t="shared" ref="D45:P45" si="17">(D33/D$37)*100</f>
        <v>15.300132985280293</v>
      </c>
      <c r="E45" s="48">
        <f t="shared" si="17"/>
        <v>17.987203379838888</v>
      </c>
      <c r="F45" s="48">
        <f t="shared" si="17"/>
        <v>19.05017118575164</v>
      </c>
      <c r="G45" s="48">
        <f t="shared" si="17"/>
        <v>19.747915163381847</v>
      </c>
      <c r="H45" s="48">
        <f t="shared" si="17"/>
        <v>20.360494394809386</v>
      </c>
      <c r="I45" s="48">
        <f t="shared" si="17"/>
        <v>20.497978183931501</v>
      </c>
      <c r="J45" s="48">
        <f t="shared" si="17"/>
        <v>20.309538347649646</v>
      </c>
      <c r="K45" s="48">
        <f t="shared" si="17"/>
        <v>20.507935123714894</v>
      </c>
      <c r="L45" s="48">
        <f t="shared" si="17"/>
        <v>20.505735665003836</v>
      </c>
      <c r="M45" s="48">
        <f t="shared" si="17"/>
        <v>20.426119206682973</v>
      </c>
      <c r="N45" s="48">
        <f t="shared" si="17"/>
        <v>20.52189957423932</v>
      </c>
      <c r="O45" s="48">
        <f t="shared" si="17"/>
        <v>20.628394814674717</v>
      </c>
      <c r="P45" s="48">
        <f t="shared" si="17"/>
        <v>20.543998072524044</v>
      </c>
    </row>
    <row r="46" spans="1:16" x14ac:dyDescent="0.25">
      <c r="A46" s="2" t="s">
        <v>5</v>
      </c>
      <c r="B46" s="2">
        <f t="shared" si="12"/>
        <v>0</v>
      </c>
      <c r="C46" s="2">
        <f t="shared" ref="C46:P46" si="18">(C34/C$37)*100</f>
        <v>0</v>
      </c>
      <c r="D46" s="2">
        <f t="shared" si="18"/>
        <v>0</v>
      </c>
      <c r="E46" s="25">
        <f t="shared" si="18"/>
        <v>0.49079413421643209</v>
      </c>
      <c r="F46" s="25">
        <f t="shared" si="18"/>
        <v>0.52219692430619269</v>
      </c>
      <c r="G46" s="25">
        <f t="shared" si="18"/>
        <v>0.38039377110584566</v>
      </c>
      <c r="H46" s="25">
        <f t="shared" si="18"/>
        <v>0.3694298904679012</v>
      </c>
      <c r="I46" s="25">
        <f t="shared" si="18"/>
        <v>0.34652841963805608</v>
      </c>
      <c r="J46" s="25">
        <f t="shared" si="18"/>
        <v>0.31847458451861682</v>
      </c>
      <c r="K46" s="25">
        <f t="shared" si="18"/>
        <v>0.30867642362141284</v>
      </c>
      <c r="L46" s="25">
        <f t="shared" si="18"/>
        <v>0.3015415924901188</v>
      </c>
      <c r="M46" s="25">
        <f t="shared" si="18"/>
        <v>0.30411238269748125</v>
      </c>
      <c r="N46" s="25">
        <f t="shared" si="18"/>
        <v>0.30481925083973177</v>
      </c>
      <c r="O46" s="25">
        <f t="shared" si="18"/>
        <v>0.29464838064877802</v>
      </c>
      <c r="P46" s="25">
        <f t="shared" si="18"/>
        <v>0.30094660388515093</v>
      </c>
    </row>
    <row r="47" spans="1:16" x14ac:dyDescent="0.25">
      <c r="A47" s="2" t="s">
        <v>6</v>
      </c>
      <c r="B47" s="2">
        <f t="shared" si="12"/>
        <v>0</v>
      </c>
      <c r="C47" s="2">
        <f t="shared" ref="C47:P47" si="19">(C35/C$37)*100</f>
        <v>0</v>
      </c>
      <c r="D47" s="2">
        <f t="shared" si="19"/>
        <v>0</v>
      </c>
      <c r="E47" s="2">
        <f t="shared" si="19"/>
        <v>0</v>
      </c>
      <c r="F47" s="2">
        <f t="shared" si="19"/>
        <v>0</v>
      </c>
      <c r="G47" s="2">
        <f t="shared" si="19"/>
        <v>0</v>
      </c>
      <c r="H47" s="2">
        <f t="shared" si="19"/>
        <v>0</v>
      </c>
      <c r="I47" s="2">
        <f t="shared" si="19"/>
        <v>0</v>
      </c>
      <c r="J47" s="2">
        <f t="shared" si="19"/>
        <v>0</v>
      </c>
      <c r="K47" s="2">
        <f t="shared" si="19"/>
        <v>0</v>
      </c>
      <c r="L47" s="2">
        <f t="shared" si="19"/>
        <v>0</v>
      </c>
      <c r="M47" s="2">
        <f t="shared" si="19"/>
        <v>0</v>
      </c>
      <c r="N47" s="2">
        <f t="shared" si="19"/>
        <v>0</v>
      </c>
      <c r="O47" s="2">
        <f t="shared" si="19"/>
        <v>0</v>
      </c>
      <c r="P47" s="2">
        <f t="shared" si="19"/>
        <v>0</v>
      </c>
    </row>
    <row r="48" spans="1:16" x14ac:dyDescent="0.25">
      <c r="A48" s="2" t="s">
        <v>7</v>
      </c>
      <c r="B48" s="2">
        <f t="shared" si="12"/>
        <v>0</v>
      </c>
      <c r="C48" s="2">
        <f t="shared" ref="C48:P48" si="20">(C36/C$37)*100</f>
        <v>0</v>
      </c>
      <c r="D48" s="2">
        <f t="shared" si="20"/>
        <v>0</v>
      </c>
      <c r="E48" s="2">
        <f t="shared" si="20"/>
        <v>0</v>
      </c>
      <c r="F48" s="2">
        <f t="shared" si="20"/>
        <v>0</v>
      </c>
      <c r="G48" s="2">
        <f t="shared" si="20"/>
        <v>0</v>
      </c>
      <c r="H48" s="2">
        <f t="shared" si="20"/>
        <v>0</v>
      </c>
      <c r="I48" s="2">
        <f t="shared" si="20"/>
        <v>0</v>
      </c>
      <c r="J48" s="2">
        <f t="shared" si="20"/>
        <v>0</v>
      </c>
      <c r="K48" s="2">
        <f t="shared" si="20"/>
        <v>0</v>
      </c>
      <c r="L48" s="2">
        <f t="shared" si="20"/>
        <v>0</v>
      </c>
      <c r="M48" s="2">
        <f t="shared" si="20"/>
        <v>0</v>
      </c>
      <c r="N48" s="2">
        <f t="shared" si="20"/>
        <v>0</v>
      </c>
      <c r="O48" s="2">
        <f t="shared" si="20"/>
        <v>0</v>
      </c>
      <c r="P48" s="2">
        <f t="shared" si="20"/>
        <v>0</v>
      </c>
    </row>
    <row r="49" spans="1:16" x14ac:dyDescent="0.25">
      <c r="A49" s="2" t="s">
        <v>8</v>
      </c>
      <c r="B49" s="2">
        <f t="shared" si="12"/>
        <v>0</v>
      </c>
      <c r="C49" s="2">
        <f t="shared" ref="C49:P49" si="21">(C37/C$37)*100</f>
        <v>100</v>
      </c>
      <c r="D49" s="2">
        <f t="shared" si="21"/>
        <v>100</v>
      </c>
      <c r="E49" s="2">
        <f t="shared" si="21"/>
        <v>100</v>
      </c>
      <c r="F49" s="2">
        <f t="shared" si="21"/>
        <v>100</v>
      </c>
      <c r="G49" s="2">
        <f t="shared" si="21"/>
        <v>100</v>
      </c>
      <c r="H49" s="2">
        <f t="shared" si="21"/>
        <v>100</v>
      </c>
      <c r="I49" s="2">
        <f t="shared" si="21"/>
        <v>100</v>
      </c>
      <c r="J49" s="2">
        <f t="shared" si="21"/>
        <v>100</v>
      </c>
      <c r="K49" s="2">
        <f t="shared" si="21"/>
        <v>100</v>
      </c>
      <c r="L49" s="2">
        <f t="shared" si="21"/>
        <v>100</v>
      </c>
      <c r="M49" s="2">
        <f t="shared" si="21"/>
        <v>100</v>
      </c>
      <c r="N49" s="2">
        <f t="shared" si="21"/>
        <v>100</v>
      </c>
      <c r="O49" s="2">
        <f t="shared" si="21"/>
        <v>100</v>
      </c>
      <c r="P49" s="2">
        <f t="shared" si="21"/>
        <v>100</v>
      </c>
    </row>
  </sheetData>
  <mergeCells count="9">
    <mergeCell ref="A1:P2"/>
    <mergeCell ref="B15:P15"/>
    <mergeCell ref="A27:A28"/>
    <mergeCell ref="B27:P27"/>
    <mergeCell ref="B39:P39"/>
    <mergeCell ref="A39:A40"/>
    <mergeCell ref="A3:A4"/>
    <mergeCell ref="A15:A16"/>
    <mergeCell ref="B3:P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0" workbookViewId="0">
      <selection activeCell="B27" sqref="B27:P27"/>
    </sheetView>
  </sheetViews>
  <sheetFormatPr defaultRowHeight="15" x14ac:dyDescent="0.25"/>
  <cols>
    <col min="1" max="1" width="18.28515625" bestFit="1" customWidth="1"/>
    <col min="18" max="18" width="16.42578125" bestFit="1" customWidth="1"/>
  </cols>
  <sheetData>
    <row r="1" spans="1:16" x14ac:dyDescent="0.25">
      <c r="A1" s="142" t="s">
        <v>189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x14ac:dyDescent="0.25">
      <c r="A4" s="137"/>
      <c r="B4" s="2">
        <v>0</v>
      </c>
      <c r="C4" s="2">
        <v>1</v>
      </c>
      <c r="D4" s="2">
        <v>4</v>
      </c>
      <c r="E4" s="2">
        <v>6</v>
      </c>
      <c r="F4" s="2">
        <v>8</v>
      </c>
      <c r="G4" s="2">
        <v>11</v>
      </c>
      <c r="H4" s="2">
        <v>15</v>
      </c>
      <c r="I4" s="2">
        <v>18</v>
      </c>
      <c r="J4" s="2">
        <v>20</v>
      </c>
      <c r="K4" s="2">
        <v>22</v>
      </c>
      <c r="L4" s="2">
        <v>25</v>
      </c>
      <c r="M4" s="2">
        <v>27</v>
      </c>
      <c r="N4" s="2">
        <v>32</v>
      </c>
      <c r="O4" s="2">
        <v>36</v>
      </c>
      <c r="P4" s="2">
        <v>41</v>
      </c>
    </row>
    <row r="5" spans="1:16" x14ac:dyDescent="0.25">
      <c r="A5" s="2" t="s">
        <v>0</v>
      </c>
      <c r="B5" s="81">
        <v>0</v>
      </c>
      <c r="C5" s="81">
        <v>688.67012999999997</v>
      </c>
      <c r="D5" s="81">
        <v>2123.6075700000001</v>
      </c>
      <c r="E5" s="81">
        <v>2862.4704999999999</v>
      </c>
      <c r="F5" s="81">
        <v>3693.47262</v>
      </c>
      <c r="G5" s="81">
        <v>5538.8473899999999</v>
      </c>
      <c r="H5" s="81">
        <v>6585.57233</v>
      </c>
      <c r="I5" s="81">
        <v>6707.8192399999998</v>
      </c>
      <c r="J5" s="81">
        <v>6771.3970099999997</v>
      </c>
      <c r="K5" s="81">
        <v>7014.5442899999998</v>
      </c>
      <c r="L5" s="81">
        <v>7416.6903300000004</v>
      </c>
      <c r="M5" s="81">
        <v>7530.6236200000003</v>
      </c>
      <c r="N5" s="81">
        <v>7852.3730100000002</v>
      </c>
      <c r="O5" s="81">
        <v>7672.0303199999998</v>
      </c>
      <c r="P5" s="81">
        <v>8050.7174400000004</v>
      </c>
    </row>
    <row r="6" spans="1:16" x14ac:dyDescent="0.25">
      <c r="A6" s="2" t="s">
        <v>1</v>
      </c>
      <c r="B6" s="81">
        <v>0</v>
      </c>
      <c r="C6" s="81">
        <v>201.64297999999999</v>
      </c>
      <c r="D6" s="81">
        <v>659.06164000000001</v>
      </c>
      <c r="E6" s="81">
        <v>978.33064999999999</v>
      </c>
      <c r="F6" s="81">
        <v>1519.7332699999999</v>
      </c>
      <c r="G6" s="81">
        <v>2525.79405</v>
      </c>
      <c r="H6" s="81">
        <v>2835.6441100000002</v>
      </c>
      <c r="I6" s="81">
        <v>2846.92787</v>
      </c>
      <c r="J6" s="81">
        <v>2830.1120500000002</v>
      </c>
      <c r="K6" s="81">
        <v>2895.6590200000001</v>
      </c>
      <c r="L6" s="81">
        <v>2965.6519199999998</v>
      </c>
      <c r="M6" s="81">
        <v>2990.51784</v>
      </c>
      <c r="N6" s="81">
        <v>3085.01089</v>
      </c>
      <c r="O6" s="81">
        <v>2967.4700899999998</v>
      </c>
      <c r="P6" s="81">
        <v>3119.0869400000001</v>
      </c>
    </row>
    <row r="7" spans="1:16" x14ac:dyDescent="0.25">
      <c r="A7" s="2" t="s">
        <v>2</v>
      </c>
      <c r="B7" s="81">
        <v>0</v>
      </c>
      <c r="C7" s="81">
        <v>54.56541</v>
      </c>
      <c r="D7" s="81">
        <v>617.78552000000002</v>
      </c>
      <c r="E7" s="81">
        <v>939.29655000000002</v>
      </c>
      <c r="F7" s="81">
        <v>1581.39878</v>
      </c>
      <c r="G7" s="81">
        <v>3559.28325</v>
      </c>
      <c r="H7" s="81">
        <v>3955.4743100000001</v>
      </c>
      <c r="I7" s="81">
        <v>3949.8088899999998</v>
      </c>
      <c r="J7" s="81">
        <v>3893.3374800000001</v>
      </c>
      <c r="K7" s="81">
        <v>4020.9092099999998</v>
      </c>
      <c r="L7" s="81">
        <v>4136.8851999999997</v>
      </c>
      <c r="M7" s="81">
        <v>4179.6352399999996</v>
      </c>
      <c r="N7" s="81">
        <v>4282.7631600000004</v>
      </c>
      <c r="O7" s="81">
        <v>4124.1524200000003</v>
      </c>
      <c r="P7" s="81">
        <v>4331.2010499999997</v>
      </c>
    </row>
    <row r="8" spans="1:16" x14ac:dyDescent="0.25">
      <c r="A8" s="2" t="s">
        <v>3</v>
      </c>
      <c r="B8" s="81">
        <v>0</v>
      </c>
      <c r="C8" s="81">
        <v>228.32144</v>
      </c>
      <c r="D8" s="81">
        <v>1322.2947300000001</v>
      </c>
      <c r="E8" s="81">
        <v>1946.3749700000001</v>
      </c>
      <c r="F8" s="81">
        <v>3774.9647399999999</v>
      </c>
      <c r="G8" s="81">
        <v>9841.9338000000007</v>
      </c>
      <c r="H8" s="81">
        <v>11263.76612</v>
      </c>
      <c r="I8" s="81">
        <v>11247.88234</v>
      </c>
      <c r="J8" s="81">
        <v>10972.424730000001</v>
      </c>
      <c r="K8" s="81">
        <v>11297.779329999999</v>
      </c>
      <c r="L8" s="81">
        <v>11796.93016</v>
      </c>
      <c r="M8" s="81">
        <v>11882.09296</v>
      </c>
      <c r="N8" s="81">
        <v>12140.05387</v>
      </c>
      <c r="O8" s="81">
        <v>11615.48228</v>
      </c>
      <c r="P8" s="81">
        <v>12098.72927</v>
      </c>
    </row>
    <row r="9" spans="1:16" x14ac:dyDescent="0.25">
      <c r="A9" s="2" t="s">
        <v>4</v>
      </c>
      <c r="B9" s="81">
        <v>0</v>
      </c>
      <c r="C9" s="81">
        <v>51.255839999999999</v>
      </c>
      <c r="D9" s="81">
        <v>777.38482999999997</v>
      </c>
      <c r="E9" s="81">
        <v>1306.61292</v>
      </c>
      <c r="F9" s="81">
        <v>2410.0182300000001</v>
      </c>
      <c r="G9" s="81">
        <v>5848.8341399999999</v>
      </c>
      <c r="H9" s="81">
        <v>6590.5391900000004</v>
      </c>
      <c r="I9" s="81">
        <v>6607.8757100000003</v>
      </c>
      <c r="J9" s="81">
        <v>6427.2977799999999</v>
      </c>
      <c r="K9" s="81">
        <v>6684.1248900000001</v>
      </c>
      <c r="L9" s="81">
        <v>7021.0117399999999</v>
      </c>
      <c r="M9" s="81">
        <v>7122.2495500000005</v>
      </c>
      <c r="N9" s="81">
        <v>7342.9410699999999</v>
      </c>
      <c r="O9" s="81">
        <v>7010.1292599999997</v>
      </c>
      <c r="P9" s="81">
        <v>7307.7651500000002</v>
      </c>
    </row>
    <row r="10" spans="1:16" x14ac:dyDescent="0.25">
      <c r="A10" s="2" t="s">
        <v>5</v>
      </c>
      <c r="B10" s="81">
        <v>0</v>
      </c>
      <c r="C10" s="81">
        <v>0</v>
      </c>
      <c r="D10" s="81">
        <v>77.983900000000006</v>
      </c>
      <c r="E10" s="81">
        <v>322.17991999999998</v>
      </c>
      <c r="F10" s="81">
        <v>410.31468999999998</v>
      </c>
      <c r="G10" s="81">
        <v>465.72809000000001</v>
      </c>
      <c r="H10" s="81">
        <v>501.63799</v>
      </c>
      <c r="I10" s="81">
        <v>513.33133999999995</v>
      </c>
      <c r="J10" s="81">
        <v>479.35340000000002</v>
      </c>
      <c r="K10" s="81">
        <v>495.63925999999998</v>
      </c>
      <c r="L10" s="81">
        <v>527.98832000000004</v>
      </c>
      <c r="M10" s="81">
        <v>537.64018999999996</v>
      </c>
      <c r="N10" s="81">
        <v>557.29678000000001</v>
      </c>
      <c r="O10" s="81">
        <v>516.68140000000005</v>
      </c>
      <c r="P10" s="81">
        <v>533.00876000000005</v>
      </c>
    </row>
    <row r="11" spans="1:16" x14ac:dyDescent="0.25">
      <c r="A11" s="2" t="s">
        <v>6</v>
      </c>
      <c r="B11" s="81">
        <v>0</v>
      </c>
      <c r="C11" s="81">
        <v>0</v>
      </c>
      <c r="D11" s="81">
        <v>97.968059999999994</v>
      </c>
      <c r="E11" s="81">
        <v>210.76507000000001</v>
      </c>
      <c r="F11" s="81">
        <v>288.17419000000001</v>
      </c>
      <c r="G11" s="81">
        <v>294.57395000000002</v>
      </c>
      <c r="H11" s="81">
        <v>346.81491</v>
      </c>
      <c r="I11" s="81">
        <v>334.61926</v>
      </c>
      <c r="J11" s="81">
        <v>322.69623000000001</v>
      </c>
      <c r="K11" s="81">
        <v>328.76803000000001</v>
      </c>
      <c r="L11" s="81">
        <v>339.41072000000003</v>
      </c>
      <c r="M11" s="81">
        <v>337.08571000000001</v>
      </c>
      <c r="N11" s="81">
        <v>357.43632000000002</v>
      </c>
      <c r="O11" s="81">
        <v>336.10969</v>
      </c>
      <c r="P11" s="81">
        <v>353.09163000000001</v>
      </c>
    </row>
    <row r="12" spans="1:16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6" x14ac:dyDescent="0.25">
      <c r="A14" s="7" t="s">
        <v>12</v>
      </c>
      <c r="B14" s="7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6" x14ac:dyDescent="0.25">
      <c r="A15" s="137" t="s">
        <v>10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</row>
    <row r="16" spans="1:16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  <c r="N16" s="2">
        <v>32</v>
      </c>
      <c r="O16" s="2">
        <v>36</v>
      </c>
      <c r="P16" s="2">
        <v>41</v>
      </c>
    </row>
    <row r="17" spans="1:16" x14ac:dyDescent="0.25">
      <c r="A17" s="2" t="s">
        <v>0</v>
      </c>
      <c r="B17" s="81">
        <f>B5*$B$14</f>
        <v>0</v>
      </c>
      <c r="C17" s="81">
        <f>C5*$B$14</f>
        <v>1377.3402599999999</v>
      </c>
      <c r="D17" s="81">
        <f t="shared" ref="D17:P17" si="0">D5*$B$14</f>
        <v>4247.2151400000002</v>
      </c>
      <c r="E17" s="81">
        <f t="shared" si="0"/>
        <v>5724.9409999999998</v>
      </c>
      <c r="F17" s="81">
        <f t="shared" si="0"/>
        <v>7386.94524</v>
      </c>
      <c r="G17" s="81">
        <f t="shared" si="0"/>
        <v>11077.69478</v>
      </c>
      <c r="H17" s="81">
        <f t="shared" si="0"/>
        <v>13171.14466</v>
      </c>
      <c r="I17" s="81">
        <f t="shared" si="0"/>
        <v>13415.63848</v>
      </c>
      <c r="J17" s="81">
        <f t="shared" si="0"/>
        <v>13542.794019999999</v>
      </c>
      <c r="K17" s="81">
        <f t="shared" si="0"/>
        <v>14029.08858</v>
      </c>
      <c r="L17" s="81">
        <f t="shared" si="0"/>
        <v>14833.380660000001</v>
      </c>
      <c r="M17" s="81">
        <f t="shared" si="0"/>
        <v>15061.247240000001</v>
      </c>
      <c r="N17" s="81">
        <f t="shared" si="0"/>
        <v>15704.74602</v>
      </c>
      <c r="O17" s="81">
        <f t="shared" si="0"/>
        <v>15344.06064</v>
      </c>
      <c r="P17" s="81">
        <f t="shared" si="0"/>
        <v>16101.434880000001</v>
      </c>
    </row>
    <row r="18" spans="1:16" x14ac:dyDescent="0.25">
      <c r="A18" s="2" t="s">
        <v>1</v>
      </c>
      <c r="B18" s="81">
        <f t="shared" ref="B18" si="1">B6*$B$14</f>
        <v>0</v>
      </c>
      <c r="C18" s="81">
        <f t="shared" ref="C18:P24" si="2">C6*$B$14</f>
        <v>403.28595999999999</v>
      </c>
      <c r="D18" s="81">
        <f t="shared" si="2"/>
        <v>1318.12328</v>
      </c>
      <c r="E18" s="81">
        <f t="shared" si="2"/>
        <v>1956.6613</v>
      </c>
      <c r="F18" s="81">
        <f t="shared" si="2"/>
        <v>3039.4665399999999</v>
      </c>
      <c r="G18" s="81">
        <f t="shared" si="2"/>
        <v>5051.5880999999999</v>
      </c>
      <c r="H18" s="81">
        <f t="shared" si="2"/>
        <v>5671.2882200000004</v>
      </c>
      <c r="I18" s="81">
        <f t="shared" si="2"/>
        <v>5693.85574</v>
      </c>
      <c r="J18" s="81">
        <f t="shared" si="2"/>
        <v>5660.2241000000004</v>
      </c>
      <c r="K18" s="81">
        <f t="shared" si="2"/>
        <v>5791.3180400000001</v>
      </c>
      <c r="L18" s="81">
        <f t="shared" si="2"/>
        <v>5931.3038399999996</v>
      </c>
      <c r="M18" s="81">
        <f t="shared" si="2"/>
        <v>5981.03568</v>
      </c>
      <c r="N18" s="81">
        <f t="shared" si="2"/>
        <v>6170.02178</v>
      </c>
      <c r="O18" s="81">
        <f t="shared" si="2"/>
        <v>5934.9401799999996</v>
      </c>
      <c r="P18" s="81">
        <f t="shared" si="2"/>
        <v>6238.1738800000003</v>
      </c>
    </row>
    <row r="19" spans="1:16" x14ac:dyDescent="0.25">
      <c r="A19" s="2" t="s">
        <v>2</v>
      </c>
      <c r="B19" s="81">
        <f t="shared" ref="B19" si="3">B7*$B$14</f>
        <v>0</v>
      </c>
      <c r="C19" s="81">
        <f t="shared" si="2"/>
        <v>109.13082</v>
      </c>
      <c r="D19" s="81">
        <f t="shared" si="2"/>
        <v>1235.57104</v>
      </c>
      <c r="E19" s="81">
        <f t="shared" si="2"/>
        <v>1878.5931</v>
      </c>
      <c r="F19" s="81">
        <f t="shared" si="2"/>
        <v>3162.79756</v>
      </c>
      <c r="G19" s="81">
        <f t="shared" si="2"/>
        <v>7118.5664999999999</v>
      </c>
      <c r="H19" s="81">
        <f t="shared" si="2"/>
        <v>7910.9486200000001</v>
      </c>
      <c r="I19" s="81">
        <f t="shared" si="2"/>
        <v>7899.6177799999996</v>
      </c>
      <c r="J19" s="81">
        <f t="shared" si="2"/>
        <v>7786.6749600000003</v>
      </c>
      <c r="K19" s="81">
        <f t="shared" si="2"/>
        <v>8041.8184199999996</v>
      </c>
      <c r="L19" s="81">
        <f t="shared" si="2"/>
        <v>8273.7703999999994</v>
      </c>
      <c r="M19" s="81">
        <f t="shared" si="2"/>
        <v>8359.2704799999992</v>
      </c>
      <c r="N19" s="81">
        <f t="shared" si="2"/>
        <v>8565.5263200000009</v>
      </c>
      <c r="O19" s="81">
        <f t="shared" si="2"/>
        <v>8248.3048400000007</v>
      </c>
      <c r="P19" s="81">
        <f t="shared" si="2"/>
        <v>8662.4020999999993</v>
      </c>
    </row>
    <row r="20" spans="1:16" x14ac:dyDescent="0.25">
      <c r="A20" s="2" t="s">
        <v>3</v>
      </c>
      <c r="B20" s="81">
        <f t="shared" ref="B20" si="4">B8*$B$14</f>
        <v>0</v>
      </c>
      <c r="C20" s="81">
        <f t="shared" si="2"/>
        <v>456.64287999999999</v>
      </c>
      <c r="D20" s="81">
        <f t="shared" si="2"/>
        <v>2644.5894600000001</v>
      </c>
      <c r="E20" s="81">
        <f t="shared" si="2"/>
        <v>3892.7499400000002</v>
      </c>
      <c r="F20" s="81">
        <f t="shared" si="2"/>
        <v>7549.9294799999998</v>
      </c>
      <c r="G20" s="81">
        <f t="shared" si="2"/>
        <v>19683.867600000001</v>
      </c>
      <c r="H20" s="81">
        <f t="shared" si="2"/>
        <v>22527.53224</v>
      </c>
      <c r="I20" s="81">
        <f t="shared" si="2"/>
        <v>22495.76468</v>
      </c>
      <c r="J20" s="81">
        <f t="shared" si="2"/>
        <v>21944.849460000001</v>
      </c>
      <c r="K20" s="81">
        <f t="shared" si="2"/>
        <v>22595.558659999999</v>
      </c>
      <c r="L20" s="81">
        <f t="shared" si="2"/>
        <v>23593.86032</v>
      </c>
      <c r="M20" s="81">
        <f t="shared" si="2"/>
        <v>23764.18592</v>
      </c>
      <c r="N20" s="81">
        <f t="shared" si="2"/>
        <v>24280.107739999999</v>
      </c>
      <c r="O20" s="81">
        <f t="shared" si="2"/>
        <v>23230.96456</v>
      </c>
      <c r="P20" s="81">
        <f t="shared" si="2"/>
        <v>24197.45854</v>
      </c>
    </row>
    <row r="21" spans="1:16" x14ac:dyDescent="0.25">
      <c r="A21" s="2" t="s">
        <v>4</v>
      </c>
      <c r="B21" s="81">
        <f t="shared" ref="B21" si="5">B9*$B$14</f>
        <v>0</v>
      </c>
      <c r="C21" s="81">
        <f t="shared" si="2"/>
        <v>102.51168</v>
      </c>
      <c r="D21" s="81">
        <f t="shared" si="2"/>
        <v>1554.7696599999999</v>
      </c>
      <c r="E21" s="81">
        <f t="shared" si="2"/>
        <v>2613.2258400000001</v>
      </c>
      <c r="F21" s="81">
        <f t="shared" si="2"/>
        <v>4820.0364600000003</v>
      </c>
      <c r="G21" s="81">
        <f t="shared" si="2"/>
        <v>11697.66828</v>
      </c>
      <c r="H21" s="81">
        <f t="shared" si="2"/>
        <v>13181.078380000001</v>
      </c>
      <c r="I21" s="81">
        <f t="shared" si="2"/>
        <v>13215.751420000001</v>
      </c>
      <c r="J21" s="81">
        <f t="shared" si="2"/>
        <v>12854.59556</v>
      </c>
      <c r="K21" s="81">
        <f t="shared" si="2"/>
        <v>13368.24978</v>
      </c>
      <c r="L21" s="81">
        <f t="shared" si="2"/>
        <v>14042.02348</v>
      </c>
      <c r="M21" s="81">
        <f t="shared" si="2"/>
        <v>14244.499100000001</v>
      </c>
      <c r="N21" s="81">
        <f t="shared" si="2"/>
        <v>14685.88214</v>
      </c>
      <c r="O21" s="81">
        <f t="shared" si="2"/>
        <v>14020.258519999999</v>
      </c>
      <c r="P21" s="81">
        <f t="shared" si="2"/>
        <v>14615.5303</v>
      </c>
    </row>
    <row r="22" spans="1:16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155.96780000000001</v>
      </c>
      <c r="E22" s="81">
        <f t="shared" si="2"/>
        <v>644.35983999999996</v>
      </c>
      <c r="F22" s="81">
        <f t="shared" si="2"/>
        <v>820.62937999999997</v>
      </c>
      <c r="G22" s="81">
        <f t="shared" si="2"/>
        <v>931.45618000000002</v>
      </c>
      <c r="H22" s="81">
        <f t="shared" si="2"/>
        <v>1003.27598</v>
      </c>
      <c r="I22" s="81">
        <f t="shared" si="2"/>
        <v>1026.6626799999999</v>
      </c>
      <c r="J22" s="81">
        <f t="shared" si="2"/>
        <v>958.70680000000004</v>
      </c>
      <c r="K22" s="81">
        <f t="shared" si="2"/>
        <v>991.27851999999996</v>
      </c>
      <c r="L22" s="81">
        <f t="shared" si="2"/>
        <v>1055.9766400000001</v>
      </c>
      <c r="M22" s="81">
        <f t="shared" si="2"/>
        <v>1075.2803799999999</v>
      </c>
      <c r="N22" s="81">
        <f t="shared" si="2"/>
        <v>1114.59356</v>
      </c>
      <c r="O22" s="81">
        <f t="shared" si="2"/>
        <v>1033.3628000000001</v>
      </c>
      <c r="P22" s="81">
        <f t="shared" si="2"/>
        <v>1066.0175200000001</v>
      </c>
    </row>
    <row r="23" spans="1:16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195.93611999999999</v>
      </c>
      <c r="E23" s="81">
        <f t="shared" si="2"/>
        <v>421.53014000000002</v>
      </c>
      <c r="F23" s="81">
        <f t="shared" si="2"/>
        <v>576.34838000000002</v>
      </c>
      <c r="G23" s="81">
        <f t="shared" si="2"/>
        <v>589.14790000000005</v>
      </c>
      <c r="H23" s="81">
        <f t="shared" si="2"/>
        <v>693.62982</v>
      </c>
      <c r="I23" s="81">
        <f t="shared" si="2"/>
        <v>669.23851999999999</v>
      </c>
      <c r="J23" s="81">
        <f t="shared" si="2"/>
        <v>645.39246000000003</v>
      </c>
      <c r="K23" s="81">
        <f t="shared" si="2"/>
        <v>657.53606000000002</v>
      </c>
      <c r="L23" s="81">
        <f t="shared" si="2"/>
        <v>678.82144000000005</v>
      </c>
      <c r="M23" s="81">
        <f t="shared" si="2"/>
        <v>674.17142000000001</v>
      </c>
      <c r="N23" s="81">
        <f t="shared" si="2"/>
        <v>714.87264000000005</v>
      </c>
      <c r="O23" s="81">
        <f t="shared" si="2"/>
        <v>672.21938</v>
      </c>
      <c r="P23" s="81">
        <f t="shared" si="2"/>
        <v>706.18326000000002</v>
      </c>
    </row>
    <row r="24" spans="1:16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  <c r="P24" s="81">
        <f t="shared" si="2"/>
        <v>0</v>
      </c>
    </row>
    <row r="25" spans="1:16" x14ac:dyDescent="0.25">
      <c r="A25" s="2" t="s">
        <v>8</v>
      </c>
      <c r="B25" s="81">
        <f>SUM(B17:B24)</f>
        <v>0</v>
      </c>
      <c r="C25" s="81">
        <f t="shared" ref="C25:P25" si="9">SUM(C17:C24)</f>
        <v>2448.9115999999999</v>
      </c>
      <c r="D25" s="81">
        <f t="shared" si="9"/>
        <v>11352.172500000001</v>
      </c>
      <c r="E25" s="81">
        <f t="shared" si="9"/>
        <v>17132.061160000001</v>
      </c>
      <c r="F25" s="81">
        <f t="shared" si="9"/>
        <v>27356.153039999997</v>
      </c>
      <c r="G25" s="81">
        <f t="shared" si="9"/>
        <v>56149.98934</v>
      </c>
      <c r="H25" s="81">
        <f t="shared" si="9"/>
        <v>64158.897920000003</v>
      </c>
      <c r="I25" s="81">
        <f t="shared" si="9"/>
        <v>64416.529300000002</v>
      </c>
      <c r="J25" s="81">
        <f t="shared" si="9"/>
        <v>63393.237360000006</v>
      </c>
      <c r="K25" s="81">
        <f t="shared" si="9"/>
        <v>65474.848059999997</v>
      </c>
      <c r="L25" s="81">
        <f t="shared" si="9"/>
        <v>68409.136779999986</v>
      </c>
      <c r="M25" s="81">
        <f t="shared" si="9"/>
        <v>69159.690220000004</v>
      </c>
      <c r="N25" s="81">
        <f t="shared" si="9"/>
        <v>71235.750199999995</v>
      </c>
      <c r="O25" s="81">
        <f t="shared" si="9"/>
        <v>68484.110920000006</v>
      </c>
      <c r="P25" s="81">
        <f t="shared" si="9"/>
        <v>71587.20048</v>
      </c>
    </row>
    <row r="27" spans="1:16" x14ac:dyDescent="0.25">
      <c r="A27" s="137" t="s">
        <v>205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  <row r="28" spans="1:16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  <c r="N28" s="2">
        <v>32</v>
      </c>
      <c r="O28" s="2">
        <v>36</v>
      </c>
      <c r="P28" s="2">
        <v>41</v>
      </c>
    </row>
    <row r="29" spans="1:16" x14ac:dyDescent="0.25">
      <c r="A29" s="2" t="s">
        <v>0</v>
      </c>
      <c r="B29" s="2">
        <f>B17/1000</f>
        <v>0</v>
      </c>
      <c r="C29" s="25">
        <f t="shared" ref="C29:P29" si="10">C17/1000</f>
        <v>1.37734026</v>
      </c>
      <c r="D29" s="25">
        <f t="shared" si="10"/>
        <v>4.2472151400000007</v>
      </c>
      <c r="E29" s="25">
        <f t="shared" si="10"/>
        <v>5.7249409999999994</v>
      </c>
      <c r="F29" s="25">
        <f t="shared" si="10"/>
        <v>7.3869452400000002</v>
      </c>
      <c r="G29" s="48">
        <f t="shared" si="10"/>
        <v>11.07769478</v>
      </c>
      <c r="H29" s="48">
        <f t="shared" si="10"/>
        <v>13.17114466</v>
      </c>
      <c r="I29" s="48">
        <f t="shared" si="10"/>
        <v>13.41563848</v>
      </c>
      <c r="J29" s="48">
        <f t="shared" si="10"/>
        <v>13.542794019999999</v>
      </c>
      <c r="K29" s="48">
        <f t="shared" si="10"/>
        <v>14.02908858</v>
      </c>
      <c r="L29" s="48">
        <f t="shared" si="10"/>
        <v>14.833380660000001</v>
      </c>
      <c r="M29" s="48">
        <f t="shared" si="10"/>
        <v>15.06124724</v>
      </c>
      <c r="N29" s="48">
        <f t="shared" si="10"/>
        <v>15.70474602</v>
      </c>
      <c r="O29" s="48">
        <f t="shared" si="10"/>
        <v>15.34406064</v>
      </c>
      <c r="P29" s="48">
        <f t="shared" si="10"/>
        <v>16.101434879999999</v>
      </c>
    </row>
    <row r="30" spans="1:16" x14ac:dyDescent="0.25">
      <c r="A30" s="2" t="s">
        <v>1</v>
      </c>
      <c r="B30" s="2">
        <f t="shared" ref="B30:P37" si="11">B18/1000</f>
        <v>0</v>
      </c>
      <c r="C30" s="25">
        <f t="shared" si="11"/>
        <v>0.40328596</v>
      </c>
      <c r="D30" s="25">
        <f t="shared" si="11"/>
        <v>1.31812328</v>
      </c>
      <c r="E30" s="25">
        <f t="shared" si="11"/>
        <v>1.9566612999999999</v>
      </c>
      <c r="F30" s="25">
        <f t="shared" si="11"/>
        <v>3.0394665399999998</v>
      </c>
      <c r="G30" s="25">
        <f t="shared" si="11"/>
        <v>5.0515881</v>
      </c>
      <c r="H30" s="25">
        <f t="shared" si="11"/>
        <v>5.6712882200000001</v>
      </c>
      <c r="I30" s="25">
        <f t="shared" si="11"/>
        <v>5.6938557400000001</v>
      </c>
      <c r="J30" s="25">
        <f t="shared" si="11"/>
        <v>5.6602241000000006</v>
      </c>
      <c r="K30" s="25">
        <f t="shared" si="11"/>
        <v>5.7913180400000002</v>
      </c>
      <c r="L30" s="25">
        <f t="shared" si="11"/>
        <v>5.93130384</v>
      </c>
      <c r="M30" s="25">
        <f t="shared" si="11"/>
        <v>5.9810356799999997</v>
      </c>
      <c r="N30" s="25">
        <f t="shared" si="11"/>
        <v>6.1700217799999999</v>
      </c>
      <c r="O30" s="25">
        <f t="shared" si="11"/>
        <v>5.9349401799999999</v>
      </c>
      <c r="P30" s="25">
        <f t="shared" si="11"/>
        <v>6.2381738800000006</v>
      </c>
    </row>
    <row r="31" spans="1:16" x14ac:dyDescent="0.25">
      <c r="A31" s="2" t="s">
        <v>2</v>
      </c>
      <c r="B31" s="2">
        <f t="shared" si="11"/>
        <v>0</v>
      </c>
      <c r="C31" s="25">
        <f t="shared" si="11"/>
        <v>0.10913082</v>
      </c>
      <c r="D31" s="25">
        <f t="shared" si="11"/>
        <v>1.23557104</v>
      </c>
      <c r="E31" s="25">
        <f t="shared" si="11"/>
        <v>1.8785931</v>
      </c>
      <c r="F31" s="25">
        <f t="shared" si="11"/>
        <v>3.16279756</v>
      </c>
      <c r="G31" s="25">
        <f t="shared" si="11"/>
        <v>7.1185665</v>
      </c>
      <c r="H31" s="25">
        <f t="shared" si="11"/>
        <v>7.9109486200000001</v>
      </c>
      <c r="I31" s="25">
        <f t="shared" si="11"/>
        <v>7.8996177799999998</v>
      </c>
      <c r="J31" s="25">
        <f t="shared" si="11"/>
        <v>7.78667496</v>
      </c>
      <c r="K31" s="25">
        <f t="shared" si="11"/>
        <v>8.0418184200000002</v>
      </c>
      <c r="L31" s="25">
        <f t="shared" si="11"/>
        <v>8.2737704000000001</v>
      </c>
      <c r="M31" s="25">
        <f t="shared" si="11"/>
        <v>8.3592704799999993</v>
      </c>
      <c r="N31" s="25">
        <f t="shared" si="11"/>
        <v>8.56552632</v>
      </c>
      <c r="O31" s="25">
        <f t="shared" si="11"/>
        <v>8.2483048400000012</v>
      </c>
      <c r="P31" s="25">
        <f t="shared" si="11"/>
        <v>8.6624020999999995</v>
      </c>
    </row>
    <row r="32" spans="1:16" x14ac:dyDescent="0.25">
      <c r="A32" s="2" t="s">
        <v>3</v>
      </c>
      <c r="B32" s="2">
        <f t="shared" si="11"/>
        <v>0</v>
      </c>
      <c r="C32" s="25">
        <f t="shared" si="11"/>
        <v>0.45664287999999997</v>
      </c>
      <c r="D32" s="25">
        <f t="shared" si="11"/>
        <v>2.6445894600000002</v>
      </c>
      <c r="E32" s="25">
        <f t="shared" si="11"/>
        <v>3.8927499400000003</v>
      </c>
      <c r="F32" s="25">
        <f t="shared" si="11"/>
        <v>7.5499294799999994</v>
      </c>
      <c r="G32" s="48">
        <f t="shared" si="11"/>
        <v>19.683867600000003</v>
      </c>
      <c r="H32" s="48">
        <f t="shared" si="11"/>
        <v>22.527532239999999</v>
      </c>
      <c r="I32" s="48">
        <f t="shared" si="11"/>
        <v>22.495764680000001</v>
      </c>
      <c r="J32" s="48">
        <f t="shared" si="11"/>
        <v>21.94484946</v>
      </c>
      <c r="K32" s="48">
        <f t="shared" si="11"/>
        <v>22.595558659999998</v>
      </c>
      <c r="L32" s="48">
        <f t="shared" si="11"/>
        <v>23.593860320000001</v>
      </c>
      <c r="M32" s="48">
        <f t="shared" si="11"/>
        <v>23.764185919999999</v>
      </c>
      <c r="N32" s="48">
        <f t="shared" si="11"/>
        <v>24.280107739999998</v>
      </c>
      <c r="O32" s="48">
        <f t="shared" si="11"/>
        <v>23.23096456</v>
      </c>
      <c r="P32" s="48">
        <f t="shared" si="11"/>
        <v>24.19745854</v>
      </c>
    </row>
    <row r="33" spans="1:16" x14ac:dyDescent="0.25">
      <c r="A33" s="2" t="s">
        <v>4</v>
      </c>
      <c r="B33" s="2">
        <f t="shared" si="11"/>
        <v>0</v>
      </c>
      <c r="C33" s="25">
        <f t="shared" si="11"/>
        <v>0.10251167999999999</v>
      </c>
      <c r="D33" s="25">
        <f t="shared" si="11"/>
        <v>1.5547696599999998</v>
      </c>
      <c r="E33" s="25">
        <f t="shared" si="11"/>
        <v>2.6132258400000001</v>
      </c>
      <c r="F33" s="25">
        <f t="shared" si="11"/>
        <v>4.8200364599999999</v>
      </c>
      <c r="G33" s="48">
        <f t="shared" si="11"/>
        <v>11.69766828</v>
      </c>
      <c r="H33" s="48">
        <f t="shared" si="11"/>
        <v>13.181078380000001</v>
      </c>
      <c r="I33" s="48">
        <f t="shared" si="11"/>
        <v>13.21575142</v>
      </c>
      <c r="J33" s="48">
        <f t="shared" si="11"/>
        <v>12.85459556</v>
      </c>
      <c r="K33" s="48">
        <f t="shared" si="11"/>
        <v>13.368249779999999</v>
      </c>
      <c r="L33" s="48">
        <f t="shared" si="11"/>
        <v>14.042023479999999</v>
      </c>
      <c r="M33" s="48">
        <f t="shared" si="11"/>
        <v>14.244499100000001</v>
      </c>
      <c r="N33" s="48">
        <f t="shared" si="11"/>
        <v>14.68588214</v>
      </c>
      <c r="O33" s="48">
        <f t="shared" si="11"/>
        <v>14.020258519999999</v>
      </c>
      <c r="P33" s="48">
        <f t="shared" si="11"/>
        <v>14.6155303</v>
      </c>
    </row>
    <row r="34" spans="1:16" x14ac:dyDescent="0.25">
      <c r="A34" s="2" t="s">
        <v>5</v>
      </c>
      <c r="B34" s="2">
        <f t="shared" si="11"/>
        <v>0</v>
      </c>
      <c r="C34" s="2">
        <f t="shared" si="11"/>
        <v>0</v>
      </c>
      <c r="D34" s="25">
        <f t="shared" si="11"/>
        <v>0.15596780000000002</v>
      </c>
      <c r="E34" s="25">
        <f t="shared" si="11"/>
        <v>0.64435984000000002</v>
      </c>
      <c r="F34" s="25">
        <f t="shared" si="11"/>
        <v>0.82062937999999996</v>
      </c>
      <c r="G34" s="25">
        <f t="shared" si="11"/>
        <v>0.93145617999999997</v>
      </c>
      <c r="H34" s="25">
        <f t="shared" si="11"/>
        <v>1.00327598</v>
      </c>
      <c r="I34" s="25">
        <f t="shared" si="11"/>
        <v>1.0266626799999998</v>
      </c>
      <c r="J34" s="25">
        <f t="shared" si="11"/>
        <v>0.95870680000000008</v>
      </c>
      <c r="K34" s="25">
        <f t="shared" si="11"/>
        <v>0.99127851999999994</v>
      </c>
      <c r="L34" s="25">
        <f t="shared" si="11"/>
        <v>1.0559766400000001</v>
      </c>
      <c r="M34" s="25">
        <f t="shared" si="11"/>
        <v>1.0752803799999999</v>
      </c>
      <c r="N34" s="25">
        <f t="shared" si="11"/>
        <v>1.1145935600000001</v>
      </c>
      <c r="O34" s="25">
        <f t="shared" si="11"/>
        <v>1.0333628000000001</v>
      </c>
      <c r="P34" s="25">
        <f t="shared" si="11"/>
        <v>1.0660175200000002</v>
      </c>
    </row>
    <row r="35" spans="1:16" x14ac:dyDescent="0.25">
      <c r="A35" s="2" t="s">
        <v>6</v>
      </c>
      <c r="B35" s="2">
        <f t="shared" si="11"/>
        <v>0</v>
      </c>
      <c r="C35" s="2">
        <f t="shared" si="11"/>
        <v>0</v>
      </c>
      <c r="D35" s="25">
        <f t="shared" si="11"/>
        <v>0.19593611999999999</v>
      </c>
      <c r="E35" s="25">
        <f t="shared" si="11"/>
        <v>0.42153014</v>
      </c>
      <c r="F35" s="25">
        <f t="shared" si="11"/>
        <v>0.57634837999999999</v>
      </c>
      <c r="G35" s="25">
        <f t="shared" si="11"/>
        <v>0.58914790000000006</v>
      </c>
      <c r="H35" s="25">
        <f t="shared" si="11"/>
        <v>0.69362981999999995</v>
      </c>
      <c r="I35" s="25">
        <f t="shared" si="11"/>
        <v>0.66923851999999995</v>
      </c>
      <c r="J35" s="25">
        <f t="shared" si="11"/>
        <v>0.64539246000000006</v>
      </c>
      <c r="K35" s="25">
        <f t="shared" si="11"/>
        <v>0.65753605999999998</v>
      </c>
      <c r="L35" s="25">
        <f t="shared" si="11"/>
        <v>0.67882144</v>
      </c>
      <c r="M35" s="25">
        <f t="shared" si="11"/>
        <v>0.67417141999999997</v>
      </c>
      <c r="N35" s="25">
        <f t="shared" si="11"/>
        <v>0.71487264000000006</v>
      </c>
      <c r="O35" s="25">
        <f t="shared" si="11"/>
        <v>0.67221938000000003</v>
      </c>
      <c r="P35" s="25">
        <f t="shared" si="11"/>
        <v>0.70618325999999998</v>
      </c>
    </row>
    <row r="36" spans="1:16" x14ac:dyDescent="0.25">
      <c r="A36" s="2" t="s">
        <v>7</v>
      </c>
      <c r="B36" s="2">
        <f t="shared" si="11"/>
        <v>0</v>
      </c>
      <c r="C36" s="2">
        <f t="shared" si="11"/>
        <v>0</v>
      </c>
      <c r="D36" s="2">
        <f t="shared" si="11"/>
        <v>0</v>
      </c>
      <c r="E36" s="2">
        <f t="shared" si="11"/>
        <v>0</v>
      </c>
      <c r="F36" s="2">
        <f t="shared" si="11"/>
        <v>0</v>
      </c>
      <c r="G36" s="2">
        <f t="shared" si="11"/>
        <v>0</v>
      </c>
      <c r="H36" s="2">
        <f t="shared" si="11"/>
        <v>0</v>
      </c>
      <c r="I36" s="2">
        <f t="shared" si="11"/>
        <v>0</v>
      </c>
      <c r="J36" s="2">
        <f t="shared" si="11"/>
        <v>0</v>
      </c>
      <c r="K36" s="2">
        <f t="shared" si="11"/>
        <v>0</v>
      </c>
      <c r="L36" s="2">
        <f t="shared" si="11"/>
        <v>0</v>
      </c>
      <c r="M36" s="2">
        <f t="shared" si="11"/>
        <v>0</v>
      </c>
      <c r="N36" s="2">
        <f t="shared" si="11"/>
        <v>0</v>
      </c>
      <c r="O36" s="2">
        <f t="shared" si="11"/>
        <v>0</v>
      </c>
      <c r="P36" s="2">
        <f t="shared" si="11"/>
        <v>0</v>
      </c>
    </row>
    <row r="37" spans="1:16" x14ac:dyDescent="0.25">
      <c r="A37" s="2" t="s">
        <v>8</v>
      </c>
      <c r="B37" s="2">
        <f t="shared" si="11"/>
        <v>0</v>
      </c>
      <c r="C37" s="25">
        <f t="shared" si="11"/>
        <v>2.4489115999999997</v>
      </c>
      <c r="D37" s="48">
        <f t="shared" si="11"/>
        <v>11.3521725</v>
      </c>
      <c r="E37" s="48">
        <f t="shared" si="11"/>
        <v>17.132061160000003</v>
      </c>
      <c r="F37" s="48">
        <f t="shared" si="11"/>
        <v>27.356153039999999</v>
      </c>
      <c r="G37" s="48">
        <f t="shared" si="11"/>
        <v>56.149989339999998</v>
      </c>
      <c r="H37" s="48">
        <f t="shared" si="11"/>
        <v>64.158897920000001</v>
      </c>
      <c r="I37" s="48">
        <f t="shared" si="11"/>
        <v>64.416529300000008</v>
      </c>
      <c r="J37" s="48">
        <f t="shared" si="11"/>
        <v>63.393237360000008</v>
      </c>
      <c r="K37" s="48">
        <f t="shared" si="11"/>
        <v>65.474848059999999</v>
      </c>
      <c r="L37" s="48">
        <f t="shared" si="11"/>
        <v>68.409136779999983</v>
      </c>
      <c r="M37" s="48">
        <f t="shared" si="11"/>
        <v>69.159690220000002</v>
      </c>
      <c r="N37" s="48">
        <f t="shared" si="11"/>
        <v>71.235750199999998</v>
      </c>
      <c r="O37" s="48">
        <f t="shared" si="11"/>
        <v>68.484110920000006</v>
      </c>
      <c r="P37" s="48">
        <f t="shared" si="11"/>
        <v>71.587200479999993</v>
      </c>
    </row>
    <row r="39" spans="1:16" x14ac:dyDescent="0.25">
      <c r="A39" s="143" t="s">
        <v>224</v>
      </c>
      <c r="B39" s="137" t="s">
        <v>11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</row>
    <row r="40" spans="1:16" x14ac:dyDescent="0.25">
      <c r="A40" s="143"/>
      <c r="B40" s="2">
        <v>0</v>
      </c>
      <c r="C40" s="2">
        <v>1</v>
      </c>
      <c r="D40" s="2">
        <v>4</v>
      </c>
      <c r="E40" s="2">
        <v>6</v>
      </c>
      <c r="F40" s="2">
        <v>8</v>
      </c>
      <c r="G40" s="2">
        <v>11</v>
      </c>
      <c r="H40" s="2">
        <v>15</v>
      </c>
      <c r="I40" s="2">
        <v>18</v>
      </c>
      <c r="J40" s="2">
        <v>20</v>
      </c>
      <c r="K40" s="2">
        <v>22</v>
      </c>
      <c r="L40" s="2">
        <v>25</v>
      </c>
      <c r="M40" s="2">
        <v>27</v>
      </c>
      <c r="N40" s="2">
        <v>32</v>
      </c>
      <c r="O40" s="2">
        <v>36</v>
      </c>
      <c r="P40" s="2">
        <v>41</v>
      </c>
    </row>
    <row r="41" spans="1:16" x14ac:dyDescent="0.25">
      <c r="A41" s="2" t="s">
        <v>0</v>
      </c>
      <c r="B41" s="2">
        <f t="shared" ref="B41:B49" si="12">(B29/C$37)*100</f>
        <v>0</v>
      </c>
      <c r="C41" s="48">
        <f t="shared" ref="C41:P41" si="13">(C29/C$37)*100</f>
        <v>56.242955441919598</v>
      </c>
      <c r="D41" s="48">
        <f t="shared" si="13"/>
        <v>37.413236453198721</v>
      </c>
      <c r="E41" s="48">
        <f t="shared" si="13"/>
        <v>33.416533752322877</v>
      </c>
      <c r="F41" s="48">
        <f t="shared" si="13"/>
        <v>27.002865604673488</v>
      </c>
      <c r="G41" s="48">
        <f t="shared" si="13"/>
        <v>19.728756692939385</v>
      </c>
      <c r="H41" s="48">
        <f t="shared" si="13"/>
        <v>20.528944677982398</v>
      </c>
      <c r="I41" s="48">
        <f t="shared" si="13"/>
        <v>20.826391340521972</v>
      </c>
      <c r="J41" s="48">
        <f t="shared" si="13"/>
        <v>21.363152575869641</v>
      </c>
      <c r="K41" s="48">
        <f t="shared" si="13"/>
        <v>21.426683674231654</v>
      </c>
      <c r="L41" s="48">
        <f t="shared" si="13"/>
        <v>21.683332604683109</v>
      </c>
      <c r="M41" s="48">
        <f t="shared" si="13"/>
        <v>21.777493785888158</v>
      </c>
      <c r="N41" s="48">
        <f t="shared" si="13"/>
        <v>22.046157969709988</v>
      </c>
      <c r="O41" s="48">
        <f t="shared" si="13"/>
        <v>22.405285596719253</v>
      </c>
      <c r="P41" s="48">
        <f t="shared" si="13"/>
        <v>22.492058317741328</v>
      </c>
    </row>
    <row r="42" spans="1:16" x14ac:dyDescent="0.25">
      <c r="A42" s="2" t="s">
        <v>1</v>
      </c>
      <c r="B42" s="2">
        <f t="shared" si="12"/>
        <v>0</v>
      </c>
      <c r="C42" s="48">
        <f t="shared" ref="C42:P42" si="14">(C30/C$37)*100</f>
        <v>16.467967238997115</v>
      </c>
      <c r="D42" s="48">
        <f t="shared" si="14"/>
        <v>11.611198473243778</v>
      </c>
      <c r="E42" s="48">
        <f t="shared" si="14"/>
        <v>11.421050168606797</v>
      </c>
      <c r="F42" s="48">
        <f t="shared" si="14"/>
        <v>11.110723556618909</v>
      </c>
      <c r="G42" s="25">
        <f t="shared" si="14"/>
        <v>8.9965967213485509</v>
      </c>
      <c r="H42" s="25">
        <f t="shared" si="14"/>
        <v>8.8394414552936258</v>
      </c>
      <c r="I42" s="25">
        <f t="shared" si="14"/>
        <v>8.8391221971656257</v>
      </c>
      <c r="J42" s="25">
        <f t="shared" si="14"/>
        <v>8.9287506612992456</v>
      </c>
      <c r="K42" s="25">
        <f t="shared" si="14"/>
        <v>8.8451034429174058</v>
      </c>
      <c r="L42" s="25">
        <f t="shared" si="14"/>
        <v>8.6703386699275953</v>
      </c>
      <c r="M42" s="25">
        <f t="shared" si="14"/>
        <v>8.6481527909886005</v>
      </c>
      <c r="N42" s="25">
        <f t="shared" si="14"/>
        <v>8.6614119493051955</v>
      </c>
      <c r="O42" s="25">
        <f t="shared" si="14"/>
        <v>8.6661564270476177</v>
      </c>
      <c r="P42" s="25">
        <f t="shared" si="14"/>
        <v>8.7140911198822746</v>
      </c>
    </row>
    <row r="43" spans="1:16" x14ac:dyDescent="0.25">
      <c r="A43" s="2" t="s">
        <v>2</v>
      </c>
      <c r="B43" s="2">
        <f t="shared" si="12"/>
        <v>0</v>
      </c>
      <c r="C43" s="25">
        <f t="shared" ref="C43:P43" si="15">(C31/C$37)*100</f>
        <v>4.4562988717110095</v>
      </c>
      <c r="D43" s="48">
        <f t="shared" si="15"/>
        <v>10.884005154079539</v>
      </c>
      <c r="E43" s="48">
        <f t="shared" si="15"/>
        <v>10.965365360626576</v>
      </c>
      <c r="F43" s="48">
        <f t="shared" si="15"/>
        <v>11.561558218274978</v>
      </c>
      <c r="G43" s="48">
        <f t="shared" si="15"/>
        <v>12.677769993678151</v>
      </c>
      <c r="H43" s="48">
        <f t="shared" si="15"/>
        <v>12.330243935711295</v>
      </c>
      <c r="I43" s="48">
        <f t="shared" si="15"/>
        <v>12.263339651861681</v>
      </c>
      <c r="J43" s="48">
        <f t="shared" si="15"/>
        <v>12.283131899039521</v>
      </c>
      <c r="K43" s="48">
        <f t="shared" si="15"/>
        <v>12.282301766673241</v>
      </c>
      <c r="L43" s="48">
        <f t="shared" si="15"/>
        <v>12.094539983172115</v>
      </c>
      <c r="M43" s="48">
        <f t="shared" si="15"/>
        <v>12.086911397967217</v>
      </c>
      <c r="N43" s="48">
        <f t="shared" si="15"/>
        <v>12.024196131790019</v>
      </c>
      <c r="O43" s="48">
        <f t="shared" si="15"/>
        <v>12.04411465549329</v>
      </c>
      <c r="P43" s="48">
        <f t="shared" si="15"/>
        <v>12.100490090292187</v>
      </c>
    </row>
    <row r="44" spans="1:16" x14ac:dyDescent="0.25">
      <c r="A44" s="2" t="s">
        <v>3</v>
      </c>
      <c r="B44" s="2">
        <f t="shared" si="12"/>
        <v>0</v>
      </c>
      <c r="C44" s="48">
        <f t="shared" ref="C44:P44" si="16">(C32/C$37)*100</f>
        <v>18.646768629786393</v>
      </c>
      <c r="D44" s="48">
        <f t="shared" si="16"/>
        <v>23.295888606343855</v>
      </c>
      <c r="E44" s="48">
        <f t="shared" si="16"/>
        <v>22.72201752985103</v>
      </c>
      <c r="F44" s="48">
        <f t="shared" si="16"/>
        <v>27.598652006956311</v>
      </c>
      <c r="G44" s="48">
        <f t="shared" si="16"/>
        <v>35.055870591194669</v>
      </c>
      <c r="H44" s="48">
        <f t="shared" si="16"/>
        <v>35.112093521446816</v>
      </c>
      <c r="I44" s="48">
        <f t="shared" si="16"/>
        <v>34.922348230270146</v>
      </c>
      <c r="J44" s="48">
        <f t="shared" si="16"/>
        <v>34.617019691514926</v>
      </c>
      <c r="K44" s="48">
        <f t="shared" si="16"/>
        <v>34.510288041132718</v>
      </c>
      <c r="L44" s="48">
        <f t="shared" si="16"/>
        <v>34.489340796502894</v>
      </c>
      <c r="M44" s="48">
        <f t="shared" si="16"/>
        <v>34.361324992065583</v>
      </c>
      <c r="N44" s="48">
        <f t="shared" si="16"/>
        <v>34.084160933002991</v>
      </c>
      <c r="O44" s="48">
        <f t="shared" si="16"/>
        <v>33.921685260888246</v>
      </c>
      <c r="P44" s="48">
        <f t="shared" si="16"/>
        <v>33.801375633847108</v>
      </c>
    </row>
    <row r="45" spans="1:16" x14ac:dyDescent="0.25">
      <c r="A45" s="2" t="s">
        <v>4</v>
      </c>
      <c r="B45" s="2">
        <f t="shared" si="12"/>
        <v>0</v>
      </c>
      <c r="C45" s="25">
        <f t="shared" ref="C45:P45" si="17">(C33/C$37)*100</f>
        <v>4.1860098175859024</v>
      </c>
      <c r="D45" s="48">
        <f t="shared" si="17"/>
        <v>13.695789594458679</v>
      </c>
      <c r="E45" s="48">
        <f t="shared" si="17"/>
        <v>15.253423482408346</v>
      </c>
      <c r="F45" s="48">
        <f t="shared" si="17"/>
        <v>17.619569728799849</v>
      </c>
      <c r="G45" s="48">
        <f t="shared" si="17"/>
        <v>20.832894925710775</v>
      </c>
      <c r="H45" s="48">
        <f t="shared" si="17"/>
        <v>20.544427674608038</v>
      </c>
      <c r="I45" s="48">
        <f t="shared" si="17"/>
        <v>20.516087351511501</v>
      </c>
      <c r="J45" s="48">
        <f t="shared" si="17"/>
        <v>20.277550248776251</v>
      </c>
      <c r="K45" s="48">
        <f t="shared" si="17"/>
        <v>20.417381904803459</v>
      </c>
      <c r="L45" s="48">
        <f t="shared" si="17"/>
        <v>20.526532187006502</v>
      </c>
      <c r="M45" s="48">
        <f t="shared" si="17"/>
        <v>20.596533984879958</v>
      </c>
      <c r="N45" s="48">
        <f t="shared" si="17"/>
        <v>20.615887526653719</v>
      </c>
      <c r="O45" s="48">
        <f t="shared" si="17"/>
        <v>20.472279382261121</v>
      </c>
      <c r="P45" s="48">
        <f t="shared" si="17"/>
        <v>20.416401538265603</v>
      </c>
    </row>
    <row r="46" spans="1:16" x14ac:dyDescent="0.25">
      <c r="A46" s="2" t="s">
        <v>5</v>
      </c>
      <c r="B46" s="2">
        <f t="shared" si="12"/>
        <v>0</v>
      </c>
      <c r="C46" s="2">
        <f t="shared" ref="C46:P46" si="18">(C34/C$37)*100</f>
        <v>0</v>
      </c>
      <c r="D46" s="25">
        <f t="shared" si="18"/>
        <v>1.3739026604819475</v>
      </c>
      <c r="E46" s="25">
        <f t="shared" si="18"/>
        <v>3.7611343666251531</v>
      </c>
      <c r="F46" s="25">
        <f t="shared" si="18"/>
        <v>2.9997981763008883</v>
      </c>
      <c r="G46" s="25">
        <f t="shared" si="18"/>
        <v>1.6588715170716004</v>
      </c>
      <c r="H46" s="25">
        <f t="shared" si="18"/>
        <v>1.5637363055253677</v>
      </c>
      <c r="I46" s="25">
        <f t="shared" si="18"/>
        <v>1.5937876367393793</v>
      </c>
      <c r="J46" s="25">
        <f t="shared" si="18"/>
        <v>1.5123171491552929</v>
      </c>
      <c r="K46" s="25">
        <f t="shared" si="18"/>
        <v>1.5139836889603924</v>
      </c>
      <c r="L46" s="25">
        <f t="shared" si="18"/>
        <v>1.5436193024858109</v>
      </c>
      <c r="M46" s="25">
        <f t="shared" si="18"/>
        <v>1.5547790578290417</v>
      </c>
      <c r="N46" s="25">
        <f t="shared" si="18"/>
        <v>1.5646547651575096</v>
      </c>
      <c r="O46" s="25">
        <f t="shared" si="18"/>
        <v>1.5089088346450568</v>
      </c>
      <c r="P46" s="25">
        <f t="shared" si="18"/>
        <v>1.4891174858804874</v>
      </c>
    </row>
    <row r="47" spans="1:16" x14ac:dyDescent="0.25">
      <c r="A47" s="2" t="s">
        <v>6</v>
      </c>
      <c r="B47" s="2">
        <f t="shared" si="12"/>
        <v>0</v>
      </c>
      <c r="C47" s="2">
        <f t="shared" ref="C47:P47" si="19">(C35/C$37)*100</f>
        <v>0</v>
      </c>
      <c r="D47" s="25">
        <f t="shared" si="19"/>
        <v>1.7259790581934866</v>
      </c>
      <c r="E47" s="25">
        <f t="shared" si="19"/>
        <v>2.4604753395592005</v>
      </c>
      <c r="F47" s="25">
        <f t="shared" si="19"/>
        <v>2.106832708375578</v>
      </c>
      <c r="G47" s="25">
        <f t="shared" si="19"/>
        <v>1.0492395580568781</v>
      </c>
      <c r="H47" s="25">
        <f t="shared" si="19"/>
        <v>1.0811124294324534</v>
      </c>
      <c r="I47" s="25">
        <f t="shared" si="19"/>
        <v>1.038923591929688</v>
      </c>
      <c r="J47" s="25">
        <f t="shared" si="19"/>
        <v>1.0180777743451088</v>
      </c>
      <c r="K47" s="25">
        <f t="shared" si="19"/>
        <v>1.0042574812811256</v>
      </c>
      <c r="L47" s="25">
        <f t="shared" si="19"/>
        <v>0.99229645622199902</v>
      </c>
      <c r="M47" s="25">
        <f t="shared" si="19"/>
        <v>0.97480399038143639</v>
      </c>
      <c r="N47" s="25">
        <f t="shared" si="19"/>
        <v>1.0035307243805796</v>
      </c>
      <c r="O47" s="25">
        <f t="shared" si="19"/>
        <v>0.98156984294540361</v>
      </c>
      <c r="P47" s="25">
        <f t="shared" si="19"/>
        <v>0.98646581409101641</v>
      </c>
    </row>
    <row r="48" spans="1:16" x14ac:dyDescent="0.25">
      <c r="A48" s="2" t="s">
        <v>7</v>
      </c>
      <c r="B48" s="2">
        <f t="shared" si="12"/>
        <v>0</v>
      </c>
      <c r="C48" s="2">
        <f t="shared" ref="C48:P48" si="20">(C36/C$37)*100</f>
        <v>0</v>
      </c>
      <c r="D48" s="2">
        <f t="shared" si="20"/>
        <v>0</v>
      </c>
      <c r="E48" s="2">
        <f t="shared" si="20"/>
        <v>0</v>
      </c>
      <c r="F48" s="2">
        <f t="shared" si="20"/>
        <v>0</v>
      </c>
      <c r="G48" s="2">
        <f t="shared" si="20"/>
        <v>0</v>
      </c>
      <c r="H48" s="2">
        <f t="shared" si="20"/>
        <v>0</v>
      </c>
      <c r="I48" s="2">
        <f t="shared" si="20"/>
        <v>0</v>
      </c>
      <c r="J48" s="2">
        <f t="shared" si="20"/>
        <v>0</v>
      </c>
      <c r="K48" s="2">
        <f t="shared" si="20"/>
        <v>0</v>
      </c>
      <c r="L48" s="2">
        <f t="shared" si="20"/>
        <v>0</v>
      </c>
      <c r="M48" s="2">
        <f t="shared" si="20"/>
        <v>0</v>
      </c>
      <c r="N48" s="2">
        <f t="shared" si="20"/>
        <v>0</v>
      </c>
      <c r="O48" s="2">
        <f t="shared" si="20"/>
        <v>0</v>
      </c>
      <c r="P48" s="2">
        <f t="shared" si="20"/>
        <v>0</v>
      </c>
    </row>
    <row r="49" spans="1:16" x14ac:dyDescent="0.25">
      <c r="A49" s="2" t="s">
        <v>8</v>
      </c>
      <c r="B49" s="2">
        <f t="shared" si="12"/>
        <v>0</v>
      </c>
      <c r="C49" s="2">
        <f t="shared" ref="C49:P49" si="21">(C37/C$37)*100</f>
        <v>100</v>
      </c>
      <c r="D49" s="2">
        <f t="shared" si="21"/>
        <v>100</v>
      </c>
      <c r="E49" s="2">
        <f t="shared" si="21"/>
        <v>100</v>
      </c>
      <c r="F49" s="2">
        <f t="shared" si="21"/>
        <v>100</v>
      </c>
      <c r="G49" s="2">
        <f t="shared" si="21"/>
        <v>100</v>
      </c>
      <c r="H49" s="2">
        <f t="shared" si="21"/>
        <v>100</v>
      </c>
      <c r="I49" s="2">
        <f t="shared" si="21"/>
        <v>100</v>
      </c>
      <c r="J49" s="2">
        <f t="shared" si="21"/>
        <v>100</v>
      </c>
      <c r="K49" s="2">
        <f t="shared" si="21"/>
        <v>100</v>
      </c>
      <c r="L49" s="2">
        <f t="shared" si="21"/>
        <v>100</v>
      </c>
      <c r="M49" s="2">
        <f t="shared" si="21"/>
        <v>100</v>
      </c>
      <c r="N49" s="2">
        <f t="shared" si="21"/>
        <v>100</v>
      </c>
      <c r="O49" s="2">
        <f t="shared" si="21"/>
        <v>100</v>
      </c>
      <c r="P49" s="2">
        <f t="shared" si="21"/>
        <v>100</v>
      </c>
    </row>
  </sheetData>
  <mergeCells count="9">
    <mergeCell ref="A27:A28"/>
    <mergeCell ref="B27:P27"/>
    <mergeCell ref="B39:P39"/>
    <mergeCell ref="A39:A40"/>
    <mergeCell ref="A1:P2"/>
    <mergeCell ref="A3:A4"/>
    <mergeCell ref="B3:P3"/>
    <mergeCell ref="A15:A16"/>
    <mergeCell ref="B15:P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14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7"/>
      <c r="B4" s="2">
        <v>0</v>
      </c>
      <c r="C4" s="2">
        <v>1</v>
      </c>
      <c r="D4" s="2">
        <v>5</v>
      </c>
      <c r="E4" s="2">
        <v>7</v>
      </c>
      <c r="F4" s="2">
        <v>9</v>
      </c>
      <c r="G4" s="2">
        <v>13</v>
      </c>
      <c r="H4" s="2">
        <v>16</v>
      </c>
      <c r="I4" s="2">
        <v>19</v>
      </c>
      <c r="J4" s="2">
        <v>23</v>
      </c>
      <c r="K4" s="2">
        <v>26</v>
      </c>
      <c r="L4" s="2">
        <v>29</v>
      </c>
      <c r="M4" s="2">
        <v>33</v>
      </c>
      <c r="N4" s="2">
        <v>35</v>
      </c>
      <c r="O4" s="2">
        <v>40</v>
      </c>
    </row>
    <row r="5" spans="1:15" x14ac:dyDescent="0.25">
      <c r="A5" s="2" t="s">
        <v>0</v>
      </c>
      <c r="B5" s="81">
        <v>27.374759999999998</v>
      </c>
      <c r="C5" s="81">
        <v>755.38162</v>
      </c>
      <c r="D5" s="81">
        <v>1845.50458</v>
      </c>
      <c r="E5" s="81">
        <v>3360.4604100000001</v>
      </c>
      <c r="F5" s="81">
        <v>5281.6393900000003</v>
      </c>
      <c r="G5" s="81">
        <v>7451.02682</v>
      </c>
      <c r="H5" s="81">
        <v>6915.4563500000004</v>
      </c>
      <c r="I5" s="81">
        <v>6470.96922</v>
      </c>
      <c r="J5" s="81">
        <v>7661.2535799999996</v>
      </c>
      <c r="K5" s="81">
        <v>7422.6630599999999</v>
      </c>
      <c r="L5" s="81">
        <v>8261.6220799999992</v>
      </c>
      <c r="M5" s="81">
        <v>8430.1108700000004</v>
      </c>
      <c r="N5" s="81">
        <v>6857.5137400000003</v>
      </c>
      <c r="O5" s="81">
        <v>6915.1383800000003</v>
      </c>
    </row>
    <row r="6" spans="1:15" x14ac:dyDescent="0.25">
      <c r="A6" s="2" t="s">
        <v>1</v>
      </c>
      <c r="B6" s="81">
        <v>0</v>
      </c>
      <c r="C6" s="81">
        <v>203.81461999999999</v>
      </c>
      <c r="D6" s="81">
        <v>392.35016999999999</v>
      </c>
      <c r="E6" s="81">
        <v>751.04606999999999</v>
      </c>
      <c r="F6" s="81">
        <v>1227.4812300000001</v>
      </c>
      <c r="G6" s="81">
        <v>2013.5075999999999</v>
      </c>
      <c r="H6" s="81">
        <v>1907.74352</v>
      </c>
      <c r="I6" s="81">
        <v>2371.8926799999999</v>
      </c>
      <c r="J6" s="81">
        <v>2847.2303200000001</v>
      </c>
      <c r="K6" s="81">
        <v>2823.9760999999999</v>
      </c>
      <c r="L6" s="81">
        <v>3192.0918299999998</v>
      </c>
      <c r="M6" s="81">
        <v>3438.66743</v>
      </c>
      <c r="N6" s="81">
        <v>2798.20307</v>
      </c>
      <c r="O6" s="81">
        <v>2802.1102299999998</v>
      </c>
    </row>
    <row r="7" spans="1:15" x14ac:dyDescent="0.25">
      <c r="A7" s="2" t="s">
        <v>2</v>
      </c>
      <c r="B7" s="81">
        <v>0</v>
      </c>
      <c r="C7" s="81">
        <v>175.33703</v>
      </c>
      <c r="D7" s="81">
        <v>390.16514999999998</v>
      </c>
      <c r="E7" s="81">
        <v>920.75995</v>
      </c>
      <c r="F7" s="81">
        <v>1590.6860099999999</v>
      </c>
      <c r="G7" s="81">
        <v>2608.7859899999999</v>
      </c>
      <c r="H7" s="81">
        <v>2406.3325300000001</v>
      </c>
      <c r="I7" s="81">
        <v>2900.78514</v>
      </c>
      <c r="J7" s="81">
        <v>3412.4523800000002</v>
      </c>
      <c r="K7" s="81">
        <v>3268.2624799999999</v>
      </c>
      <c r="L7" s="81">
        <v>3558.49334</v>
      </c>
      <c r="M7" s="81">
        <v>3665.3985299999999</v>
      </c>
      <c r="N7" s="81">
        <v>2991.10061</v>
      </c>
      <c r="O7" s="81">
        <v>2985.9159</v>
      </c>
    </row>
    <row r="8" spans="1:15" x14ac:dyDescent="0.25">
      <c r="A8" s="2" t="s">
        <v>3</v>
      </c>
      <c r="B8" s="81">
        <v>0</v>
      </c>
      <c r="C8" s="81">
        <v>226.78937999999999</v>
      </c>
      <c r="D8" s="81">
        <v>625.05481999999995</v>
      </c>
      <c r="E8" s="81">
        <v>1455.89383</v>
      </c>
      <c r="F8" s="81">
        <v>2910.8191200000001</v>
      </c>
      <c r="G8" s="81">
        <v>5558.2828</v>
      </c>
      <c r="H8" s="81">
        <v>5318.1231699999998</v>
      </c>
      <c r="I8" s="81">
        <v>5954.5860499999999</v>
      </c>
      <c r="J8" s="81">
        <v>7156.9115300000003</v>
      </c>
      <c r="K8" s="81">
        <v>6818.5654199999999</v>
      </c>
      <c r="L8" s="81">
        <v>7519.2546300000004</v>
      </c>
      <c r="M8" s="81">
        <v>7549.8509299999996</v>
      </c>
      <c r="N8" s="81">
        <v>6151.4871800000001</v>
      </c>
      <c r="O8" s="81">
        <v>6101.54648</v>
      </c>
    </row>
    <row r="9" spans="1:15" x14ac:dyDescent="0.25">
      <c r="A9" s="2" t="s">
        <v>4</v>
      </c>
      <c r="B9" s="81">
        <v>0</v>
      </c>
      <c r="C9" s="81">
        <v>149.36841999999999</v>
      </c>
      <c r="D9" s="81">
        <v>457.37632000000002</v>
      </c>
      <c r="E9" s="81">
        <v>1103.01827</v>
      </c>
      <c r="F9" s="81">
        <v>1933.47873</v>
      </c>
      <c r="G9" s="81">
        <v>3246.32582</v>
      </c>
      <c r="H9" s="81">
        <v>3023.94112</v>
      </c>
      <c r="I9" s="81">
        <v>3288.98227</v>
      </c>
      <c r="J9" s="81">
        <v>4007.2770300000002</v>
      </c>
      <c r="K9" s="81">
        <v>3797.9358299999999</v>
      </c>
      <c r="L9" s="81">
        <v>4193.3878599999998</v>
      </c>
      <c r="M9" s="81">
        <v>4285.2605999999996</v>
      </c>
      <c r="N9" s="81">
        <v>3496.1681600000002</v>
      </c>
      <c r="O9" s="81">
        <v>3467.3542200000002</v>
      </c>
    </row>
    <row r="10" spans="1:15" x14ac:dyDescent="0.25">
      <c r="A10" s="2" t="s">
        <v>5</v>
      </c>
      <c r="B10" s="81">
        <v>0</v>
      </c>
      <c r="C10" s="81">
        <v>17.209240000000001</v>
      </c>
      <c r="D10" s="81">
        <v>0</v>
      </c>
      <c r="E10" s="81">
        <v>52.919539999999998</v>
      </c>
      <c r="F10" s="81">
        <v>114.52459</v>
      </c>
      <c r="G10" s="81">
        <v>203.91184000000001</v>
      </c>
      <c r="H10" s="81">
        <v>179.52547000000001</v>
      </c>
      <c r="I10" s="81">
        <v>204.38934</v>
      </c>
      <c r="J10" s="81">
        <v>246.72157999999999</v>
      </c>
      <c r="K10" s="81">
        <v>236.38186999999999</v>
      </c>
      <c r="L10" s="81">
        <v>253.69719000000001</v>
      </c>
      <c r="M10" s="81">
        <v>258.21237000000002</v>
      </c>
      <c r="N10" s="81">
        <v>203.74418</v>
      </c>
      <c r="O10" s="81">
        <v>209.91895</v>
      </c>
    </row>
    <row r="11" spans="1:15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1:15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4" spans="1:15" x14ac:dyDescent="0.25">
      <c r="A14" s="6" t="s">
        <v>12</v>
      </c>
      <c r="B14" s="6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5</v>
      </c>
      <c r="E16" s="2">
        <v>7</v>
      </c>
      <c r="F16" s="2">
        <v>9</v>
      </c>
      <c r="G16" s="2">
        <v>13</v>
      </c>
      <c r="H16" s="2">
        <v>16</v>
      </c>
      <c r="I16" s="2">
        <v>19</v>
      </c>
      <c r="J16" s="2">
        <v>23</v>
      </c>
      <c r="K16" s="2">
        <v>26</v>
      </c>
      <c r="L16" s="2">
        <v>29</v>
      </c>
      <c r="M16" s="2">
        <v>33</v>
      </c>
      <c r="N16" s="2">
        <v>35</v>
      </c>
      <c r="O16" s="2">
        <v>40</v>
      </c>
    </row>
    <row r="17" spans="1:15" x14ac:dyDescent="0.25">
      <c r="A17" s="2" t="s">
        <v>0</v>
      </c>
      <c r="B17" s="81">
        <f>B5*$B$14</f>
        <v>54.749519999999997</v>
      </c>
      <c r="C17" s="81">
        <f t="shared" ref="C17:O17" si="0">C5*$B$14</f>
        <v>1510.76324</v>
      </c>
      <c r="D17" s="81">
        <f t="shared" si="0"/>
        <v>3691.0091600000001</v>
      </c>
      <c r="E17" s="81">
        <f t="shared" si="0"/>
        <v>6720.9208200000003</v>
      </c>
      <c r="F17" s="81">
        <f t="shared" si="0"/>
        <v>10563.278780000001</v>
      </c>
      <c r="G17" s="81">
        <f t="shared" si="0"/>
        <v>14902.05364</v>
      </c>
      <c r="H17" s="81">
        <f t="shared" si="0"/>
        <v>13830.912700000001</v>
      </c>
      <c r="I17" s="81">
        <f t="shared" si="0"/>
        <v>12941.93844</v>
      </c>
      <c r="J17" s="81">
        <f t="shared" si="0"/>
        <v>15322.507159999999</v>
      </c>
      <c r="K17" s="81">
        <f t="shared" si="0"/>
        <v>14845.32612</v>
      </c>
      <c r="L17" s="81">
        <f t="shared" si="0"/>
        <v>16523.244159999998</v>
      </c>
      <c r="M17" s="81">
        <f t="shared" si="0"/>
        <v>16860.221740000001</v>
      </c>
      <c r="N17" s="81">
        <f t="shared" si="0"/>
        <v>13715.027480000001</v>
      </c>
      <c r="O17" s="81">
        <f t="shared" si="0"/>
        <v>13830.276760000001</v>
      </c>
    </row>
    <row r="18" spans="1:15" x14ac:dyDescent="0.25">
      <c r="A18" s="2" t="s">
        <v>1</v>
      </c>
      <c r="B18" s="81">
        <f t="shared" ref="B18:O18" si="1">B6*$B$14</f>
        <v>0</v>
      </c>
      <c r="C18" s="81">
        <f t="shared" si="1"/>
        <v>407.62923999999998</v>
      </c>
      <c r="D18" s="81">
        <f t="shared" si="1"/>
        <v>784.70033999999998</v>
      </c>
      <c r="E18" s="81">
        <f t="shared" si="1"/>
        <v>1502.09214</v>
      </c>
      <c r="F18" s="81">
        <f t="shared" si="1"/>
        <v>2454.9624600000002</v>
      </c>
      <c r="G18" s="81">
        <f t="shared" si="1"/>
        <v>4027.0151999999998</v>
      </c>
      <c r="H18" s="81">
        <f t="shared" si="1"/>
        <v>3815.48704</v>
      </c>
      <c r="I18" s="81">
        <f t="shared" si="1"/>
        <v>4743.7853599999999</v>
      </c>
      <c r="J18" s="81">
        <f t="shared" si="1"/>
        <v>5694.4606400000002</v>
      </c>
      <c r="K18" s="81">
        <f t="shared" si="1"/>
        <v>5647.9521999999997</v>
      </c>
      <c r="L18" s="81">
        <f t="shared" si="1"/>
        <v>6384.1836599999997</v>
      </c>
      <c r="M18" s="81">
        <f t="shared" si="1"/>
        <v>6877.3348599999999</v>
      </c>
      <c r="N18" s="81">
        <f t="shared" si="1"/>
        <v>5596.4061400000001</v>
      </c>
      <c r="O18" s="81">
        <f t="shared" si="1"/>
        <v>5604.2204599999995</v>
      </c>
    </row>
    <row r="19" spans="1:15" x14ac:dyDescent="0.25">
      <c r="A19" s="2" t="s">
        <v>2</v>
      </c>
      <c r="B19" s="81">
        <f t="shared" ref="B19:O19" si="2">B7*$B$14</f>
        <v>0</v>
      </c>
      <c r="C19" s="81">
        <f t="shared" si="2"/>
        <v>350.67406</v>
      </c>
      <c r="D19" s="81">
        <f t="shared" si="2"/>
        <v>780.33029999999997</v>
      </c>
      <c r="E19" s="81">
        <f t="shared" si="2"/>
        <v>1841.5199</v>
      </c>
      <c r="F19" s="81">
        <f t="shared" si="2"/>
        <v>3181.3720199999998</v>
      </c>
      <c r="G19" s="81">
        <f t="shared" si="2"/>
        <v>5217.5719799999997</v>
      </c>
      <c r="H19" s="81">
        <f t="shared" si="2"/>
        <v>4812.6650600000003</v>
      </c>
      <c r="I19" s="81">
        <f t="shared" si="2"/>
        <v>5801.5702799999999</v>
      </c>
      <c r="J19" s="81">
        <f t="shared" si="2"/>
        <v>6824.9047600000004</v>
      </c>
      <c r="K19" s="81">
        <f t="shared" si="2"/>
        <v>6536.5249599999997</v>
      </c>
      <c r="L19" s="81">
        <f t="shared" si="2"/>
        <v>7116.98668</v>
      </c>
      <c r="M19" s="81">
        <f t="shared" si="2"/>
        <v>7330.7970599999999</v>
      </c>
      <c r="N19" s="81">
        <f t="shared" si="2"/>
        <v>5982.2012199999999</v>
      </c>
      <c r="O19" s="81">
        <f t="shared" si="2"/>
        <v>5971.8317999999999</v>
      </c>
    </row>
    <row r="20" spans="1:15" x14ac:dyDescent="0.25">
      <c r="A20" s="2" t="s">
        <v>3</v>
      </c>
      <c r="B20" s="81">
        <f t="shared" ref="B20:O20" si="3">B8*$B$14</f>
        <v>0</v>
      </c>
      <c r="C20" s="81">
        <f t="shared" si="3"/>
        <v>453.57875999999999</v>
      </c>
      <c r="D20" s="81">
        <f t="shared" si="3"/>
        <v>1250.1096399999999</v>
      </c>
      <c r="E20" s="81">
        <f t="shared" si="3"/>
        <v>2911.78766</v>
      </c>
      <c r="F20" s="81">
        <f t="shared" si="3"/>
        <v>5821.6382400000002</v>
      </c>
      <c r="G20" s="81">
        <f t="shared" si="3"/>
        <v>11116.5656</v>
      </c>
      <c r="H20" s="81">
        <f t="shared" si="3"/>
        <v>10636.24634</v>
      </c>
      <c r="I20" s="81">
        <f t="shared" si="3"/>
        <v>11909.1721</v>
      </c>
      <c r="J20" s="81">
        <f t="shared" si="3"/>
        <v>14313.823060000001</v>
      </c>
      <c r="K20" s="81">
        <f t="shared" si="3"/>
        <v>13637.13084</v>
      </c>
      <c r="L20" s="81">
        <f t="shared" si="3"/>
        <v>15038.509260000001</v>
      </c>
      <c r="M20" s="81">
        <f t="shared" si="3"/>
        <v>15099.701859999999</v>
      </c>
      <c r="N20" s="81">
        <f>N8*$B$14</f>
        <v>12302.97436</v>
      </c>
      <c r="O20" s="81">
        <f t="shared" si="3"/>
        <v>12203.09296</v>
      </c>
    </row>
    <row r="21" spans="1:15" x14ac:dyDescent="0.25">
      <c r="A21" s="2" t="s">
        <v>4</v>
      </c>
      <c r="B21" s="81">
        <f t="shared" ref="B21:O21" si="4">B9*$B$14</f>
        <v>0</v>
      </c>
      <c r="C21" s="81">
        <f t="shared" si="4"/>
        <v>298.73683999999997</v>
      </c>
      <c r="D21" s="81">
        <f t="shared" si="4"/>
        <v>914.75264000000004</v>
      </c>
      <c r="E21" s="81">
        <f t="shared" si="4"/>
        <v>2206.0365400000001</v>
      </c>
      <c r="F21" s="81">
        <f t="shared" si="4"/>
        <v>3866.9574600000001</v>
      </c>
      <c r="G21" s="81">
        <f t="shared" si="4"/>
        <v>6492.65164</v>
      </c>
      <c r="H21" s="81">
        <f t="shared" si="4"/>
        <v>6047.8822399999999</v>
      </c>
      <c r="I21" s="81">
        <f t="shared" si="4"/>
        <v>6577.9645399999999</v>
      </c>
      <c r="J21" s="81">
        <f t="shared" si="4"/>
        <v>8014.5540600000004</v>
      </c>
      <c r="K21" s="81">
        <f t="shared" si="4"/>
        <v>7595.8716599999998</v>
      </c>
      <c r="L21" s="81">
        <f t="shared" si="4"/>
        <v>8386.7757199999996</v>
      </c>
      <c r="M21" s="81">
        <f t="shared" si="4"/>
        <v>8570.5211999999992</v>
      </c>
      <c r="N21" s="81">
        <f t="shared" si="4"/>
        <v>6992.3363200000003</v>
      </c>
      <c r="O21" s="81">
        <f t="shared" si="4"/>
        <v>6934.7084400000003</v>
      </c>
    </row>
    <row r="22" spans="1:15" x14ac:dyDescent="0.25">
      <c r="A22" s="2" t="s">
        <v>5</v>
      </c>
      <c r="B22" s="81">
        <f t="shared" ref="B22:O22" si="5">B10*$B$14</f>
        <v>0</v>
      </c>
      <c r="C22" s="81">
        <f t="shared" si="5"/>
        <v>34.418480000000002</v>
      </c>
      <c r="D22" s="81">
        <f t="shared" si="5"/>
        <v>0</v>
      </c>
      <c r="E22" s="81">
        <f t="shared" si="5"/>
        <v>105.83908</v>
      </c>
      <c r="F22" s="81">
        <f t="shared" si="5"/>
        <v>229.04918000000001</v>
      </c>
      <c r="G22" s="81">
        <f t="shared" si="5"/>
        <v>407.82368000000002</v>
      </c>
      <c r="H22" s="81">
        <f t="shared" si="5"/>
        <v>359.05094000000003</v>
      </c>
      <c r="I22" s="81">
        <f t="shared" si="5"/>
        <v>408.77868000000001</v>
      </c>
      <c r="J22" s="81">
        <f t="shared" si="5"/>
        <v>493.44315999999998</v>
      </c>
      <c r="K22" s="81">
        <f t="shared" si="5"/>
        <v>472.76373999999998</v>
      </c>
      <c r="L22" s="81">
        <f t="shared" si="5"/>
        <v>507.39438000000001</v>
      </c>
      <c r="M22" s="81">
        <f t="shared" si="5"/>
        <v>516.42474000000004</v>
      </c>
      <c r="N22" s="81">
        <f t="shared" si="5"/>
        <v>407.48836</v>
      </c>
      <c r="O22" s="81">
        <f t="shared" si="5"/>
        <v>419.83789999999999</v>
      </c>
    </row>
    <row r="23" spans="1:15" x14ac:dyDescent="0.25">
      <c r="A23" s="2" t="s">
        <v>6</v>
      </c>
      <c r="B23" s="81">
        <f t="shared" ref="B23:O23" si="6">B11*$B$14</f>
        <v>0</v>
      </c>
      <c r="C23" s="81">
        <f t="shared" si="6"/>
        <v>0</v>
      </c>
      <c r="D23" s="81">
        <f t="shared" si="6"/>
        <v>0</v>
      </c>
      <c r="E23" s="81">
        <f t="shared" si="6"/>
        <v>0</v>
      </c>
      <c r="F23" s="81">
        <f t="shared" si="6"/>
        <v>0</v>
      </c>
      <c r="G23" s="81">
        <f t="shared" si="6"/>
        <v>0</v>
      </c>
      <c r="H23" s="81">
        <f t="shared" si="6"/>
        <v>0</v>
      </c>
      <c r="I23" s="81">
        <f t="shared" si="6"/>
        <v>0</v>
      </c>
      <c r="J23" s="81">
        <f t="shared" si="6"/>
        <v>0</v>
      </c>
      <c r="K23" s="81">
        <f t="shared" si="6"/>
        <v>0</v>
      </c>
      <c r="L23" s="81">
        <f t="shared" si="6"/>
        <v>0</v>
      </c>
      <c r="M23" s="81">
        <f t="shared" si="6"/>
        <v>0</v>
      </c>
      <c r="N23" s="81">
        <f t="shared" si="6"/>
        <v>0</v>
      </c>
      <c r="O23" s="81">
        <f t="shared" si="6"/>
        <v>0</v>
      </c>
    </row>
    <row r="24" spans="1:15" x14ac:dyDescent="0.25">
      <c r="A24" s="2" t="s">
        <v>7</v>
      </c>
      <c r="B24" s="81">
        <f t="shared" ref="B24:O24" si="7">B12*$B$14</f>
        <v>0</v>
      </c>
      <c r="C24" s="81">
        <f t="shared" si="7"/>
        <v>0</v>
      </c>
      <c r="D24" s="81">
        <f t="shared" si="7"/>
        <v>0</v>
      </c>
      <c r="E24" s="81">
        <f t="shared" si="7"/>
        <v>0</v>
      </c>
      <c r="F24" s="81">
        <f t="shared" si="7"/>
        <v>0</v>
      </c>
      <c r="G24" s="81">
        <f t="shared" si="7"/>
        <v>0</v>
      </c>
      <c r="H24" s="81">
        <f t="shared" si="7"/>
        <v>0</v>
      </c>
      <c r="I24" s="81">
        <f t="shared" si="7"/>
        <v>0</v>
      </c>
      <c r="J24" s="81">
        <f t="shared" si="7"/>
        <v>0</v>
      </c>
      <c r="K24" s="81">
        <f t="shared" si="7"/>
        <v>0</v>
      </c>
      <c r="L24" s="81">
        <f t="shared" si="7"/>
        <v>0</v>
      </c>
      <c r="M24" s="81">
        <f t="shared" si="7"/>
        <v>0</v>
      </c>
      <c r="N24" s="81">
        <f t="shared" si="7"/>
        <v>0</v>
      </c>
      <c r="O24" s="81">
        <f t="shared" si="7"/>
        <v>0</v>
      </c>
    </row>
    <row r="25" spans="1:15" x14ac:dyDescent="0.25">
      <c r="A25" s="2" t="s">
        <v>8</v>
      </c>
      <c r="B25" s="81">
        <f>SUM(B17:B24)</f>
        <v>54.749519999999997</v>
      </c>
      <c r="C25" s="81">
        <f t="shared" ref="C25:O25" si="8">SUM(C17:C24)</f>
        <v>3055.8006199999995</v>
      </c>
      <c r="D25" s="81">
        <f t="shared" si="8"/>
        <v>7420.9020799999989</v>
      </c>
      <c r="E25" s="81">
        <f t="shared" si="8"/>
        <v>15288.196139999998</v>
      </c>
      <c r="F25" s="81">
        <f t="shared" si="8"/>
        <v>26117.258140000005</v>
      </c>
      <c r="G25" s="81">
        <f t="shared" si="8"/>
        <v>42163.68174</v>
      </c>
      <c r="H25" s="81">
        <f t="shared" si="8"/>
        <v>39502.244319999998</v>
      </c>
      <c r="I25" s="81">
        <f t="shared" si="8"/>
        <v>42383.209400000007</v>
      </c>
      <c r="J25" s="81">
        <f t="shared" si="8"/>
        <v>50663.692840000003</v>
      </c>
      <c r="K25" s="81">
        <f t="shared" si="8"/>
        <v>48735.569519999997</v>
      </c>
      <c r="L25" s="81">
        <f t="shared" si="8"/>
        <v>53957.093859999994</v>
      </c>
      <c r="M25" s="81">
        <f t="shared" si="8"/>
        <v>55255.001459999999</v>
      </c>
      <c r="N25" s="81">
        <f t="shared" si="8"/>
        <v>44996.433880000004</v>
      </c>
      <c r="O25" s="81">
        <f t="shared" si="8"/>
        <v>44963.96832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5</v>
      </c>
      <c r="E28" s="2">
        <v>7</v>
      </c>
      <c r="F28" s="2">
        <v>9</v>
      </c>
      <c r="G28" s="2">
        <v>13</v>
      </c>
      <c r="H28" s="2">
        <v>16</v>
      </c>
      <c r="I28" s="2">
        <v>19</v>
      </c>
      <c r="J28" s="2">
        <v>23</v>
      </c>
      <c r="K28" s="2">
        <v>26</v>
      </c>
      <c r="L28" s="2">
        <v>29</v>
      </c>
      <c r="M28" s="2">
        <v>33</v>
      </c>
      <c r="N28" s="2">
        <v>35</v>
      </c>
      <c r="O28" s="2">
        <v>40</v>
      </c>
    </row>
    <row r="29" spans="1:15" x14ac:dyDescent="0.25">
      <c r="A29" s="2" t="s">
        <v>0</v>
      </c>
      <c r="B29" s="25">
        <f>B17/1000</f>
        <v>5.4749519999999996E-2</v>
      </c>
      <c r="C29" s="25">
        <f t="shared" ref="C29:O29" si="9">C17/1000</f>
        <v>1.51076324</v>
      </c>
      <c r="D29" s="25">
        <f t="shared" si="9"/>
        <v>3.6910091600000001</v>
      </c>
      <c r="E29" s="25">
        <f t="shared" si="9"/>
        <v>6.7209208199999999</v>
      </c>
      <c r="F29" s="48">
        <f t="shared" si="9"/>
        <v>10.563278780000001</v>
      </c>
      <c r="G29" s="48">
        <f t="shared" si="9"/>
        <v>14.90205364</v>
      </c>
      <c r="H29" s="48">
        <f t="shared" si="9"/>
        <v>13.830912700000001</v>
      </c>
      <c r="I29" s="48">
        <f t="shared" si="9"/>
        <v>12.941938439999999</v>
      </c>
      <c r="J29" s="48">
        <f t="shared" si="9"/>
        <v>15.322507159999999</v>
      </c>
      <c r="K29" s="48">
        <f t="shared" si="9"/>
        <v>14.845326119999999</v>
      </c>
      <c r="L29" s="48">
        <f t="shared" si="9"/>
        <v>16.523244159999997</v>
      </c>
      <c r="M29" s="48">
        <f t="shared" si="9"/>
        <v>16.86022174</v>
      </c>
      <c r="N29" s="48">
        <f t="shared" si="9"/>
        <v>13.71502748</v>
      </c>
      <c r="O29" s="48">
        <f t="shared" si="9"/>
        <v>13.83027676</v>
      </c>
    </row>
    <row r="30" spans="1:15" x14ac:dyDescent="0.25">
      <c r="A30" s="2" t="s">
        <v>1</v>
      </c>
      <c r="B30" s="81">
        <f t="shared" ref="B30:O37" si="10">B18/1000</f>
        <v>0</v>
      </c>
      <c r="C30" s="25">
        <f t="shared" si="10"/>
        <v>0.40762924</v>
      </c>
      <c r="D30" s="25">
        <f t="shared" si="10"/>
        <v>0.78470034</v>
      </c>
      <c r="E30" s="25">
        <f t="shared" si="10"/>
        <v>1.50209214</v>
      </c>
      <c r="F30" s="25">
        <f t="shared" si="10"/>
        <v>2.4549624600000004</v>
      </c>
      <c r="G30" s="25">
        <f t="shared" si="10"/>
        <v>4.0270152000000001</v>
      </c>
      <c r="H30" s="25">
        <f t="shared" si="10"/>
        <v>3.8154870399999998</v>
      </c>
      <c r="I30" s="25">
        <f t="shared" si="10"/>
        <v>4.7437853599999995</v>
      </c>
      <c r="J30" s="25">
        <f t="shared" si="10"/>
        <v>5.69446064</v>
      </c>
      <c r="K30" s="25">
        <f t="shared" si="10"/>
        <v>5.6479521999999998</v>
      </c>
      <c r="L30" s="25">
        <f t="shared" si="10"/>
        <v>6.3841836599999997</v>
      </c>
      <c r="M30" s="25">
        <f t="shared" si="10"/>
        <v>6.8773348599999995</v>
      </c>
      <c r="N30" s="25">
        <f t="shared" si="10"/>
        <v>5.59640614</v>
      </c>
      <c r="O30" s="25">
        <f t="shared" si="10"/>
        <v>5.6042204599999996</v>
      </c>
    </row>
    <row r="31" spans="1:15" x14ac:dyDescent="0.25">
      <c r="A31" s="2" t="s">
        <v>2</v>
      </c>
      <c r="B31" s="81">
        <f t="shared" si="10"/>
        <v>0</v>
      </c>
      <c r="C31" s="25">
        <f t="shared" si="10"/>
        <v>0.35067406000000001</v>
      </c>
      <c r="D31" s="25">
        <f t="shared" si="10"/>
        <v>0.78033029999999992</v>
      </c>
      <c r="E31" s="25">
        <f t="shared" si="10"/>
        <v>1.8415199</v>
      </c>
      <c r="F31" s="25">
        <f t="shared" si="10"/>
        <v>3.18137202</v>
      </c>
      <c r="G31" s="25">
        <f t="shared" si="10"/>
        <v>5.2175719799999998</v>
      </c>
      <c r="H31" s="25">
        <f t="shared" si="10"/>
        <v>4.8126650600000005</v>
      </c>
      <c r="I31" s="25">
        <f t="shared" si="10"/>
        <v>5.80157028</v>
      </c>
      <c r="J31" s="25">
        <f t="shared" si="10"/>
        <v>6.8249047600000008</v>
      </c>
      <c r="K31" s="25">
        <f t="shared" si="10"/>
        <v>6.5365249599999995</v>
      </c>
      <c r="L31" s="25">
        <f t="shared" si="10"/>
        <v>7.1169866800000001</v>
      </c>
      <c r="M31" s="25">
        <f t="shared" si="10"/>
        <v>7.3307970600000001</v>
      </c>
      <c r="N31" s="25">
        <f t="shared" si="10"/>
        <v>5.9822012200000003</v>
      </c>
      <c r="O31" s="25">
        <f t="shared" si="10"/>
        <v>5.9718318000000004</v>
      </c>
    </row>
    <row r="32" spans="1:15" x14ac:dyDescent="0.25">
      <c r="A32" s="2" t="s">
        <v>3</v>
      </c>
      <c r="B32" s="81">
        <f t="shared" si="10"/>
        <v>0</v>
      </c>
      <c r="C32" s="25">
        <f t="shared" si="10"/>
        <v>0.45357875999999997</v>
      </c>
      <c r="D32" s="25">
        <f t="shared" si="10"/>
        <v>1.2501096399999998</v>
      </c>
      <c r="E32" s="25">
        <f t="shared" si="10"/>
        <v>2.9117876599999999</v>
      </c>
      <c r="F32" s="25">
        <f t="shared" si="10"/>
        <v>5.8216382400000004</v>
      </c>
      <c r="G32" s="48">
        <f t="shared" si="10"/>
        <v>11.116565599999999</v>
      </c>
      <c r="H32" s="48">
        <f t="shared" si="10"/>
        <v>10.63624634</v>
      </c>
      <c r="I32" s="48">
        <f t="shared" si="10"/>
        <v>11.909172099999999</v>
      </c>
      <c r="J32" s="48">
        <f t="shared" si="10"/>
        <v>14.313823060000001</v>
      </c>
      <c r="K32" s="48">
        <f t="shared" si="10"/>
        <v>13.637130839999999</v>
      </c>
      <c r="L32" s="48">
        <f t="shared" si="10"/>
        <v>15.038509260000001</v>
      </c>
      <c r="M32" s="48">
        <f t="shared" si="10"/>
        <v>15.09970186</v>
      </c>
      <c r="N32" s="48">
        <f t="shared" si="10"/>
        <v>12.30297436</v>
      </c>
      <c r="O32" s="48">
        <f t="shared" si="10"/>
        <v>12.203092959999999</v>
      </c>
    </row>
    <row r="33" spans="1:15" x14ac:dyDescent="0.25">
      <c r="A33" s="2" t="s">
        <v>4</v>
      </c>
      <c r="B33" s="81">
        <f t="shared" si="10"/>
        <v>0</v>
      </c>
      <c r="C33" s="25">
        <f t="shared" si="10"/>
        <v>0.29873683999999995</v>
      </c>
      <c r="D33" s="25">
        <f t="shared" si="10"/>
        <v>0.91475264000000001</v>
      </c>
      <c r="E33" s="25">
        <f t="shared" si="10"/>
        <v>2.2060365399999999</v>
      </c>
      <c r="F33" s="25">
        <f t="shared" si="10"/>
        <v>3.8669574600000001</v>
      </c>
      <c r="G33" s="25">
        <f t="shared" si="10"/>
        <v>6.4926516400000001</v>
      </c>
      <c r="H33" s="25">
        <f t="shared" si="10"/>
        <v>6.0478822399999999</v>
      </c>
      <c r="I33" s="25">
        <f t="shared" si="10"/>
        <v>6.57796454</v>
      </c>
      <c r="J33" s="25">
        <f t="shared" si="10"/>
        <v>8.01455406</v>
      </c>
      <c r="K33" s="25">
        <f t="shared" si="10"/>
        <v>7.5958716599999994</v>
      </c>
      <c r="L33" s="25">
        <f t="shared" si="10"/>
        <v>8.3867757199999993</v>
      </c>
      <c r="M33" s="25">
        <f t="shared" si="10"/>
        <v>8.5705212</v>
      </c>
      <c r="N33" s="25">
        <f t="shared" si="10"/>
        <v>6.9923363200000006</v>
      </c>
      <c r="O33" s="25">
        <f t="shared" si="10"/>
        <v>6.9347084400000005</v>
      </c>
    </row>
    <row r="34" spans="1:15" x14ac:dyDescent="0.25">
      <c r="A34" s="2" t="s">
        <v>5</v>
      </c>
      <c r="B34" s="81">
        <f t="shared" si="10"/>
        <v>0</v>
      </c>
      <c r="C34" s="25">
        <f t="shared" si="10"/>
        <v>3.4418480000000001E-2</v>
      </c>
      <c r="D34" s="25">
        <f t="shared" si="10"/>
        <v>0</v>
      </c>
      <c r="E34" s="25">
        <f t="shared" si="10"/>
        <v>0.10583908</v>
      </c>
      <c r="F34" s="25">
        <f t="shared" si="10"/>
        <v>0.22904918000000002</v>
      </c>
      <c r="G34" s="25">
        <f t="shared" si="10"/>
        <v>0.40782368000000002</v>
      </c>
      <c r="H34" s="25">
        <f t="shared" si="10"/>
        <v>0.35905094000000004</v>
      </c>
      <c r="I34" s="25">
        <f t="shared" si="10"/>
        <v>0.40877868000000001</v>
      </c>
      <c r="J34" s="25">
        <f t="shared" si="10"/>
        <v>0.49344315999999999</v>
      </c>
      <c r="K34" s="25">
        <f t="shared" si="10"/>
        <v>0.47276373999999999</v>
      </c>
      <c r="L34" s="25">
        <f t="shared" si="10"/>
        <v>0.50739438000000003</v>
      </c>
      <c r="M34" s="25">
        <f t="shared" si="10"/>
        <v>0.51642474000000005</v>
      </c>
      <c r="N34" s="25">
        <f t="shared" si="10"/>
        <v>0.40748835999999999</v>
      </c>
      <c r="O34" s="25">
        <f t="shared" si="10"/>
        <v>0.41983789999999999</v>
      </c>
    </row>
    <row r="35" spans="1:15" x14ac:dyDescent="0.25">
      <c r="A35" s="2" t="s">
        <v>6</v>
      </c>
      <c r="B35" s="81">
        <f t="shared" si="10"/>
        <v>0</v>
      </c>
      <c r="C35" s="25">
        <f t="shared" si="10"/>
        <v>0</v>
      </c>
      <c r="D35" s="25">
        <f t="shared" si="10"/>
        <v>0</v>
      </c>
      <c r="E35" s="81">
        <f t="shared" si="10"/>
        <v>0</v>
      </c>
      <c r="F35" s="81">
        <f t="shared" si="10"/>
        <v>0</v>
      </c>
      <c r="G35" s="81">
        <f t="shared" si="10"/>
        <v>0</v>
      </c>
      <c r="H35" s="81">
        <f t="shared" si="10"/>
        <v>0</v>
      </c>
      <c r="I35" s="81">
        <f t="shared" si="10"/>
        <v>0</v>
      </c>
      <c r="J35" s="81">
        <f t="shared" si="10"/>
        <v>0</v>
      </c>
      <c r="K35" s="81">
        <f t="shared" si="10"/>
        <v>0</v>
      </c>
      <c r="L35" s="81">
        <f t="shared" si="10"/>
        <v>0</v>
      </c>
      <c r="M35" s="81">
        <f t="shared" si="10"/>
        <v>0</v>
      </c>
      <c r="N35" s="81">
        <f t="shared" si="10"/>
        <v>0</v>
      </c>
      <c r="O35" s="81">
        <f t="shared" si="10"/>
        <v>0</v>
      </c>
    </row>
    <row r="36" spans="1:15" x14ac:dyDescent="0.25">
      <c r="A36" s="2" t="s">
        <v>7</v>
      </c>
      <c r="B36" s="81">
        <f t="shared" si="10"/>
        <v>0</v>
      </c>
      <c r="C36" s="25">
        <f t="shared" si="10"/>
        <v>0</v>
      </c>
      <c r="D36" s="25">
        <f t="shared" si="10"/>
        <v>0</v>
      </c>
      <c r="E36" s="81">
        <f t="shared" si="10"/>
        <v>0</v>
      </c>
      <c r="F36" s="81">
        <f t="shared" si="10"/>
        <v>0</v>
      </c>
      <c r="G36" s="81">
        <f t="shared" si="10"/>
        <v>0</v>
      </c>
      <c r="H36" s="81">
        <f t="shared" si="10"/>
        <v>0</v>
      </c>
      <c r="I36" s="81">
        <f t="shared" si="10"/>
        <v>0</v>
      </c>
      <c r="J36" s="81">
        <f t="shared" si="10"/>
        <v>0</v>
      </c>
      <c r="K36" s="81">
        <f t="shared" si="10"/>
        <v>0</v>
      </c>
      <c r="L36" s="81">
        <f t="shared" si="10"/>
        <v>0</v>
      </c>
      <c r="M36" s="81">
        <f t="shared" si="10"/>
        <v>0</v>
      </c>
      <c r="N36" s="81">
        <f t="shared" si="10"/>
        <v>0</v>
      </c>
      <c r="O36" s="81">
        <f t="shared" si="10"/>
        <v>0</v>
      </c>
    </row>
    <row r="37" spans="1:15" x14ac:dyDescent="0.25">
      <c r="A37" s="2" t="s">
        <v>8</v>
      </c>
      <c r="B37" s="25">
        <f t="shared" si="10"/>
        <v>5.4749519999999996E-2</v>
      </c>
      <c r="C37" s="25">
        <f t="shared" si="10"/>
        <v>3.0558006199999994</v>
      </c>
      <c r="D37" s="25">
        <f t="shared" si="10"/>
        <v>7.4209020799999985</v>
      </c>
      <c r="E37" s="48">
        <f t="shared" si="10"/>
        <v>15.288196139999998</v>
      </c>
      <c r="F37" s="48">
        <f t="shared" si="10"/>
        <v>26.117258140000004</v>
      </c>
      <c r="G37" s="48">
        <f t="shared" si="10"/>
        <v>42.163681740000001</v>
      </c>
      <c r="H37" s="48">
        <f t="shared" si="10"/>
        <v>39.502244319999996</v>
      </c>
      <c r="I37" s="48">
        <f t="shared" si="10"/>
        <v>42.383209400000005</v>
      </c>
      <c r="J37" s="48">
        <f t="shared" si="10"/>
        <v>50.663692840000003</v>
      </c>
      <c r="K37" s="48">
        <f t="shared" si="10"/>
        <v>48.735569519999999</v>
      </c>
      <c r="L37" s="48">
        <f t="shared" si="10"/>
        <v>53.957093859999993</v>
      </c>
      <c r="M37" s="48">
        <f t="shared" si="10"/>
        <v>55.255001460000003</v>
      </c>
      <c r="N37" s="48">
        <f t="shared" si="10"/>
        <v>44.996433880000005</v>
      </c>
      <c r="O37" s="48">
        <f t="shared" si="10"/>
        <v>44.963968319999999</v>
      </c>
    </row>
  </sheetData>
  <mergeCells count="7">
    <mergeCell ref="A1:O2"/>
    <mergeCell ref="A27:A28"/>
    <mergeCell ref="B27:O27"/>
    <mergeCell ref="A15:A16"/>
    <mergeCell ref="B15:O15"/>
    <mergeCell ref="A3:A4"/>
    <mergeCell ref="B3:O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16" workbookViewId="0">
      <selection activeCell="B27" sqref="B27:S27"/>
    </sheetView>
  </sheetViews>
  <sheetFormatPr defaultRowHeight="15" x14ac:dyDescent="0.25"/>
  <cols>
    <col min="1" max="1" width="18.28515625" bestFit="1" customWidth="1"/>
  </cols>
  <sheetData>
    <row r="1" spans="1:19" ht="15" customHeight="1" x14ac:dyDescent="0.25">
      <c r="A1" s="142" t="s">
        <v>190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19" ht="1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x14ac:dyDescent="0.25">
      <c r="A4" s="137"/>
      <c r="B4" s="2">
        <v>0</v>
      </c>
      <c r="C4" s="2">
        <v>3</v>
      </c>
      <c r="D4" s="2">
        <v>5</v>
      </c>
      <c r="E4" s="2">
        <v>7</v>
      </c>
      <c r="F4" s="2">
        <v>10</v>
      </c>
      <c r="G4" s="2">
        <v>12</v>
      </c>
      <c r="H4" s="2">
        <v>14</v>
      </c>
      <c r="I4" s="2">
        <v>17</v>
      </c>
      <c r="J4" s="2">
        <v>19</v>
      </c>
      <c r="K4" s="2">
        <v>21</v>
      </c>
      <c r="L4" s="2">
        <v>23</v>
      </c>
      <c r="M4" s="2">
        <v>26</v>
      </c>
      <c r="N4" s="2">
        <v>28</v>
      </c>
      <c r="O4" s="2">
        <v>31</v>
      </c>
      <c r="P4" s="2">
        <v>35</v>
      </c>
      <c r="Q4" s="2">
        <v>38</v>
      </c>
      <c r="R4" s="2">
        <v>40</v>
      </c>
      <c r="S4" s="2">
        <v>45</v>
      </c>
    </row>
    <row r="5" spans="1:19" x14ac:dyDescent="0.25">
      <c r="A5" s="13" t="s">
        <v>0</v>
      </c>
      <c r="B5" s="81">
        <v>1049.22813</v>
      </c>
      <c r="C5" s="81">
        <v>2535.6727599999999</v>
      </c>
      <c r="D5" s="81">
        <v>5343.3171400000001</v>
      </c>
      <c r="E5" s="81">
        <v>6466.4609799999998</v>
      </c>
      <c r="F5" s="81">
        <v>7739.7179900000001</v>
      </c>
      <c r="G5" s="81">
        <v>7199.99478</v>
      </c>
      <c r="H5" s="81">
        <v>8332.0596999999998</v>
      </c>
      <c r="I5" s="81">
        <v>9050.8032600000006</v>
      </c>
      <c r="J5" s="81">
        <v>7990.7883400000001</v>
      </c>
      <c r="K5" s="81">
        <v>8371.4925600000006</v>
      </c>
      <c r="L5" s="81">
        <v>8562.5069399999993</v>
      </c>
      <c r="M5" s="81">
        <v>8817.6751100000001</v>
      </c>
      <c r="N5" s="81">
        <v>10050.24087</v>
      </c>
      <c r="O5" s="81">
        <v>9913.0921300000009</v>
      </c>
      <c r="P5" s="81">
        <v>10813.21083</v>
      </c>
      <c r="Q5" s="81">
        <v>10591.835789999999</v>
      </c>
      <c r="R5" s="81">
        <v>2292.2299680000001</v>
      </c>
      <c r="S5" s="81">
        <v>2017.2949699999999</v>
      </c>
    </row>
    <row r="6" spans="1:19" x14ac:dyDescent="0.25">
      <c r="A6" s="2" t="s">
        <v>1</v>
      </c>
      <c r="B6" s="81">
        <v>83.649540000000002</v>
      </c>
      <c r="C6" s="81">
        <v>255.12472</v>
      </c>
      <c r="D6" s="81">
        <v>558.86906999999997</v>
      </c>
      <c r="E6" s="81">
        <v>615.56285000000003</v>
      </c>
      <c r="F6" s="81">
        <v>694.07336999999995</v>
      </c>
      <c r="G6" s="81">
        <v>653.75428999999997</v>
      </c>
      <c r="H6" s="81">
        <v>752.06254000000001</v>
      </c>
      <c r="I6" s="81">
        <v>796.58740999999998</v>
      </c>
      <c r="J6" s="81">
        <v>692.18340999999998</v>
      </c>
      <c r="K6" s="81">
        <v>730.26693999999998</v>
      </c>
      <c r="L6" s="81">
        <v>709.67881999999997</v>
      </c>
      <c r="M6" s="81">
        <v>722.90105000000005</v>
      </c>
      <c r="N6" s="81">
        <v>862.79376999999999</v>
      </c>
      <c r="O6" s="81">
        <v>815.81858</v>
      </c>
      <c r="P6" s="81">
        <v>819.33848999999998</v>
      </c>
      <c r="Q6" s="81">
        <v>851.73811000000001</v>
      </c>
      <c r="R6" s="81">
        <v>170.559888</v>
      </c>
      <c r="S6" s="81">
        <v>159.5377</v>
      </c>
    </row>
    <row r="7" spans="1:19" x14ac:dyDescent="0.25">
      <c r="A7" s="2" t="s">
        <v>2</v>
      </c>
      <c r="B7" s="81">
        <v>428.46985999999998</v>
      </c>
      <c r="C7" s="81">
        <v>1876.33077</v>
      </c>
      <c r="D7" s="81">
        <v>4726.8284800000001</v>
      </c>
      <c r="E7" s="81">
        <v>5379.3259600000001</v>
      </c>
      <c r="F7" s="81">
        <v>5902.8020900000001</v>
      </c>
      <c r="G7" s="81">
        <v>5320.4542000000001</v>
      </c>
      <c r="H7" s="81">
        <v>6034.4643800000003</v>
      </c>
      <c r="I7" s="81">
        <v>6308.9379600000002</v>
      </c>
      <c r="J7" s="81">
        <v>5459.0157200000003</v>
      </c>
      <c r="K7" s="81">
        <v>5851.9381999999996</v>
      </c>
      <c r="L7" s="81">
        <v>5920.3994300000004</v>
      </c>
      <c r="M7" s="81">
        <v>6122.8984499999997</v>
      </c>
      <c r="N7" s="81">
        <v>6674.2880400000004</v>
      </c>
      <c r="O7" s="81">
        <v>6560.6841299999996</v>
      </c>
      <c r="P7" s="81">
        <v>7080.5438800000002</v>
      </c>
      <c r="Q7" s="81">
        <v>6905.0122700000002</v>
      </c>
      <c r="R7" s="81">
        <v>1259.916984</v>
      </c>
      <c r="S7" s="81">
        <v>1175.37976</v>
      </c>
    </row>
    <row r="8" spans="1:19" x14ac:dyDescent="0.25">
      <c r="A8" s="2" t="s">
        <v>3</v>
      </c>
      <c r="B8" s="81">
        <v>949.53827000000001</v>
      </c>
      <c r="C8" s="81">
        <v>4628.1812300000001</v>
      </c>
      <c r="D8" s="81">
        <v>11490.392229999999</v>
      </c>
      <c r="E8" s="81">
        <v>13083.982330000001</v>
      </c>
      <c r="F8" s="81">
        <v>14207.53103</v>
      </c>
      <c r="G8" s="81">
        <v>13012.10506</v>
      </c>
      <c r="H8" s="81">
        <v>14773.93461</v>
      </c>
      <c r="I8" s="81">
        <v>15840.095649999999</v>
      </c>
      <c r="J8" s="81">
        <v>13897.776830000001</v>
      </c>
      <c r="K8" s="81">
        <v>14828.26476</v>
      </c>
      <c r="L8" s="81">
        <v>15295.921539999999</v>
      </c>
      <c r="M8" s="81">
        <v>15799.137000000001</v>
      </c>
      <c r="N8" s="81">
        <v>16528.01485</v>
      </c>
      <c r="O8" s="81">
        <v>16501.731629999998</v>
      </c>
      <c r="P8" s="81">
        <v>18133.091250000001</v>
      </c>
      <c r="Q8" s="81">
        <v>17626.583119999999</v>
      </c>
      <c r="R8" s="81">
        <v>3103.3196519999997</v>
      </c>
      <c r="S8" s="81">
        <v>2966.9508799999999</v>
      </c>
    </row>
    <row r="9" spans="1:19" x14ac:dyDescent="0.25">
      <c r="A9" s="2" t="s">
        <v>4</v>
      </c>
      <c r="B9" s="81">
        <v>714.51048000000003</v>
      </c>
      <c r="C9" s="81">
        <v>2886.5371500000001</v>
      </c>
      <c r="D9" s="81">
        <v>7579.34717</v>
      </c>
      <c r="E9" s="81">
        <v>8741.5302100000008</v>
      </c>
      <c r="F9" s="81">
        <v>9678.2309299999997</v>
      </c>
      <c r="G9" s="81">
        <v>8479.5277700000006</v>
      </c>
      <c r="H9" s="81">
        <v>9647.3134699999991</v>
      </c>
      <c r="I9" s="81">
        <v>10175.649939999999</v>
      </c>
      <c r="J9" s="81">
        <v>8837.2999799999998</v>
      </c>
      <c r="K9" s="81">
        <v>9888.8147399999998</v>
      </c>
      <c r="L9" s="81">
        <v>10255.734780000001</v>
      </c>
      <c r="M9" s="81">
        <v>10663.39212</v>
      </c>
      <c r="N9" s="81">
        <v>10813.323630000001</v>
      </c>
      <c r="O9" s="81">
        <v>10837.743119999999</v>
      </c>
      <c r="P9" s="81">
        <v>11876.261930000001</v>
      </c>
      <c r="Q9" s="81">
        <v>11473.724700000001</v>
      </c>
      <c r="R9" s="81">
        <v>1848.4804320000003</v>
      </c>
      <c r="S9" s="81">
        <v>1792.64598</v>
      </c>
    </row>
    <row r="10" spans="1:19" x14ac:dyDescent="0.25">
      <c r="A10" s="2" t="s">
        <v>5</v>
      </c>
      <c r="B10" s="81">
        <v>0</v>
      </c>
      <c r="C10" s="81">
        <v>0</v>
      </c>
      <c r="D10" s="81">
        <v>72.207239999999999</v>
      </c>
      <c r="E10" s="81">
        <v>90.862250000000003</v>
      </c>
      <c r="F10" s="81">
        <v>100.93862</v>
      </c>
      <c r="G10" s="81">
        <v>175.73696000000001</v>
      </c>
      <c r="H10" s="81">
        <v>189.47986</v>
      </c>
      <c r="I10" s="81">
        <v>213.51067</v>
      </c>
      <c r="J10" s="81">
        <v>335.86986000000002</v>
      </c>
      <c r="K10" s="81">
        <v>163.71558999999999</v>
      </c>
      <c r="L10" s="81">
        <v>172.32183000000001</v>
      </c>
      <c r="M10" s="81">
        <v>167.01897</v>
      </c>
      <c r="N10" s="81">
        <v>189.11548999999999</v>
      </c>
      <c r="O10" s="81">
        <v>188.81762000000001</v>
      </c>
      <c r="P10" s="81">
        <v>192.71457000000001</v>
      </c>
      <c r="Q10" s="81">
        <v>193.36426</v>
      </c>
      <c r="R10" s="81">
        <v>36.338664000000001</v>
      </c>
      <c r="S10" s="81">
        <v>38.071429999999999</v>
      </c>
    </row>
    <row r="11" spans="1:19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</row>
    <row r="12" spans="1:19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</row>
    <row r="13" spans="1:1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9" x14ac:dyDescent="0.25">
      <c r="A14" s="7" t="s">
        <v>12</v>
      </c>
      <c r="B14" s="7">
        <v>2</v>
      </c>
      <c r="C14" s="7">
        <v>10</v>
      </c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9" x14ac:dyDescent="0.25">
      <c r="A15" s="137" t="s">
        <v>10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</row>
    <row r="16" spans="1:19" x14ac:dyDescent="0.25">
      <c r="A16" s="137"/>
      <c r="B16" s="2">
        <v>0</v>
      </c>
      <c r="C16" s="2">
        <v>3</v>
      </c>
      <c r="D16" s="2">
        <v>5</v>
      </c>
      <c r="E16" s="2">
        <v>7</v>
      </c>
      <c r="F16" s="2">
        <v>10</v>
      </c>
      <c r="G16" s="2">
        <v>12</v>
      </c>
      <c r="H16" s="2">
        <v>14</v>
      </c>
      <c r="I16" s="2">
        <v>17</v>
      </c>
      <c r="J16" s="2">
        <v>19</v>
      </c>
      <c r="K16" s="2">
        <v>21</v>
      </c>
      <c r="L16" s="2">
        <v>23</v>
      </c>
      <c r="M16" s="2">
        <v>26</v>
      </c>
      <c r="N16" s="2">
        <v>28</v>
      </c>
      <c r="O16" s="2">
        <v>31</v>
      </c>
      <c r="P16" s="2">
        <v>35</v>
      </c>
      <c r="Q16" s="2">
        <v>38</v>
      </c>
      <c r="R16" s="2">
        <v>40</v>
      </c>
      <c r="S16" s="2">
        <v>45</v>
      </c>
    </row>
    <row r="17" spans="1:19" x14ac:dyDescent="0.25">
      <c r="A17" s="2" t="s">
        <v>0</v>
      </c>
      <c r="B17" s="81">
        <f>B5*$B$14</f>
        <v>2098.4562599999999</v>
      </c>
      <c r="C17" s="81">
        <f>C5*$B$14</f>
        <v>5071.3455199999999</v>
      </c>
      <c r="D17" s="81">
        <f t="shared" ref="D17:L17" si="0">D5*$B$14</f>
        <v>10686.63428</v>
      </c>
      <c r="E17" s="81">
        <f t="shared" si="0"/>
        <v>12932.92196</v>
      </c>
      <c r="F17" s="81">
        <f t="shared" si="0"/>
        <v>15479.43598</v>
      </c>
      <c r="G17" s="81">
        <f t="shared" si="0"/>
        <v>14399.98956</v>
      </c>
      <c r="H17" s="81">
        <f t="shared" si="0"/>
        <v>16664.1194</v>
      </c>
      <c r="I17" s="81">
        <f t="shared" si="0"/>
        <v>18101.606520000001</v>
      </c>
      <c r="J17" s="81">
        <f t="shared" si="0"/>
        <v>15981.57668</v>
      </c>
      <c r="K17" s="81">
        <f t="shared" si="0"/>
        <v>16742.985120000001</v>
      </c>
      <c r="L17" s="81">
        <f t="shared" si="0"/>
        <v>17125.013879999999</v>
      </c>
      <c r="M17" s="81">
        <f>M5*$B$14</f>
        <v>17635.35022</v>
      </c>
      <c r="N17" s="81">
        <f>N5*$B$14</f>
        <v>20100.481739999999</v>
      </c>
      <c r="O17" s="81">
        <f>O5*$B$14</f>
        <v>19826.184260000002</v>
      </c>
      <c r="P17" s="81">
        <f>P5*$B$14</f>
        <v>21626.42166</v>
      </c>
      <c r="Q17" s="81">
        <f>Q5*$B$14</f>
        <v>21183.671579999998</v>
      </c>
      <c r="R17" s="81">
        <f>R5*$C$14</f>
        <v>22922.29968</v>
      </c>
      <c r="S17" s="81">
        <f>S5*$C$14</f>
        <v>20172.949699999997</v>
      </c>
    </row>
    <row r="18" spans="1:19" x14ac:dyDescent="0.25">
      <c r="A18" s="2" t="s">
        <v>1</v>
      </c>
      <c r="B18" s="81">
        <f t="shared" ref="B18:B24" si="1">B6*$B$14</f>
        <v>167.29908</v>
      </c>
      <c r="C18" s="81">
        <f t="shared" ref="C18:P24" si="2">C6*$B$14</f>
        <v>510.24943999999999</v>
      </c>
      <c r="D18" s="81">
        <f t="shared" si="2"/>
        <v>1117.7381399999999</v>
      </c>
      <c r="E18" s="81">
        <f t="shared" si="2"/>
        <v>1231.1257000000001</v>
      </c>
      <c r="F18" s="81">
        <f t="shared" si="2"/>
        <v>1388.1467399999999</v>
      </c>
      <c r="G18" s="81">
        <f t="shared" si="2"/>
        <v>1307.5085799999999</v>
      </c>
      <c r="H18" s="81">
        <f t="shared" si="2"/>
        <v>1504.12508</v>
      </c>
      <c r="I18" s="81">
        <f t="shared" si="2"/>
        <v>1593.17482</v>
      </c>
      <c r="J18" s="81">
        <f t="shared" si="2"/>
        <v>1384.36682</v>
      </c>
      <c r="K18" s="81">
        <f t="shared" si="2"/>
        <v>1460.53388</v>
      </c>
      <c r="L18" s="81">
        <f t="shared" si="2"/>
        <v>1419.3576399999999</v>
      </c>
      <c r="M18" s="81">
        <f t="shared" si="2"/>
        <v>1445.8021000000001</v>
      </c>
      <c r="N18" s="81">
        <f t="shared" si="2"/>
        <v>1725.58754</v>
      </c>
      <c r="O18" s="81">
        <f t="shared" si="2"/>
        <v>1631.63716</v>
      </c>
      <c r="P18" s="81">
        <f t="shared" si="2"/>
        <v>1638.67698</v>
      </c>
      <c r="Q18" s="81">
        <f t="shared" ref="Q18:Q24" si="3">Q6*$B$14</f>
        <v>1703.47622</v>
      </c>
      <c r="R18" s="81">
        <f>R6*$C$14</f>
        <v>1705.59888</v>
      </c>
      <c r="S18" s="81">
        <f t="shared" ref="S18:S24" si="4">S6*$C$14</f>
        <v>1595.377</v>
      </c>
    </row>
    <row r="19" spans="1:19" x14ac:dyDescent="0.25">
      <c r="A19" s="2" t="s">
        <v>2</v>
      </c>
      <c r="B19" s="81">
        <f t="shared" si="1"/>
        <v>856.93971999999997</v>
      </c>
      <c r="C19" s="81">
        <f t="shared" si="2"/>
        <v>3752.6615400000001</v>
      </c>
      <c r="D19" s="81">
        <f t="shared" si="2"/>
        <v>9453.6569600000003</v>
      </c>
      <c r="E19" s="81">
        <f t="shared" si="2"/>
        <v>10758.65192</v>
      </c>
      <c r="F19" s="81">
        <f t="shared" si="2"/>
        <v>11805.60418</v>
      </c>
      <c r="G19" s="81">
        <f t="shared" si="2"/>
        <v>10640.9084</v>
      </c>
      <c r="H19" s="81">
        <f t="shared" si="2"/>
        <v>12068.928760000001</v>
      </c>
      <c r="I19" s="81">
        <f t="shared" si="2"/>
        <v>12617.87592</v>
      </c>
      <c r="J19" s="81">
        <f t="shared" si="2"/>
        <v>10918.031440000001</v>
      </c>
      <c r="K19" s="81">
        <f t="shared" si="2"/>
        <v>11703.876399999999</v>
      </c>
      <c r="L19" s="81">
        <f t="shared" si="2"/>
        <v>11840.798860000001</v>
      </c>
      <c r="M19" s="81">
        <f t="shared" si="2"/>
        <v>12245.796899999999</v>
      </c>
      <c r="N19" s="81">
        <f t="shared" si="2"/>
        <v>13348.576080000001</v>
      </c>
      <c r="O19" s="81">
        <f t="shared" si="2"/>
        <v>13121.368259999999</v>
      </c>
      <c r="P19" s="81">
        <f t="shared" si="2"/>
        <v>14161.08776</v>
      </c>
      <c r="Q19" s="81">
        <f t="shared" si="3"/>
        <v>13810.02454</v>
      </c>
      <c r="R19" s="81">
        <f>R7*$C$14</f>
        <v>12599.169839999999</v>
      </c>
      <c r="S19" s="81">
        <f t="shared" si="4"/>
        <v>11753.7976</v>
      </c>
    </row>
    <row r="20" spans="1:19" x14ac:dyDescent="0.25">
      <c r="A20" s="2" t="s">
        <v>3</v>
      </c>
      <c r="B20" s="81">
        <f t="shared" si="1"/>
        <v>1899.07654</v>
      </c>
      <c r="C20" s="81">
        <f t="shared" si="2"/>
        <v>9256.3624600000003</v>
      </c>
      <c r="D20" s="81">
        <f t="shared" si="2"/>
        <v>22980.784459999999</v>
      </c>
      <c r="E20" s="81">
        <f t="shared" si="2"/>
        <v>26167.964660000001</v>
      </c>
      <c r="F20" s="81">
        <f t="shared" si="2"/>
        <v>28415.06206</v>
      </c>
      <c r="G20" s="81">
        <f t="shared" si="2"/>
        <v>26024.21012</v>
      </c>
      <c r="H20" s="81">
        <f t="shared" si="2"/>
        <v>29547.86922</v>
      </c>
      <c r="I20" s="81">
        <f t="shared" si="2"/>
        <v>31680.191299999999</v>
      </c>
      <c r="J20" s="81">
        <f t="shared" si="2"/>
        <v>27795.553660000001</v>
      </c>
      <c r="K20" s="81">
        <f t="shared" si="2"/>
        <v>29656.52952</v>
      </c>
      <c r="L20" s="81">
        <f t="shared" si="2"/>
        <v>30591.843079999999</v>
      </c>
      <c r="M20" s="81">
        <f t="shared" si="2"/>
        <v>31598.274000000001</v>
      </c>
      <c r="N20" s="81">
        <f t="shared" si="2"/>
        <v>33056.029699999999</v>
      </c>
      <c r="O20" s="81">
        <f t="shared" si="2"/>
        <v>33003.463259999997</v>
      </c>
      <c r="P20" s="81">
        <f t="shared" si="2"/>
        <v>36266.182500000003</v>
      </c>
      <c r="Q20" s="81">
        <f t="shared" si="3"/>
        <v>35253.166239999999</v>
      </c>
      <c r="R20" s="81">
        <f>R8*$C$14</f>
        <v>31033.196519999998</v>
      </c>
      <c r="S20" s="81">
        <f t="shared" si="4"/>
        <v>29669.5088</v>
      </c>
    </row>
    <row r="21" spans="1:19" x14ac:dyDescent="0.25">
      <c r="A21" s="2" t="s">
        <v>4</v>
      </c>
      <c r="B21" s="81">
        <f t="shared" si="1"/>
        <v>1429.0209600000001</v>
      </c>
      <c r="C21" s="81">
        <f t="shared" si="2"/>
        <v>5773.0743000000002</v>
      </c>
      <c r="D21" s="81">
        <f t="shared" si="2"/>
        <v>15158.69434</v>
      </c>
      <c r="E21" s="81">
        <f t="shared" si="2"/>
        <v>17483.060420000002</v>
      </c>
      <c r="F21" s="81">
        <f t="shared" si="2"/>
        <v>19356.461859999999</v>
      </c>
      <c r="G21" s="81">
        <f t="shared" si="2"/>
        <v>16959.055540000001</v>
      </c>
      <c r="H21" s="81">
        <f t="shared" si="2"/>
        <v>19294.626939999998</v>
      </c>
      <c r="I21" s="81">
        <f t="shared" si="2"/>
        <v>20351.299879999999</v>
      </c>
      <c r="J21" s="81">
        <f t="shared" si="2"/>
        <v>17674.59996</v>
      </c>
      <c r="K21" s="81">
        <f t="shared" si="2"/>
        <v>19777.62948</v>
      </c>
      <c r="L21" s="81">
        <f t="shared" si="2"/>
        <v>20511.469560000001</v>
      </c>
      <c r="M21" s="81">
        <f t="shared" si="2"/>
        <v>21326.784240000001</v>
      </c>
      <c r="N21" s="81">
        <f t="shared" si="2"/>
        <v>21626.647260000002</v>
      </c>
      <c r="O21" s="81">
        <f t="shared" si="2"/>
        <v>21675.486239999998</v>
      </c>
      <c r="P21" s="81">
        <f t="shared" si="2"/>
        <v>23752.523860000001</v>
      </c>
      <c r="Q21" s="81">
        <f t="shared" si="3"/>
        <v>22947.449400000001</v>
      </c>
      <c r="R21" s="81">
        <f>R9*$C$14</f>
        <v>18484.804320000003</v>
      </c>
      <c r="S21" s="81">
        <f t="shared" si="4"/>
        <v>17926.459800000001</v>
      </c>
    </row>
    <row r="22" spans="1:19" x14ac:dyDescent="0.25">
      <c r="A22" s="2" t="s">
        <v>5</v>
      </c>
      <c r="B22" s="81">
        <f t="shared" si="1"/>
        <v>0</v>
      </c>
      <c r="C22" s="81">
        <f t="shared" si="2"/>
        <v>0</v>
      </c>
      <c r="D22" s="81">
        <f t="shared" si="2"/>
        <v>144.41448</v>
      </c>
      <c r="E22" s="81">
        <f t="shared" si="2"/>
        <v>181.72450000000001</v>
      </c>
      <c r="F22" s="81">
        <f t="shared" si="2"/>
        <v>201.87724</v>
      </c>
      <c r="G22" s="81">
        <f t="shared" si="2"/>
        <v>351.47392000000002</v>
      </c>
      <c r="H22" s="81">
        <f t="shared" si="2"/>
        <v>378.95972</v>
      </c>
      <c r="I22" s="81">
        <f t="shared" si="2"/>
        <v>427.02134000000001</v>
      </c>
      <c r="J22" s="81">
        <f t="shared" si="2"/>
        <v>671.73972000000003</v>
      </c>
      <c r="K22" s="81">
        <f t="shared" si="2"/>
        <v>327.43117999999998</v>
      </c>
      <c r="L22" s="81">
        <f t="shared" si="2"/>
        <v>344.64366000000001</v>
      </c>
      <c r="M22" s="81">
        <f t="shared" si="2"/>
        <v>334.03793999999999</v>
      </c>
      <c r="N22" s="81">
        <f t="shared" si="2"/>
        <v>378.23097999999999</v>
      </c>
      <c r="O22" s="81">
        <f t="shared" si="2"/>
        <v>377.63524000000001</v>
      </c>
      <c r="P22" s="81">
        <f t="shared" si="2"/>
        <v>385.42914000000002</v>
      </c>
      <c r="Q22" s="81">
        <f t="shared" si="3"/>
        <v>386.72852</v>
      </c>
      <c r="R22" s="81">
        <f>R10*$C$14</f>
        <v>363.38664</v>
      </c>
      <c r="S22" s="81">
        <f t="shared" si="4"/>
        <v>380.71429999999998</v>
      </c>
    </row>
    <row r="23" spans="1:19" x14ac:dyDescent="0.25">
      <c r="A23" s="2" t="s">
        <v>6</v>
      </c>
      <c r="B23" s="81">
        <f t="shared" si="1"/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0</v>
      </c>
      <c r="G23" s="81">
        <f t="shared" si="2"/>
        <v>0</v>
      </c>
      <c r="H23" s="81">
        <f t="shared" si="2"/>
        <v>0</v>
      </c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  <c r="N23" s="81">
        <f t="shared" si="2"/>
        <v>0</v>
      </c>
      <c r="O23" s="81">
        <f t="shared" si="2"/>
        <v>0</v>
      </c>
      <c r="P23" s="81">
        <f t="shared" si="2"/>
        <v>0</v>
      </c>
      <c r="Q23" s="81">
        <f t="shared" si="3"/>
        <v>0</v>
      </c>
      <c r="R23" s="81">
        <f>R11*$D$14</f>
        <v>0</v>
      </c>
      <c r="S23" s="81">
        <f t="shared" si="4"/>
        <v>0</v>
      </c>
    </row>
    <row r="24" spans="1:19" x14ac:dyDescent="0.25">
      <c r="A24" s="2" t="s">
        <v>7</v>
      </c>
      <c r="B24" s="81">
        <f t="shared" si="1"/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  <c r="P24" s="81">
        <f t="shared" si="2"/>
        <v>0</v>
      </c>
      <c r="Q24" s="81">
        <f t="shared" si="3"/>
        <v>0</v>
      </c>
      <c r="R24" s="81">
        <f>R12*$D$14</f>
        <v>0</v>
      </c>
      <c r="S24" s="81">
        <f t="shared" si="4"/>
        <v>0</v>
      </c>
    </row>
    <row r="25" spans="1:19" x14ac:dyDescent="0.25">
      <c r="A25" s="2" t="s">
        <v>8</v>
      </c>
      <c r="B25" s="81">
        <f>SUM(B17:B24)</f>
        <v>6450.7925599999999</v>
      </c>
      <c r="C25" s="81">
        <f t="shared" ref="C25:P25" si="5">SUM(C17:C24)</f>
        <v>24363.69326</v>
      </c>
      <c r="D25" s="81">
        <f t="shared" si="5"/>
        <v>59541.922660000004</v>
      </c>
      <c r="E25" s="81">
        <f t="shared" si="5"/>
        <v>68755.449160000004</v>
      </c>
      <c r="F25" s="81">
        <f t="shared" si="5"/>
        <v>76646.588059999995</v>
      </c>
      <c r="G25" s="81">
        <f t="shared" si="5"/>
        <v>69683.146120000005</v>
      </c>
      <c r="H25" s="81">
        <f t="shared" si="5"/>
        <v>79458.629119999998</v>
      </c>
      <c r="I25" s="81">
        <f t="shared" si="5"/>
        <v>84771.169779999997</v>
      </c>
      <c r="J25" s="81">
        <f t="shared" si="5"/>
        <v>74425.86828000001</v>
      </c>
      <c r="K25" s="81">
        <f t="shared" si="5"/>
        <v>79668.985580000008</v>
      </c>
      <c r="L25" s="81">
        <f t="shared" si="5"/>
        <v>81833.126680000001</v>
      </c>
      <c r="M25" s="81">
        <f t="shared" si="5"/>
        <v>84586.045399999988</v>
      </c>
      <c r="N25" s="81">
        <f t="shared" si="5"/>
        <v>90235.5533</v>
      </c>
      <c r="O25" s="81">
        <f t="shared" si="5"/>
        <v>89635.774420000002</v>
      </c>
      <c r="P25" s="81">
        <f t="shared" si="5"/>
        <v>97830.321899999995</v>
      </c>
      <c r="Q25" s="81">
        <f>SUM(Q17:Q24)</f>
        <v>95284.516499999998</v>
      </c>
      <c r="R25" s="81">
        <f>SUM(R17:R24)</f>
        <v>87108.455880000009</v>
      </c>
      <c r="S25" s="81">
        <f>SUM(S17:S24)</f>
        <v>81498.807199999996</v>
      </c>
    </row>
    <row r="27" spans="1:19" x14ac:dyDescent="0.25">
      <c r="A27" s="137" t="s">
        <v>205</v>
      </c>
      <c r="B27" s="143" t="s">
        <v>11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</row>
    <row r="28" spans="1:19" x14ac:dyDescent="0.25">
      <c r="A28" s="137"/>
      <c r="B28" s="2">
        <v>0</v>
      </c>
      <c r="C28" s="2">
        <v>3</v>
      </c>
      <c r="D28" s="2">
        <v>5</v>
      </c>
      <c r="E28" s="2">
        <v>7</v>
      </c>
      <c r="F28" s="2">
        <v>10</v>
      </c>
      <c r="G28" s="2">
        <v>12</v>
      </c>
      <c r="H28" s="2">
        <v>14</v>
      </c>
      <c r="I28" s="2">
        <v>17</v>
      </c>
      <c r="J28" s="2">
        <v>19</v>
      </c>
      <c r="K28" s="2">
        <v>21</v>
      </c>
      <c r="L28" s="2">
        <v>23</v>
      </c>
      <c r="M28" s="130">
        <v>26</v>
      </c>
      <c r="N28" s="2">
        <v>28</v>
      </c>
      <c r="O28" s="2">
        <v>31</v>
      </c>
      <c r="P28" s="2">
        <v>35</v>
      </c>
      <c r="Q28" s="2">
        <v>38</v>
      </c>
      <c r="R28" s="2">
        <v>40</v>
      </c>
      <c r="S28" s="2">
        <v>45</v>
      </c>
    </row>
    <row r="29" spans="1:19" x14ac:dyDescent="0.25">
      <c r="A29" s="2" t="s">
        <v>0</v>
      </c>
      <c r="B29" s="25">
        <f>B17/1000</f>
        <v>2.0984562599999999</v>
      </c>
      <c r="C29" s="25">
        <f t="shared" ref="C29:P29" si="6">C17/1000</f>
        <v>5.0713455199999995</v>
      </c>
      <c r="D29" s="48">
        <f t="shared" si="6"/>
        <v>10.68663428</v>
      </c>
      <c r="E29" s="48">
        <f t="shared" si="6"/>
        <v>12.93292196</v>
      </c>
      <c r="F29" s="48">
        <f t="shared" si="6"/>
        <v>15.47943598</v>
      </c>
      <c r="G29" s="48">
        <f t="shared" si="6"/>
        <v>14.39998956</v>
      </c>
      <c r="H29" s="48">
        <f t="shared" si="6"/>
        <v>16.664119400000001</v>
      </c>
      <c r="I29" s="48">
        <f t="shared" si="6"/>
        <v>18.101606520000001</v>
      </c>
      <c r="J29" s="48">
        <f t="shared" si="6"/>
        <v>15.98157668</v>
      </c>
      <c r="K29" s="48">
        <f t="shared" si="6"/>
        <v>16.74298512</v>
      </c>
      <c r="L29" s="48">
        <f t="shared" si="6"/>
        <v>17.125013879999997</v>
      </c>
      <c r="M29" s="131">
        <f>M17/1000</f>
        <v>17.635350219999999</v>
      </c>
      <c r="N29" s="48">
        <f t="shared" si="6"/>
        <v>20.100481739999999</v>
      </c>
      <c r="O29" s="48">
        <f t="shared" si="6"/>
        <v>19.826184260000002</v>
      </c>
      <c r="P29" s="48">
        <f t="shared" si="6"/>
        <v>21.626421659999998</v>
      </c>
      <c r="Q29" s="48">
        <f t="shared" ref="Q29:S29" si="7">Q17/1000</f>
        <v>21.183671579999999</v>
      </c>
      <c r="R29" s="48">
        <f t="shared" si="7"/>
        <v>22.922299680000002</v>
      </c>
      <c r="S29" s="48">
        <f t="shared" si="7"/>
        <v>20.172949699999997</v>
      </c>
    </row>
    <row r="30" spans="1:19" x14ac:dyDescent="0.25">
      <c r="A30" s="2" t="s">
        <v>1</v>
      </c>
      <c r="B30" s="25">
        <f t="shared" ref="B30:P37" si="8">B18/1000</f>
        <v>0.16729908000000002</v>
      </c>
      <c r="C30" s="25">
        <f t="shared" si="8"/>
        <v>0.51024943999999994</v>
      </c>
      <c r="D30" s="25">
        <f t="shared" si="8"/>
        <v>1.1177381399999999</v>
      </c>
      <c r="E30" s="25">
        <f t="shared" si="8"/>
        <v>1.2311257</v>
      </c>
      <c r="F30" s="25">
        <f t="shared" si="8"/>
        <v>1.3881467399999998</v>
      </c>
      <c r="G30" s="25">
        <f t="shared" si="8"/>
        <v>1.3075085799999999</v>
      </c>
      <c r="H30" s="25">
        <f t="shared" si="8"/>
        <v>1.5041250800000001</v>
      </c>
      <c r="I30" s="25">
        <f t="shared" si="8"/>
        <v>1.59317482</v>
      </c>
      <c r="J30" s="25">
        <f t="shared" si="8"/>
        <v>1.3843668199999999</v>
      </c>
      <c r="K30" s="25">
        <f t="shared" si="8"/>
        <v>1.4605338800000001</v>
      </c>
      <c r="L30" s="25">
        <f t="shared" si="8"/>
        <v>1.4193576399999999</v>
      </c>
      <c r="M30" s="132">
        <f t="shared" si="8"/>
        <v>1.4458021000000001</v>
      </c>
      <c r="N30" s="25">
        <f t="shared" si="8"/>
        <v>1.72558754</v>
      </c>
      <c r="O30" s="25">
        <f t="shared" si="8"/>
        <v>1.6316371599999999</v>
      </c>
      <c r="P30" s="25">
        <f t="shared" si="8"/>
        <v>1.6386769800000001</v>
      </c>
      <c r="Q30" s="25">
        <f t="shared" ref="Q30:S30" si="9">Q18/1000</f>
        <v>1.70347622</v>
      </c>
      <c r="R30" s="25">
        <f t="shared" si="9"/>
        <v>1.7055988799999999</v>
      </c>
      <c r="S30" s="25">
        <f t="shared" si="9"/>
        <v>1.595377</v>
      </c>
    </row>
    <row r="31" spans="1:19" x14ac:dyDescent="0.25">
      <c r="A31" s="2" t="s">
        <v>2</v>
      </c>
      <c r="B31" s="25">
        <f t="shared" si="8"/>
        <v>0.85693971999999996</v>
      </c>
      <c r="C31" s="25">
        <f t="shared" si="8"/>
        <v>3.7526615400000001</v>
      </c>
      <c r="D31" s="25">
        <f t="shared" si="8"/>
        <v>9.45365696</v>
      </c>
      <c r="E31" s="48">
        <f t="shared" si="8"/>
        <v>10.75865192</v>
      </c>
      <c r="F31" s="48">
        <f t="shared" si="8"/>
        <v>11.80560418</v>
      </c>
      <c r="G31" s="48">
        <f t="shared" si="8"/>
        <v>10.640908400000001</v>
      </c>
      <c r="H31" s="48">
        <f t="shared" si="8"/>
        <v>12.06892876</v>
      </c>
      <c r="I31" s="48">
        <f t="shared" si="8"/>
        <v>12.617875920000001</v>
      </c>
      <c r="J31" s="48">
        <f t="shared" si="8"/>
        <v>10.91803144</v>
      </c>
      <c r="K31" s="48">
        <f t="shared" si="8"/>
        <v>11.703876399999999</v>
      </c>
      <c r="L31" s="48">
        <f t="shared" si="8"/>
        <v>11.840798860000001</v>
      </c>
      <c r="M31" s="131">
        <f t="shared" si="8"/>
        <v>12.2457969</v>
      </c>
      <c r="N31" s="48">
        <f t="shared" si="8"/>
        <v>13.348576080000001</v>
      </c>
      <c r="O31" s="48">
        <f t="shared" si="8"/>
        <v>13.121368259999999</v>
      </c>
      <c r="P31" s="48">
        <f t="shared" si="8"/>
        <v>14.161087760000001</v>
      </c>
      <c r="Q31" s="48">
        <f t="shared" ref="Q31:S31" si="10">Q19/1000</f>
        <v>13.810024540000001</v>
      </c>
      <c r="R31" s="48">
        <f t="shared" si="10"/>
        <v>12.599169839999998</v>
      </c>
      <c r="S31" s="48">
        <f t="shared" si="10"/>
        <v>11.7537976</v>
      </c>
    </row>
    <row r="32" spans="1:19" x14ac:dyDescent="0.25">
      <c r="A32" s="2" t="s">
        <v>3</v>
      </c>
      <c r="B32" s="25">
        <f t="shared" si="8"/>
        <v>1.89907654</v>
      </c>
      <c r="C32" s="25">
        <f t="shared" si="8"/>
        <v>9.2563624600000001</v>
      </c>
      <c r="D32" s="48">
        <f t="shared" si="8"/>
        <v>22.980784459999999</v>
      </c>
      <c r="E32" s="48">
        <f t="shared" si="8"/>
        <v>26.167964660000003</v>
      </c>
      <c r="F32" s="48">
        <f t="shared" si="8"/>
        <v>28.41506206</v>
      </c>
      <c r="G32" s="48">
        <f t="shared" si="8"/>
        <v>26.024210119999999</v>
      </c>
      <c r="H32" s="48">
        <f t="shared" si="8"/>
        <v>29.547869219999999</v>
      </c>
      <c r="I32" s="48">
        <f t="shared" si="8"/>
        <v>31.680191299999997</v>
      </c>
      <c r="J32" s="48">
        <f t="shared" si="8"/>
        <v>27.795553660000003</v>
      </c>
      <c r="K32" s="48">
        <f t="shared" si="8"/>
        <v>29.656529519999999</v>
      </c>
      <c r="L32" s="48">
        <f t="shared" si="8"/>
        <v>30.59184308</v>
      </c>
      <c r="M32" s="131">
        <f t="shared" si="8"/>
        <v>31.598274</v>
      </c>
      <c r="N32" s="48">
        <f t="shared" si="8"/>
        <v>33.056029699999996</v>
      </c>
      <c r="O32" s="48">
        <f t="shared" si="8"/>
        <v>33.003463259999997</v>
      </c>
      <c r="P32" s="48">
        <f t="shared" si="8"/>
        <v>36.266182499999999</v>
      </c>
      <c r="Q32" s="48">
        <f t="shared" ref="Q32:S32" si="11">Q20/1000</f>
        <v>35.253166239999999</v>
      </c>
      <c r="R32" s="48">
        <f t="shared" si="11"/>
        <v>31.033196519999997</v>
      </c>
      <c r="S32" s="48">
        <f t="shared" si="11"/>
        <v>29.669508799999999</v>
      </c>
    </row>
    <row r="33" spans="1:19" x14ac:dyDescent="0.25">
      <c r="A33" s="2" t="s">
        <v>4</v>
      </c>
      <c r="B33" s="25">
        <f t="shared" si="8"/>
        <v>1.4290209600000001</v>
      </c>
      <c r="C33" s="25">
        <f t="shared" si="8"/>
        <v>5.7730743000000002</v>
      </c>
      <c r="D33" s="48">
        <f t="shared" si="8"/>
        <v>15.15869434</v>
      </c>
      <c r="E33" s="48">
        <f t="shared" si="8"/>
        <v>17.483060420000001</v>
      </c>
      <c r="F33" s="48">
        <f t="shared" si="8"/>
        <v>19.35646186</v>
      </c>
      <c r="G33" s="48">
        <f t="shared" si="8"/>
        <v>16.959055540000001</v>
      </c>
      <c r="H33" s="48">
        <f t="shared" si="8"/>
        <v>19.294626939999997</v>
      </c>
      <c r="I33" s="48">
        <f t="shared" si="8"/>
        <v>20.351299879999999</v>
      </c>
      <c r="J33" s="48">
        <f t="shared" si="8"/>
        <v>17.674599959999998</v>
      </c>
      <c r="K33" s="48">
        <f t="shared" si="8"/>
        <v>19.777629479999998</v>
      </c>
      <c r="L33" s="48">
        <f t="shared" si="8"/>
        <v>20.511469560000002</v>
      </c>
      <c r="M33" s="131">
        <f t="shared" si="8"/>
        <v>21.326784240000002</v>
      </c>
      <c r="N33" s="48">
        <f t="shared" si="8"/>
        <v>21.626647260000002</v>
      </c>
      <c r="O33" s="48">
        <f t="shared" si="8"/>
        <v>21.675486239999998</v>
      </c>
      <c r="P33" s="48">
        <f t="shared" si="8"/>
        <v>23.75252386</v>
      </c>
      <c r="Q33" s="48">
        <f t="shared" ref="Q33:S33" si="12">Q21/1000</f>
        <v>22.9474494</v>
      </c>
      <c r="R33" s="48">
        <f t="shared" si="12"/>
        <v>18.484804320000002</v>
      </c>
      <c r="S33" s="48">
        <f t="shared" si="12"/>
        <v>17.9264598</v>
      </c>
    </row>
    <row r="34" spans="1:19" x14ac:dyDescent="0.25">
      <c r="A34" s="2" t="s">
        <v>5</v>
      </c>
      <c r="B34" s="2">
        <f t="shared" si="8"/>
        <v>0</v>
      </c>
      <c r="C34" s="2">
        <f t="shared" si="8"/>
        <v>0</v>
      </c>
      <c r="D34" s="25">
        <f t="shared" si="8"/>
        <v>0.14441447999999998</v>
      </c>
      <c r="E34" s="25">
        <f t="shared" si="8"/>
        <v>0.18172450000000001</v>
      </c>
      <c r="F34" s="25">
        <f t="shared" si="8"/>
        <v>0.20187724000000001</v>
      </c>
      <c r="G34" s="25">
        <f t="shared" si="8"/>
        <v>0.35147392</v>
      </c>
      <c r="H34" s="25">
        <f t="shared" si="8"/>
        <v>0.37895972</v>
      </c>
      <c r="I34" s="25">
        <f t="shared" si="8"/>
        <v>0.42702134000000003</v>
      </c>
      <c r="J34" s="25">
        <f t="shared" si="8"/>
        <v>0.67173972000000004</v>
      </c>
      <c r="K34" s="25">
        <f t="shared" si="8"/>
        <v>0.32743117999999999</v>
      </c>
      <c r="L34" s="25">
        <f t="shared" si="8"/>
        <v>0.34464366000000002</v>
      </c>
      <c r="M34" s="132">
        <f t="shared" si="8"/>
        <v>0.33403793999999998</v>
      </c>
      <c r="N34" s="25">
        <f t="shared" si="8"/>
        <v>0.37823097999999999</v>
      </c>
      <c r="O34" s="25">
        <f t="shared" si="8"/>
        <v>0.37763523999999998</v>
      </c>
      <c r="P34" s="25">
        <f t="shared" si="8"/>
        <v>0.38542914</v>
      </c>
      <c r="Q34" s="25">
        <f t="shared" ref="Q34:S34" si="13">Q22/1000</f>
        <v>0.38672852000000002</v>
      </c>
      <c r="R34" s="25">
        <f t="shared" si="13"/>
        <v>0.36338663999999998</v>
      </c>
      <c r="S34" s="25">
        <f t="shared" si="13"/>
        <v>0.38071430000000001</v>
      </c>
    </row>
    <row r="35" spans="1:19" x14ac:dyDescent="0.25">
      <c r="A35" s="2" t="s">
        <v>6</v>
      </c>
      <c r="B35" s="2">
        <f t="shared" si="8"/>
        <v>0</v>
      </c>
      <c r="C35" s="2">
        <f t="shared" si="8"/>
        <v>0</v>
      </c>
      <c r="D35" s="2">
        <f t="shared" si="8"/>
        <v>0</v>
      </c>
      <c r="E35" s="2">
        <f t="shared" si="8"/>
        <v>0</v>
      </c>
      <c r="F35" s="2">
        <f t="shared" si="8"/>
        <v>0</v>
      </c>
      <c r="G35" s="2">
        <f t="shared" si="8"/>
        <v>0</v>
      </c>
      <c r="H35" s="2">
        <f t="shared" si="8"/>
        <v>0</v>
      </c>
      <c r="I35" s="2">
        <f t="shared" si="8"/>
        <v>0</v>
      </c>
      <c r="J35" s="2">
        <f t="shared" si="8"/>
        <v>0</v>
      </c>
      <c r="K35" s="2">
        <f t="shared" si="8"/>
        <v>0</v>
      </c>
      <c r="L35" s="2">
        <f t="shared" si="8"/>
        <v>0</v>
      </c>
      <c r="M35" s="130">
        <f t="shared" si="8"/>
        <v>0</v>
      </c>
      <c r="N35" s="2">
        <f t="shared" si="8"/>
        <v>0</v>
      </c>
      <c r="O35" s="2">
        <f t="shared" si="8"/>
        <v>0</v>
      </c>
      <c r="P35" s="2">
        <f t="shared" si="8"/>
        <v>0</v>
      </c>
      <c r="Q35" s="2">
        <f t="shared" ref="Q35:S35" si="14">Q23/1000</f>
        <v>0</v>
      </c>
      <c r="R35" s="2">
        <f t="shared" si="14"/>
        <v>0</v>
      </c>
      <c r="S35" s="2">
        <f t="shared" si="14"/>
        <v>0</v>
      </c>
    </row>
    <row r="36" spans="1:19" x14ac:dyDescent="0.25">
      <c r="A36" s="2" t="s">
        <v>7</v>
      </c>
      <c r="B36" s="2">
        <f t="shared" si="8"/>
        <v>0</v>
      </c>
      <c r="C36" s="2">
        <f t="shared" si="8"/>
        <v>0</v>
      </c>
      <c r="D36" s="2">
        <f t="shared" si="8"/>
        <v>0</v>
      </c>
      <c r="E36" s="2">
        <f t="shared" si="8"/>
        <v>0</v>
      </c>
      <c r="F36" s="2">
        <f t="shared" si="8"/>
        <v>0</v>
      </c>
      <c r="G36" s="2">
        <f t="shared" si="8"/>
        <v>0</v>
      </c>
      <c r="H36" s="2">
        <f t="shared" si="8"/>
        <v>0</v>
      </c>
      <c r="I36" s="2">
        <f t="shared" si="8"/>
        <v>0</v>
      </c>
      <c r="J36" s="2">
        <f t="shared" si="8"/>
        <v>0</v>
      </c>
      <c r="K36" s="2">
        <f t="shared" si="8"/>
        <v>0</v>
      </c>
      <c r="L36" s="2">
        <f t="shared" si="8"/>
        <v>0</v>
      </c>
      <c r="M36" s="130">
        <f t="shared" si="8"/>
        <v>0</v>
      </c>
      <c r="N36" s="2">
        <f t="shared" si="8"/>
        <v>0</v>
      </c>
      <c r="O36" s="2">
        <f t="shared" si="8"/>
        <v>0</v>
      </c>
      <c r="P36" s="2">
        <f t="shared" si="8"/>
        <v>0</v>
      </c>
      <c r="Q36" s="2">
        <f t="shared" ref="Q36:S36" si="15">Q24/1000</f>
        <v>0</v>
      </c>
      <c r="R36" s="2">
        <f t="shared" si="15"/>
        <v>0</v>
      </c>
      <c r="S36" s="2">
        <f t="shared" si="15"/>
        <v>0</v>
      </c>
    </row>
    <row r="37" spans="1:19" x14ac:dyDescent="0.25">
      <c r="A37" s="2" t="s">
        <v>8</v>
      </c>
      <c r="B37" s="25">
        <f t="shared" si="8"/>
        <v>6.45079256</v>
      </c>
      <c r="C37" s="48">
        <f t="shared" si="8"/>
        <v>24.363693260000002</v>
      </c>
      <c r="D37" s="48">
        <f t="shared" si="8"/>
        <v>59.541922660000004</v>
      </c>
      <c r="E37" s="48">
        <f t="shared" si="8"/>
        <v>68.755449159999998</v>
      </c>
      <c r="F37" s="48">
        <f t="shared" si="8"/>
        <v>76.646588059999999</v>
      </c>
      <c r="G37" s="48">
        <f t="shared" si="8"/>
        <v>69.683146120000004</v>
      </c>
      <c r="H37" s="48">
        <f t="shared" si="8"/>
        <v>79.458629119999998</v>
      </c>
      <c r="I37" s="48">
        <f t="shared" si="8"/>
        <v>84.771169779999994</v>
      </c>
      <c r="J37" s="48">
        <f t="shared" si="8"/>
        <v>74.425868280000003</v>
      </c>
      <c r="K37" s="48">
        <f t="shared" si="8"/>
        <v>79.668985580000012</v>
      </c>
      <c r="L37" s="48">
        <f t="shared" si="8"/>
        <v>81.833126680000007</v>
      </c>
      <c r="M37" s="131">
        <f t="shared" si="8"/>
        <v>84.586045399999989</v>
      </c>
      <c r="N37" s="48">
        <f t="shared" si="8"/>
        <v>90.235553300000007</v>
      </c>
      <c r="O37" s="48">
        <f t="shared" si="8"/>
        <v>89.635774420000004</v>
      </c>
      <c r="P37" s="48">
        <f t="shared" si="8"/>
        <v>97.830321900000001</v>
      </c>
      <c r="Q37" s="48">
        <f t="shared" ref="Q37:S37" si="16">Q25/1000</f>
        <v>95.284516499999995</v>
      </c>
      <c r="R37" s="48">
        <f t="shared" si="16"/>
        <v>87.108455880000008</v>
      </c>
      <c r="S37" s="48">
        <f t="shared" si="16"/>
        <v>81.498807200000002</v>
      </c>
    </row>
    <row r="39" spans="1:19" x14ac:dyDescent="0.25">
      <c r="A39" s="143" t="s">
        <v>224</v>
      </c>
      <c r="B39" s="143" t="s">
        <v>11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</row>
    <row r="40" spans="1:19" x14ac:dyDescent="0.25">
      <c r="A40" s="143"/>
      <c r="B40" s="2">
        <v>0</v>
      </c>
      <c r="C40" s="2">
        <v>3</v>
      </c>
      <c r="D40" s="2">
        <v>5</v>
      </c>
      <c r="E40" s="2">
        <v>7</v>
      </c>
      <c r="F40" s="2">
        <v>10</v>
      </c>
      <c r="G40" s="2">
        <v>12</v>
      </c>
      <c r="H40" s="2">
        <v>14</v>
      </c>
      <c r="I40" s="2">
        <v>17</v>
      </c>
      <c r="J40" s="2">
        <v>19</v>
      </c>
      <c r="K40" s="2">
        <v>21</v>
      </c>
      <c r="L40" s="2">
        <v>23</v>
      </c>
      <c r="M40" s="2">
        <v>26</v>
      </c>
      <c r="N40" s="2">
        <v>28</v>
      </c>
      <c r="O40" s="2">
        <v>31</v>
      </c>
      <c r="P40" s="2">
        <v>35</v>
      </c>
      <c r="Q40" s="2">
        <v>38</v>
      </c>
      <c r="R40" s="2">
        <v>40</v>
      </c>
      <c r="S40" s="2">
        <v>45</v>
      </c>
    </row>
    <row r="41" spans="1:19" x14ac:dyDescent="0.25">
      <c r="A41" s="2" t="s">
        <v>0</v>
      </c>
      <c r="B41" s="48">
        <f>(B29/B$37)*100</f>
        <v>32.53020835008838</v>
      </c>
      <c r="C41" s="48">
        <f t="shared" ref="C41:P41" si="17">(C29/C$37)*100</f>
        <v>20.815175539605356</v>
      </c>
      <c r="D41" s="48">
        <f t="shared" si="17"/>
        <v>17.948083976097788</v>
      </c>
      <c r="E41" s="48">
        <f t="shared" si="17"/>
        <v>18.810031958200067</v>
      </c>
      <c r="F41" s="48">
        <f t="shared" si="17"/>
        <v>20.195857861125514</v>
      </c>
      <c r="G41" s="48">
        <f t="shared" si="17"/>
        <v>20.664953237332391</v>
      </c>
      <c r="H41" s="48">
        <f t="shared" si="17"/>
        <v>20.972070100572108</v>
      </c>
      <c r="I41" s="48">
        <f t="shared" si="17"/>
        <v>21.353493843458441</v>
      </c>
      <c r="J41" s="48">
        <f t="shared" si="17"/>
        <v>21.473147776892819</v>
      </c>
      <c r="K41" s="48">
        <f t="shared" si="17"/>
        <v>21.015687595504083</v>
      </c>
      <c r="L41" s="48">
        <f t="shared" si="17"/>
        <v>20.926750051926522</v>
      </c>
      <c r="M41" s="48">
        <f>(M29/M$37)*100</f>
        <v>20.849006637683527</v>
      </c>
      <c r="N41" s="48">
        <f t="shared" si="17"/>
        <v>22.275567672504089</v>
      </c>
      <c r="O41" s="48">
        <f t="shared" si="17"/>
        <v>22.118606536606528</v>
      </c>
      <c r="P41" s="48">
        <f t="shared" si="17"/>
        <v>22.10605182522659</v>
      </c>
      <c r="Q41" s="48">
        <f t="shared" ref="Q41:S41" si="18">(Q29/Q$37)*100</f>
        <v>22.232018756163811</v>
      </c>
      <c r="R41" s="48">
        <f t="shared" si="18"/>
        <v>26.31466652511623</v>
      </c>
      <c r="S41" s="48">
        <f t="shared" si="18"/>
        <v>24.752447787972038</v>
      </c>
    </row>
    <row r="42" spans="1:19" x14ac:dyDescent="0.25">
      <c r="A42" s="2" t="s">
        <v>1</v>
      </c>
      <c r="B42" s="25">
        <f t="shared" ref="B42:B45" si="19">(B30/B$37)*100</f>
        <v>2.5934655074383608</v>
      </c>
      <c r="C42" s="25">
        <f t="shared" ref="C42:O42" si="20">(C30/C$37)*100</f>
        <v>2.0943025121635435</v>
      </c>
      <c r="D42" s="25">
        <f t="shared" si="20"/>
        <v>1.8772288331745313</v>
      </c>
      <c r="E42" s="25">
        <f t="shared" si="20"/>
        <v>1.7905863681219825</v>
      </c>
      <c r="F42" s="25">
        <f t="shared" si="20"/>
        <v>1.8111005005380532</v>
      </c>
      <c r="G42" s="25">
        <f t="shared" si="20"/>
        <v>1.876362725856787</v>
      </c>
      <c r="H42" s="25">
        <f t="shared" si="20"/>
        <v>1.8929663104663441</v>
      </c>
      <c r="I42" s="25">
        <f t="shared" si="20"/>
        <v>1.8793828422264816</v>
      </c>
      <c r="J42" s="25">
        <f t="shared" si="20"/>
        <v>1.8600613630624072</v>
      </c>
      <c r="K42" s="25">
        <f t="shared" si="20"/>
        <v>1.8332527637538418</v>
      </c>
      <c r="L42" s="25">
        <f t="shared" si="20"/>
        <v>1.7344536345901231</v>
      </c>
      <c r="M42" s="25">
        <f t="shared" si="20"/>
        <v>1.7092678741072818</v>
      </c>
      <c r="N42" s="25">
        <f t="shared" si="20"/>
        <v>1.9123144668521692</v>
      </c>
      <c r="O42" s="25">
        <f t="shared" si="20"/>
        <v>1.8202968296505737</v>
      </c>
      <c r="P42" s="25">
        <f t="shared" ref="P42:S42" si="21">(P30/P$37)*100</f>
        <v>1.675019511512003</v>
      </c>
      <c r="Q42" s="25">
        <f t="shared" si="21"/>
        <v>1.7877786261317703</v>
      </c>
      <c r="R42" s="25">
        <f t="shared" si="21"/>
        <v>1.9580175802331072</v>
      </c>
      <c r="S42" s="25">
        <f t="shared" si="21"/>
        <v>1.9575464412441119</v>
      </c>
    </row>
    <row r="43" spans="1:19" x14ac:dyDescent="0.25">
      <c r="A43" s="2" t="s">
        <v>2</v>
      </c>
      <c r="B43" s="48">
        <f t="shared" si="19"/>
        <v>13.284254795506865</v>
      </c>
      <c r="C43" s="48">
        <f t="shared" ref="C43:O43" si="22">(C31/C$37)*100</f>
        <v>15.402679306265407</v>
      </c>
      <c r="D43" s="48">
        <f t="shared" si="22"/>
        <v>15.877312215769148</v>
      </c>
      <c r="E43" s="48">
        <f t="shared" si="22"/>
        <v>15.647708001970386</v>
      </c>
      <c r="F43" s="48">
        <f t="shared" si="22"/>
        <v>15.40264802232085</v>
      </c>
      <c r="G43" s="48">
        <f t="shared" si="22"/>
        <v>15.270419021660556</v>
      </c>
      <c r="H43" s="48">
        <f t="shared" si="22"/>
        <v>15.188946617457072</v>
      </c>
      <c r="I43" s="48">
        <f t="shared" si="22"/>
        <v>14.884631122522185</v>
      </c>
      <c r="J43" s="48">
        <f t="shared" si="22"/>
        <v>14.669672913891867</v>
      </c>
      <c r="K43" s="48">
        <f t="shared" si="22"/>
        <v>14.690630632227005</v>
      </c>
      <c r="L43" s="48">
        <f t="shared" si="22"/>
        <v>14.469444515180538</v>
      </c>
      <c r="M43" s="48">
        <f t="shared" si="22"/>
        <v>14.4773252397493</v>
      </c>
      <c r="N43" s="48">
        <f t="shared" si="22"/>
        <v>14.793034000269159</v>
      </c>
      <c r="O43" s="48">
        <f t="shared" si="22"/>
        <v>14.638539517177742</v>
      </c>
      <c r="P43" s="48">
        <f t="shared" ref="P43:S43" si="23">(P31/P$37)*100</f>
        <v>14.475151962062593</v>
      </c>
      <c r="Q43" s="48">
        <f t="shared" si="23"/>
        <v>14.493461316981129</v>
      </c>
      <c r="R43" s="48">
        <f t="shared" si="23"/>
        <v>14.463773594329954</v>
      </c>
      <c r="S43" s="48">
        <f t="shared" si="23"/>
        <v>14.422048621099329</v>
      </c>
    </row>
    <row r="44" spans="1:19" x14ac:dyDescent="0.25">
      <c r="A44" s="2" t="s">
        <v>3</v>
      </c>
      <c r="B44" s="48">
        <f t="shared" si="19"/>
        <v>29.439429687690964</v>
      </c>
      <c r="C44" s="48">
        <f t="shared" ref="C44:O44" si="24">(C32/C$37)*100</f>
        <v>37.992443761377416</v>
      </c>
      <c r="D44" s="48">
        <f t="shared" si="24"/>
        <v>38.595973111628098</v>
      </c>
      <c r="E44" s="48">
        <f t="shared" si="24"/>
        <v>38.059477437351681</v>
      </c>
      <c r="F44" s="48">
        <f t="shared" si="24"/>
        <v>37.072833611009926</v>
      </c>
      <c r="G44" s="48">
        <f t="shared" si="24"/>
        <v>37.346491324005676</v>
      </c>
      <c r="H44" s="48">
        <f t="shared" si="24"/>
        <v>37.186482509503435</v>
      </c>
      <c r="I44" s="48">
        <f t="shared" si="24"/>
        <v>37.371421654575634</v>
      </c>
      <c r="J44" s="48">
        <f t="shared" si="24"/>
        <v>37.346630012335815</v>
      </c>
      <c r="K44" s="48">
        <f t="shared" si="24"/>
        <v>37.224685747027934</v>
      </c>
      <c r="L44" s="48">
        <f t="shared" si="24"/>
        <v>37.383202037026209</v>
      </c>
      <c r="M44" s="48">
        <f t="shared" si="24"/>
        <v>37.356367531517208</v>
      </c>
      <c r="N44" s="48">
        <f t="shared" si="24"/>
        <v>36.633043729560633</v>
      </c>
      <c r="O44" s="48">
        <f t="shared" si="24"/>
        <v>36.819521528712414</v>
      </c>
      <c r="P44" s="48">
        <f t="shared" ref="P44:S44" si="25">(P32/P$37)*100</f>
        <v>37.070492865259595</v>
      </c>
      <c r="Q44" s="48">
        <f t="shared" si="25"/>
        <v>36.997790968483322</v>
      </c>
      <c r="R44" s="48">
        <f t="shared" si="25"/>
        <v>35.625928856724435</v>
      </c>
      <c r="S44" s="48">
        <f t="shared" si="25"/>
        <v>36.404838082096489</v>
      </c>
    </row>
    <row r="45" spans="1:19" x14ac:dyDescent="0.25">
      <c r="A45" s="2" t="s">
        <v>4</v>
      </c>
      <c r="B45" s="48">
        <f t="shared" si="19"/>
        <v>22.152641659275432</v>
      </c>
      <c r="C45" s="48">
        <f t="shared" ref="C45:O45" si="26">(C33/C$37)*100</f>
        <v>23.695398880588272</v>
      </c>
      <c r="D45" s="48">
        <f t="shared" si="26"/>
        <v>25.458859342786294</v>
      </c>
      <c r="E45" s="48">
        <f t="shared" si="26"/>
        <v>25.427890637897484</v>
      </c>
      <c r="F45" s="48">
        <f t="shared" si="26"/>
        <v>25.254172886140079</v>
      </c>
      <c r="G45" s="48">
        <f t="shared" si="26"/>
        <v>24.337384983730697</v>
      </c>
      <c r="H45" s="48">
        <f t="shared" si="26"/>
        <v>24.282607381585791</v>
      </c>
      <c r="I45" s="48">
        <f t="shared" si="26"/>
        <v>24.007336377233131</v>
      </c>
      <c r="J45" s="48">
        <f t="shared" si="26"/>
        <v>23.747925779657425</v>
      </c>
      <c r="K45" s="48">
        <f t="shared" si="26"/>
        <v>24.824753743274655</v>
      </c>
      <c r="L45" s="48">
        <f t="shared" si="26"/>
        <v>25.064995549061674</v>
      </c>
      <c r="M45" s="48">
        <f t="shared" si="26"/>
        <v>25.213123676780857</v>
      </c>
      <c r="N45" s="48">
        <f t="shared" si="26"/>
        <v>23.966880535546071</v>
      </c>
      <c r="O45" s="48">
        <f t="shared" si="26"/>
        <v>24.181735897585607</v>
      </c>
      <c r="P45" s="48">
        <f t="shared" ref="P45:S45" si="27">(P33/P$37)*100</f>
        <v>24.279306659421305</v>
      </c>
      <c r="Q45" s="48">
        <f t="shared" si="27"/>
        <v>24.083083215309177</v>
      </c>
      <c r="R45" s="48">
        <f t="shared" si="27"/>
        <v>21.220447697367678</v>
      </c>
      <c r="S45" s="48">
        <f t="shared" si="27"/>
        <v>21.995978120278551</v>
      </c>
    </row>
    <row r="46" spans="1:19" x14ac:dyDescent="0.25">
      <c r="A46" s="2" t="s">
        <v>5</v>
      </c>
      <c r="B46" s="2">
        <f t="shared" ref="B46:B48" si="28">(B34/C$37)*100</f>
        <v>0</v>
      </c>
      <c r="C46" s="2">
        <f t="shared" ref="C46:O46" si="29">(C34/C$37)*100</f>
        <v>0</v>
      </c>
      <c r="D46" s="25">
        <f t="shared" si="29"/>
        <v>0.24254252054412914</v>
      </c>
      <c r="E46" s="25">
        <f t="shared" si="29"/>
        <v>0.26430559645841462</v>
      </c>
      <c r="F46" s="25">
        <f t="shared" si="29"/>
        <v>0.26338711886557525</v>
      </c>
      <c r="G46" s="25">
        <f t="shared" si="29"/>
        <v>0.50438870741388964</v>
      </c>
      <c r="H46" s="25">
        <f t="shared" si="29"/>
        <v>0.476927080415253</v>
      </c>
      <c r="I46" s="25">
        <f t="shared" si="29"/>
        <v>0.50373415998412574</v>
      </c>
      <c r="J46" s="25">
        <f t="shared" si="29"/>
        <v>0.90256215415966123</v>
      </c>
      <c r="K46" s="25">
        <f t="shared" si="29"/>
        <v>0.41098951821246466</v>
      </c>
      <c r="L46" s="25">
        <f t="shared" si="29"/>
        <v>0.42115421221493032</v>
      </c>
      <c r="M46" s="2">
        <f t="shared" si="29"/>
        <v>0.39490904016184214</v>
      </c>
      <c r="N46" s="25">
        <f t="shared" si="29"/>
        <v>0.41915959526786656</v>
      </c>
      <c r="O46" s="25">
        <f t="shared" si="29"/>
        <v>0.42129969026712627</v>
      </c>
      <c r="P46" s="25">
        <f t="shared" ref="P46:S46" si="30">(P34/P$37)*100</f>
        <v>0.39397717651790737</v>
      </c>
      <c r="Q46" s="25">
        <f t="shared" si="30"/>
        <v>0.40586711693079752</v>
      </c>
      <c r="R46" s="25">
        <f t="shared" si="30"/>
        <v>0.41716574622858527</v>
      </c>
      <c r="S46" s="25">
        <f t="shared" si="30"/>
        <v>0.46714094730947175</v>
      </c>
    </row>
    <row r="47" spans="1:19" x14ac:dyDescent="0.25">
      <c r="A47" s="2" t="s">
        <v>6</v>
      </c>
      <c r="B47" s="2">
        <f t="shared" si="28"/>
        <v>0</v>
      </c>
      <c r="C47" s="2">
        <f t="shared" ref="C47:O47" si="31">(C35/C$37)*100</f>
        <v>0</v>
      </c>
      <c r="D47" s="2">
        <f t="shared" si="31"/>
        <v>0</v>
      </c>
      <c r="E47" s="2">
        <f t="shared" si="31"/>
        <v>0</v>
      </c>
      <c r="F47" s="2">
        <f t="shared" si="31"/>
        <v>0</v>
      </c>
      <c r="G47" s="2">
        <f t="shared" si="31"/>
        <v>0</v>
      </c>
      <c r="H47" s="2">
        <f t="shared" si="31"/>
        <v>0</v>
      </c>
      <c r="I47" s="2">
        <f t="shared" si="31"/>
        <v>0</v>
      </c>
      <c r="J47" s="2">
        <f t="shared" si="31"/>
        <v>0</v>
      </c>
      <c r="K47" s="2">
        <f t="shared" si="31"/>
        <v>0</v>
      </c>
      <c r="L47" s="2">
        <f t="shared" si="31"/>
        <v>0</v>
      </c>
      <c r="M47" s="2">
        <f t="shared" si="31"/>
        <v>0</v>
      </c>
      <c r="N47" s="2">
        <f t="shared" si="31"/>
        <v>0</v>
      </c>
      <c r="O47" s="2">
        <f t="shared" si="31"/>
        <v>0</v>
      </c>
      <c r="P47" s="2">
        <f t="shared" ref="P47:S47" si="32">(P35/P$37)*100</f>
        <v>0</v>
      </c>
      <c r="Q47" s="2">
        <f t="shared" si="32"/>
        <v>0</v>
      </c>
      <c r="R47" s="2">
        <f t="shared" si="32"/>
        <v>0</v>
      </c>
      <c r="S47" s="2">
        <f t="shared" si="32"/>
        <v>0</v>
      </c>
    </row>
    <row r="48" spans="1:19" x14ac:dyDescent="0.25">
      <c r="A48" s="2" t="s">
        <v>7</v>
      </c>
      <c r="B48" s="2">
        <f t="shared" si="28"/>
        <v>0</v>
      </c>
      <c r="C48" s="2">
        <f t="shared" ref="C48:O48" si="33">(C36/C$37)*100</f>
        <v>0</v>
      </c>
      <c r="D48" s="2">
        <f t="shared" si="33"/>
        <v>0</v>
      </c>
      <c r="E48" s="2">
        <f t="shared" si="33"/>
        <v>0</v>
      </c>
      <c r="F48" s="2">
        <f t="shared" si="33"/>
        <v>0</v>
      </c>
      <c r="G48" s="2">
        <f t="shared" si="33"/>
        <v>0</v>
      </c>
      <c r="H48" s="2">
        <f t="shared" si="33"/>
        <v>0</v>
      </c>
      <c r="I48" s="2">
        <f t="shared" si="33"/>
        <v>0</v>
      </c>
      <c r="J48" s="2">
        <f t="shared" si="33"/>
        <v>0</v>
      </c>
      <c r="K48" s="2">
        <f t="shared" si="33"/>
        <v>0</v>
      </c>
      <c r="L48" s="2">
        <f t="shared" si="33"/>
        <v>0</v>
      </c>
      <c r="M48" s="2">
        <f t="shared" si="33"/>
        <v>0</v>
      </c>
      <c r="N48" s="2">
        <f t="shared" si="33"/>
        <v>0</v>
      </c>
      <c r="O48" s="2">
        <f t="shared" si="33"/>
        <v>0</v>
      </c>
      <c r="P48" s="2">
        <f t="shared" ref="P48:S48" si="34">(P36/P$37)*100</f>
        <v>0</v>
      </c>
      <c r="Q48" s="2">
        <f t="shared" si="34"/>
        <v>0</v>
      </c>
      <c r="R48" s="2">
        <f t="shared" si="34"/>
        <v>0</v>
      </c>
      <c r="S48" s="2">
        <f t="shared" si="34"/>
        <v>0</v>
      </c>
    </row>
    <row r="49" spans="1:19" x14ac:dyDescent="0.25">
      <c r="A49" s="2" t="s">
        <v>8</v>
      </c>
      <c r="B49" s="2">
        <f>(B37/B$37)*100</f>
        <v>100</v>
      </c>
      <c r="C49" s="2">
        <f>(C37/C$37)*100</f>
        <v>100</v>
      </c>
      <c r="D49" s="2">
        <f t="shared" ref="D49:O49" si="35">(D37/D$37)*100</f>
        <v>100</v>
      </c>
      <c r="E49" s="2">
        <f t="shared" si="35"/>
        <v>100</v>
      </c>
      <c r="F49" s="2">
        <f t="shared" si="35"/>
        <v>100</v>
      </c>
      <c r="G49" s="2">
        <f t="shared" si="35"/>
        <v>100</v>
      </c>
      <c r="H49" s="2">
        <f t="shared" si="35"/>
        <v>100</v>
      </c>
      <c r="I49" s="2">
        <f t="shared" si="35"/>
        <v>100</v>
      </c>
      <c r="J49" s="2">
        <f t="shared" si="35"/>
        <v>100</v>
      </c>
      <c r="K49" s="2">
        <f t="shared" si="35"/>
        <v>100</v>
      </c>
      <c r="L49" s="2">
        <f t="shared" si="35"/>
        <v>100</v>
      </c>
      <c r="M49" s="2">
        <f t="shared" si="35"/>
        <v>100</v>
      </c>
      <c r="N49" s="2">
        <f t="shared" si="35"/>
        <v>100</v>
      </c>
      <c r="O49" s="2">
        <f t="shared" si="35"/>
        <v>100</v>
      </c>
      <c r="P49" s="2">
        <f t="shared" ref="P49:S49" si="36">(P37/P$37)*100</f>
        <v>100</v>
      </c>
      <c r="Q49" s="2">
        <f t="shared" si="36"/>
        <v>100</v>
      </c>
      <c r="R49" s="2">
        <f t="shared" si="36"/>
        <v>100</v>
      </c>
      <c r="S49" s="2">
        <f t="shared" si="36"/>
        <v>100</v>
      </c>
    </row>
  </sheetData>
  <mergeCells count="9">
    <mergeCell ref="A39:A40"/>
    <mergeCell ref="B39:S39"/>
    <mergeCell ref="A3:A4"/>
    <mergeCell ref="A15:A16"/>
    <mergeCell ref="A1:S2"/>
    <mergeCell ref="B15:S15"/>
    <mergeCell ref="B3:S3"/>
    <mergeCell ref="A27:A28"/>
    <mergeCell ref="B27:S2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opLeftCell="A13" workbookViewId="0">
      <selection activeCell="B27" sqref="B27:S27"/>
    </sheetView>
  </sheetViews>
  <sheetFormatPr defaultRowHeight="15" x14ac:dyDescent="0.25"/>
  <cols>
    <col min="1" max="1" width="18.28515625" bestFit="1" customWidth="1"/>
  </cols>
  <sheetData>
    <row r="1" spans="1:22" x14ac:dyDescent="0.25">
      <c r="A1" s="142" t="s">
        <v>191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22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22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U3" s="4"/>
      <c r="V3" s="4"/>
    </row>
    <row r="4" spans="1:22" x14ac:dyDescent="0.25">
      <c r="A4" s="137"/>
      <c r="B4" s="2">
        <v>0</v>
      </c>
      <c r="C4" s="2">
        <v>3</v>
      </c>
      <c r="D4" s="2">
        <v>5</v>
      </c>
      <c r="E4" s="2">
        <v>7</v>
      </c>
      <c r="F4" s="2">
        <v>10</v>
      </c>
      <c r="G4" s="2">
        <v>12</v>
      </c>
      <c r="H4" s="2">
        <v>14</v>
      </c>
      <c r="I4" s="2">
        <v>17</v>
      </c>
      <c r="J4" s="2">
        <v>19</v>
      </c>
      <c r="K4" s="2">
        <v>21</v>
      </c>
      <c r="L4" s="2">
        <v>23</v>
      </c>
      <c r="M4" s="2">
        <v>26</v>
      </c>
      <c r="N4" s="2">
        <v>28</v>
      </c>
      <c r="O4" s="2">
        <v>31</v>
      </c>
      <c r="P4" s="2">
        <v>35</v>
      </c>
      <c r="Q4" s="2">
        <v>38</v>
      </c>
      <c r="R4" s="2">
        <v>40</v>
      </c>
      <c r="S4" s="2">
        <v>45</v>
      </c>
      <c r="U4" s="4"/>
      <c r="V4" s="4"/>
    </row>
    <row r="5" spans="1:22" x14ac:dyDescent="0.25">
      <c r="A5" s="13" t="s">
        <v>0</v>
      </c>
      <c r="B5" s="81">
        <v>558.85293999999999</v>
      </c>
      <c r="C5" s="81">
        <v>10480.151739999999</v>
      </c>
      <c r="D5" s="81">
        <v>12713.19046</v>
      </c>
      <c r="E5" s="81">
        <v>12761.00942</v>
      </c>
      <c r="F5" s="81">
        <v>13543.99958</v>
      </c>
      <c r="G5" s="81">
        <v>12660.651519999999</v>
      </c>
      <c r="H5" s="81">
        <v>12794.21315</v>
      </c>
      <c r="I5" s="81">
        <v>14042.466829999999</v>
      </c>
      <c r="J5" s="81">
        <v>13875.408890000001</v>
      </c>
      <c r="K5" s="81">
        <v>12517.622649999999</v>
      </c>
      <c r="L5" s="81">
        <v>13260.30207</v>
      </c>
      <c r="M5" s="81">
        <v>12777.814909999999</v>
      </c>
      <c r="N5" s="81">
        <v>14776.344220000001</v>
      </c>
      <c r="O5" s="81">
        <v>15246.662</v>
      </c>
      <c r="P5" s="81">
        <v>14841.10353</v>
      </c>
      <c r="Q5" s="81">
        <v>14609.6782</v>
      </c>
      <c r="R5" s="81">
        <v>2736.2079899999999</v>
      </c>
      <c r="S5" s="81">
        <v>2732.1917800000001</v>
      </c>
      <c r="U5" s="129"/>
      <c r="V5" s="4"/>
    </row>
    <row r="6" spans="1:22" x14ac:dyDescent="0.25">
      <c r="A6" s="2" t="s">
        <v>1</v>
      </c>
      <c r="B6" s="81">
        <v>31.426680000000001</v>
      </c>
      <c r="C6" s="81">
        <v>628.73509000000001</v>
      </c>
      <c r="D6" s="81">
        <v>743.84019999999998</v>
      </c>
      <c r="E6" s="81">
        <v>743.99233000000004</v>
      </c>
      <c r="F6" s="81">
        <v>793.01601000000005</v>
      </c>
      <c r="G6" s="81">
        <v>764.03182000000004</v>
      </c>
      <c r="H6" s="81">
        <v>909.79606999999999</v>
      </c>
      <c r="I6" s="81">
        <v>861.97403999999995</v>
      </c>
      <c r="J6" s="81">
        <v>868.75292999999999</v>
      </c>
      <c r="K6" s="81">
        <v>739.60226</v>
      </c>
      <c r="L6" s="81">
        <v>794.54322000000002</v>
      </c>
      <c r="M6" s="81">
        <v>753.87620000000004</v>
      </c>
      <c r="N6" s="81">
        <v>860.55903999999998</v>
      </c>
      <c r="O6" s="81">
        <v>902.47726</v>
      </c>
      <c r="P6" s="81">
        <v>869.88894000000005</v>
      </c>
      <c r="Q6" s="81">
        <v>860.98973000000001</v>
      </c>
      <c r="R6" s="81">
        <v>157.79161999999999</v>
      </c>
      <c r="S6" s="81">
        <v>159.02397999999999</v>
      </c>
      <c r="U6" s="129"/>
      <c r="V6" s="4"/>
    </row>
    <row r="7" spans="1:22" x14ac:dyDescent="0.25">
      <c r="A7" s="2" t="s">
        <v>2</v>
      </c>
      <c r="B7" s="81">
        <v>258.33492999999999</v>
      </c>
      <c r="C7" s="81">
        <v>4585.37907</v>
      </c>
      <c r="D7" s="81">
        <v>5666.9939700000004</v>
      </c>
      <c r="E7" s="81">
        <v>5757.7264100000002</v>
      </c>
      <c r="F7" s="81">
        <v>6067.5942299999997</v>
      </c>
      <c r="G7" s="81">
        <v>5323.03773</v>
      </c>
      <c r="H7" s="81">
        <v>5729.3408499999996</v>
      </c>
      <c r="I7" s="81">
        <v>6272.2843899999998</v>
      </c>
      <c r="J7" s="81">
        <v>6083.0194600000004</v>
      </c>
      <c r="K7" s="81">
        <v>5604.2739199999996</v>
      </c>
      <c r="L7" s="81">
        <v>5997.9499500000002</v>
      </c>
      <c r="M7" s="81">
        <v>5759.9642899999999</v>
      </c>
      <c r="N7" s="81">
        <v>6370.9372700000004</v>
      </c>
      <c r="O7" s="81">
        <v>6619.8606</v>
      </c>
      <c r="P7" s="81">
        <v>6434.0701399999998</v>
      </c>
      <c r="Q7" s="81">
        <v>6330.3667400000004</v>
      </c>
      <c r="R7" s="81">
        <v>1097.48251</v>
      </c>
      <c r="S7" s="81">
        <v>1081.04159</v>
      </c>
      <c r="U7" s="129"/>
      <c r="V7" s="4"/>
    </row>
    <row r="8" spans="1:22" x14ac:dyDescent="0.25">
      <c r="A8" s="2" t="s">
        <v>3</v>
      </c>
      <c r="B8" s="81">
        <v>583.48141999999996</v>
      </c>
      <c r="C8" s="81">
        <v>7456.0354100000004</v>
      </c>
      <c r="D8" s="81">
        <v>10047.56684</v>
      </c>
      <c r="E8" s="81">
        <v>10691.88659</v>
      </c>
      <c r="F8" s="81">
        <v>11877.79099</v>
      </c>
      <c r="G8" s="81">
        <v>10972.36728</v>
      </c>
      <c r="H8" s="81">
        <v>12264.5064</v>
      </c>
      <c r="I8" s="81">
        <v>13922.742980000001</v>
      </c>
      <c r="J8" s="81">
        <v>13993.905430000001</v>
      </c>
      <c r="K8" s="81">
        <v>13119.324409999999</v>
      </c>
      <c r="L8" s="81">
        <v>14427.34001</v>
      </c>
      <c r="M8" s="81">
        <v>13908.520109999999</v>
      </c>
      <c r="N8" s="81">
        <v>15016.383470000001</v>
      </c>
      <c r="O8" s="81">
        <v>15925.012280000001</v>
      </c>
      <c r="P8" s="81">
        <v>15622.078170000001</v>
      </c>
      <c r="Q8" s="81">
        <v>15328.24309</v>
      </c>
      <c r="R8" s="81">
        <v>2575.7897200000002</v>
      </c>
      <c r="S8" s="81">
        <v>2532.9077200000002</v>
      </c>
      <c r="U8" s="129"/>
      <c r="V8" s="4"/>
    </row>
    <row r="9" spans="1:22" x14ac:dyDescent="0.25">
      <c r="A9" s="2" t="s">
        <v>4</v>
      </c>
      <c r="B9" s="81">
        <v>447.74668000000003</v>
      </c>
      <c r="C9" s="81">
        <v>7375.04511</v>
      </c>
      <c r="D9" s="81">
        <v>9420.8062699999991</v>
      </c>
      <c r="E9" s="81">
        <v>9659.4688299999998</v>
      </c>
      <c r="F9" s="81">
        <v>10221.349850000001</v>
      </c>
      <c r="G9" s="81">
        <v>8738.3502100000005</v>
      </c>
      <c r="H9" s="81">
        <v>9402.8696</v>
      </c>
      <c r="I9" s="81">
        <v>10221.693869999999</v>
      </c>
      <c r="J9" s="81">
        <v>10044.844779999999</v>
      </c>
      <c r="K9" s="81">
        <v>9738.6828000000005</v>
      </c>
      <c r="L9" s="81">
        <v>10687.298140000001</v>
      </c>
      <c r="M9" s="81">
        <v>10247.600909999999</v>
      </c>
      <c r="N9" s="81">
        <v>10652.944030000001</v>
      </c>
      <c r="O9" s="81">
        <v>11288.42734</v>
      </c>
      <c r="P9" s="81">
        <v>11047.574699999999</v>
      </c>
      <c r="Q9" s="81">
        <v>10843.683919999999</v>
      </c>
      <c r="R9" s="81">
        <v>1736.0309400000001</v>
      </c>
      <c r="S9" s="81">
        <v>1711.05873</v>
      </c>
      <c r="U9" s="129"/>
      <c r="V9" s="4"/>
    </row>
    <row r="10" spans="1:22" x14ac:dyDescent="0.25">
      <c r="A10" s="2" t="s">
        <v>5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193.59111999999999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11.62312</v>
      </c>
      <c r="S10" s="81">
        <v>0</v>
      </c>
      <c r="U10" s="129"/>
      <c r="V10" s="4"/>
    </row>
    <row r="11" spans="1:22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U11" s="129"/>
      <c r="V11" s="4"/>
    </row>
    <row r="12" spans="1:22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U12" s="129"/>
      <c r="V12" s="4"/>
    </row>
    <row r="13" spans="1:2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U13" s="4"/>
      <c r="V13" s="4"/>
    </row>
    <row r="14" spans="1:22" x14ac:dyDescent="0.25">
      <c r="A14" s="7" t="s">
        <v>12</v>
      </c>
      <c r="B14" s="7">
        <v>2</v>
      </c>
      <c r="C14" s="7">
        <v>10</v>
      </c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U14" s="4"/>
      <c r="V14" s="4"/>
    </row>
    <row r="15" spans="1:22" x14ac:dyDescent="0.25">
      <c r="A15" s="137" t="s">
        <v>10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</row>
    <row r="16" spans="1:22" x14ac:dyDescent="0.25">
      <c r="A16" s="137"/>
      <c r="B16" s="2">
        <v>0</v>
      </c>
      <c r="C16" s="2">
        <v>3</v>
      </c>
      <c r="D16" s="2">
        <v>5</v>
      </c>
      <c r="E16" s="2">
        <v>7</v>
      </c>
      <c r="F16" s="2">
        <v>10</v>
      </c>
      <c r="G16" s="2">
        <v>12</v>
      </c>
      <c r="H16" s="2">
        <v>14</v>
      </c>
      <c r="I16" s="2">
        <v>17</v>
      </c>
      <c r="J16" s="2">
        <v>19</v>
      </c>
      <c r="K16" s="2">
        <v>21</v>
      </c>
      <c r="L16" s="2">
        <v>23</v>
      </c>
      <c r="M16" s="2">
        <v>26</v>
      </c>
      <c r="N16" s="2">
        <v>28</v>
      </c>
      <c r="O16" s="2">
        <v>31</v>
      </c>
      <c r="P16" s="2">
        <v>35</v>
      </c>
      <c r="Q16" s="2">
        <v>38</v>
      </c>
      <c r="R16" s="2">
        <v>40</v>
      </c>
      <c r="S16" s="2">
        <v>45</v>
      </c>
    </row>
    <row r="17" spans="1:19" x14ac:dyDescent="0.25">
      <c r="A17" s="2" t="s">
        <v>0</v>
      </c>
      <c r="B17" s="81">
        <f>B5*$B$14</f>
        <v>1117.70588</v>
      </c>
      <c r="C17" s="81">
        <f>C5*$B$14</f>
        <v>20960.303479999999</v>
      </c>
      <c r="D17" s="81">
        <f t="shared" ref="D17:P17" si="0">D5*$B$14</f>
        <v>25426.38092</v>
      </c>
      <c r="E17" s="81">
        <f t="shared" si="0"/>
        <v>25522.018840000001</v>
      </c>
      <c r="F17" s="81">
        <f t="shared" si="0"/>
        <v>27087.999159999999</v>
      </c>
      <c r="G17" s="81">
        <f t="shared" si="0"/>
        <v>25321.303039999999</v>
      </c>
      <c r="H17" s="81">
        <f t="shared" si="0"/>
        <v>25588.426299999999</v>
      </c>
      <c r="I17" s="81">
        <f t="shared" si="0"/>
        <v>28084.933659999999</v>
      </c>
      <c r="J17" s="81">
        <f t="shared" si="0"/>
        <v>27750.817780000001</v>
      </c>
      <c r="K17" s="81">
        <f t="shared" si="0"/>
        <v>25035.245299999999</v>
      </c>
      <c r="L17" s="81">
        <f t="shared" si="0"/>
        <v>26520.604139999999</v>
      </c>
      <c r="M17" s="81">
        <f t="shared" si="0"/>
        <v>25555.629819999998</v>
      </c>
      <c r="N17" s="81">
        <f t="shared" si="0"/>
        <v>29552.688440000002</v>
      </c>
      <c r="O17" s="81">
        <f t="shared" si="0"/>
        <v>30493.324000000001</v>
      </c>
      <c r="P17" s="81">
        <f t="shared" si="0"/>
        <v>29682.207060000001</v>
      </c>
      <c r="Q17" s="81">
        <f>Q5*$B$14</f>
        <v>29219.356400000001</v>
      </c>
      <c r="R17" s="81">
        <f>R5*$C$14</f>
        <v>27362.079899999997</v>
      </c>
      <c r="S17" s="81">
        <f>S5*$C$14</f>
        <v>27321.917800000003</v>
      </c>
    </row>
    <row r="18" spans="1:19" x14ac:dyDescent="0.25">
      <c r="A18" s="2" t="s">
        <v>1</v>
      </c>
      <c r="B18" s="81">
        <f t="shared" ref="B18" si="1">B6*$B$14</f>
        <v>62.853360000000002</v>
      </c>
      <c r="C18" s="81">
        <f t="shared" ref="C18:Q24" si="2">C6*$B$14</f>
        <v>1257.47018</v>
      </c>
      <c r="D18" s="81">
        <f t="shared" si="2"/>
        <v>1487.6804</v>
      </c>
      <c r="E18" s="81">
        <f t="shared" si="2"/>
        <v>1487.9846600000001</v>
      </c>
      <c r="F18" s="81">
        <f t="shared" si="2"/>
        <v>1586.0320200000001</v>
      </c>
      <c r="G18" s="81">
        <f t="shared" si="2"/>
        <v>1528.0636400000001</v>
      </c>
      <c r="H18" s="81">
        <f t="shared" si="2"/>
        <v>1819.59214</v>
      </c>
      <c r="I18" s="81">
        <f t="shared" si="2"/>
        <v>1723.9480799999999</v>
      </c>
      <c r="J18" s="81">
        <f t="shared" si="2"/>
        <v>1737.50586</v>
      </c>
      <c r="K18" s="81">
        <f t="shared" si="2"/>
        <v>1479.20452</v>
      </c>
      <c r="L18" s="81">
        <f t="shared" si="2"/>
        <v>1589.08644</v>
      </c>
      <c r="M18" s="81">
        <f t="shared" si="2"/>
        <v>1507.7524000000001</v>
      </c>
      <c r="N18" s="81">
        <f t="shared" si="2"/>
        <v>1721.11808</v>
      </c>
      <c r="O18" s="81">
        <f t="shared" si="2"/>
        <v>1804.95452</v>
      </c>
      <c r="P18" s="81">
        <f t="shared" si="2"/>
        <v>1739.7778800000001</v>
      </c>
      <c r="Q18" s="81">
        <f t="shared" si="2"/>
        <v>1721.97946</v>
      </c>
      <c r="R18" s="81">
        <f>R6*$C$14</f>
        <v>1577.9161999999999</v>
      </c>
      <c r="S18" s="81">
        <f t="shared" ref="S18:S24" si="3">S6*$C$14</f>
        <v>1590.2397999999998</v>
      </c>
    </row>
    <row r="19" spans="1:19" x14ac:dyDescent="0.25">
      <c r="A19" s="2" t="s">
        <v>2</v>
      </c>
      <c r="B19" s="81">
        <f t="shared" ref="B19" si="4">B7*$B$14</f>
        <v>516.66985999999997</v>
      </c>
      <c r="C19" s="81">
        <f t="shared" si="2"/>
        <v>9170.7581399999999</v>
      </c>
      <c r="D19" s="81">
        <f t="shared" si="2"/>
        <v>11333.987940000001</v>
      </c>
      <c r="E19" s="81">
        <f t="shared" si="2"/>
        <v>11515.45282</v>
      </c>
      <c r="F19" s="81">
        <f t="shared" si="2"/>
        <v>12135.188459999999</v>
      </c>
      <c r="G19" s="81">
        <f t="shared" si="2"/>
        <v>10646.07546</v>
      </c>
      <c r="H19" s="81">
        <f t="shared" si="2"/>
        <v>11458.681699999999</v>
      </c>
      <c r="I19" s="81">
        <f t="shared" si="2"/>
        <v>12544.56878</v>
      </c>
      <c r="J19" s="81">
        <f t="shared" si="2"/>
        <v>12166.038920000001</v>
      </c>
      <c r="K19" s="81">
        <f t="shared" si="2"/>
        <v>11208.547839999999</v>
      </c>
      <c r="L19" s="81">
        <f t="shared" si="2"/>
        <v>11995.8999</v>
      </c>
      <c r="M19" s="81">
        <f t="shared" si="2"/>
        <v>11519.92858</v>
      </c>
      <c r="N19" s="81">
        <f t="shared" si="2"/>
        <v>12741.874540000001</v>
      </c>
      <c r="O19" s="81">
        <f t="shared" si="2"/>
        <v>13239.7212</v>
      </c>
      <c r="P19" s="81">
        <f t="shared" si="2"/>
        <v>12868.14028</v>
      </c>
      <c r="Q19" s="81">
        <f t="shared" si="2"/>
        <v>12660.733480000001</v>
      </c>
      <c r="R19" s="81">
        <f>R7*$C$14</f>
        <v>10974.8251</v>
      </c>
      <c r="S19" s="81">
        <f>S7*$C$14</f>
        <v>10810.4159</v>
      </c>
    </row>
    <row r="20" spans="1:19" x14ac:dyDescent="0.25">
      <c r="A20" s="2" t="s">
        <v>3</v>
      </c>
      <c r="B20" s="81">
        <f t="shared" ref="B20" si="5">B8*$B$14</f>
        <v>1166.9628399999999</v>
      </c>
      <c r="C20" s="81">
        <f t="shared" si="2"/>
        <v>14912.070820000001</v>
      </c>
      <c r="D20" s="81">
        <f t="shared" si="2"/>
        <v>20095.133679999999</v>
      </c>
      <c r="E20" s="81">
        <f t="shared" si="2"/>
        <v>21383.77318</v>
      </c>
      <c r="F20" s="81">
        <f t="shared" si="2"/>
        <v>23755.581979999999</v>
      </c>
      <c r="G20" s="81">
        <f t="shared" si="2"/>
        <v>21944.734560000001</v>
      </c>
      <c r="H20" s="81">
        <f t="shared" si="2"/>
        <v>24529.0128</v>
      </c>
      <c r="I20" s="81">
        <f t="shared" si="2"/>
        <v>27845.485960000002</v>
      </c>
      <c r="J20" s="81">
        <f t="shared" si="2"/>
        <v>27987.810860000001</v>
      </c>
      <c r="K20" s="81">
        <f t="shared" si="2"/>
        <v>26238.648819999999</v>
      </c>
      <c r="L20" s="81">
        <f t="shared" si="2"/>
        <v>28854.68002</v>
      </c>
      <c r="M20" s="81">
        <f t="shared" si="2"/>
        <v>27817.040219999999</v>
      </c>
      <c r="N20" s="81">
        <f t="shared" si="2"/>
        <v>30032.766940000001</v>
      </c>
      <c r="O20" s="81">
        <f t="shared" si="2"/>
        <v>31850.024560000002</v>
      </c>
      <c r="P20" s="81">
        <f t="shared" si="2"/>
        <v>31244.156340000001</v>
      </c>
      <c r="Q20" s="81">
        <f t="shared" si="2"/>
        <v>30656.48618</v>
      </c>
      <c r="R20" s="81">
        <f>R8*$C$14</f>
        <v>25757.897200000003</v>
      </c>
      <c r="S20" s="81">
        <f t="shared" si="3"/>
        <v>25329.0772</v>
      </c>
    </row>
    <row r="21" spans="1:19" x14ac:dyDescent="0.25">
      <c r="A21" s="2" t="s">
        <v>4</v>
      </c>
      <c r="B21" s="81">
        <f t="shared" ref="B21" si="6">B9*$B$14</f>
        <v>895.49336000000005</v>
      </c>
      <c r="C21" s="81">
        <f t="shared" si="2"/>
        <v>14750.09022</v>
      </c>
      <c r="D21" s="81">
        <f t="shared" si="2"/>
        <v>18841.612539999998</v>
      </c>
      <c r="E21" s="81">
        <f t="shared" si="2"/>
        <v>19318.93766</v>
      </c>
      <c r="F21" s="81">
        <f t="shared" si="2"/>
        <v>20442.699700000001</v>
      </c>
      <c r="G21" s="81">
        <f t="shared" si="2"/>
        <v>17476.700420000001</v>
      </c>
      <c r="H21" s="81">
        <f t="shared" si="2"/>
        <v>18805.7392</v>
      </c>
      <c r="I21" s="81">
        <f t="shared" si="2"/>
        <v>20443.387739999998</v>
      </c>
      <c r="J21" s="81">
        <f t="shared" si="2"/>
        <v>20089.689559999999</v>
      </c>
      <c r="K21" s="81">
        <f t="shared" si="2"/>
        <v>19477.365600000001</v>
      </c>
      <c r="L21" s="81">
        <f t="shared" si="2"/>
        <v>21374.596280000002</v>
      </c>
      <c r="M21" s="81">
        <f t="shared" si="2"/>
        <v>20495.201819999998</v>
      </c>
      <c r="N21" s="81">
        <f t="shared" si="2"/>
        <v>21305.888060000001</v>
      </c>
      <c r="O21" s="81">
        <f t="shared" si="2"/>
        <v>22576.85468</v>
      </c>
      <c r="P21" s="81">
        <f t="shared" si="2"/>
        <v>22095.149399999998</v>
      </c>
      <c r="Q21" s="81">
        <f t="shared" si="2"/>
        <v>21687.367839999999</v>
      </c>
      <c r="R21" s="81">
        <f>R9*$C$14</f>
        <v>17360.309400000002</v>
      </c>
      <c r="S21" s="81">
        <f t="shared" si="3"/>
        <v>17110.587299999999</v>
      </c>
    </row>
    <row r="22" spans="1:19" x14ac:dyDescent="0.25">
      <c r="A22" s="2" t="s">
        <v>5</v>
      </c>
      <c r="B22" s="81">
        <f t="shared" ref="B22" si="7">B10*$B$14</f>
        <v>0</v>
      </c>
      <c r="C22" s="81">
        <f t="shared" si="2"/>
        <v>0</v>
      </c>
      <c r="D22" s="81">
        <f t="shared" si="2"/>
        <v>0</v>
      </c>
      <c r="E22" s="81">
        <f t="shared" si="2"/>
        <v>0</v>
      </c>
      <c r="F22" s="81">
        <f t="shared" si="2"/>
        <v>0</v>
      </c>
      <c r="G22" s="81">
        <f t="shared" si="2"/>
        <v>0</v>
      </c>
      <c r="H22" s="81">
        <f t="shared" si="2"/>
        <v>0</v>
      </c>
      <c r="I22" s="81">
        <f t="shared" si="2"/>
        <v>387.18223999999998</v>
      </c>
      <c r="J22" s="81">
        <f t="shared" si="2"/>
        <v>0</v>
      </c>
      <c r="K22" s="81">
        <f t="shared" si="2"/>
        <v>0</v>
      </c>
      <c r="L22" s="81">
        <f t="shared" si="2"/>
        <v>0</v>
      </c>
      <c r="M22" s="81">
        <f t="shared" si="2"/>
        <v>0</v>
      </c>
      <c r="N22" s="81">
        <f t="shared" si="2"/>
        <v>0</v>
      </c>
      <c r="O22" s="81">
        <f t="shared" si="2"/>
        <v>0</v>
      </c>
      <c r="P22" s="81">
        <f t="shared" si="2"/>
        <v>0</v>
      </c>
      <c r="Q22" s="81">
        <f t="shared" si="2"/>
        <v>0</v>
      </c>
      <c r="R22" s="81">
        <f>R10*$C$14</f>
        <v>116.2312</v>
      </c>
      <c r="S22" s="81">
        <f t="shared" si="3"/>
        <v>0</v>
      </c>
    </row>
    <row r="23" spans="1:19" x14ac:dyDescent="0.25">
      <c r="A23" s="2" t="s">
        <v>6</v>
      </c>
      <c r="B23" s="81">
        <f t="shared" ref="B23" si="8">B11*$B$14</f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0</v>
      </c>
      <c r="G23" s="81">
        <f t="shared" si="2"/>
        <v>0</v>
      </c>
      <c r="H23" s="81">
        <f t="shared" si="2"/>
        <v>0</v>
      </c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  <c r="N23" s="81">
        <f t="shared" si="2"/>
        <v>0</v>
      </c>
      <c r="O23" s="81">
        <f t="shared" si="2"/>
        <v>0</v>
      </c>
      <c r="P23" s="81">
        <f t="shared" si="2"/>
        <v>0</v>
      </c>
      <c r="Q23" s="81">
        <f t="shared" si="2"/>
        <v>0</v>
      </c>
      <c r="R23" s="81">
        <f>R11*$D$14</f>
        <v>0</v>
      </c>
      <c r="S23" s="81">
        <f t="shared" si="3"/>
        <v>0</v>
      </c>
    </row>
    <row r="24" spans="1:19" x14ac:dyDescent="0.25">
      <c r="A24" s="2" t="s">
        <v>7</v>
      </c>
      <c r="B24" s="81">
        <f t="shared" ref="B24" si="9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  <c r="P24" s="81">
        <f t="shared" si="2"/>
        <v>0</v>
      </c>
      <c r="Q24" s="81">
        <f t="shared" si="2"/>
        <v>0</v>
      </c>
      <c r="R24" s="81">
        <f>R12*$D$14</f>
        <v>0</v>
      </c>
      <c r="S24" s="81">
        <f t="shared" si="3"/>
        <v>0</v>
      </c>
    </row>
    <row r="25" spans="1:19" x14ac:dyDescent="0.25">
      <c r="A25" s="2" t="s">
        <v>8</v>
      </c>
      <c r="B25" s="81">
        <f>SUM(B17:B24)</f>
        <v>3759.6852999999996</v>
      </c>
      <c r="C25" s="81">
        <f t="shared" ref="C25:S25" si="10">SUM(C17:C24)</f>
        <v>61050.692839999996</v>
      </c>
      <c r="D25" s="81">
        <f t="shared" si="10"/>
        <v>77184.795480000001</v>
      </c>
      <c r="E25" s="81">
        <f t="shared" si="10"/>
        <v>79228.167159999997</v>
      </c>
      <c r="F25" s="81">
        <f t="shared" si="10"/>
        <v>85007.501319999996</v>
      </c>
      <c r="G25" s="81">
        <f t="shared" si="10"/>
        <v>76916.87711999999</v>
      </c>
      <c r="H25" s="81">
        <f t="shared" si="10"/>
        <v>82201.452139999994</v>
      </c>
      <c r="I25" s="81">
        <f t="shared" si="10"/>
        <v>91029.506460000004</v>
      </c>
      <c r="J25" s="81">
        <f t="shared" si="10"/>
        <v>89731.862980000005</v>
      </c>
      <c r="K25" s="81">
        <f t="shared" si="10"/>
        <v>83439.01208</v>
      </c>
      <c r="L25" s="81">
        <f t="shared" si="10"/>
        <v>90334.866779999997</v>
      </c>
      <c r="M25" s="81">
        <f t="shared" si="10"/>
        <v>86895.552840000004</v>
      </c>
      <c r="N25" s="81">
        <f t="shared" si="10"/>
        <v>95354.336060000001</v>
      </c>
      <c r="O25" s="81">
        <f t="shared" si="10"/>
        <v>99964.878960000002</v>
      </c>
      <c r="P25" s="81">
        <f t="shared" si="10"/>
        <v>97629.430959999998</v>
      </c>
      <c r="Q25" s="81">
        <f t="shared" si="10"/>
        <v>95945.923359999986</v>
      </c>
      <c r="R25" s="81">
        <f t="shared" si="10"/>
        <v>83149.258999999991</v>
      </c>
      <c r="S25" s="81">
        <f t="shared" si="10"/>
        <v>82162.237999999998</v>
      </c>
    </row>
    <row r="27" spans="1:19" x14ac:dyDescent="0.25">
      <c r="A27" s="137" t="s">
        <v>205</v>
      </c>
      <c r="B27" s="143" t="s">
        <v>11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</row>
    <row r="28" spans="1:19" x14ac:dyDescent="0.25">
      <c r="A28" s="137"/>
      <c r="B28" s="2">
        <v>0</v>
      </c>
      <c r="C28" s="2">
        <v>3</v>
      </c>
      <c r="D28" s="2">
        <v>5</v>
      </c>
      <c r="E28" s="2">
        <v>7</v>
      </c>
      <c r="F28" s="2">
        <v>10</v>
      </c>
      <c r="G28" s="2">
        <v>12</v>
      </c>
      <c r="H28" s="2">
        <v>14</v>
      </c>
      <c r="I28" s="2">
        <v>17</v>
      </c>
      <c r="J28" s="2">
        <v>19</v>
      </c>
      <c r="K28" s="2">
        <v>21</v>
      </c>
      <c r="L28" s="130">
        <v>23</v>
      </c>
      <c r="M28" s="2">
        <v>26</v>
      </c>
      <c r="N28" s="2">
        <v>28</v>
      </c>
      <c r="O28" s="2">
        <v>31</v>
      </c>
      <c r="P28" s="2">
        <v>35</v>
      </c>
      <c r="Q28" s="2">
        <v>38</v>
      </c>
      <c r="R28" s="2">
        <v>40</v>
      </c>
      <c r="S28" s="2">
        <v>45</v>
      </c>
    </row>
    <row r="29" spans="1:19" x14ac:dyDescent="0.25">
      <c r="A29" s="2" t="s">
        <v>0</v>
      </c>
      <c r="B29" s="25">
        <f>B17/1000</f>
        <v>1.1177058799999999</v>
      </c>
      <c r="C29" s="48">
        <f t="shared" ref="C29:S37" si="11">C17/1000</f>
        <v>20.96030348</v>
      </c>
      <c r="D29" s="48">
        <f t="shared" si="11"/>
        <v>25.42638092</v>
      </c>
      <c r="E29" s="48">
        <f t="shared" si="11"/>
        <v>25.522018840000001</v>
      </c>
      <c r="F29" s="48">
        <f t="shared" si="11"/>
        <v>27.087999159999999</v>
      </c>
      <c r="G29" s="48">
        <f t="shared" si="11"/>
        <v>25.32130304</v>
      </c>
      <c r="H29" s="48">
        <f t="shared" si="11"/>
        <v>25.588426299999998</v>
      </c>
      <c r="I29" s="48">
        <f t="shared" si="11"/>
        <v>28.084933659999997</v>
      </c>
      <c r="J29" s="48">
        <f t="shared" si="11"/>
        <v>27.750817780000002</v>
      </c>
      <c r="K29" s="48">
        <f t="shared" si="11"/>
        <v>25.0352453</v>
      </c>
      <c r="L29" s="131">
        <f t="shared" si="11"/>
        <v>26.52060414</v>
      </c>
      <c r="M29" s="48">
        <f t="shared" si="11"/>
        <v>25.55562982</v>
      </c>
      <c r="N29" s="48">
        <f t="shared" si="11"/>
        <v>29.552688440000001</v>
      </c>
      <c r="O29" s="48">
        <f t="shared" si="11"/>
        <v>30.493324000000001</v>
      </c>
      <c r="P29" s="48">
        <f t="shared" si="11"/>
        <v>29.68220706</v>
      </c>
      <c r="Q29" s="48">
        <f t="shared" si="11"/>
        <v>29.219356400000002</v>
      </c>
      <c r="R29" s="48">
        <f t="shared" si="11"/>
        <v>27.362079899999998</v>
      </c>
      <c r="S29" s="48">
        <f t="shared" si="11"/>
        <v>27.321917800000001</v>
      </c>
    </row>
    <row r="30" spans="1:19" x14ac:dyDescent="0.25">
      <c r="A30" s="2" t="s">
        <v>1</v>
      </c>
      <c r="B30" s="25">
        <f t="shared" ref="B30:P37" si="12">B18/1000</f>
        <v>6.2853359999999997E-2</v>
      </c>
      <c r="C30" s="25">
        <f t="shared" si="12"/>
        <v>1.2574701800000001</v>
      </c>
      <c r="D30" s="25">
        <f t="shared" si="12"/>
        <v>1.4876803999999999</v>
      </c>
      <c r="E30" s="25">
        <f t="shared" si="12"/>
        <v>1.4879846600000002</v>
      </c>
      <c r="F30" s="25">
        <f t="shared" si="12"/>
        <v>1.5860320200000002</v>
      </c>
      <c r="G30" s="25">
        <f t="shared" si="12"/>
        <v>1.5280636400000001</v>
      </c>
      <c r="H30" s="25">
        <f t="shared" si="12"/>
        <v>1.8195921399999999</v>
      </c>
      <c r="I30" s="25">
        <f t="shared" si="12"/>
        <v>1.72394808</v>
      </c>
      <c r="J30" s="25">
        <f t="shared" si="12"/>
        <v>1.73750586</v>
      </c>
      <c r="K30" s="25">
        <f t="shared" si="12"/>
        <v>1.4792045199999999</v>
      </c>
      <c r="L30" s="132">
        <f t="shared" si="12"/>
        <v>1.58908644</v>
      </c>
      <c r="M30" s="25">
        <f t="shared" si="12"/>
        <v>1.5077524</v>
      </c>
      <c r="N30" s="25">
        <f t="shared" si="12"/>
        <v>1.7211180799999999</v>
      </c>
      <c r="O30" s="25">
        <f t="shared" si="12"/>
        <v>1.8049545199999999</v>
      </c>
      <c r="P30" s="25">
        <f t="shared" si="12"/>
        <v>1.7397778800000001</v>
      </c>
      <c r="Q30" s="25">
        <f t="shared" si="11"/>
        <v>1.72197946</v>
      </c>
      <c r="R30" s="25">
        <f t="shared" si="11"/>
        <v>1.5779162</v>
      </c>
      <c r="S30" s="25">
        <f t="shared" si="11"/>
        <v>1.5902397999999998</v>
      </c>
    </row>
    <row r="31" spans="1:19" x14ac:dyDescent="0.25">
      <c r="A31" s="2" t="s">
        <v>2</v>
      </c>
      <c r="B31" s="25">
        <f t="shared" si="12"/>
        <v>0.51666985999999993</v>
      </c>
      <c r="C31" s="25">
        <f t="shared" si="12"/>
        <v>9.1707581400000002</v>
      </c>
      <c r="D31" s="48">
        <f t="shared" si="12"/>
        <v>11.33398794</v>
      </c>
      <c r="E31" s="48">
        <f t="shared" si="12"/>
        <v>11.51545282</v>
      </c>
      <c r="F31" s="48">
        <f t="shared" si="12"/>
        <v>12.13518846</v>
      </c>
      <c r="G31" s="48">
        <f t="shared" si="12"/>
        <v>10.64607546</v>
      </c>
      <c r="H31" s="48">
        <f t="shared" si="12"/>
        <v>11.4586817</v>
      </c>
      <c r="I31" s="48">
        <f t="shared" si="12"/>
        <v>12.544568779999999</v>
      </c>
      <c r="J31" s="48">
        <f t="shared" si="12"/>
        <v>12.16603892</v>
      </c>
      <c r="K31" s="48">
        <f t="shared" si="12"/>
        <v>11.20854784</v>
      </c>
      <c r="L31" s="131">
        <f t="shared" si="12"/>
        <v>11.9958999</v>
      </c>
      <c r="M31" s="48">
        <f t="shared" si="12"/>
        <v>11.51992858</v>
      </c>
      <c r="N31" s="48">
        <f t="shared" si="12"/>
        <v>12.741874540000001</v>
      </c>
      <c r="O31" s="48">
        <f t="shared" si="12"/>
        <v>13.2397212</v>
      </c>
      <c r="P31" s="48">
        <f t="shared" si="12"/>
        <v>12.86814028</v>
      </c>
      <c r="Q31" s="48">
        <f t="shared" si="11"/>
        <v>12.660733480000001</v>
      </c>
      <c r="R31" s="48">
        <f t="shared" si="11"/>
        <v>10.9748251</v>
      </c>
      <c r="S31" s="48">
        <f t="shared" si="11"/>
        <v>10.810415900000001</v>
      </c>
    </row>
    <row r="32" spans="1:19" x14ac:dyDescent="0.25">
      <c r="A32" s="2" t="s">
        <v>3</v>
      </c>
      <c r="B32" s="25">
        <f t="shared" si="12"/>
        <v>1.1669628399999998</v>
      </c>
      <c r="C32" s="48">
        <f t="shared" si="12"/>
        <v>14.91207082</v>
      </c>
      <c r="D32" s="48">
        <f t="shared" si="12"/>
        <v>20.09513368</v>
      </c>
      <c r="E32" s="48">
        <f t="shared" si="12"/>
        <v>21.383773179999999</v>
      </c>
      <c r="F32" s="48">
        <f t="shared" si="12"/>
        <v>23.755581979999999</v>
      </c>
      <c r="G32" s="48">
        <f t="shared" si="12"/>
        <v>21.944734560000001</v>
      </c>
      <c r="H32" s="48">
        <f t="shared" si="12"/>
        <v>24.5290128</v>
      </c>
      <c r="I32" s="48">
        <f t="shared" si="12"/>
        <v>27.845485960000001</v>
      </c>
      <c r="J32" s="48">
        <f t="shared" si="12"/>
        <v>27.98781086</v>
      </c>
      <c r="K32" s="48">
        <f t="shared" si="12"/>
        <v>26.238648819999998</v>
      </c>
      <c r="L32" s="131">
        <f t="shared" si="12"/>
        <v>28.85468002</v>
      </c>
      <c r="M32" s="48">
        <f t="shared" si="12"/>
        <v>27.817040219999999</v>
      </c>
      <c r="N32" s="48">
        <f t="shared" si="12"/>
        <v>30.032766940000002</v>
      </c>
      <c r="O32" s="48">
        <f t="shared" si="12"/>
        <v>31.850024560000001</v>
      </c>
      <c r="P32" s="48">
        <f t="shared" si="12"/>
        <v>31.24415634</v>
      </c>
      <c r="Q32" s="48">
        <f t="shared" si="11"/>
        <v>30.656486179999998</v>
      </c>
      <c r="R32" s="48">
        <f t="shared" si="11"/>
        <v>25.757897200000002</v>
      </c>
      <c r="S32" s="48">
        <f t="shared" si="11"/>
        <v>25.3290772</v>
      </c>
    </row>
    <row r="33" spans="1:19" x14ac:dyDescent="0.25">
      <c r="A33" s="2" t="s">
        <v>4</v>
      </c>
      <c r="B33" s="25">
        <f t="shared" si="12"/>
        <v>0.89549336000000002</v>
      </c>
      <c r="C33" s="48">
        <f t="shared" si="12"/>
        <v>14.750090220000001</v>
      </c>
      <c r="D33" s="48">
        <f t="shared" si="12"/>
        <v>18.84161254</v>
      </c>
      <c r="E33" s="48">
        <f t="shared" si="12"/>
        <v>19.31893766</v>
      </c>
      <c r="F33" s="48">
        <f t="shared" si="12"/>
        <v>20.442699700000002</v>
      </c>
      <c r="G33" s="48">
        <f t="shared" si="12"/>
        <v>17.47670042</v>
      </c>
      <c r="H33" s="48">
        <f t="shared" si="12"/>
        <v>18.805739200000001</v>
      </c>
      <c r="I33" s="48">
        <f t="shared" si="12"/>
        <v>20.443387739999999</v>
      </c>
      <c r="J33" s="48">
        <f t="shared" si="12"/>
        <v>20.08968956</v>
      </c>
      <c r="K33" s="48">
        <f t="shared" si="12"/>
        <v>19.477365600000002</v>
      </c>
      <c r="L33" s="131">
        <f t="shared" si="12"/>
        <v>21.374596280000002</v>
      </c>
      <c r="M33" s="48">
        <f t="shared" si="12"/>
        <v>20.495201819999998</v>
      </c>
      <c r="N33" s="48">
        <f t="shared" si="12"/>
        <v>21.305888060000001</v>
      </c>
      <c r="O33" s="48">
        <f t="shared" si="12"/>
        <v>22.57685468</v>
      </c>
      <c r="P33" s="48">
        <f t="shared" si="12"/>
        <v>22.095149399999997</v>
      </c>
      <c r="Q33" s="48">
        <f t="shared" si="11"/>
        <v>21.68736784</v>
      </c>
      <c r="R33" s="48">
        <f t="shared" si="11"/>
        <v>17.360309400000002</v>
      </c>
      <c r="S33" s="48">
        <f t="shared" si="11"/>
        <v>17.110587299999999</v>
      </c>
    </row>
    <row r="34" spans="1:19" x14ac:dyDescent="0.25">
      <c r="A34" s="2" t="s">
        <v>5</v>
      </c>
      <c r="B34" s="2">
        <f t="shared" si="12"/>
        <v>0</v>
      </c>
      <c r="C34" s="2">
        <f t="shared" si="12"/>
        <v>0</v>
      </c>
      <c r="D34" s="2">
        <f t="shared" si="12"/>
        <v>0</v>
      </c>
      <c r="E34" s="2">
        <f t="shared" si="12"/>
        <v>0</v>
      </c>
      <c r="F34" s="2">
        <f t="shared" si="12"/>
        <v>0</v>
      </c>
      <c r="G34" s="2">
        <f t="shared" si="12"/>
        <v>0</v>
      </c>
      <c r="H34" s="2">
        <f t="shared" si="12"/>
        <v>0</v>
      </c>
      <c r="I34" s="25">
        <f t="shared" si="12"/>
        <v>0.38718223999999996</v>
      </c>
      <c r="J34" s="2">
        <f t="shared" si="12"/>
        <v>0</v>
      </c>
      <c r="K34" s="2">
        <f t="shared" si="12"/>
        <v>0</v>
      </c>
      <c r="L34" s="132">
        <f t="shared" si="12"/>
        <v>0</v>
      </c>
      <c r="M34" s="2">
        <f t="shared" si="12"/>
        <v>0</v>
      </c>
      <c r="N34" s="2">
        <f t="shared" si="12"/>
        <v>0</v>
      </c>
      <c r="O34" s="2">
        <f t="shared" si="12"/>
        <v>0</v>
      </c>
      <c r="P34" s="2">
        <f t="shared" si="12"/>
        <v>0</v>
      </c>
      <c r="Q34" s="2">
        <f t="shared" si="11"/>
        <v>0</v>
      </c>
      <c r="R34" s="25">
        <f t="shared" si="11"/>
        <v>0.11623120000000001</v>
      </c>
      <c r="S34" s="2">
        <f t="shared" si="11"/>
        <v>0</v>
      </c>
    </row>
    <row r="35" spans="1:19" x14ac:dyDescent="0.25">
      <c r="A35" s="2" t="s">
        <v>6</v>
      </c>
      <c r="B35" s="2">
        <f t="shared" si="12"/>
        <v>0</v>
      </c>
      <c r="C35" s="2">
        <f t="shared" si="12"/>
        <v>0</v>
      </c>
      <c r="D35" s="2">
        <f t="shared" si="12"/>
        <v>0</v>
      </c>
      <c r="E35" s="2">
        <f t="shared" si="12"/>
        <v>0</v>
      </c>
      <c r="F35" s="2">
        <f t="shared" si="12"/>
        <v>0</v>
      </c>
      <c r="G35" s="2">
        <f t="shared" si="12"/>
        <v>0</v>
      </c>
      <c r="H35" s="2">
        <f t="shared" si="12"/>
        <v>0</v>
      </c>
      <c r="I35" s="2">
        <f t="shared" si="12"/>
        <v>0</v>
      </c>
      <c r="J35" s="2">
        <f t="shared" si="12"/>
        <v>0</v>
      </c>
      <c r="K35" s="2">
        <f t="shared" si="12"/>
        <v>0</v>
      </c>
      <c r="L35" s="130">
        <f t="shared" si="12"/>
        <v>0</v>
      </c>
      <c r="M35" s="2">
        <f t="shared" si="12"/>
        <v>0</v>
      </c>
      <c r="N35" s="2">
        <f t="shared" si="12"/>
        <v>0</v>
      </c>
      <c r="O35" s="2">
        <f t="shared" si="12"/>
        <v>0</v>
      </c>
      <c r="P35" s="2">
        <f t="shared" si="12"/>
        <v>0</v>
      </c>
      <c r="Q35" s="2">
        <f t="shared" si="11"/>
        <v>0</v>
      </c>
      <c r="R35" s="2">
        <f t="shared" si="11"/>
        <v>0</v>
      </c>
      <c r="S35" s="2">
        <f t="shared" si="11"/>
        <v>0</v>
      </c>
    </row>
    <row r="36" spans="1:19" x14ac:dyDescent="0.25">
      <c r="A36" s="2" t="s">
        <v>7</v>
      </c>
      <c r="B36" s="2">
        <f t="shared" si="12"/>
        <v>0</v>
      </c>
      <c r="C36" s="2">
        <f t="shared" si="12"/>
        <v>0</v>
      </c>
      <c r="D36" s="2">
        <f t="shared" si="12"/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130">
        <f t="shared" si="12"/>
        <v>0</v>
      </c>
      <c r="M36" s="2">
        <f t="shared" si="12"/>
        <v>0</v>
      </c>
      <c r="N36" s="2">
        <f t="shared" si="12"/>
        <v>0</v>
      </c>
      <c r="O36" s="2">
        <f t="shared" si="12"/>
        <v>0</v>
      </c>
      <c r="P36" s="2">
        <f t="shared" si="12"/>
        <v>0</v>
      </c>
      <c r="Q36" s="2">
        <f t="shared" si="11"/>
        <v>0</v>
      </c>
      <c r="R36" s="2">
        <f t="shared" si="11"/>
        <v>0</v>
      </c>
      <c r="S36" s="2">
        <f t="shared" si="11"/>
        <v>0</v>
      </c>
    </row>
    <row r="37" spans="1:19" x14ac:dyDescent="0.25">
      <c r="A37" s="2" t="s">
        <v>8</v>
      </c>
      <c r="B37" s="25">
        <f>B25/1000</f>
        <v>3.7596852999999997</v>
      </c>
      <c r="C37" s="48">
        <f t="shared" si="12"/>
        <v>61.050692839999996</v>
      </c>
      <c r="D37" s="48">
        <f t="shared" si="12"/>
        <v>77.184795480000005</v>
      </c>
      <c r="E37" s="48">
        <f t="shared" si="12"/>
        <v>79.228167159999998</v>
      </c>
      <c r="F37" s="48">
        <f t="shared" si="12"/>
        <v>85.007501319999989</v>
      </c>
      <c r="G37" s="48">
        <f t="shared" si="12"/>
        <v>76.916877119999995</v>
      </c>
      <c r="H37" s="48">
        <f t="shared" si="12"/>
        <v>82.201452140000001</v>
      </c>
      <c r="I37" s="48">
        <f t="shared" si="12"/>
        <v>91.029506460000007</v>
      </c>
      <c r="J37" s="48">
        <f t="shared" si="12"/>
        <v>89.731862980000002</v>
      </c>
      <c r="K37" s="48">
        <f t="shared" si="12"/>
        <v>83.439012079999998</v>
      </c>
      <c r="L37" s="131">
        <f t="shared" si="12"/>
        <v>90.334866779999999</v>
      </c>
      <c r="M37" s="48">
        <f t="shared" si="12"/>
        <v>86.895552840000008</v>
      </c>
      <c r="N37" s="48">
        <f t="shared" si="12"/>
        <v>95.354336060000009</v>
      </c>
      <c r="O37" s="48">
        <f t="shared" si="12"/>
        <v>99.964878960000007</v>
      </c>
      <c r="P37" s="48">
        <f t="shared" si="12"/>
        <v>97.629430959999993</v>
      </c>
      <c r="Q37" s="48">
        <f t="shared" si="11"/>
        <v>95.945923359999981</v>
      </c>
      <c r="R37" s="48">
        <f t="shared" si="11"/>
        <v>83.149258999999986</v>
      </c>
      <c r="S37" s="48">
        <f t="shared" si="11"/>
        <v>82.162238000000002</v>
      </c>
    </row>
    <row r="39" spans="1:19" x14ac:dyDescent="0.25">
      <c r="A39" s="143" t="s">
        <v>224</v>
      </c>
      <c r="B39" s="143" t="s">
        <v>11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</row>
    <row r="40" spans="1:19" x14ac:dyDescent="0.25">
      <c r="A40" s="143"/>
      <c r="B40" s="2">
        <v>0</v>
      </c>
      <c r="C40" s="2">
        <v>3</v>
      </c>
      <c r="D40" s="2">
        <v>5</v>
      </c>
      <c r="E40" s="2">
        <v>7</v>
      </c>
      <c r="F40" s="2">
        <v>10</v>
      </c>
      <c r="G40" s="2">
        <v>12</v>
      </c>
      <c r="H40" s="2">
        <v>14</v>
      </c>
      <c r="I40" s="2">
        <v>17</v>
      </c>
      <c r="J40" s="2">
        <v>19</v>
      </c>
      <c r="K40" s="2">
        <v>21</v>
      </c>
      <c r="L40" s="2">
        <v>23</v>
      </c>
      <c r="M40" s="2">
        <v>26</v>
      </c>
      <c r="N40" s="2">
        <v>28</v>
      </c>
      <c r="O40" s="2">
        <v>31</v>
      </c>
      <c r="P40" s="2">
        <v>35</v>
      </c>
      <c r="Q40" s="2">
        <v>38</v>
      </c>
      <c r="R40" s="2">
        <v>40</v>
      </c>
      <c r="S40" s="2">
        <v>45</v>
      </c>
    </row>
    <row r="41" spans="1:19" x14ac:dyDescent="0.25">
      <c r="A41" s="2" t="s">
        <v>0</v>
      </c>
      <c r="B41" s="48">
        <f>(B29/B$37)*100</f>
        <v>29.728708410781085</v>
      </c>
      <c r="C41" s="48">
        <f t="shared" ref="C41:P41" si="13">(C29/C$37)*100</f>
        <v>34.332621801577581</v>
      </c>
      <c r="D41" s="48">
        <f t="shared" si="13"/>
        <v>32.942214540930465</v>
      </c>
      <c r="E41" s="48">
        <f t="shared" si="13"/>
        <v>32.21331472739827</v>
      </c>
      <c r="F41" s="48">
        <f t="shared" si="13"/>
        <v>31.865422156134965</v>
      </c>
      <c r="G41" s="48">
        <f t="shared" si="13"/>
        <v>32.92034724771208</v>
      </c>
      <c r="H41" s="48">
        <f t="shared" si="13"/>
        <v>31.128922462853222</v>
      </c>
      <c r="I41" s="48">
        <f t="shared" si="13"/>
        <v>30.852560617079718</v>
      </c>
      <c r="J41" s="48">
        <f t="shared" si="13"/>
        <v>30.926380951418871</v>
      </c>
      <c r="K41" s="48">
        <f t="shared" si="13"/>
        <v>30.004244628395892</v>
      </c>
      <c r="L41" s="48">
        <f t="shared" si="13"/>
        <v>29.358104002730006</v>
      </c>
      <c r="M41" s="48">
        <f t="shared" si="13"/>
        <v>29.409594604979784</v>
      </c>
      <c r="N41" s="48">
        <f t="shared" si="13"/>
        <v>30.992495633763838</v>
      </c>
      <c r="O41" s="48">
        <f t="shared" si="13"/>
        <v>30.504037335154095</v>
      </c>
      <c r="P41" s="48">
        <f t="shared" si="13"/>
        <v>30.402929493833859</v>
      </c>
      <c r="Q41" s="48">
        <f t="shared" ref="Q41:S41" si="14">(Q29/Q$37)*100</f>
        <v>30.453984261911437</v>
      </c>
      <c r="R41" s="48">
        <f t="shared" si="14"/>
        <v>32.907184296134254</v>
      </c>
      <c r="S41" s="48">
        <f t="shared" si="14"/>
        <v>33.253619259981697</v>
      </c>
    </row>
    <row r="42" spans="1:19" x14ac:dyDescent="0.25">
      <c r="A42" s="2" t="s">
        <v>1</v>
      </c>
      <c r="B42" s="25">
        <f t="shared" ref="B42:B49" si="15">(B30/B$37)*100</f>
        <v>1.6717718368609202</v>
      </c>
      <c r="C42" s="25">
        <f t="shared" ref="C42:O42" si="16">(C30/C$37)*100</f>
        <v>2.0597148394294948</v>
      </c>
      <c r="D42" s="25">
        <f t="shared" si="16"/>
        <v>1.9274267564594185</v>
      </c>
      <c r="E42" s="25">
        <f t="shared" si="16"/>
        <v>1.8781005712211407</v>
      </c>
      <c r="F42" s="25">
        <f t="shared" si="16"/>
        <v>1.8657553690815862</v>
      </c>
      <c r="G42" s="25">
        <f t="shared" si="16"/>
        <v>1.986642850327931</v>
      </c>
      <c r="H42" s="25">
        <f t="shared" si="16"/>
        <v>2.2135766371876162</v>
      </c>
      <c r="I42" s="25">
        <f t="shared" si="16"/>
        <v>1.8938343698013276</v>
      </c>
      <c r="J42" s="25">
        <f t="shared" si="16"/>
        <v>1.9363309779796569</v>
      </c>
      <c r="K42" s="25">
        <f t="shared" si="16"/>
        <v>1.7727972600895154</v>
      </c>
      <c r="L42" s="25">
        <f t="shared" si="16"/>
        <v>1.75910641886486</v>
      </c>
      <c r="M42" s="25">
        <f t="shared" si="16"/>
        <v>1.7351318343945759</v>
      </c>
      <c r="N42" s="25">
        <f t="shared" si="16"/>
        <v>1.8049709652605803</v>
      </c>
      <c r="O42" s="25">
        <f t="shared" si="16"/>
        <v>1.8055886615160464</v>
      </c>
      <c r="P42" s="25">
        <f t="shared" ref="P42:S49" si="17">(P30/P$37)*100</f>
        <v>1.7820219404052544</v>
      </c>
      <c r="Q42" s="25">
        <f t="shared" si="17"/>
        <v>1.7947395779797104</v>
      </c>
      <c r="R42" s="25">
        <f t="shared" si="17"/>
        <v>1.8976912349874344</v>
      </c>
      <c r="S42" s="25">
        <f t="shared" si="17"/>
        <v>1.9354874437573131</v>
      </c>
    </row>
    <row r="43" spans="1:19" x14ac:dyDescent="0.25">
      <c r="A43" s="2" t="s">
        <v>2</v>
      </c>
      <c r="B43" s="48">
        <f t="shared" si="15"/>
        <v>13.742369873350835</v>
      </c>
      <c r="C43" s="48">
        <f t="shared" ref="C43:O43" si="18">(C31/C$37)*100</f>
        <v>15.02154637955457</v>
      </c>
      <c r="D43" s="48">
        <f t="shared" si="18"/>
        <v>14.684223582527784</v>
      </c>
      <c r="E43" s="48">
        <f t="shared" si="18"/>
        <v>14.53454400471581</v>
      </c>
      <c r="F43" s="48">
        <f t="shared" si="18"/>
        <v>14.27543248720912</v>
      </c>
      <c r="G43" s="48">
        <f t="shared" si="18"/>
        <v>13.841013648267056</v>
      </c>
      <c r="H43" s="48">
        <f t="shared" si="18"/>
        <v>13.939755809282229</v>
      </c>
      <c r="I43" s="48">
        <f t="shared" si="18"/>
        <v>13.780772046163193</v>
      </c>
      <c r="J43" s="48">
        <f t="shared" si="18"/>
        <v>13.558215015230033</v>
      </c>
      <c r="K43" s="48">
        <f t="shared" si="18"/>
        <v>13.433222135052873</v>
      </c>
      <c r="L43" s="48">
        <f t="shared" si="18"/>
        <v>13.279368562323352</v>
      </c>
      <c r="M43" s="48">
        <f t="shared" si="18"/>
        <v>13.257213060387038</v>
      </c>
      <c r="N43" s="48">
        <f t="shared" si="18"/>
        <v>13.36265875941122</v>
      </c>
      <c r="O43" s="48">
        <f t="shared" si="18"/>
        <v>13.244372761455297</v>
      </c>
      <c r="P43" s="48">
        <f t="shared" si="17"/>
        <v>13.180595393690494</v>
      </c>
      <c r="Q43" s="48">
        <f t="shared" si="17"/>
        <v>13.195697155881749</v>
      </c>
      <c r="R43" s="48">
        <f t="shared" si="17"/>
        <v>13.198945164382044</v>
      </c>
      <c r="S43" s="48">
        <f t="shared" si="17"/>
        <v>13.157401944187546</v>
      </c>
    </row>
    <row r="44" spans="1:19" x14ac:dyDescent="0.25">
      <c r="A44" s="2" t="s">
        <v>3</v>
      </c>
      <c r="B44" s="48">
        <f t="shared" si="15"/>
        <v>31.038843596829764</v>
      </c>
      <c r="C44" s="48">
        <f t="shared" ref="C44:O44" si="19">(C32/C$37)*100</f>
        <v>24.42571922825045</v>
      </c>
      <c r="D44" s="48">
        <f t="shared" si="19"/>
        <v>26.035093511658026</v>
      </c>
      <c r="E44" s="48">
        <f t="shared" si="19"/>
        <v>26.990114685874044</v>
      </c>
      <c r="F44" s="48">
        <f t="shared" si="19"/>
        <v>27.945277312145798</v>
      </c>
      <c r="G44" s="48">
        <f t="shared" si="19"/>
        <v>28.530454409587453</v>
      </c>
      <c r="H44" s="48">
        <f t="shared" si="19"/>
        <v>29.840121021492212</v>
      </c>
      <c r="I44" s="48">
        <f t="shared" si="19"/>
        <v>30.589516567615142</v>
      </c>
      <c r="J44" s="48">
        <f t="shared" si="19"/>
        <v>31.190493466337703</v>
      </c>
      <c r="K44" s="48">
        <f t="shared" si="19"/>
        <v>31.446499863688221</v>
      </c>
      <c r="L44" s="48">
        <f t="shared" si="19"/>
        <v>31.941907979199435</v>
      </c>
      <c r="M44" s="48">
        <f t="shared" si="19"/>
        <v>32.012041250510556</v>
      </c>
      <c r="N44" s="48">
        <f t="shared" si="19"/>
        <v>31.495963561743455</v>
      </c>
      <c r="O44" s="48">
        <f t="shared" si="19"/>
        <v>31.861214549906556</v>
      </c>
      <c r="P44" s="48">
        <f t="shared" si="17"/>
        <v>32.00280492549539</v>
      </c>
      <c r="Q44" s="48">
        <f t="shared" si="17"/>
        <v>31.951838188031594</v>
      </c>
      <c r="R44" s="48">
        <f t="shared" si="17"/>
        <v>30.977903483180778</v>
      </c>
      <c r="S44" s="48">
        <f t="shared" si="17"/>
        <v>30.828124715882254</v>
      </c>
    </row>
    <row r="45" spans="1:19" x14ac:dyDescent="0.25">
      <c r="A45" s="2" t="s">
        <v>4</v>
      </c>
      <c r="B45" s="48">
        <f t="shared" si="15"/>
        <v>23.818306282177396</v>
      </c>
      <c r="C45" s="48">
        <f t="shared" ref="C45:O45" si="20">(C33/C$37)*100</f>
        <v>24.160397751187915</v>
      </c>
      <c r="D45" s="48">
        <f t="shared" si="20"/>
        <v>24.411041608424298</v>
      </c>
      <c r="E45" s="48">
        <f t="shared" si="20"/>
        <v>24.383926010790731</v>
      </c>
      <c r="F45" s="48">
        <f t="shared" si="20"/>
        <v>24.048112675428541</v>
      </c>
      <c r="G45" s="48">
        <f t="shared" si="20"/>
        <v>22.721541844105488</v>
      </c>
      <c r="H45" s="48">
        <f t="shared" si="20"/>
        <v>22.877624069184723</v>
      </c>
      <c r="I45" s="48">
        <f t="shared" si="20"/>
        <v>22.457979324520657</v>
      </c>
      <c r="J45" s="48">
        <f t="shared" si="20"/>
        <v>22.388579589033736</v>
      </c>
      <c r="K45" s="48">
        <f t="shared" si="20"/>
        <v>23.3432361127735</v>
      </c>
      <c r="L45" s="48">
        <f t="shared" si="20"/>
        <v>23.661513036882351</v>
      </c>
      <c r="M45" s="48">
        <f t="shared" si="20"/>
        <v>23.586019249728036</v>
      </c>
      <c r="N45" s="48">
        <f t="shared" si="20"/>
        <v>22.343911079820902</v>
      </c>
      <c r="O45" s="48">
        <f t="shared" si="20"/>
        <v>22.584786691968002</v>
      </c>
      <c r="P45" s="48">
        <f t="shared" si="17"/>
        <v>22.631648246575008</v>
      </c>
      <c r="Q45" s="48">
        <f t="shared" si="17"/>
        <v>22.603740816195533</v>
      </c>
      <c r="R45" s="48">
        <f t="shared" si="17"/>
        <v>20.878489608668676</v>
      </c>
      <c r="S45" s="48">
        <f t="shared" si="17"/>
        <v>20.825366636191191</v>
      </c>
    </row>
    <row r="46" spans="1:19" x14ac:dyDescent="0.25">
      <c r="A46" s="2" t="s">
        <v>5</v>
      </c>
      <c r="B46" s="2">
        <f t="shared" si="15"/>
        <v>0</v>
      </c>
      <c r="C46" s="2">
        <f t="shared" ref="C46:O46" si="21">(C34/C$37)*100</f>
        <v>0</v>
      </c>
      <c r="D46" s="2">
        <f t="shared" si="21"/>
        <v>0</v>
      </c>
      <c r="E46" s="2">
        <f t="shared" si="21"/>
        <v>0</v>
      </c>
      <c r="F46" s="2">
        <f t="shared" si="21"/>
        <v>0</v>
      </c>
      <c r="G46" s="2">
        <f t="shared" si="21"/>
        <v>0</v>
      </c>
      <c r="H46" s="2">
        <f t="shared" si="21"/>
        <v>0</v>
      </c>
      <c r="I46" s="25">
        <f t="shared" si="21"/>
        <v>0.42533707481994837</v>
      </c>
      <c r="J46" s="2">
        <f t="shared" si="21"/>
        <v>0</v>
      </c>
      <c r="K46" s="2">
        <f t="shared" si="21"/>
        <v>0</v>
      </c>
      <c r="L46" s="25">
        <f t="shared" si="21"/>
        <v>0</v>
      </c>
      <c r="M46" s="2">
        <f t="shared" si="21"/>
        <v>0</v>
      </c>
      <c r="N46" s="2">
        <f t="shared" si="21"/>
        <v>0</v>
      </c>
      <c r="O46" s="2">
        <f t="shared" si="21"/>
        <v>0</v>
      </c>
      <c r="P46" s="2">
        <f t="shared" si="17"/>
        <v>0</v>
      </c>
      <c r="Q46" s="2">
        <f t="shared" si="17"/>
        <v>0</v>
      </c>
      <c r="R46" s="25">
        <f t="shared" si="17"/>
        <v>0.13978621264682589</v>
      </c>
      <c r="S46" s="2">
        <f t="shared" si="17"/>
        <v>0</v>
      </c>
    </row>
    <row r="47" spans="1:19" x14ac:dyDescent="0.25">
      <c r="A47" s="2" t="s">
        <v>6</v>
      </c>
      <c r="B47" s="2">
        <f t="shared" si="15"/>
        <v>0</v>
      </c>
      <c r="C47" s="2">
        <f t="shared" ref="C47:O47" si="22">(C35/C$37)*100</f>
        <v>0</v>
      </c>
      <c r="D47" s="2">
        <f t="shared" si="22"/>
        <v>0</v>
      </c>
      <c r="E47" s="2">
        <f t="shared" si="22"/>
        <v>0</v>
      </c>
      <c r="F47" s="2">
        <f t="shared" si="22"/>
        <v>0</v>
      </c>
      <c r="G47" s="2">
        <f t="shared" si="22"/>
        <v>0</v>
      </c>
      <c r="H47" s="2">
        <f t="shared" si="22"/>
        <v>0</v>
      </c>
      <c r="I47" s="2">
        <f t="shared" si="22"/>
        <v>0</v>
      </c>
      <c r="J47" s="2">
        <f t="shared" si="22"/>
        <v>0</v>
      </c>
      <c r="K47" s="2">
        <f t="shared" si="22"/>
        <v>0</v>
      </c>
      <c r="L47" s="2">
        <f t="shared" si="22"/>
        <v>0</v>
      </c>
      <c r="M47" s="2">
        <f t="shared" si="22"/>
        <v>0</v>
      </c>
      <c r="N47" s="2">
        <f t="shared" si="22"/>
        <v>0</v>
      </c>
      <c r="O47" s="2">
        <f t="shared" si="22"/>
        <v>0</v>
      </c>
      <c r="P47" s="2">
        <f t="shared" si="17"/>
        <v>0</v>
      </c>
      <c r="Q47" s="2">
        <f t="shared" si="17"/>
        <v>0</v>
      </c>
      <c r="R47" s="2">
        <f t="shared" si="17"/>
        <v>0</v>
      </c>
      <c r="S47" s="2">
        <f t="shared" si="17"/>
        <v>0</v>
      </c>
    </row>
    <row r="48" spans="1:19" x14ac:dyDescent="0.25">
      <c r="A48" s="2" t="s">
        <v>7</v>
      </c>
      <c r="B48" s="2">
        <f t="shared" si="15"/>
        <v>0</v>
      </c>
      <c r="C48" s="2">
        <f t="shared" ref="C48:O48" si="23">(C36/C$37)*100</f>
        <v>0</v>
      </c>
      <c r="D48" s="2">
        <f t="shared" si="23"/>
        <v>0</v>
      </c>
      <c r="E48" s="2">
        <f t="shared" si="23"/>
        <v>0</v>
      </c>
      <c r="F48" s="2">
        <f t="shared" si="23"/>
        <v>0</v>
      </c>
      <c r="G48" s="2">
        <f t="shared" si="23"/>
        <v>0</v>
      </c>
      <c r="H48" s="2">
        <f t="shared" si="23"/>
        <v>0</v>
      </c>
      <c r="I48" s="2">
        <f t="shared" si="23"/>
        <v>0</v>
      </c>
      <c r="J48" s="2">
        <f t="shared" si="23"/>
        <v>0</v>
      </c>
      <c r="K48" s="2">
        <f t="shared" si="23"/>
        <v>0</v>
      </c>
      <c r="L48" s="2">
        <f t="shared" si="23"/>
        <v>0</v>
      </c>
      <c r="M48" s="2">
        <f t="shared" si="23"/>
        <v>0</v>
      </c>
      <c r="N48" s="2">
        <f t="shared" si="23"/>
        <v>0</v>
      </c>
      <c r="O48" s="2">
        <f t="shared" si="23"/>
        <v>0</v>
      </c>
      <c r="P48" s="2">
        <f t="shared" si="17"/>
        <v>0</v>
      </c>
      <c r="Q48" s="2">
        <f t="shared" si="17"/>
        <v>0</v>
      </c>
      <c r="R48" s="2">
        <f t="shared" si="17"/>
        <v>0</v>
      </c>
      <c r="S48" s="2">
        <f t="shared" si="17"/>
        <v>0</v>
      </c>
    </row>
    <row r="49" spans="1:19" x14ac:dyDescent="0.25">
      <c r="A49" s="2" t="s">
        <v>8</v>
      </c>
      <c r="B49" s="2">
        <f t="shared" si="15"/>
        <v>100</v>
      </c>
      <c r="C49" s="2">
        <f t="shared" ref="C49:O49" si="24">(C37/C$37)*100</f>
        <v>100</v>
      </c>
      <c r="D49" s="2">
        <f t="shared" si="24"/>
        <v>100</v>
      </c>
      <c r="E49" s="2">
        <f t="shared" si="24"/>
        <v>100</v>
      </c>
      <c r="F49" s="2">
        <f t="shared" si="24"/>
        <v>100</v>
      </c>
      <c r="G49" s="2">
        <f t="shared" si="24"/>
        <v>100</v>
      </c>
      <c r="H49" s="2">
        <f t="shared" si="24"/>
        <v>100</v>
      </c>
      <c r="I49" s="2">
        <f t="shared" si="24"/>
        <v>100</v>
      </c>
      <c r="J49" s="2">
        <f t="shared" si="24"/>
        <v>100</v>
      </c>
      <c r="K49" s="2">
        <f t="shared" si="24"/>
        <v>100</v>
      </c>
      <c r="L49" s="2">
        <f t="shared" si="24"/>
        <v>100</v>
      </c>
      <c r="M49" s="2">
        <f t="shared" si="24"/>
        <v>100</v>
      </c>
      <c r="N49" s="2">
        <f t="shared" si="24"/>
        <v>100</v>
      </c>
      <c r="O49" s="2">
        <f t="shared" si="24"/>
        <v>100</v>
      </c>
      <c r="P49" s="2">
        <f t="shared" si="17"/>
        <v>100</v>
      </c>
      <c r="Q49" s="2">
        <f t="shared" si="17"/>
        <v>100</v>
      </c>
      <c r="R49" s="2">
        <f t="shared" si="17"/>
        <v>100</v>
      </c>
      <c r="S49" s="2">
        <f t="shared" si="17"/>
        <v>100</v>
      </c>
    </row>
  </sheetData>
  <mergeCells count="9">
    <mergeCell ref="A27:A28"/>
    <mergeCell ref="B27:S27"/>
    <mergeCell ref="A39:A40"/>
    <mergeCell ref="B39:S39"/>
    <mergeCell ref="A1:S2"/>
    <mergeCell ref="A3:A4"/>
    <mergeCell ref="B3:S3"/>
    <mergeCell ref="A15:A16"/>
    <mergeCell ref="B15:S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7"/>
  <sheetViews>
    <sheetView topLeftCell="A79" workbookViewId="0">
      <selection activeCell="A85" sqref="A85:P85"/>
    </sheetView>
  </sheetViews>
  <sheetFormatPr defaultRowHeight="15" x14ac:dyDescent="0.25"/>
  <cols>
    <col min="1" max="1" width="25.28515625" bestFit="1" customWidth="1"/>
  </cols>
  <sheetData>
    <row r="2" spans="1:16" ht="21" x14ac:dyDescent="0.35">
      <c r="A2" s="135" t="s">
        <v>32</v>
      </c>
      <c r="B2" s="144" t="s">
        <v>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6" x14ac:dyDescent="0.25">
      <c r="A3" s="136"/>
      <c r="B3" s="2">
        <v>0</v>
      </c>
      <c r="C3" s="2">
        <v>1</v>
      </c>
      <c r="D3" s="2">
        <v>4</v>
      </c>
      <c r="E3" s="2">
        <v>6</v>
      </c>
      <c r="F3" s="2">
        <v>8</v>
      </c>
      <c r="G3" s="2">
        <v>11</v>
      </c>
      <c r="H3" s="2">
        <v>15</v>
      </c>
      <c r="I3" s="2">
        <v>18</v>
      </c>
      <c r="J3" s="2">
        <v>20</v>
      </c>
      <c r="K3" s="2">
        <v>22</v>
      </c>
      <c r="L3" s="2">
        <v>25</v>
      </c>
      <c r="M3" s="2">
        <v>27</v>
      </c>
      <c r="N3" s="2">
        <v>32</v>
      </c>
      <c r="O3" s="2">
        <v>36</v>
      </c>
      <c r="P3" s="2">
        <v>41</v>
      </c>
    </row>
    <row r="4" spans="1:16" x14ac:dyDescent="0.25">
      <c r="A4" s="2" t="s">
        <v>27</v>
      </c>
      <c r="B4" s="25">
        <v>7.37</v>
      </c>
      <c r="C4" s="25">
        <v>6.97</v>
      </c>
      <c r="D4" s="25">
        <v>6.94</v>
      </c>
      <c r="E4" s="25">
        <v>7.08</v>
      </c>
      <c r="F4" s="25">
        <v>7.27</v>
      </c>
      <c r="G4" s="25">
        <v>7.29</v>
      </c>
      <c r="H4" s="25">
        <v>7.36</v>
      </c>
      <c r="I4" s="25">
        <v>7.43</v>
      </c>
      <c r="J4" s="25">
        <v>7.5</v>
      </c>
      <c r="K4" s="25">
        <v>7.6</v>
      </c>
      <c r="L4" s="25">
        <v>7.7</v>
      </c>
      <c r="M4" s="25">
        <v>7.81</v>
      </c>
      <c r="N4" s="25">
        <v>7.91</v>
      </c>
      <c r="O4" s="25">
        <v>7.99</v>
      </c>
      <c r="P4" s="25">
        <v>8.1</v>
      </c>
    </row>
    <row r="5" spans="1:16" x14ac:dyDescent="0.25">
      <c r="A5" s="2" t="s">
        <v>28</v>
      </c>
      <c r="B5" s="25">
        <v>7.34</v>
      </c>
      <c r="C5" s="25">
        <v>6.82</v>
      </c>
      <c r="D5" s="25">
        <v>6.77</v>
      </c>
      <c r="E5" s="25">
        <v>6.85</v>
      </c>
      <c r="F5" s="25">
        <v>7.12</v>
      </c>
      <c r="G5" s="25">
        <v>7.38</v>
      </c>
      <c r="H5" s="25">
        <v>7.46</v>
      </c>
      <c r="I5" s="25">
        <v>7.63</v>
      </c>
      <c r="J5" s="25">
        <v>7.72</v>
      </c>
      <c r="K5" s="25">
        <v>7.79</v>
      </c>
      <c r="L5" s="25">
        <v>7.83</v>
      </c>
      <c r="M5" s="25">
        <v>8</v>
      </c>
      <c r="N5" s="25">
        <v>8.0399999999999991</v>
      </c>
      <c r="O5" s="25">
        <v>8.14</v>
      </c>
      <c r="P5" s="25">
        <v>8.2200000000000006</v>
      </c>
    </row>
    <row r="8" spans="1:16" x14ac:dyDescent="0.25">
      <c r="A8" s="145" t="s">
        <v>192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1:16" x14ac:dyDescent="0.25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</row>
    <row r="10" spans="1:16" x14ac:dyDescent="0.25">
      <c r="A10" s="137" t="s">
        <v>10</v>
      </c>
      <c r="B10" s="137" t="s">
        <v>11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x14ac:dyDescent="0.25">
      <c r="A11" s="137"/>
      <c r="B11" s="2">
        <v>0</v>
      </c>
      <c r="C11" s="2">
        <v>1</v>
      </c>
      <c r="D11" s="2">
        <v>4</v>
      </c>
      <c r="E11" s="2">
        <v>6</v>
      </c>
      <c r="F11" s="2">
        <v>8</v>
      </c>
      <c r="G11" s="2">
        <v>11</v>
      </c>
      <c r="H11" s="2">
        <v>15</v>
      </c>
      <c r="I11" s="2">
        <v>18</v>
      </c>
      <c r="J11" s="2">
        <v>20</v>
      </c>
      <c r="K11" s="2">
        <v>22</v>
      </c>
      <c r="L11" s="2">
        <v>25</v>
      </c>
      <c r="M11" s="2">
        <v>27</v>
      </c>
      <c r="N11" s="2">
        <v>32</v>
      </c>
      <c r="O11" s="2">
        <v>36</v>
      </c>
      <c r="P11" s="2">
        <v>41</v>
      </c>
    </row>
    <row r="12" spans="1:16" x14ac:dyDescent="0.25">
      <c r="A12" s="2" t="s">
        <v>0</v>
      </c>
      <c r="B12" s="81">
        <v>0</v>
      </c>
      <c r="C12" s="81">
        <v>767.19840999999997</v>
      </c>
      <c r="D12" s="81">
        <v>2527.89095</v>
      </c>
      <c r="E12" s="81">
        <v>3382.0682499999998</v>
      </c>
      <c r="F12" s="81">
        <v>4680.9452700000002</v>
      </c>
      <c r="G12" s="81">
        <v>5475.5933599999998</v>
      </c>
      <c r="H12" s="81">
        <v>6380.3217599999998</v>
      </c>
      <c r="I12" s="81">
        <v>7052.51325</v>
      </c>
      <c r="J12" s="81">
        <v>7759.5528199999999</v>
      </c>
      <c r="K12" s="81">
        <v>7717.9035400000002</v>
      </c>
      <c r="L12" s="81">
        <v>8013.4066700000003</v>
      </c>
      <c r="M12" s="81">
        <v>8112.3341499999997</v>
      </c>
      <c r="N12" s="81">
        <v>8860.4953000000005</v>
      </c>
      <c r="O12" s="81">
        <v>9419.7638800000004</v>
      </c>
      <c r="P12" s="81">
        <v>9287.66705</v>
      </c>
    </row>
    <row r="13" spans="1:16" x14ac:dyDescent="0.25">
      <c r="A13" s="2" t="s">
        <v>1</v>
      </c>
      <c r="B13" s="81">
        <v>0</v>
      </c>
      <c r="C13" s="81">
        <v>253.14152999999999</v>
      </c>
      <c r="D13" s="81">
        <v>688.80065000000002</v>
      </c>
      <c r="E13" s="81">
        <v>1049.2738999999999</v>
      </c>
      <c r="F13" s="81">
        <v>1340.97498</v>
      </c>
      <c r="G13" s="81">
        <v>1741.3539900000001</v>
      </c>
      <c r="H13" s="81">
        <v>2333.4285199999999</v>
      </c>
      <c r="I13" s="81">
        <v>2596.02916</v>
      </c>
      <c r="J13" s="81">
        <v>2801.7096499999998</v>
      </c>
      <c r="K13" s="81">
        <v>2708.4347400000001</v>
      </c>
      <c r="L13" s="81">
        <v>2800.9054000000001</v>
      </c>
      <c r="M13" s="81">
        <v>2821.1195899999998</v>
      </c>
      <c r="N13" s="81">
        <v>3025.9831199999999</v>
      </c>
      <c r="O13" s="81">
        <v>3244.1080900000002</v>
      </c>
      <c r="P13" s="81">
        <v>3148.9666299999999</v>
      </c>
    </row>
    <row r="14" spans="1:16" x14ac:dyDescent="0.25">
      <c r="A14" s="2" t="s">
        <v>2</v>
      </c>
      <c r="B14" s="81">
        <v>0</v>
      </c>
      <c r="C14" s="81">
        <v>169.18763000000001</v>
      </c>
      <c r="D14" s="81">
        <v>783.71171000000004</v>
      </c>
      <c r="E14" s="81">
        <v>1264.4829099999999</v>
      </c>
      <c r="F14" s="81">
        <v>1836.34555</v>
      </c>
      <c r="G14" s="81">
        <v>2391.74028</v>
      </c>
      <c r="H14" s="81">
        <v>3201.12565</v>
      </c>
      <c r="I14" s="81">
        <v>3521.9756400000001</v>
      </c>
      <c r="J14" s="81">
        <v>3702.4052799999999</v>
      </c>
      <c r="K14" s="81">
        <v>3613.3053</v>
      </c>
      <c r="L14" s="81">
        <v>3696.60088</v>
      </c>
      <c r="M14" s="81">
        <v>3736.16887</v>
      </c>
      <c r="N14" s="81">
        <v>4036.8985600000001</v>
      </c>
      <c r="O14" s="81">
        <v>4277.7190499999997</v>
      </c>
      <c r="P14" s="81">
        <v>4186.7250400000003</v>
      </c>
    </row>
    <row r="15" spans="1:16" x14ac:dyDescent="0.25">
      <c r="A15" s="2" t="s">
        <v>3</v>
      </c>
      <c r="B15" s="81">
        <v>0</v>
      </c>
      <c r="C15" s="81">
        <v>203.14499000000001</v>
      </c>
      <c r="D15" s="81">
        <v>1543.3834899999999</v>
      </c>
      <c r="E15" s="81">
        <v>2465.4238700000001</v>
      </c>
      <c r="F15" s="81">
        <v>3770.8604799999998</v>
      </c>
      <c r="G15" s="81">
        <v>5431.9272000000001</v>
      </c>
      <c r="H15" s="81">
        <v>8032.8931899999998</v>
      </c>
      <c r="I15" s="81">
        <v>8952.3954200000007</v>
      </c>
      <c r="J15" s="81">
        <v>9420.1242000000002</v>
      </c>
      <c r="K15" s="81">
        <v>9249.5771800000002</v>
      </c>
      <c r="L15" s="81">
        <v>9298.16122</v>
      </c>
      <c r="M15" s="81">
        <v>9310.3696799999998</v>
      </c>
      <c r="N15" s="81">
        <v>10154.792439999999</v>
      </c>
      <c r="O15" s="81">
        <v>10760.073969999999</v>
      </c>
      <c r="P15" s="81">
        <v>10544.91707</v>
      </c>
    </row>
    <row r="16" spans="1:16" x14ac:dyDescent="0.25">
      <c r="A16" s="2" t="s">
        <v>4</v>
      </c>
      <c r="B16" s="81">
        <v>0</v>
      </c>
      <c r="C16" s="81">
        <v>46.631869999999999</v>
      </c>
      <c r="D16" s="81">
        <v>1001.4263099999999</v>
      </c>
      <c r="E16" s="81">
        <v>1800.71686</v>
      </c>
      <c r="F16" s="81">
        <v>2754.48675</v>
      </c>
      <c r="G16" s="81">
        <v>3718.7241399999998</v>
      </c>
      <c r="H16" s="81">
        <v>5123.5783199999996</v>
      </c>
      <c r="I16" s="81">
        <v>5728.9137899999996</v>
      </c>
      <c r="J16" s="81">
        <v>6060.15924</v>
      </c>
      <c r="K16" s="81">
        <v>6031.7427399999997</v>
      </c>
      <c r="L16" s="81">
        <v>6164.9930000000004</v>
      </c>
      <c r="M16" s="81">
        <v>6179.1297100000002</v>
      </c>
      <c r="N16" s="81">
        <v>6759.5224799999996</v>
      </c>
      <c r="O16" s="81">
        <v>7226.3894</v>
      </c>
      <c r="P16" s="81">
        <v>7051.2869099999998</v>
      </c>
    </row>
    <row r="17" spans="1:16" x14ac:dyDescent="0.25">
      <c r="A17" s="2" t="s">
        <v>5</v>
      </c>
      <c r="B17" s="81">
        <v>0</v>
      </c>
      <c r="C17" s="81">
        <v>0</v>
      </c>
      <c r="D17" s="81">
        <v>0</v>
      </c>
      <c r="E17" s="81">
        <v>49.133890000000001</v>
      </c>
      <c r="F17" s="81">
        <v>75.505070000000003</v>
      </c>
      <c r="G17" s="81">
        <v>71.631839999999997</v>
      </c>
      <c r="H17" s="81">
        <v>92.964489999999998</v>
      </c>
      <c r="I17" s="81">
        <v>96.850110000000001</v>
      </c>
      <c r="J17" s="81">
        <v>95.029570000000007</v>
      </c>
      <c r="K17" s="81">
        <v>90.787139999999994</v>
      </c>
      <c r="L17" s="81">
        <v>90.657650000000004</v>
      </c>
      <c r="M17" s="81">
        <v>91.997399999999999</v>
      </c>
      <c r="N17" s="81">
        <v>100.40165</v>
      </c>
      <c r="O17" s="81">
        <v>103.21908000000001</v>
      </c>
      <c r="P17" s="81">
        <v>103.29347</v>
      </c>
    </row>
    <row r="18" spans="1:16" x14ac:dyDescent="0.25">
      <c r="A18" s="2" t="s">
        <v>6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</row>
    <row r="19" spans="1:16" x14ac:dyDescent="0.25">
      <c r="A19" s="2" t="s">
        <v>7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6" x14ac:dyDescent="0.25">
      <c r="A21" s="7" t="s">
        <v>12</v>
      </c>
      <c r="B21" s="7">
        <v>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6" x14ac:dyDescent="0.25">
      <c r="A22" s="137" t="s">
        <v>10</v>
      </c>
      <c r="B22" s="137" t="s">
        <v>11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</row>
    <row r="23" spans="1:16" x14ac:dyDescent="0.25">
      <c r="A23" s="137"/>
      <c r="B23" s="2">
        <v>0</v>
      </c>
      <c r="C23" s="2">
        <v>1</v>
      </c>
      <c r="D23" s="2">
        <v>4</v>
      </c>
      <c r="E23" s="2">
        <v>6</v>
      </c>
      <c r="F23" s="2">
        <v>8</v>
      </c>
      <c r="G23" s="2">
        <v>11</v>
      </c>
      <c r="H23" s="2">
        <v>15</v>
      </c>
      <c r="I23" s="2">
        <v>18</v>
      </c>
      <c r="J23" s="2">
        <v>20</v>
      </c>
      <c r="K23" s="2">
        <v>22</v>
      </c>
      <c r="L23" s="2">
        <v>25</v>
      </c>
      <c r="M23" s="2">
        <v>27</v>
      </c>
      <c r="N23" s="2">
        <v>32</v>
      </c>
      <c r="O23" s="2">
        <v>36</v>
      </c>
      <c r="P23" s="2">
        <v>41</v>
      </c>
    </row>
    <row r="24" spans="1:16" x14ac:dyDescent="0.25">
      <c r="A24" s="2" t="s">
        <v>0</v>
      </c>
      <c r="B24" s="81">
        <f>$B$21*B12</f>
        <v>0</v>
      </c>
      <c r="C24" s="81">
        <f>$B$21*C12</f>
        <v>1534.3968199999999</v>
      </c>
      <c r="D24" s="81">
        <f t="shared" ref="D24:P24" si="0">$B$21*D12</f>
        <v>5055.7819</v>
      </c>
      <c r="E24" s="81">
        <f t="shared" si="0"/>
        <v>6764.1364999999996</v>
      </c>
      <c r="F24" s="81">
        <f t="shared" si="0"/>
        <v>9361.8905400000003</v>
      </c>
      <c r="G24" s="81">
        <f t="shared" si="0"/>
        <v>10951.18672</v>
      </c>
      <c r="H24" s="81">
        <f t="shared" si="0"/>
        <v>12760.64352</v>
      </c>
      <c r="I24" s="81">
        <f t="shared" si="0"/>
        <v>14105.0265</v>
      </c>
      <c r="J24" s="81">
        <f t="shared" si="0"/>
        <v>15519.10564</v>
      </c>
      <c r="K24" s="81">
        <f t="shared" si="0"/>
        <v>15435.80708</v>
      </c>
      <c r="L24" s="81">
        <f t="shared" si="0"/>
        <v>16026.813340000001</v>
      </c>
      <c r="M24" s="81">
        <f t="shared" si="0"/>
        <v>16224.668299999999</v>
      </c>
      <c r="N24" s="81">
        <f t="shared" si="0"/>
        <v>17720.990600000001</v>
      </c>
      <c r="O24" s="81">
        <f t="shared" si="0"/>
        <v>18839.527760000001</v>
      </c>
      <c r="P24" s="81">
        <f t="shared" si="0"/>
        <v>18575.3341</v>
      </c>
    </row>
    <row r="25" spans="1:16" x14ac:dyDescent="0.25">
      <c r="A25" s="2" t="s">
        <v>1</v>
      </c>
      <c r="B25" s="81">
        <f t="shared" ref="B25" si="1">$B$21*B13</f>
        <v>0</v>
      </c>
      <c r="C25" s="81">
        <f>$B$21*C13</f>
        <v>506.28305999999998</v>
      </c>
      <c r="D25" s="81">
        <f t="shared" ref="D25:P25" si="2">$B$21*D13</f>
        <v>1377.6013</v>
      </c>
      <c r="E25" s="81">
        <f t="shared" si="2"/>
        <v>2098.5477999999998</v>
      </c>
      <c r="F25" s="81">
        <f t="shared" si="2"/>
        <v>2681.9499599999999</v>
      </c>
      <c r="G25" s="81">
        <f t="shared" si="2"/>
        <v>3482.7079800000001</v>
      </c>
      <c r="H25" s="81">
        <f t="shared" si="2"/>
        <v>4666.8570399999999</v>
      </c>
      <c r="I25" s="81">
        <f t="shared" si="2"/>
        <v>5192.0583200000001</v>
      </c>
      <c r="J25" s="81">
        <f t="shared" si="2"/>
        <v>5603.4192999999996</v>
      </c>
      <c r="K25" s="81">
        <f t="shared" si="2"/>
        <v>5416.8694800000003</v>
      </c>
      <c r="L25" s="81">
        <f t="shared" si="2"/>
        <v>5601.8108000000002</v>
      </c>
      <c r="M25" s="81">
        <f t="shared" si="2"/>
        <v>5642.2391799999996</v>
      </c>
      <c r="N25" s="81">
        <f t="shared" si="2"/>
        <v>6051.9662399999997</v>
      </c>
      <c r="O25" s="81">
        <f t="shared" si="2"/>
        <v>6488.2161800000003</v>
      </c>
      <c r="P25" s="81">
        <f t="shared" si="2"/>
        <v>6297.9332599999998</v>
      </c>
    </row>
    <row r="26" spans="1:16" x14ac:dyDescent="0.25">
      <c r="A26" s="2" t="s">
        <v>2</v>
      </c>
      <c r="B26" s="81">
        <f t="shared" ref="B26" si="3">$B$21*B14</f>
        <v>0</v>
      </c>
      <c r="C26" s="81">
        <f t="shared" ref="C26:P26" si="4">$B$21*C14</f>
        <v>338.37526000000003</v>
      </c>
      <c r="D26" s="81">
        <f t="shared" si="4"/>
        <v>1567.4234200000001</v>
      </c>
      <c r="E26" s="81">
        <f t="shared" si="4"/>
        <v>2528.9658199999999</v>
      </c>
      <c r="F26" s="81">
        <f t="shared" si="4"/>
        <v>3672.6911</v>
      </c>
      <c r="G26" s="81">
        <f t="shared" si="4"/>
        <v>4783.48056</v>
      </c>
      <c r="H26" s="81">
        <f t="shared" si="4"/>
        <v>6402.2512999999999</v>
      </c>
      <c r="I26" s="81">
        <f t="shared" si="4"/>
        <v>7043.9512800000002</v>
      </c>
      <c r="J26" s="81">
        <f t="shared" si="4"/>
        <v>7404.8105599999999</v>
      </c>
      <c r="K26" s="81">
        <f t="shared" si="4"/>
        <v>7226.6106</v>
      </c>
      <c r="L26" s="81">
        <f t="shared" si="4"/>
        <v>7393.2017599999999</v>
      </c>
      <c r="M26" s="81">
        <f t="shared" si="4"/>
        <v>7472.3377399999999</v>
      </c>
      <c r="N26" s="81">
        <f t="shared" si="4"/>
        <v>8073.7971200000002</v>
      </c>
      <c r="O26" s="81">
        <f t="shared" si="4"/>
        <v>8555.4380999999994</v>
      </c>
      <c r="P26" s="81">
        <f t="shared" si="4"/>
        <v>8373.4500800000005</v>
      </c>
    </row>
    <row r="27" spans="1:16" x14ac:dyDescent="0.25">
      <c r="A27" s="2" t="s">
        <v>3</v>
      </c>
      <c r="B27" s="81">
        <f t="shared" ref="B27" si="5">$B$21*B15</f>
        <v>0</v>
      </c>
      <c r="C27" s="81">
        <f t="shared" ref="C27:P27" si="6">$B$21*C15</f>
        <v>406.28998000000001</v>
      </c>
      <c r="D27" s="81">
        <f t="shared" si="6"/>
        <v>3086.7669799999999</v>
      </c>
      <c r="E27" s="81">
        <f t="shared" si="6"/>
        <v>4930.8477400000002</v>
      </c>
      <c r="F27" s="81">
        <f t="shared" si="6"/>
        <v>7541.7209599999996</v>
      </c>
      <c r="G27" s="81">
        <f t="shared" si="6"/>
        <v>10863.8544</v>
      </c>
      <c r="H27" s="81">
        <f t="shared" si="6"/>
        <v>16065.78638</v>
      </c>
      <c r="I27" s="81">
        <f t="shared" si="6"/>
        <v>17904.790840000001</v>
      </c>
      <c r="J27" s="81">
        <f t="shared" si="6"/>
        <v>18840.2484</v>
      </c>
      <c r="K27" s="81">
        <f t="shared" si="6"/>
        <v>18499.15436</v>
      </c>
      <c r="L27" s="81">
        <f t="shared" si="6"/>
        <v>18596.32244</v>
      </c>
      <c r="M27" s="81">
        <f t="shared" si="6"/>
        <v>18620.73936</v>
      </c>
      <c r="N27" s="81">
        <f t="shared" si="6"/>
        <v>20309.584879999999</v>
      </c>
      <c r="O27" s="81">
        <f t="shared" si="6"/>
        <v>21520.147939999999</v>
      </c>
      <c r="P27" s="81">
        <f t="shared" si="6"/>
        <v>21089.834139999999</v>
      </c>
    </row>
    <row r="28" spans="1:16" x14ac:dyDescent="0.25">
      <c r="A28" s="2" t="s">
        <v>4</v>
      </c>
      <c r="B28" s="81">
        <f t="shared" ref="B28" si="7">$B$21*B16</f>
        <v>0</v>
      </c>
      <c r="C28" s="81">
        <f t="shared" ref="C28:P28" si="8">$B$21*C16</f>
        <v>93.263739999999999</v>
      </c>
      <c r="D28" s="81">
        <f t="shared" si="8"/>
        <v>2002.8526199999999</v>
      </c>
      <c r="E28" s="81">
        <f t="shared" si="8"/>
        <v>3601.43372</v>
      </c>
      <c r="F28" s="81">
        <f t="shared" si="8"/>
        <v>5508.9735000000001</v>
      </c>
      <c r="G28" s="81">
        <f t="shared" si="8"/>
        <v>7437.4482799999996</v>
      </c>
      <c r="H28" s="81">
        <f t="shared" si="8"/>
        <v>10247.156639999999</v>
      </c>
      <c r="I28" s="81">
        <f t="shared" si="8"/>
        <v>11457.827579999999</v>
      </c>
      <c r="J28" s="81">
        <f t="shared" si="8"/>
        <v>12120.31848</v>
      </c>
      <c r="K28" s="81">
        <f t="shared" si="8"/>
        <v>12063.485479999999</v>
      </c>
      <c r="L28" s="81">
        <f t="shared" si="8"/>
        <v>12329.986000000001</v>
      </c>
      <c r="M28" s="81">
        <f t="shared" si="8"/>
        <v>12358.25942</v>
      </c>
      <c r="N28" s="81">
        <f t="shared" si="8"/>
        <v>13519.044959999999</v>
      </c>
      <c r="O28" s="81">
        <f t="shared" si="8"/>
        <v>14452.7788</v>
      </c>
      <c r="P28" s="81">
        <f t="shared" si="8"/>
        <v>14102.57382</v>
      </c>
    </row>
    <row r="29" spans="1:16" x14ac:dyDescent="0.25">
      <c r="A29" s="2" t="s">
        <v>5</v>
      </c>
      <c r="B29" s="81">
        <f t="shared" ref="B29" si="9">$B$21*B17</f>
        <v>0</v>
      </c>
      <c r="C29" s="81">
        <f t="shared" ref="C29:P29" si="10">$B$21*C17</f>
        <v>0</v>
      </c>
      <c r="D29" s="81">
        <f t="shared" si="10"/>
        <v>0</v>
      </c>
      <c r="E29" s="81">
        <f t="shared" si="10"/>
        <v>98.267780000000002</v>
      </c>
      <c r="F29" s="81">
        <f t="shared" si="10"/>
        <v>151.01014000000001</v>
      </c>
      <c r="G29" s="81">
        <f t="shared" si="10"/>
        <v>143.26367999999999</v>
      </c>
      <c r="H29" s="81">
        <f t="shared" si="10"/>
        <v>185.92898</v>
      </c>
      <c r="I29" s="81">
        <f t="shared" si="10"/>
        <v>193.70022</v>
      </c>
      <c r="J29" s="81">
        <f t="shared" si="10"/>
        <v>190.05914000000001</v>
      </c>
      <c r="K29" s="81">
        <f t="shared" si="10"/>
        <v>181.57427999999999</v>
      </c>
      <c r="L29" s="81">
        <f t="shared" si="10"/>
        <v>181.31530000000001</v>
      </c>
      <c r="M29" s="81">
        <f t="shared" si="10"/>
        <v>183.9948</v>
      </c>
      <c r="N29" s="81">
        <f t="shared" si="10"/>
        <v>200.80330000000001</v>
      </c>
      <c r="O29" s="81">
        <f t="shared" si="10"/>
        <v>206.43816000000001</v>
      </c>
      <c r="P29" s="81">
        <f t="shared" si="10"/>
        <v>206.58694</v>
      </c>
    </row>
    <row r="30" spans="1:16" x14ac:dyDescent="0.25">
      <c r="A30" s="2" t="s">
        <v>6</v>
      </c>
      <c r="B30" s="81">
        <f t="shared" ref="B30" si="11">$B$21*B18</f>
        <v>0</v>
      </c>
      <c r="C30" s="81">
        <f t="shared" ref="C30:P30" si="12">$B$21*C18</f>
        <v>0</v>
      </c>
      <c r="D30" s="81">
        <f t="shared" si="12"/>
        <v>0</v>
      </c>
      <c r="E30" s="81">
        <f t="shared" si="12"/>
        <v>0</v>
      </c>
      <c r="F30" s="81">
        <f t="shared" si="12"/>
        <v>0</v>
      </c>
      <c r="G30" s="81">
        <f t="shared" si="12"/>
        <v>0</v>
      </c>
      <c r="H30" s="81">
        <f t="shared" si="12"/>
        <v>0</v>
      </c>
      <c r="I30" s="81">
        <f t="shared" si="12"/>
        <v>0</v>
      </c>
      <c r="J30" s="81">
        <f t="shared" si="12"/>
        <v>0</v>
      </c>
      <c r="K30" s="81">
        <f t="shared" si="12"/>
        <v>0</v>
      </c>
      <c r="L30" s="81">
        <f t="shared" si="12"/>
        <v>0</v>
      </c>
      <c r="M30" s="81">
        <f t="shared" si="12"/>
        <v>0</v>
      </c>
      <c r="N30" s="81">
        <f t="shared" si="12"/>
        <v>0</v>
      </c>
      <c r="O30" s="81">
        <f t="shared" si="12"/>
        <v>0</v>
      </c>
      <c r="P30" s="81">
        <f t="shared" si="12"/>
        <v>0</v>
      </c>
    </row>
    <row r="31" spans="1:16" x14ac:dyDescent="0.25">
      <c r="A31" s="2" t="s">
        <v>7</v>
      </c>
      <c r="B31" s="81">
        <f t="shared" ref="B31" si="13">$B$21*B19</f>
        <v>0</v>
      </c>
      <c r="C31" s="81">
        <f t="shared" ref="C31:P31" si="14">$B$21*C19</f>
        <v>0</v>
      </c>
      <c r="D31" s="81">
        <f t="shared" si="14"/>
        <v>0</v>
      </c>
      <c r="E31" s="81">
        <f t="shared" si="14"/>
        <v>0</v>
      </c>
      <c r="F31" s="81">
        <f t="shared" si="14"/>
        <v>0</v>
      </c>
      <c r="G31" s="81">
        <f t="shared" si="14"/>
        <v>0</v>
      </c>
      <c r="H31" s="81">
        <f t="shared" si="14"/>
        <v>0</v>
      </c>
      <c r="I31" s="81">
        <f t="shared" si="14"/>
        <v>0</v>
      </c>
      <c r="J31" s="81">
        <f t="shared" si="14"/>
        <v>0</v>
      </c>
      <c r="K31" s="81">
        <f t="shared" si="14"/>
        <v>0</v>
      </c>
      <c r="L31" s="81">
        <f t="shared" si="14"/>
        <v>0</v>
      </c>
      <c r="M31" s="81">
        <f t="shared" si="14"/>
        <v>0</v>
      </c>
      <c r="N31" s="81">
        <f t="shared" si="14"/>
        <v>0</v>
      </c>
      <c r="O31" s="81">
        <f t="shared" si="14"/>
        <v>0</v>
      </c>
      <c r="P31" s="81">
        <f t="shared" si="14"/>
        <v>0</v>
      </c>
    </row>
    <row r="32" spans="1:16" x14ac:dyDescent="0.25">
      <c r="A32" s="2" t="s">
        <v>8</v>
      </c>
      <c r="B32" s="81">
        <f>SUM(B24:B31)</f>
        <v>0</v>
      </c>
      <c r="C32" s="81">
        <f>SUM(C24:C31)</f>
        <v>2878.6088599999998</v>
      </c>
      <c r="D32" s="81">
        <f t="shared" ref="D32:P32" si="15">SUM(D24:D31)</f>
        <v>13090.426219999999</v>
      </c>
      <c r="E32" s="81">
        <f t="shared" si="15"/>
        <v>20022.199359999999</v>
      </c>
      <c r="F32" s="81">
        <f t="shared" si="15"/>
        <v>28918.236199999999</v>
      </c>
      <c r="G32" s="81">
        <f t="shared" si="15"/>
        <v>37661.941619999998</v>
      </c>
      <c r="H32" s="81">
        <f t="shared" si="15"/>
        <v>50328.62386</v>
      </c>
      <c r="I32" s="81">
        <f t="shared" si="15"/>
        <v>55897.354739999995</v>
      </c>
      <c r="J32" s="81">
        <f t="shared" si="15"/>
        <v>59677.961519999997</v>
      </c>
      <c r="K32" s="81">
        <f t="shared" si="15"/>
        <v>58823.501279999997</v>
      </c>
      <c r="L32" s="81">
        <f t="shared" si="15"/>
        <v>60129.449640000006</v>
      </c>
      <c r="M32" s="81">
        <f t="shared" si="15"/>
        <v>60502.238799999999</v>
      </c>
      <c r="N32" s="81">
        <f t="shared" si="15"/>
        <v>65876.187099999996</v>
      </c>
      <c r="O32" s="81">
        <f t="shared" si="15"/>
        <v>70062.54694</v>
      </c>
      <c r="P32" s="81">
        <f t="shared" si="15"/>
        <v>68645.712339999998</v>
      </c>
    </row>
    <row r="34" spans="1:16" x14ac:dyDescent="0.25">
      <c r="A34" s="137" t="s">
        <v>207</v>
      </c>
      <c r="B34" s="137" t="s">
        <v>11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</row>
    <row r="35" spans="1:16" x14ac:dyDescent="0.25">
      <c r="A35" s="137"/>
      <c r="B35" s="2">
        <v>0</v>
      </c>
      <c r="C35" s="2">
        <v>1</v>
      </c>
      <c r="D35" s="2">
        <v>4</v>
      </c>
      <c r="E35" s="2">
        <v>6</v>
      </c>
      <c r="F35" s="2">
        <v>8</v>
      </c>
      <c r="G35" s="2">
        <v>11</v>
      </c>
      <c r="H35" s="2">
        <v>15</v>
      </c>
      <c r="I35" s="2">
        <v>18</v>
      </c>
      <c r="J35" s="2">
        <v>20</v>
      </c>
      <c r="K35" s="2">
        <v>22</v>
      </c>
      <c r="L35" s="2">
        <v>25</v>
      </c>
      <c r="M35" s="2">
        <v>27</v>
      </c>
      <c r="N35" s="2">
        <v>32</v>
      </c>
      <c r="O35" s="2">
        <v>36</v>
      </c>
      <c r="P35" s="2">
        <v>41</v>
      </c>
    </row>
    <row r="36" spans="1:16" x14ac:dyDescent="0.25">
      <c r="A36" s="2" t="s">
        <v>0</v>
      </c>
      <c r="B36" s="81">
        <f>$B$21*B24</f>
        <v>0</v>
      </c>
      <c r="C36" s="48">
        <f>C24/1000</f>
        <v>1.53439682</v>
      </c>
      <c r="D36" s="48">
        <f t="shared" ref="D36:P36" si="16">D24/1000</f>
        <v>5.0557819000000004</v>
      </c>
      <c r="E36" s="48">
        <f t="shared" si="16"/>
        <v>6.7641364999999993</v>
      </c>
      <c r="F36" s="48">
        <f t="shared" si="16"/>
        <v>9.361890540000001</v>
      </c>
      <c r="G36" s="48">
        <f t="shared" si="16"/>
        <v>10.951186719999999</v>
      </c>
      <c r="H36" s="48">
        <f t="shared" si="16"/>
        <v>12.76064352</v>
      </c>
      <c r="I36" s="48">
        <f t="shared" si="16"/>
        <v>14.105026499999999</v>
      </c>
      <c r="J36" s="48">
        <f t="shared" si="16"/>
        <v>15.519105639999999</v>
      </c>
      <c r="K36" s="48">
        <f t="shared" si="16"/>
        <v>15.43580708</v>
      </c>
      <c r="L36" s="48">
        <f t="shared" si="16"/>
        <v>16.02681334</v>
      </c>
      <c r="M36" s="48">
        <f t="shared" si="16"/>
        <v>16.224668299999998</v>
      </c>
      <c r="N36" s="48">
        <f t="shared" si="16"/>
        <v>17.7209906</v>
      </c>
      <c r="O36" s="48">
        <f t="shared" si="16"/>
        <v>18.839527759999999</v>
      </c>
      <c r="P36" s="48">
        <f t="shared" si="16"/>
        <v>18.575334099999999</v>
      </c>
    </row>
    <row r="37" spans="1:16" x14ac:dyDescent="0.25">
      <c r="A37" s="2" t="s">
        <v>1</v>
      </c>
      <c r="B37" s="81">
        <f t="shared" ref="B37:B43" si="17">$B$21*B25</f>
        <v>0</v>
      </c>
      <c r="C37" s="48">
        <f t="shared" ref="C37:P37" si="18">C25/1000</f>
        <v>0.50628306000000001</v>
      </c>
      <c r="D37" s="48">
        <f t="shared" si="18"/>
        <v>1.3776013</v>
      </c>
      <c r="E37" s="48">
        <f t="shared" si="18"/>
        <v>2.0985478</v>
      </c>
      <c r="F37" s="48">
        <f t="shared" si="18"/>
        <v>2.6819499599999999</v>
      </c>
      <c r="G37" s="48">
        <f t="shared" si="18"/>
        <v>3.4827079800000003</v>
      </c>
      <c r="H37" s="48">
        <f t="shared" si="18"/>
        <v>4.66685704</v>
      </c>
      <c r="I37" s="48">
        <f t="shared" si="18"/>
        <v>5.1920583200000001</v>
      </c>
      <c r="J37" s="48">
        <f t="shared" si="18"/>
        <v>5.6034192999999997</v>
      </c>
      <c r="K37" s="48">
        <f t="shared" si="18"/>
        <v>5.4168694799999999</v>
      </c>
      <c r="L37" s="48">
        <f t="shared" si="18"/>
        <v>5.6018108</v>
      </c>
      <c r="M37" s="48">
        <f t="shared" si="18"/>
        <v>5.6422391799999998</v>
      </c>
      <c r="N37" s="48">
        <f t="shared" si="18"/>
        <v>6.0519662399999996</v>
      </c>
      <c r="O37" s="48">
        <f t="shared" si="18"/>
        <v>6.4882161800000002</v>
      </c>
      <c r="P37" s="48">
        <f t="shared" si="18"/>
        <v>6.2979332599999998</v>
      </c>
    </row>
    <row r="38" spans="1:16" x14ac:dyDescent="0.25">
      <c r="A38" s="2" t="s">
        <v>2</v>
      </c>
      <c r="B38" s="81">
        <f t="shared" si="17"/>
        <v>0</v>
      </c>
      <c r="C38" s="48">
        <f t="shared" ref="C38:P38" si="19">C26/1000</f>
        <v>0.33837526000000001</v>
      </c>
      <c r="D38" s="48">
        <f t="shared" si="19"/>
        <v>1.5674234200000001</v>
      </c>
      <c r="E38" s="48">
        <f t="shared" si="19"/>
        <v>2.5289658199999998</v>
      </c>
      <c r="F38" s="48">
        <f t="shared" si="19"/>
        <v>3.6726911000000002</v>
      </c>
      <c r="G38" s="48">
        <f t="shared" si="19"/>
        <v>4.7834805600000001</v>
      </c>
      <c r="H38" s="48">
        <f t="shared" si="19"/>
        <v>6.4022512999999996</v>
      </c>
      <c r="I38" s="48">
        <f t="shared" si="19"/>
        <v>7.0439512799999999</v>
      </c>
      <c r="J38" s="48">
        <f t="shared" si="19"/>
        <v>7.4048105599999996</v>
      </c>
      <c r="K38" s="48">
        <f t="shared" si="19"/>
        <v>7.2266105999999999</v>
      </c>
      <c r="L38" s="48">
        <f t="shared" si="19"/>
        <v>7.3932017600000002</v>
      </c>
      <c r="M38" s="48">
        <f t="shared" si="19"/>
        <v>7.4723377399999995</v>
      </c>
      <c r="N38" s="48">
        <f t="shared" si="19"/>
        <v>8.07379712</v>
      </c>
      <c r="O38" s="48">
        <f t="shared" si="19"/>
        <v>8.5554380999999999</v>
      </c>
      <c r="P38" s="48">
        <f t="shared" si="19"/>
        <v>8.3734500800000013</v>
      </c>
    </row>
    <row r="39" spans="1:16" x14ac:dyDescent="0.25">
      <c r="A39" s="2" t="s">
        <v>3</v>
      </c>
      <c r="B39" s="81">
        <f t="shared" si="17"/>
        <v>0</v>
      </c>
      <c r="C39" s="48">
        <f t="shared" ref="C39:P39" si="20">C27/1000</f>
        <v>0.40628998</v>
      </c>
      <c r="D39" s="48">
        <f t="shared" si="20"/>
        <v>3.0867669799999997</v>
      </c>
      <c r="E39" s="48">
        <f t="shared" si="20"/>
        <v>4.9308477399999999</v>
      </c>
      <c r="F39" s="48">
        <f t="shared" si="20"/>
        <v>7.5417209599999993</v>
      </c>
      <c r="G39" s="48">
        <f t="shared" si="20"/>
        <v>10.863854400000001</v>
      </c>
      <c r="H39" s="48">
        <f t="shared" si="20"/>
        <v>16.065786379999999</v>
      </c>
      <c r="I39" s="48">
        <f t="shared" si="20"/>
        <v>17.90479084</v>
      </c>
      <c r="J39" s="48">
        <f t="shared" si="20"/>
        <v>18.8402484</v>
      </c>
      <c r="K39" s="48">
        <f t="shared" si="20"/>
        <v>18.499154360000002</v>
      </c>
      <c r="L39" s="48">
        <f t="shared" si="20"/>
        <v>18.596322440000002</v>
      </c>
      <c r="M39" s="48">
        <f t="shared" si="20"/>
        <v>18.620739359999998</v>
      </c>
      <c r="N39" s="48">
        <f t="shared" si="20"/>
        <v>20.309584879999999</v>
      </c>
      <c r="O39" s="48">
        <f t="shared" si="20"/>
        <v>21.520147939999998</v>
      </c>
      <c r="P39" s="48">
        <f t="shared" si="20"/>
        <v>21.089834140000001</v>
      </c>
    </row>
    <row r="40" spans="1:16" x14ac:dyDescent="0.25">
      <c r="A40" s="2" t="s">
        <v>4</v>
      </c>
      <c r="B40" s="81">
        <f t="shared" si="17"/>
        <v>0</v>
      </c>
      <c r="C40" s="48">
        <f t="shared" ref="C40:P40" si="21">C28/1000</f>
        <v>9.3263739999999998E-2</v>
      </c>
      <c r="D40" s="48">
        <f t="shared" si="21"/>
        <v>2.0028526200000001</v>
      </c>
      <c r="E40" s="48">
        <f t="shared" si="21"/>
        <v>3.6014337200000002</v>
      </c>
      <c r="F40" s="48">
        <f t="shared" si="21"/>
        <v>5.5089734999999997</v>
      </c>
      <c r="G40" s="48">
        <f t="shared" si="21"/>
        <v>7.4374482799999999</v>
      </c>
      <c r="H40" s="48">
        <f t="shared" si="21"/>
        <v>10.24715664</v>
      </c>
      <c r="I40" s="48">
        <f t="shared" si="21"/>
        <v>11.45782758</v>
      </c>
      <c r="J40" s="48">
        <f t="shared" si="21"/>
        <v>12.12031848</v>
      </c>
      <c r="K40" s="48">
        <f t="shared" si="21"/>
        <v>12.063485479999999</v>
      </c>
      <c r="L40" s="48">
        <f t="shared" si="21"/>
        <v>12.329986000000002</v>
      </c>
      <c r="M40" s="48">
        <f t="shared" si="21"/>
        <v>12.35825942</v>
      </c>
      <c r="N40" s="48">
        <f t="shared" si="21"/>
        <v>13.519044959999999</v>
      </c>
      <c r="O40" s="48">
        <f t="shared" si="21"/>
        <v>14.452778800000001</v>
      </c>
      <c r="P40" s="48">
        <f t="shared" si="21"/>
        <v>14.10257382</v>
      </c>
    </row>
    <row r="41" spans="1:16" x14ac:dyDescent="0.25">
      <c r="A41" s="2" t="s">
        <v>5</v>
      </c>
      <c r="B41" s="81">
        <f t="shared" si="17"/>
        <v>0</v>
      </c>
      <c r="C41" s="48">
        <f t="shared" ref="C41:P41" si="22">C29/1000</f>
        <v>0</v>
      </c>
      <c r="D41" s="48">
        <f t="shared" si="22"/>
        <v>0</v>
      </c>
      <c r="E41" s="48">
        <f t="shared" si="22"/>
        <v>9.8267779999999999E-2</v>
      </c>
      <c r="F41" s="48">
        <f t="shared" si="22"/>
        <v>0.15101014000000001</v>
      </c>
      <c r="G41" s="48">
        <f t="shared" si="22"/>
        <v>0.14326368</v>
      </c>
      <c r="H41" s="48">
        <f t="shared" si="22"/>
        <v>0.18592897999999999</v>
      </c>
      <c r="I41" s="48">
        <f t="shared" si="22"/>
        <v>0.19370022000000001</v>
      </c>
      <c r="J41" s="48">
        <f t="shared" si="22"/>
        <v>0.19005914000000002</v>
      </c>
      <c r="K41" s="48">
        <f t="shared" si="22"/>
        <v>0.18157427999999998</v>
      </c>
      <c r="L41" s="48">
        <f t="shared" si="22"/>
        <v>0.18131530000000001</v>
      </c>
      <c r="M41" s="48">
        <f t="shared" si="22"/>
        <v>0.18399479999999999</v>
      </c>
      <c r="N41" s="48">
        <f t="shared" si="22"/>
        <v>0.20080330000000002</v>
      </c>
      <c r="O41" s="48">
        <f t="shared" si="22"/>
        <v>0.20643816000000001</v>
      </c>
      <c r="P41" s="48">
        <f t="shared" si="22"/>
        <v>0.20658694</v>
      </c>
    </row>
    <row r="42" spans="1:16" x14ac:dyDescent="0.25">
      <c r="A42" s="2" t="s">
        <v>6</v>
      </c>
      <c r="B42" s="81">
        <f t="shared" si="17"/>
        <v>0</v>
      </c>
      <c r="C42" s="48">
        <f t="shared" ref="C42:P42" si="23">C30/1000</f>
        <v>0</v>
      </c>
      <c r="D42" s="48">
        <f t="shared" si="23"/>
        <v>0</v>
      </c>
      <c r="E42" s="48">
        <f t="shared" si="23"/>
        <v>0</v>
      </c>
      <c r="F42" s="48">
        <f t="shared" si="23"/>
        <v>0</v>
      </c>
      <c r="G42" s="48">
        <f t="shared" si="23"/>
        <v>0</v>
      </c>
      <c r="H42" s="48">
        <f t="shared" si="23"/>
        <v>0</v>
      </c>
      <c r="I42" s="48">
        <f t="shared" si="23"/>
        <v>0</v>
      </c>
      <c r="J42" s="48">
        <f t="shared" si="23"/>
        <v>0</v>
      </c>
      <c r="K42" s="48">
        <f t="shared" si="23"/>
        <v>0</v>
      </c>
      <c r="L42" s="48">
        <f t="shared" si="23"/>
        <v>0</v>
      </c>
      <c r="M42" s="48">
        <f t="shared" si="23"/>
        <v>0</v>
      </c>
      <c r="N42" s="48">
        <f t="shared" si="23"/>
        <v>0</v>
      </c>
      <c r="O42" s="48">
        <f t="shared" si="23"/>
        <v>0</v>
      </c>
      <c r="P42" s="48">
        <f t="shared" si="23"/>
        <v>0</v>
      </c>
    </row>
    <row r="43" spans="1:16" x14ac:dyDescent="0.25">
      <c r="A43" s="2" t="s">
        <v>7</v>
      </c>
      <c r="B43" s="81">
        <f t="shared" si="17"/>
        <v>0</v>
      </c>
      <c r="C43" s="48">
        <f t="shared" ref="C43:P43" si="24">C31/1000</f>
        <v>0</v>
      </c>
      <c r="D43" s="48">
        <f t="shared" si="24"/>
        <v>0</v>
      </c>
      <c r="E43" s="48">
        <f t="shared" si="24"/>
        <v>0</v>
      </c>
      <c r="F43" s="48">
        <f t="shared" si="24"/>
        <v>0</v>
      </c>
      <c r="G43" s="48">
        <f t="shared" si="24"/>
        <v>0</v>
      </c>
      <c r="H43" s="48">
        <f t="shared" si="24"/>
        <v>0</v>
      </c>
      <c r="I43" s="48">
        <f t="shared" si="24"/>
        <v>0</v>
      </c>
      <c r="J43" s="48">
        <f t="shared" si="24"/>
        <v>0</v>
      </c>
      <c r="K43" s="48">
        <f t="shared" si="24"/>
        <v>0</v>
      </c>
      <c r="L43" s="48">
        <f t="shared" si="24"/>
        <v>0</v>
      </c>
      <c r="M43" s="48">
        <f t="shared" si="24"/>
        <v>0</v>
      </c>
      <c r="N43" s="48">
        <f t="shared" si="24"/>
        <v>0</v>
      </c>
      <c r="O43" s="48">
        <f t="shared" si="24"/>
        <v>0</v>
      </c>
      <c r="P43" s="48">
        <f t="shared" si="24"/>
        <v>0</v>
      </c>
    </row>
    <row r="44" spans="1:16" x14ac:dyDescent="0.25">
      <c r="A44" s="2" t="s">
        <v>8</v>
      </c>
      <c r="B44" s="81">
        <f>SUM(B36:B43)</f>
        <v>0</v>
      </c>
      <c r="C44" s="48">
        <f t="shared" ref="C44:P44" si="25">C32/1000</f>
        <v>2.8786088599999999</v>
      </c>
      <c r="D44" s="48">
        <f t="shared" si="25"/>
        <v>13.090426219999999</v>
      </c>
      <c r="E44" s="48">
        <f t="shared" si="25"/>
        <v>20.022199359999998</v>
      </c>
      <c r="F44" s="48">
        <f t="shared" si="25"/>
        <v>28.918236199999999</v>
      </c>
      <c r="G44" s="48">
        <f t="shared" si="25"/>
        <v>37.66194162</v>
      </c>
      <c r="H44" s="48">
        <f t="shared" si="25"/>
        <v>50.32862386</v>
      </c>
      <c r="I44" s="48">
        <f t="shared" si="25"/>
        <v>55.897354739999997</v>
      </c>
      <c r="J44" s="48">
        <f t="shared" si="25"/>
        <v>59.677961519999997</v>
      </c>
      <c r="K44" s="48">
        <f t="shared" si="25"/>
        <v>58.823501279999995</v>
      </c>
      <c r="L44" s="48">
        <f t="shared" si="25"/>
        <v>60.129449640000004</v>
      </c>
      <c r="M44" s="48">
        <f t="shared" si="25"/>
        <v>60.502238800000001</v>
      </c>
      <c r="N44" s="48">
        <f t="shared" si="25"/>
        <v>65.876187099999996</v>
      </c>
      <c r="O44" s="48">
        <f t="shared" si="25"/>
        <v>70.062546940000004</v>
      </c>
      <c r="P44" s="48">
        <f t="shared" si="25"/>
        <v>68.645712340000003</v>
      </c>
    </row>
    <row r="46" spans="1:16" x14ac:dyDescent="0.25">
      <c r="A46" s="145" t="s">
        <v>193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</row>
    <row r="47" spans="1:16" x14ac:dyDescent="0.25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</row>
    <row r="48" spans="1:16" x14ac:dyDescent="0.25">
      <c r="A48" s="137" t="s">
        <v>10</v>
      </c>
      <c r="B48" s="137" t="s">
        <v>11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</row>
    <row r="49" spans="1:16" x14ac:dyDescent="0.25">
      <c r="A49" s="137"/>
      <c r="B49" s="2">
        <v>0</v>
      </c>
      <c r="C49" s="2">
        <v>1</v>
      </c>
      <c r="D49" s="2">
        <v>4</v>
      </c>
      <c r="E49" s="2">
        <v>6</v>
      </c>
      <c r="F49" s="2">
        <v>8</v>
      </c>
      <c r="G49" s="2">
        <v>11</v>
      </c>
      <c r="H49" s="2">
        <v>15</v>
      </c>
      <c r="I49" s="2">
        <v>18</v>
      </c>
      <c r="J49" s="2">
        <v>20</v>
      </c>
      <c r="K49" s="2">
        <v>22</v>
      </c>
      <c r="L49" s="2">
        <v>25</v>
      </c>
      <c r="M49" s="2">
        <v>27</v>
      </c>
      <c r="N49" s="2">
        <v>32</v>
      </c>
      <c r="O49" s="2">
        <v>36</v>
      </c>
      <c r="P49" s="2">
        <v>41</v>
      </c>
    </row>
    <row r="50" spans="1:16" x14ac:dyDescent="0.25">
      <c r="A50" s="2" t="s">
        <v>0</v>
      </c>
      <c r="B50" s="81">
        <v>0</v>
      </c>
      <c r="C50" s="81">
        <v>688.67012999999997</v>
      </c>
      <c r="D50" s="81">
        <v>2123.6075700000001</v>
      </c>
      <c r="E50" s="81">
        <v>2862.4704999999999</v>
      </c>
      <c r="F50" s="81">
        <v>3693.47262</v>
      </c>
      <c r="G50" s="81">
        <v>5538.8473899999999</v>
      </c>
      <c r="H50" s="81">
        <v>6585.57233</v>
      </c>
      <c r="I50" s="81">
        <v>6707.8192399999998</v>
      </c>
      <c r="J50" s="81">
        <v>6771.3970099999997</v>
      </c>
      <c r="K50" s="81">
        <v>7014.5442899999998</v>
      </c>
      <c r="L50" s="81">
        <v>7416.6903300000004</v>
      </c>
      <c r="M50" s="81">
        <v>7530.6236200000003</v>
      </c>
      <c r="N50" s="81">
        <v>7852.3730100000002</v>
      </c>
      <c r="O50" s="81">
        <v>7672.0303199999998</v>
      </c>
      <c r="P50" s="81">
        <v>8050.7174400000004</v>
      </c>
    </row>
    <row r="51" spans="1:16" x14ac:dyDescent="0.25">
      <c r="A51" s="2" t="s">
        <v>1</v>
      </c>
      <c r="B51" s="81">
        <v>0</v>
      </c>
      <c r="C51" s="81">
        <v>201.64297999999999</v>
      </c>
      <c r="D51" s="81">
        <v>659.06164000000001</v>
      </c>
      <c r="E51" s="81">
        <v>978.33064999999999</v>
      </c>
      <c r="F51" s="81">
        <v>1519.7332699999999</v>
      </c>
      <c r="G51" s="81">
        <v>2525.79405</v>
      </c>
      <c r="H51" s="81">
        <v>2835.6441100000002</v>
      </c>
      <c r="I51" s="81">
        <v>2846.92787</v>
      </c>
      <c r="J51" s="81">
        <v>2830.1120500000002</v>
      </c>
      <c r="K51" s="81">
        <v>2895.6590200000001</v>
      </c>
      <c r="L51" s="81">
        <v>2965.6519199999998</v>
      </c>
      <c r="M51" s="81">
        <v>2990.51784</v>
      </c>
      <c r="N51" s="81">
        <v>3085.01089</v>
      </c>
      <c r="O51" s="81">
        <v>2967.4700899999998</v>
      </c>
      <c r="P51" s="81">
        <v>3119.0869400000001</v>
      </c>
    </row>
    <row r="52" spans="1:16" x14ac:dyDescent="0.25">
      <c r="A52" s="2" t="s">
        <v>2</v>
      </c>
      <c r="B52" s="81">
        <v>0</v>
      </c>
      <c r="C52" s="81">
        <v>54.56541</v>
      </c>
      <c r="D52" s="81">
        <v>617.78552000000002</v>
      </c>
      <c r="E52" s="81">
        <v>939.29655000000002</v>
      </c>
      <c r="F52" s="81">
        <v>1581.39878</v>
      </c>
      <c r="G52" s="81">
        <v>3559.28325</v>
      </c>
      <c r="H52" s="81">
        <v>3955.4743100000001</v>
      </c>
      <c r="I52" s="81">
        <v>3949.8088899999998</v>
      </c>
      <c r="J52" s="81">
        <v>3893.3374800000001</v>
      </c>
      <c r="K52" s="81">
        <v>4020.9092099999998</v>
      </c>
      <c r="L52" s="81">
        <v>4136.8851999999997</v>
      </c>
      <c r="M52" s="81">
        <v>4179.6352399999996</v>
      </c>
      <c r="N52" s="81">
        <v>4282.7631600000004</v>
      </c>
      <c r="O52" s="81">
        <v>4124.1524200000003</v>
      </c>
      <c r="P52" s="81">
        <v>4331.2010499999997</v>
      </c>
    </row>
    <row r="53" spans="1:16" x14ac:dyDescent="0.25">
      <c r="A53" s="2" t="s">
        <v>3</v>
      </c>
      <c r="B53" s="81">
        <v>0</v>
      </c>
      <c r="C53" s="81">
        <v>228.32144</v>
      </c>
      <c r="D53" s="81">
        <v>1322.2947300000001</v>
      </c>
      <c r="E53" s="81">
        <v>1946.3749700000001</v>
      </c>
      <c r="F53" s="81">
        <v>3774.9647399999999</v>
      </c>
      <c r="G53" s="81">
        <v>9841.9338000000007</v>
      </c>
      <c r="H53" s="81">
        <v>11263.76612</v>
      </c>
      <c r="I53" s="81">
        <v>11247.88234</v>
      </c>
      <c r="J53" s="81">
        <v>10972.424730000001</v>
      </c>
      <c r="K53" s="81">
        <v>11297.779329999999</v>
      </c>
      <c r="L53" s="81">
        <v>11796.93016</v>
      </c>
      <c r="M53" s="81">
        <v>11882.09296</v>
      </c>
      <c r="N53" s="81">
        <v>12140.05387</v>
      </c>
      <c r="O53" s="81">
        <v>11615.48228</v>
      </c>
      <c r="P53" s="81">
        <v>12098.72927</v>
      </c>
    </row>
    <row r="54" spans="1:16" x14ac:dyDescent="0.25">
      <c r="A54" s="2" t="s">
        <v>4</v>
      </c>
      <c r="B54" s="81">
        <v>0</v>
      </c>
      <c r="C54" s="81">
        <v>51.255839999999999</v>
      </c>
      <c r="D54" s="81">
        <v>777.38482999999997</v>
      </c>
      <c r="E54" s="81">
        <v>1306.61292</v>
      </c>
      <c r="F54" s="81">
        <v>2410.0182300000001</v>
      </c>
      <c r="G54" s="81">
        <v>5848.8341399999999</v>
      </c>
      <c r="H54" s="81">
        <v>6590.5391900000004</v>
      </c>
      <c r="I54" s="81">
        <v>6607.8757100000003</v>
      </c>
      <c r="J54" s="81">
        <v>6427.2977799999999</v>
      </c>
      <c r="K54" s="81">
        <v>6684.1248900000001</v>
      </c>
      <c r="L54" s="81">
        <v>7021.0117399999999</v>
      </c>
      <c r="M54" s="81">
        <v>7122.2495500000005</v>
      </c>
      <c r="N54" s="81">
        <v>7342.9410699999999</v>
      </c>
      <c r="O54" s="81">
        <v>7010.1292599999997</v>
      </c>
      <c r="P54" s="81">
        <v>7307.7651500000002</v>
      </c>
    </row>
    <row r="55" spans="1:16" x14ac:dyDescent="0.25">
      <c r="A55" s="2" t="s">
        <v>5</v>
      </c>
      <c r="B55" s="81">
        <v>0</v>
      </c>
      <c r="C55" s="81">
        <v>0</v>
      </c>
      <c r="D55" s="81">
        <v>77.983900000000006</v>
      </c>
      <c r="E55" s="81">
        <v>322.17991999999998</v>
      </c>
      <c r="F55" s="81">
        <v>410.31468999999998</v>
      </c>
      <c r="G55" s="81">
        <v>465.72809000000001</v>
      </c>
      <c r="H55" s="81">
        <v>501.63799</v>
      </c>
      <c r="I55" s="81">
        <v>513.33133999999995</v>
      </c>
      <c r="J55" s="81">
        <v>479.35340000000002</v>
      </c>
      <c r="K55" s="81">
        <v>495.63925999999998</v>
      </c>
      <c r="L55" s="81">
        <v>527.98832000000004</v>
      </c>
      <c r="M55" s="81">
        <v>537.64018999999996</v>
      </c>
      <c r="N55" s="81">
        <v>557.29678000000001</v>
      </c>
      <c r="O55" s="81">
        <v>516.68140000000005</v>
      </c>
      <c r="P55" s="81">
        <v>533.00876000000005</v>
      </c>
    </row>
    <row r="56" spans="1:16" x14ac:dyDescent="0.25">
      <c r="A56" s="2" t="s">
        <v>6</v>
      </c>
      <c r="B56" s="81">
        <v>0</v>
      </c>
      <c r="C56" s="81">
        <v>0</v>
      </c>
      <c r="D56" s="81">
        <v>97.968059999999994</v>
      </c>
      <c r="E56" s="81">
        <v>210.76507000000001</v>
      </c>
      <c r="F56" s="81">
        <v>288.17419000000001</v>
      </c>
      <c r="G56" s="81">
        <v>294.57395000000002</v>
      </c>
      <c r="H56" s="81">
        <v>346.81491</v>
      </c>
      <c r="I56" s="81">
        <v>334.61926</v>
      </c>
      <c r="J56" s="81">
        <v>322.69623000000001</v>
      </c>
      <c r="K56" s="81">
        <v>328.76803000000001</v>
      </c>
      <c r="L56" s="81">
        <v>339.41072000000003</v>
      </c>
      <c r="M56" s="81">
        <v>337.08571000000001</v>
      </c>
      <c r="N56" s="81">
        <v>357.43632000000002</v>
      </c>
      <c r="O56" s="81">
        <v>336.10969</v>
      </c>
      <c r="P56" s="81">
        <v>353.09163000000001</v>
      </c>
    </row>
    <row r="57" spans="1:16" x14ac:dyDescent="0.25">
      <c r="A57" s="2" t="s">
        <v>7</v>
      </c>
      <c r="B57" s="81">
        <v>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6" x14ac:dyDescent="0.25">
      <c r="A59" s="7" t="s">
        <v>12</v>
      </c>
      <c r="B59" s="7">
        <v>2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6" x14ac:dyDescent="0.25">
      <c r="A60" s="137" t="s">
        <v>204</v>
      </c>
      <c r="B60" s="137" t="s">
        <v>11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</row>
    <row r="61" spans="1:16" x14ac:dyDescent="0.25">
      <c r="A61" s="137"/>
      <c r="B61" s="2">
        <v>0</v>
      </c>
      <c r="C61" s="2">
        <v>1</v>
      </c>
      <c r="D61" s="2">
        <v>4</v>
      </c>
      <c r="E61" s="2">
        <v>6</v>
      </c>
      <c r="F61" s="2">
        <v>8</v>
      </c>
      <c r="G61" s="2">
        <v>11</v>
      </c>
      <c r="H61" s="2">
        <v>15</v>
      </c>
      <c r="I61" s="2">
        <v>18</v>
      </c>
      <c r="J61" s="2">
        <v>20</v>
      </c>
      <c r="K61" s="2">
        <v>22</v>
      </c>
      <c r="L61" s="2">
        <v>25</v>
      </c>
      <c r="M61" s="2">
        <v>27</v>
      </c>
      <c r="N61" s="2">
        <v>32</v>
      </c>
      <c r="O61" s="2">
        <v>36</v>
      </c>
      <c r="P61" s="2">
        <v>41</v>
      </c>
    </row>
    <row r="62" spans="1:16" x14ac:dyDescent="0.25">
      <c r="A62" s="2" t="s">
        <v>0</v>
      </c>
      <c r="B62" s="81">
        <f>B50*$B$59</f>
        <v>0</v>
      </c>
      <c r="C62" s="81">
        <f>C50*$B$59</f>
        <v>1377.3402599999999</v>
      </c>
      <c r="D62" s="81">
        <f t="shared" ref="D62:P62" si="26">D50*$B$59</f>
        <v>4247.2151400000002</v>
      </c>
      <c r="E62" s="81">
        <f t="shared" si="26"/>
        <v>5724.9409999999998</v>
      </c>
      <c r="F62" s="81">
        <f t="shared" si="26"/>
        <v>7386.94524</v>
      </c>
      <c r="G62" s="81">
        <f t="shared" si="26"/>
        <v>11077.69478</v>
      </c>
      <c r="H62" s="81">
        <f t="shared" si="26"/>
        <v>13171.14466</v>
      </c>
      <c r="I62" s="81">
        <f t="shared" si="26"/>
        <v>13415.63848</v>
      </c>
      <c r="J62" s="81">
        <f t="shared" si="26"/>
        <v>13542.794019999999</v>
      </c>
      <c r="K62" s="81">
        <f t="shared" si="26"/>
        <v>14029.08858</v>
      </c>
      <c r="L62" s="81">
        <f t="shared" si="26"/>
        <v>14833.380660000001</v>
      </c>
      <c r="M62" s="81">
        <f t="shared" si="26"/>
        <v>15061.247240000001</v>
      </c>
      <c r="N62" s="81">
        <f t="shared" si="26"/>
        <v>15704.74602</v>
      </c>
      <c r="O62" s="81">
        <f t="shared" si="26"/>
        <v>15344.06064</v>
      </c>
      <c r="P62" s="81">
        <f t="shared" si="26"/>
        <v>16101.434880000001</v>
      </c>
    </row>
    <row r="63" spans="1:16" x14ac:dyDescent="0.25">
      <c r="A63" s="2" t="s">
        <v>1</v>
      </c>
      <c r="B63" s="81">
        <f t="shared" ref="B63" si="27">B51*$B$59</f>
        <v>0</v>
      </c>
      <c r="C63" s="81">
        <f t="shared" ref="C63:P63" si="28">C51*$B$59</f>
        <v>403.28595999999999</v>
      </c>
      <c r="D63" s="81">
        <f>D51*$B$59</f>
        <v>1318.12328</v>
      </c>
      <c r="E63" s="81">
        <f t="shared" si="28"/>
        <v>1956.6613</v>
      </c>
      <c r="F63" s="81">
        <f t="shared" si="28"/>
        <v>3039.4665399999999</v>
      </c>
      <c r="G63" s="81">
        <f t="shared" si="28"/>
        <v>5051.5880999999999</v>
      </c>
      <c r="H63" s="81">
        <f t="shared" si="28"/>
        <v>5671.2882200000004</v>
      </c>
      <c r="I63" s="81">
        <f t="shared" si="28"/>
        <v>5693.85574</v>
      </c>
      <c r="J63" s="81">
        <f t="shared" si="28"/>
        <v>5660.2241000000004</v>
      </c>
      <c r="K63" s="81">
        <f t="shared" si="28"/>
        <v>5791.3180400000001</v>
      </c>
      <c r="L63" s="81">
        <f t="shared" si="28"/>
        <v>5931.3038399999996</v>
      </c>
      <c r="M63" s="81">
        <f t="shared" si="28"/>
        <v>5981.03568</v>
      </c>
      <c r="N63" s="81">
        <f t="shared" si="28"/>
        <v>6170.02178</v>
      </c>
      <c r="O63" s="81">
        <f t="shared" si="28"/>
        <v>5934.9401799999996</v>
      </c>
      <c r="P63" s="81">
        <f t="shared" si="28"/>
        <v>6238.1738800000003</v>
      </c>
    </row>
    <row r="64" spans="1:16" x14ac:dyDescent="0.25">
      <c r="A64" s="2" t="s">
        <v>2</v>
      </c>
      <c r="B64" s="81">
        <f>B52*$B$59</f>
        <v>0</v>
      </c>
      <c r="C64" s="81">
        <f t="shared" ref="C64:P64" si="29">C52*$B$59</f>
        <v>109.13082</v>
      </c>
      <c r="D64" s="81">
        <f t="shared" si="29"/>
        <v>1235.57104</v>
      </c>
      <c r="E64" s="81">
        <f t="shared" si="29"/>
        <v>1878.5931</v>
      </c>
      <c r="F64" s="81">
        <f t="shared" si="29"/>
        <v>3162.79756</v>
      </c>
      <c r="G64" s="81">
        <f t="shared" si="29"/>
        <v>7118.5664999999999</v>
      </c>
      <c r="H64" s="81">
        <f t="shared" si="29"/>
        <v>7910.9486200000001</v>
      </c>
      <c r="I64" s="81">
        <f t="shared" si="29"/>
        <v>7899.6177799999996</v>
      </c>
      <c r="J64" s="81">
        <f t="shared" si="29"/>
        <v>7786.6749600000003</v>
      </c>
      <c r="K64" s="81">
        <f t="shared" si="29"/>
        <v>8041.8184199999996</v>
      </c>
      <c r="L64" s="81">
        <f t="shared" si="29"/>
        <v>8273.7703999999994</v>
      </c>
      <c r="M64" s="81">
        <f t="shared" si="29"/>
        <v>8359.2704799999992</v>
      </c>
      <c r="N64" s="81">
        <f t="shared" si="29"/>
        <v>8565.5263200000009</v>
      </c>
      <c r="O64" s="81">
        <f t="shared" si="29"/>
        <v>8248.3048400000007</v>
      </c>
      <c r="P64" s="81">
        <f t="shared" si="29"/>
        <v>8662.4020999999993</v>
      </c>
    </row>
    <row r="65" spans="1:16" x14ac:dyDescent="0.25">
      <c r="A65" s="2" t="s">
        <v>3</v>
      </c>
      <c r="B65" s="81">
        <f t="shared" ref="B65" si="30">B53*$B$59</f>
        <v>0</v>
      </c>
      <c r="C65" s="81">
        <f t="shared" ref="C65:P65" si="31">C53*$B$59</f>
        <v>456.64287999999999</v>
      </c>
      <c r="D65" s="81">
        <f t="shared" si="31"/>
        <v>2644.5894600000001</v>
      </c>
      <c r="E65" s="81">
        <f t="shared" si="31"/>
        <v>3892.7499400000002</v>
      </c>
      <c r="F65" s="81">
        <f t="shared" si="31"/>
        <v>7549.9294799999998</v>
      </c>
      <c r="G65" s="81">
        <f t="shared" si="31"/>
        <v>19683.867600000001</v>
      </c>
      <c r="H65" s="81">
        <f t="shared" si="31"/>
        <v>22527.53224</v>
      </c>
      <c r="I65" s="81">
        <f t="shared" si="31"/>
        <v>22495.76468</v>
      </c>
      <c r="J65" s="81">
        <f t="shared" si="31"/>
        <v>21944.849460000001</v>
      </c>
      <c r="K65" s="81">
        <f t="shared" si="31"/>
        <v>22595.558659999999</v>
      </c>
      <c r="L65" s="81">
        <f t="shared" si="31"/>
        <v>23593.86032</v>
      </c>
      <c r="M65" s="81">
        <f t="shared" si="31"/>
        <v>23764.18592</v>
      </c>
      <c r="N65" s="81">
        <f t="shared" si="31"/>
        <v>24280.107739999999</v>
      </c>
      <c r="O65" s="81">
        <f t="shared" si="31"/>
        <v>23230.96456</v>
      </c>
      <c r="P65" s="81">
        <f t="shared" si="31"/>
        <v>24197.45854</v>
      </c>
    </row>
    <row r="66" spans="1:16" x14ac:dyDescent="0.25">
      <c r="A66" s="2" t="s">
        <v>4</v>
      </c>
      <c r="B66" s="81">
        <f t="shared" ref="B66" si="32">B54*$B$59</f>
        <v>0</v>
      </c>
      <c r="C66" s="81">
        <f t="shared" ref="C66:P66" si="33">C54*$B$59</f>
        <v>102.51168</v>
      </c>
      <c r="D66" s="81">
        <f t="shared" si="33"/>
        <v>1554.7696599999999</v>
      </c>
      <c r="E66" s="81">
        <f t="shared" si="33"/>
        <v>2613.2258400000001</v>
      </c>
      <c r="F66" s="81">
        <f t="shared" si="33"/>
        <v>4820.0364600000003</v>
      </c>
      <c r="G66" s="81">
        <f t="shared" si="33"/>
        <v>11697.66828</v>
      </c>
      <c r="H66" s="81">
        <f t="shared" si="33"/>
        <v>13181.078380000001</v>
      </c>
      <c r="I66" s="81">
        <f t="shared" si="33"/>
        <v>13215.751420000001</v>
      </c>
      <c r="J66" s="81">
        <f t="shared" si="33"/>
        <v>12854.59556</v>
      </c>
      <c r="K66" s="81">
        <f t="shared" si="33"/>
        <v>13368.24978</v>
      </c>
      <c r="L66" s="81">
        <f t="shared" si="33"/>
        <v>14042.02348</v>
      </c>
      <c r="M66" s="81">
        <f t="shared" si="33"/>
        <v>14244.499100000001</v>
      </c>
      <c r="N66" s="81">
        <f t="shared" si="33"/>
        <v>14685.88214</v>
      </c>
      <c r="O66" s="81">
        <f t="shared" si="33"/>
        <v>14020.258519999999</v>
      </c>
      <c r="P66" s="81">
        <f t="shared" si="33"/>
        <v>14615.5303</v>
      </c>
    </row>
    <row r="67" spans="1:16" x14ac:dyDescent="0.25">
      <c r="A67" s="2" t="s">
        <v>5</v>
      </c>
      <c r="B67" s="81">
        <f t="shared" ref="B67" si="34">B55*$B$59</f>
        <v>0</v>
      </c>
      <c r="C67" s="81">
        <f t="shared" ref="C67:P67" si="35">C55*$B$59</f>
        <v>0</v>
      </c>
      <c r="D67" s="81">
        <f t="shared" si="35"/>
        <v>155.96780000000001</v>
      </c>
      <c r="E67" s="81">
        <f t="shared" si="35"/>
        <v>644.35983999999996</v>
      </c>
      <c r="F67" s="81">
        <f t="shared" si="35"/>
        <v>820.62937999999997</v>
      </c>
      <c r="G67" s="81">
        <f t="shared" si="35"/>
        <v>931.45618000000002</v>
      </c>
      <c r="H67" s="81">
        <f t="shared" si="35"/>
        <v>1003.27598</v>
      </c>
      <c r="I67" s="81">
        <f t="shared" si="35"/>
        <v>1026.6626799999999</v>
      </c>
      <c r="J67" s="81">
        <f t="shared" si="35"/>
        <v>958.70680000000004</v>
      </c>
      <c r="K67" s="81">
        <f t="shared" si="35"/>
        <v>991.27851999999996</v>
      </c>
      <c r="L67" s="81">
        <f t="shared" si="35"/>
        <v>1055.9766400000001</v>
      </c>
      <c r="M67" s="81">
        <f t="shared" si="35"/>
        <v>1075.2803799999999</v>
      </c>
      <c r="N67" s="81">
        <f t="shared" si="35"/>
        <v>1114.59356</v>
      </c>
      <c r="O67" s="81">
        <f t="shared" si="35"/>
        <v>1033.3628000000001</v>
      </c>
      <c r="P67" s="81">
        <f t="shared" si="35"/>
        <v>1066.0175200000001</v>
      </c>
    </row>
    <row r="68" spans="1:16" x14ac:dyDescent="0.25">
      <c r="A68" s="2" t="s">
        <v>6</v>
      </c>
      <c r="B68" s="81">
        <f t="shared" ref="B68" si="36">B56*$B$59</f>
        <v>0</v>
      </c>
      <c r="C68" s="81">
        <f t="shared" ref="C68:P68" si="37">C56*$B$59</f>
        <v>0</v>
      </c>
      <c r="D68" s="81">
        <f t="shared" si="37"/>
        <v>195.93611999999999</v>
      </c>
      <c r="E68" s="81">
        <f t="shared" si="37"/>
        <v>421.53014000000002</v>
      </c>
      <c r="F68" s="81">
        <f t="shared" si="37"/>
        <v>576.34838000000002</v>
      </c>
      <c r="G68" s="81">
        <f t="shared" si="37"/>
        <v>589.14790000000005</v>
      </c>
      <c r="H68" s="81">
        <f t="shared" si="37"/>
        <v>693.62982</v>
      </c>
      <c r="I68" s="81">
        <f t="shared" si="37"/>
        <v>669.23851999999999</v>
      </c>
      <c r="J68" s="81">
        <f t="shared" si="37"/>
        <v>645.39246000000003</v>
      </c>
      <c r="K68" s="81">
        <f t="shared" si="37"/>
        <v>657.53606000000002</v>
      </c>
      <c r="L68" s="81">
        <f t="shared" si="37"/>
        <v>678.82144000000005</v>
      </c>
      <c r="M68" s="81">
        <f t="shared" si="37"/>
        <v>674.17142000000001</v>
      </c>
      <c r="N68" s="81">
        <f t="shared" si="37"/>
        <v>714.87264000000005</v>
      </c>
      <c r="O68" s="81">
        <f t="shared" si="37"/>
        <v>672.21938</v>
      </c>
      <c r="P68" s="81">
        <f t="shared" si="37"/>
        <v>706.18326000000002</v>
      </c>
    </row>
    <row r="69" spans="1:16" x14ac:dyDescent="0.25">
      <c r="A69" s="2" t="s">
        <v>7</v>
      </c>
      <c r="B69" s="81">
        <f t="shared" ref="B69" si="38">B57*$B$59</f>
        <v>0</v>
      </c>
      <c r="C69" s="81">
        <f t="shared" ref="C69:P69" si="39">C57*$B$59</f>
        <v>0</v>
      </c>
      <c r="D69" s="81">
        <f t="shared" si="39"/>
        <v>0</v>
      </c>
      <c r="E69" s="81">
        <f t="shared" si="39"/>
        <v>0</v>
      </c>
      <c r="F69" s="81">
        <f t="shared" si="39"/>
        <v>0</v>
      </c>
      <c r="G69" s="81">
        <f t="shared" si="39"/>
        <v>0</v>
      </c>
      <c r="H69" s="81">
        <f t="shared" si="39"/>
        <v>0</v>
      </c>
      <c r="I69" s="81">
        <f t="shared" si="39"/>
        <v>0</v>
      </c>
      <c r="J69" s="81">
        <f t="shared" si="39"/>
        <v>0</v>
      </c>
      <c r="K69" s="81">
        <f t="shared" si="39"/>
        <v>0</v>
      </c>
      <c r="L69" s="81">
        <f t="shared" si="39"/>
        <v>0</v>
      </c>
      <c r="M69" s="81">
        <f t="shared" si="39"/>
        <v>0</v>
      </c>
      <c r="N69" s="81">
        <f t="shared" si="39"/>
        <v>0</v>
      </c>
      <c r="O69" s="81">
        <f t="shared" si="39"/>
        <v>0</v>
      </c>
      <c r="P69" s="81">
        <f t="shared" si="39"/>
        <v>0</v>
      </c>
    </row>
    <row r="70" spans="1:16" x14ac:dyDescent="0.25">
      <c r="A70" s="2" t="s">
        <v>8</v>
      </c>
      <c r="B70" s="81">
        <f>SUM(B62:B69)</f>
        <v>0</v>
      </c>
      <c r="C70" s="81">
        <f t="shared" ref="C70:P70" si="40">SUM(C62:C69)</f>
        <v>2448.9115999999999</v>
      </c>
      <c r="D70" s="81">
        <f t="shared" si="40"/>
        <v>11352.172500000001</v>
      </c>
      <c r="E70" s="81">
        <f t="shared" si="40"/>
        <v>17132.061160000001</v>
      </c>
      <c r="F70" s="81">
        <f t="shared" si="40"/>
        <v>27356.153039999997</v>
      </c>
      <c r="G70" s="81">
        <f t="shared" si="40"/>
        <v>56149.98934</v>
      </c>
      <c r="H70" s="81">
        <f t="shared" si="40"/>
        <v>64158.897920000003</v>
      </c>
      <c r="I70" s="81">
        <f t="shared" si="40"/>
        <v>64416.529300000002</v>
      </c>
      <c r="J70" s="81">
        <f t="shared" si="40"/>
        <v>63393.237360000006</v>
      </c>
      <c r="K70" s="81">
        <f t="shared" si="40"/>
        <v>65474.848059999997</v>
      </c>
      <c r="L70" s="81">
        <f t="shared" si="40"/>
        <v>68409.136779999986</v>
      </c>
      <c r="M70" s="81">
        <f t="shared" si="40"/>
        <v>69159.690220000004</v>
      </c>
      <c r="N70" s="81">
        <f t="shared" si="40"/>
        <v>71235.750199999995</v>
      </c>
      <c r="O70" s="81">
        <f t="shared" si="40"/>
        <v>68484.110920000006</v>
      </c>
      <c r="P70" s="81">
        <f t="shared" si="40"/>
        <v>71587.20048</v>
      </c>
    </row>
    <row r="72" spans="1:16" x14ac:dyDescent="0.25">
      <c r="A72" s="137" t="s">
        <v>205</v>
      </c>
      <c r="B72" s="137" t="s">
        <v>11</v>
      </c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</row>
    <row r="73" spans="1:16" x14ac:dyDescent="0.25">
      <c r="A73" s="137"/>
      <c r="B73" s="2">
        <v>0</v>
      </c>
      <c r="C73" s="2">
        <v>1</v>
      </c>
      <c r="D73" s="2">
        <v>4</v>
      </c>
      <c r="E73" s="2">
        <v>6</v>
      </c>
      <c r="F73" s="2">
        <v>8</v>
      </c>
      <c r="G73" s="2">
        <v>11</v>
      </c>
      <c r="H73" s="2">
        <v>15</v>
      </c>
      <c r="I73" s="2">
        <v>18</v>
      </c>
      <c r="J73" s="2">
        <v>20</v>
      </c>
      <c r="K73" s="2">
        <v>22</v>
      </c>
      <c r="L73" s="2">
        <v>25</v>
      </c>
      <c r="M73" s="2">
        <v>27</v>
      </c>
      <c r="N73" s="2">
        <v>32</v>
      </c>
      <c r="O73" s="2">
        <v>36</v>
      </c>
      <c r="P73" s="2">
        <v>41</v>
      </c>
    </row>
    <row r="74" spans="1:16" x14ac:dyDescent="0.25">
      <c r="A74" s="2" t="s">
        <v>0</v>
      </c>
      <c r="B74" s="81">
        <f>$B$21*B62</f>
        <v>0</v>
      </c>
      <c r="C74" s="25">
        <f>C62/1000</f>
        <v>1.37734026</v>
      </c>
      <c r="D74" s="25">
        <f t="shared" ref="D74:P74" si="41">D62/1000</f>
        <v>4.2472151400000007</v>
      </c>
      <c r="E74" s="25">
        <f t="shared" si="41"/>
        <v>5.7249409999999994</v>
      </c>
      <c r="F74" s="25">
        <f t="shared" si="41"/>
        <v>7.3869452400000002</v>
      </c>
      <c r="G74" s="48">
        <f t="shared" si="41"/>
        <v>11.07769478</v>
      </c>
      <c r="H74" s="48">
        <f t="shared" si="41"/>
        <v>13.17114466</v>
      </c>
      <c r="I74" s="48">
        <f t="shared" si="41"/>
        <v>13.41563848</v>
      </c>
      <c r="J74" s="48">
        <f t="shared" si="41"/>
        <v>13.542794019999999</v>
      </c>
      <c r="K74" s="48">
        <f t="shared" si="41"/>
        <v>14.02908858</v>
      </c>
      <c r="L74" s="48">
        <f t="shared" si="41"/>
        <v>14.833380660000001</v>
      </c>
      <c r="M74" s="48">
        <f t="shared" si="41"/>
        <v>15.06124724</v>
      </c>
      <c r="N74" s="48">
        <f t="shared" si="41"/>
        <v>15.70474602</v>
      </c>
      <c r="O74" s="48">
        <f t="shared" si="41"/>
        <v>15.34406064</v>
      </c>
      <c r="P74" s="48">
        <f t="shared" si="41"/>
        <v>16.101434879999999</v>
      </c>
    </row>
    <row r="75" spans="1:16" x14ac:dyDescent="0.25">
      <c r="A75" s="2" t="s">
        <v>1</v>
      </c>
      <c r="B75" s="81">
        <f t="shared" ref="B75:B81" si="42">$B$21*B63</f>
        <v>0</v>
      </c>
      <c r="C75" s="25">
        <f t="shared" ref="C75:P75" si="43">C63/1000</f>
        <v>0.40328596</v>
      </c>
      <c r="D75" s="25">
        <f t="shared" si="43"/>
        <v>1.31812328</v>
      </c>
      <c r="E75" s="25">
        <f t="shared" si="43"/>
        <v>1.9566612999999999</v>
      </c>
      <c r="F75" s="25">
        <f t="shared" si="43"/>
        <v>3.0394665399999998</v>
      </c>
      <c r="G75" s="25">
        <f t="shared" si="43"/>
        <v>5.0515881</v>
      </c>
      <c r="H75" s="25">
        <f t="shared" si="43"/>
        <v>5.6712882200000001</v>
      </c>
      <c r="I75" s="25">
        <f t="shared" si="43"/>
        <v>5.6938557400000001</v>
      </c>
      <c r="J75" s="25">
        <f t="shared" si="43"/>
        <v>5.6602241000000006</v>
      </c>
      <c r="K75" s="25">
        <f t="shared" si="43"/>
        <v>5.7913180400000002</v>
      </c>
      <c r="L75" s="25">
        <f t="shared" si="43"/>
        <v>5.93130384</v>
      </c>
      <c r="M75" s="25">
        <f t="shared" si="43"/>
        <v>5.9810356799999997</v>
      </c>
      <c r="N75" s="25">
        <f t="shared" si="43"/>
        <v>6.1700217799999999</v>
      </c>
      <c r="O75" s="25">
        <f t="shared" si="43"/>
        <v>5.9349401799999999</v>
      </c>
      <c r="P75" s="25">
        <f t="shared" si="43"/>
        <v>6.2381738800000006</v>
      </c>
    </row>
    <row r="76" spans="1:16" x14ac:dyDescent="0.25">
      <c r="A76" s="2" t="s">
        <v>2</v>
      </c>
      <c r="B76" s="81">
        <f t="shared" si="42"/>
        <v>0</v>
      </c>
      <c r="C76" s="25">
        <f t="shared" ref="C76:P76" si="44">C64/1000</f>
        <v>0.10913082</v>
      </c>
      <c r="D76" s="25">
        <f t="shared" si="44"/>
        <v>1.23557104</v>
      </c>
      <c r="E76" s="25">
        <f t="shared" si="44"/>
        <v>1.8785931</v>
      </c>
      <c r="F76" s="25">
        <f t="shared" si="44"/>
        <v>3.16279756</v>
      </c>
      <c r="G76" s="25">
        <f t="shared" si="44"/>
        <v>7.1185665</v>
      </c>
      <c r="H76" s="25">
        <f t="shared" si="44"/>
        <v>7.9109486200000001</v>
      </c>
      <c r="I76" s="25">
        <f t="shared" si="44"/>
        <v>7.8996177799999998</v>
      </c>
      <c r="J76" s="25">
        <f t="shared" si="44"/>
        <v>7.78667496</v>
      </c>
      <c r="K76" s="25">
        <f t="shared" si="44"/>
        <v>8.0418184200000002</v>
      </c>
      <c r="L76" s="25">
        <f t="shared" si="44"/>
        <v>8.2737704000000001</v>
      </c>
      <c r="M76" s="25">
        <f t="shared" si="44"/>
        <v>8.3592704799999993</v>
      </c>
      <c r="N76" s="25">
        <f t="shared" si="44"/>
        <v>8.56552632</v>
      </c>
      <c r="O76" s="25">
        <f t="shared" si="44"/>
        <v>8.2483048400000012</v>
      </c>
      <c r="P76" s="25">
        <f t="shared" si="44"/>
        <v>8.6624020999999995</v>
      </c>
    </row>
    <row r="77" spans="1:16" x14ac:dyDescent="0.25">
      <c r="A77" s="2" t="s">
        <v>3</v>
      </c>
      <c r="B77" s="81">
        <f t="shared" si="42"/>
        <v>0</v>
      </c>
      <c r="C77" s="25">
        <f t="shared" ref="C77:P77" si="45">C65/1000</f>
        <v>0.45664287999999997</v>
      </c>
      <c r="D77" s="25">
        <f t="shared" si="45"/>
        <v>2.6445894600000002</v>
      </c>
      <c r="E77" s="25">
        <f t="shared" si="45"/>
        <v>3.8927499400000003</v>
      </c>
      <c r="F77" s="25">
        <f t="shared" si="45"/>
        <v>7.5499294799999994</v>
      </c>
      <c r="G77" s="48">
        <f t="shared" si="45"/>
        <v>19.683867600000003</v>
      </c>
      <c r="H77" s="48">
        <f t="shared" si="45"/>
        <v>22.527532239999999</v>
      </c>
      <c r="I77" s="48">
        <f t="shared" si="45"/>
        <v>22.495764680000001</v>
      </c>
      <c r="J77" s="48">
        <f t="shared" si="45"/>
        <v>21.94484946</v>
      </c>
      <c r="K77" s="48">
        <f t="shared" si="45"/>
        <v>22.595558659999998</v>
      </c>
      <c r="L77" s="48">
        <f t="shared" si="45"/>
        <v>23.593860320000001</v>
      </c>
      <c r="M77" s="48">
        <f t="shared" si="45"/>
        <v>23.764185919999999</v>
      </c>
      <c r="N77" s="48">
        <f t="shared" si="45"/>
        <v>24.280107739999998</v>
      </c>
      <c r="O77" s="48">
        <f t="shared" si="45"/>
        <v>23.23096456</v>
      </c>
      <c r="P77" s="48">
        <f t="shared" si="45"/>
        <v>24.19745854</v>
      </c>
    </row>
    <row r="78" spans="1:16" x14ac:dyDescent="0.25">
      <c r="A78" s="2" t="s">
        <v>4</v>
      </c>
      <c r="B78" s="81">
        <f t="shared" si="42"/>
        <v>0</v>
      </c>
      <c r="C78" s="25">
        <f t="shared" ref="C78:P78" si="46">C66/1000</f>
        <v>0.10251167999999999</v>
      </c>
      <c r="D78" s="25">
        <f t="shared" si="46"/>
        <v>1.5547696599999998</v>
      </c>
      <c r="E78" s="25">
        <f t="shared" si="46"/>
        <v>2.6132258400000001</v>
      </c>
      <c r="F78" s="25">
        <f t="shared" si="46"/>
        <v>4.8200364599999999</v>
      </c>
      <c r="G78" s="48">
        <f t="shared" si="46"/>
        <v>11.69766828</v>
      </c>
      <c r="H78" s="48">
        <f t="shared" si="46"/>
        <v>13.181078380000001</v>
      </c>
      <c r="I78" s="48">
        <f t="shared" si="46"/>
        <v>13.21575142</v>
      </c>
      <c r="J78" s="48">
        <f t="shared" si="46"/>
        <v>12.85459556</v>
      </c>
      <c r="K78" s="48">
        <f t="shared" si="46"/>
        <v>13.368249779999999</v>
      </c>
      <c r="L78" s="48">
        <f t="shared" si="46"/>
        <v>14.042023479999999</v>
      </c>
      <c r="M78" s="48">
        <f t="shared" si="46"/>
        <v>14.244499100000001</v>
      </c>
      <c r="N78" s="48">
        <f t="shared" si="46"/>
        <v>14.68588214</v>
      </c>
      <c r="O78" s="48">
        <f t="shared" si="46"/>
        <v>14.020258519999999</v>
      </c>
      <c r="P78" s="48">
        <f t="shared" si="46"/>
        <v>14.6155303</v>
      </c>
    </row>
    <row r="79" spans="1:16" x14ac:dyDescent="0.25">
      <c r="A79" s="2" t="s">
        <v>5</v>
      </c>
      <c r="B79" s="81">
        <f t="shared" si="42"/>
        <v>0</v>
      </c>
      <c r="C79" s="81">
        <f t="shared" ref="C79:P79" si="47">C67/1000</f>
        <v>0</v>
      </c>
      <c r="D79" s="25">
        <f t="shared" si="47"/>
        <v>0.15596780000000002</v>
      </c>
      <c r="E79" s="25">
        <f t="shared" si="47"/>
        <v>0.64435984000000002</v>
      </c>
      <c r="F79" s="25">
        <f t="shared" si="47"/>
        <v>0.82062937999999996</v>
      </c>
      <c r="G79" s="25">
        <f t="shared" si="47"/>
        <v>0.93145617999999997</v>
      </c>
      <c r="H79" s="25">
        <f t="shared" si="47"/>
        <v>1.00327598</v>
      </c>
      <c r="I79" s="25">
        <f t="shared" si="47"/>
        <v>1.0266626799999998</v>
      </c>
      <c r="J79" s="25">
        <f t="shared" si="47"/>
        <v>0.95870680000000008</v>
      </c>
      <c r="K79" s="25">
        <f t="shared" si="47"/>
        <v>0.99127851999999994</v>
      </c>
      <c r="L79" s="25">
        <f t="shared" si="47"/>
        <v>1.0559766400000001</v>
      </c>
      <c r="M79" s="25">
        <f t="shared" si="47"/>
        <v>1.0752803799999999</v>
      </c>
      <c r="N79" s="25">
        <f t="shared" si="47"/>
        <v>1.1145935600000001</v>
      </c>
      <c r="O79" s="25">
        <f t="shared" si="47"/>
        <v>1.0333628000000001</v>
      </c>
      <c r="P79" s="25">
        <f t="shared" si="47"/>
        <v>1.0660175200000002</v>
      </c>
    </row>
    <row r="80" spans="1:16" x14ac:dyDescent="0.25">
      <c r="A80" s="2" t="s">
        <v>6</v>
      </c>
      <c r="B80" s="81">
        <f t="shared" si="42"/>
        <v>0</v>
      </c>
      <c r="C80" s="81">
        <f t="shared" ref="C80:P80" si="48">C68/1000</f>
        <v>0</v>
      </c>
      <c r="D80" s="25">
        <f t="shared" si="48"/>
        <v>0.19593611999999999</v>
      </c>
      <c r="E80" s="25">
        <f t="shared" si="48"/>
        <v>0.42153014</v>
      </c>
      <c r="F80" s="25">
        <f t="shared" si="48"/>
        <v>0.57634837999999999</v>
      </c>
      <c r="G80" s="25">
        <f t="shared" si="48"/>
        <v>0.58914790000000006</v>
      </c>
      <c r="H80" s="25">
        <f t="shared" si="48"/>
        <v>0.69362981999999995</v>
      </c>
      <c r="I80" s="25">
        <f t="shared" si="48"/>
        <v>0.66923851999999995</v>
      </c>
      <c r="J80" s="25">
        <f t="shared" si="48"/>
        <v>0.64539246000000006</v>
      </c>
      <c r="K80" s="25">
        <f t="shared" si="48"/>
        <v>0.65753605999999998</v>
      </c>
      <c r="L80" s="25">
        <f t="shared" si="48"/>
        <v>0.67882144</v>
      </c>
      <c r="M80" s="25">
        <f t="shared" si="48"/>
        <v>0.67417141999999997</v>
      </c>
      <c r="N80" s="25">
        <f t="shared" si="48"/>
        <v>0.71487264000000006</v>
      </c>
      <c r="O80" s="25">
        <f t="shared" si="48"/>
        <v>0.67221938000000003</v>
      </c>
      <c r="P80" s="25">
        <f t="shared" si="48"/>
        <v>0.70618325999999998</v>
      </c>
    </row>
    <row r="81" spans="1:16" x14ac:dyDescent="0.25">
      <c r="A81" s="2" t="s">
        <v>7</v>
      </c>
      <c r="B81" s="81">
        <f t="shared" si="42"/>
        <v>0</v>
      </c>
      <c r="C81" s="81">
        <f t="shared" ref="C81:P81" si="49">C69/1000</f>
        <v>0</v>
      </c>
      <c r="D81" s="81">
        <f t="shared" si="49"/>
        <v>0</v>
      </c>
      <c r="E81" s="81">
        <f t="shared" si="49"/>
        <v>0</v>
      </c>
      <c r="F81" s="81">
        <f t="shared" si="49"/>
        <v>0</v>
      </c>
      <c r="G81" s="81">
        <f t="shared" si="49"/>
        <v>0</v>
      </c>
      <c r="H81" s="81">
        <f t="shared" si="49"/>
        <v>0</v>
      </c>
      <c r="I81" s="81">
        <f t="shared" si="49"/>
        <v>0</v>
      </c>
      <c r="J81" s="81">
        <f t="shared" si="49"/>
        <v>0</v>
      </c>
      <c r="K81" s="81">
        <f t="shared" si="49"/>
        <v>0</v>
      </c>
      <c r="L81" s="81">
        <f t="shared" si="49"/>
        <v>0</v>
      </c>
      <c r="M81" s="81">
        <f t="shared" si="49"/>
        <v>0</v>
      </c>
      <c r="N81" s="81">
        <f t="shared" si="49"/>
        <v>0</v>
      </c>
      <c r="O81" s="81">
        <f t="shared" si="49"/>
        <v>0</v>
      </c>
      <c r="P81" s="81">
        <f t="shared" si="49"/>
        <v>0</v>
      </c>
    </row>
    <row r="82" spans="1:16" x14ac:dyDescent="0.25">
      <c r="A82" s="2" t="s">
        <v>8</v>
      </c>
      <c r="B82" s="81">
        <f>SUM(B74:B81)</f>
        <v>0</v>
      </c>
      <c r="C82" s="25">
        <f t="shared" ref="C82:P82" si="50">C70/1000</f>
        <v>2.4489115999999997</v>
      </c>
      <c r="D82" s="48">
        <f t="shared" si="50"/>
        <v>11.3521725</v>
      </c>
      <c r="E82" s="48">
        <f t="shared" si="50"/>
        <v>17.132061160000003</v>
      </c>
      <c r="F82" s="48">
        <f t="shared" si="50"/>
        <v>27.356153039999999</v>
      </c>
      <c r="G82" s="48">
        <f t="shared" si="50"/>
        <v>56.149989339999998</v>
      </c>
      <c r="H82" s="48">
        <f t="shared" si="50"/>
        <v>64.158897920000001</v>
      </c>
      <c r="I82" s="48">
        <f t="shared" si="50"/>
        <v>64.416529300000008</v>
      </c>
      <c r="J82" s="48">
        <f t="shared" si="50"/>
        <v>63.393237360000008</v>
      </c>
      <c r="K82" s="48">
        <f t="shared" si="50"/>
        <v>65.474848059999999</v>
      </c>
      <c r="L82" s="48">
        <f t="shared" si="50"/>
        <v>68.409136779999983</v>
      </c>
      <c r="M82" s="48">
        <f t="shared" si="50"/>
        <v>69.159690220000002</v>
      </c>
      <c r="N82" s="48">
        <f t="shared" si="50"/>
        <v>71.235750199999998</v>
      </c>
      <c r="O82" s="48">
        <f t="shared" si="50"/>
        <v>68.484110920000006</v>
      </c>
      <c r="P82" s="48">
        <f t="shared" si="50"/>
        <v>71.587200479999993</v>
      </c>
    </row>
    <row r="85" spans="1:16" ht="23.25" x14ac:dyDescent="0.35">
      <c r="A85" s="146" t="s">
        <v>194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</row>
    <row r="86" spans="1:16" x14ac:dyDescent="0.25">
      <c r="A86" s="2" t="s">
        <v>34</v>
      </c>
      <c r="B86" s="3">
        <v>1.0494000000000001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4"/>
    </row>
    <row r="87" spans="1:16" x14ac:dyDescent="0.25">
      <c r="A87" s="2" t="s">
        <v>35</v>
      </c>
      <c r="B87" s="3">
        <v>-9.0499999999999997E-2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5"/>
    </row>
    <row r="88" spans="1:16" x14ac:dyDescent="0.25">
      <c r="A88" s="2" t="s">
        <v>9</v>
      </c>
      <c r="B88" s="2">
        <v>0</v>
      </c>
      <c r="C88" s="2">
        <v>1</v>
      </c>
      <c r="D88" s="2">
        <v>4</v>
      </c>
      <c r="E88" s="2">
        <v>6</v>
      </c>
      <c r="F88" s="2">
        <v>8</v>
      </c>
      <c r="G88" s="2">
        <v>11</v>
      </c>
      <c r="H88" s="2">
        <v>15</v>
      </c>
      <c r="I88" s="2">
        <v>18</v>
      </c>
      <c r="J88" s="2">
        <v>20</v>
      </c>
      <c r="K88" s="2">
        <v>22</v>
      </c>
      <c r="L88" s="2">
        <v>25</v>
      </c>
      <c r="M88" s="2">
        <v>27</v>
      </c>
      <c r="N88" s="2">
        <v>32</v>
      </c>
      <c r="O88" s="2">
        <v>36</v>
      </c>
      <c r="P88" s="2">
        <v>41</v>
      </c>
    </row>
    <row r="89" spans="1:16" x14ac:dyDescent="0.25">
      <c r="A89" s="2" t="s">
        <v>33</v>
      </c>
      <c r="B89" s="2">
        <v>0.36199999999999999</v>
      </c>
      <c r="C89" s="2">
        <v>0.35199999999999998</v>
      </c>
      <c r="D89" s="2">
        <v>0.33600000000000002</v>
      </c>
      <c r="E89" s="2">
        <v>0.313</v>
      </c>
      <c r="F89" s="2">
        <v>0.182</v>
      </c>
      <c r="G89" s="2">
        <v>0.25</v>
      </c>
      <c r="H89" s="2">
        <v>0.19500000000000001</v>
      </c>
      <c r="I89" s="2">
        <v>0.17100000000000001</v>
      </c>
      <c r="J89" s="2">
        <v>0.161</v>
      </c>
      <c r="K89" s="2">
        <v>0.156</v>
      </c>
      <c r="L89" s="2">
        <v>0.159</v>
      </c>
      <c r="M89" s="2">
        <v>0.17100000000000001</v>
      </c>
      <c r="N89" s="2">
        <v>0.16500000000000001</v>
      </c>
      <c r="O89" s="2">
        <v>0.154</v>
      </c>
      <c r="P89" s="2">
        <v>0.151</v>
      </c>
    </row>
    <row r="90" spans="1:16" x14ac:dyDescent="0.25">
      <c r="A90" s="2" t="s">
        <v>12</v>
      </c>
      <c r="B90" s="2">
        <f>(1500/100)*(1500/100)</f>
        <v>225</v>
      </c>
      <c r="C90" s="2">
        <f>(1500/100)*(1500/100)</f>
        <v>225</v>
      </c>
      <c r="D90" s="2">
        <f>(1500/100)*(1500/100)</f>
        <v>225</v>
      </c>
      <c r="E90" s="2">
        <f>(1500/100)*(1500/100)</f>
        <v>225</v>
      </c>
      <c r="F90" s="2">
        <f>(1500/100)*(1500/100)</f>
        <v>225</v>
      </c>
      <c r="G90" s="2">
        <v>1</v>
      </c>
      <c r="H90" s="2">
        <v>1</v>
      </c>
      <c r="I90" s="2">
        <v>1</v>
      </c>
      <c r="J90" s="2">
        <v>1</v>
      </c>
      <c r="K90" s="2">
        <v>1</v>
      </c>
      <c r="L90" s="2">
        <v>1</v>
      </c>
      <c r="M90" s="2">
        <v>1</v>
      </c>
      <c r="N90" s="2">
        <v>1</v>
      </c>
      <c r="O90" s="2">
        <v>1</v>
      </c>
      <c r="P90" s="2">
        <v>1</v>
      </c>
    </row>
    <row r="91" spans="1:16" x14ac:dyDescent="0.25">
      <c r="A91" s="99" t="s">
        <v>36</v>
      </c>
      <c r="B91" s="48">
        <f>(($B$86*B89+$B$96)*B90)</f>
        <v>65.111130000000017</v>
      </c>
      <c r="C91" s="48">
        <f t="shared" ref="C91:P91" si="51">(($B$86*C89+$B$96)*C90)</f>
        <v>62.749980000000008</v>
      </c>
      <c r="D91" s="48">
        <f t="shared" si="51"/>
        <v>58.972140000000017</v>
      </c>
      <c r="E91" s="48">
        <f t="shared" si="51"/>
        <v>53.541495000000012</v>
      </c>
      <c r="F91" s="48">
        <f t="shared" si="51"/>
        <v>22.610430000000004</v>
      </c>
      <c r="G91" s="48">
        <f t="shared" si="51"/>
        <v>0.17185000000000003</v>
      </c>
      <c r="H91" s="48">
        <f t="shared" si="51"/>
        <v>0.11413300000000004</v>
      </c>
      <c r="I91" s="48">
        <f t="shared" si="51"/>
        <v>8.8947400000000038E-2</v>
      </c>
      <c r="J91" s="48">
        <f t="shared" si="51"/>
        <v>7.8453400000000034E-2</v>
      </c>
      <c r="K91" s="48">
        <f t="shared" si="51"/>
        <v>7.3206400000000033E-2</v>
      </c>
      <c r="L91" s="48">
        <f t="shared" si="51"/>
        <v>7.6354600000000022E-2</v>
      </c>
      <c r="M91" s="48">
        <f t="shared" si="51"/>
        <v>8.8947400000000038E-2</v>
      </c>
      <c r="N91" s="48">
        <f t="shared" si="51"/>
        <v>8.265100000000003E-2</v>
      </c>
      <c r="O91" s="48">
        <f t="shared" si="51"/>
        <v>7.1107600000000021E-2</v>
      </c>
      <c r="P91" s="48">
        <f t="shared" si="51"/>
        <v>6.7959400000000003E-2</v>
      </c>
    </row>
    <row r="92" spans="1:16" x14ac:dyDescent="0.25">
      <c r="A92" s="99" t="s">
        <v>37</v>
      </c>
      <c r="B92" s="81">
        <f>B91*1000</f>
        <v>65111.130000000019</v>
      </c>
      <c r="C92" s="81">
        <f t="shared" ref="C92:P92" si="52">C91*1000</f>
        <v>62749.98000000001</v>
      </c>
      <c r="D92" s="81">
        <f t="shared" si="52"/>
        <v>58972.140000000014</v>
      </c>
      <c r="E92" s="81">
        <f t="shared" si="52"/>
        <v>53541.49500000001</v>
      </c>
      <c r="F92" s="81">
        <f t="shared" si="52"/>
        <v>22610.430000000004</v>
      </c>
      <c r="G92" s="81">
        <f t="shared" si="52"/>
        <v>171.85000000000002</v>
      </c>
      <c r="H92" s="81">
        <f t="shared" si="52"/>
        <v>114.13300000000004</v>
      </c>
      <c r="I92" s="81">
        <f t="shared" si="52"/>
        <v>88.947400000000044</v>
      </c>
      <c r="J92" s="81">
        <f t="shared" si="52"/>
        <v>78.45340000000003</v>
      </c>
      <c r="K92" s="81">
        <f t="shared" si="52"/>
        <v>73.206400000000031</v>
      </c>
      <c r="L92" s="81">
        <f t="shared" si="52"/>
        <v>76.354600000000019</v>
      </c>
      <c r="M92" s="81">
        <f t="shared" si="52"/>
        <v>88.947400000000044</v>
      </c>
      <c r="N92" s="81">
        <f t="shared" si="52"/>
        <v>82.651000000000025</v>
      </c>
      <c r="O92" s="81">
        <f t="shared" si="52"/>
        <v>71.107600000000019</v>
      </c>
      <c r="P92" s="81">
        <f t="shared" si="52"/>
        <v>67.959400000000002</v>
      </c>
    </row>
    <row r="94" spans="1:16" ht="23.25" x14ac:dyDescent="0.35">
      <c r="A94" s="146" t="s">
        <v>195</v>
      </c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</row>
    <row r="95" spans="1:16" x14ac:dyDescent="0.25">
      <c r="A95" s="2" t="s">
        <v>34</v>
      </c>
      <c r="B95" s="121">
        <v>1.0494000000000001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4"/>
    </row>
    <row r="96" spans="1:16" x14ac:dyDescent="0.25">
      <c r="A96" s="2" t="s">
        <v>35</v>
      </c>
      <c r="B96" s="121">
        <v>-9.0499999999999997E-2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5"/>
    </row>
    <row r="97" spans="1:19" x14ac:dyDescent="0.25">
      <c r="A97" s="2" t="s">
        <v>9</v>
      </c>
      <c r="B97" s="2">
        <v>0</v>
      </c>
      <c r="C97" s="2">
        <v>1</v>
      </c>
      <c r="D97" s="2">
        <v>4</v>
      </c>
      <c r="E97" s="2">
        <v>6</v>
      </c>
      <c r="F97" s="2">
        <v>8</v>
      </c>
      <c r="G97" s="2">
        <v>11</v>
      </c>
      <c r="H97" s="2">
        <v>15</v>
      </c>
      <c r="I97" s="2">
        <v>18</v>
      </c>
      <c r="J97" s="2">
        <v>20</v>
      </c>
      <c r="K97" s="2">
        <v>22</v>
      </c>
      <c r="L97" s="2">
        <v>25</v>
      </c>
      <c r="M97" s="2">
        <v>27</v>
      </c>
      <c r="N97" s="2">
        <v>32</v>
      </c>
      <c r="O97" s="2">
        <v>36</v>
      </c>
      <c r="P97" s="2">
        <v>41</v>
      </c>
    </row>
    <row r="98" spans="1:19" x14ac:dyDescent="0.25">
      <c r="A98" s="2" t="s">
        <v>33</v>
      </c>
      <c r="B98" s="2">
        <f>0.361</f>
        <v>0.36099999999999999</v>
      </c>
      <c r="C98" s="2">
        <v>0.35099999999999998</v>
      </c>
      <c r="D98" s="2">
        <v>0.33300000000000002</v>
      </c>
      <c r="E98" s="2">
        <v>0.24399999999999999</v>
      </c>
      <c r="F98" s="2">
        <v>0.42399999999999999</v>
      </c>
      <c r="G98" s="2">
        <v>0.26400000000000001</v>
      </c>
      <c r="H98" s="2">
        <v>0.69499999999999995</v>
      </c>
      <c r="I98" s="2">
        <v>0.42</v>
      </c>
      <c r="J98" s="2">
        <v>0.43099999999999999</v>
      </c>
      <c r="K98" s="11">
        <v>0.14000000000000001</v>
      </c>
      <c r="L98" s="2">
        <v>0.105</v>
      </c>
      <c r="M98" s="2">
        <v>9.4E-2</v>
      </c>
      <c r="N98" s="2">
        <v>9.0999999999999998E-2</v>
      </c>
      <c r="O98" s="2">
        <v>7.0999999999999994E-2</v>
      </c>
      <c r="P98" s="2">
        <v>8.4000000000000005E-2</v>
      </c>
    </row>
    <row r="99" spans="1:19" x14ac:dyDescent="0.25">
      <c r="A99" s="2" t="s">
        <v>12</v>
      </c>
      <c r="B99" s="2">
        <f>(1500/100)*(1500/100)</f>
        <v>225</v>
      </c>
      <c r="C99" s="2">
        <f>(1500/100)*(1500/100)</f>
        <v>225</v>
      </c>
      <c r="D99" s="2">
        <f>(1500/100)*(1500/100)</f>
        <v>225</v>
      </c>
      <c r="E99" s="2">
        <f>(1500/100)*(1500/100)</f>
        <v>225</v>
      </c>
      <c r="F99" s="2">
        <f>(1500/100)*(500/100)</f>
        <v>75</v>
      </c>
      <c r="G99" s="2">
        <f>(1500/100)*(500/100)</f>
        <v>75</v>
      </c>
      <c r="H99" s="2">
        <f>(1500/100)</f>
        <v>15</v>
      </c>
      <c r="I99" s="2">
        <f>(1500/100)</f>
        <v>15</v>
      </c>
      <c r="J99" s="2">
        <v>1</v>
      </c>
      <c r="K99" s="2">
        <v>1</v>
      </c>
      <c r="L99" s="2">
        <v>1</v>
      </c>
      <c r="M99" s="2">
        <v>1</v>
      </c>
      <c r="N99" s="2">
        <v>1</v>
      </c>
      <c r="O99" s="2">
        <v>1</v>
      </c>
      <c r="P99" s="2">
        <v>1</v>
      </c>
    </row>
    <row r="100" spans="1:19" x14ac:dyDescent="0.25">
      <c r="A100" s="99" t="s">
        <v>36</v>
      </c>
      <c r="B100" s="48">
        <f>(($B$86*B98+$B$96)*B99)</f>
        <v>64.875015000000019</v>
      </c>
      <c r="C100" s="48">
        <f t="shared" ref="C100:P100" si="53">((C98+$B$96)/$B$95)*C99</f>
        <v>55.853344768439094</v>
      </c>
      <c r="D100" s="48">
        <f t="shared" si="53"/>
        <v>51.993996569468266</v>
      </c>
      <c r="E100" s="48">
        <f t="shared" si="53"/>
        <v>32.911663807890221</v>
      </c>
      <c r="F100" s="48">
        <f t="shared" si="53"/>
        <v>23.835048599199542</v>
      </c>
      <c r="G100" s="48">
        <f t="shared" si="53"/>
        <v>12.399942824471125</v>
      </c>
      <c r="H100" s="25">
        <f t="shared" si="53"/>
        <v>8.6406518010291578</v>
      </c>
      <c r="I100" s="25">
        <f t="shared" si="53"/>
        <v>4.7098341909662658</v>
      </c>
      <c r="J100" s="11">
        <f t="shared" si="53"/>
        <v>0.3244711263579188</v>
      </c>
      <c r="K100" s="11">
        <f t="shared" si="53"/>
        <v>4.7169811320754727E-2</v>
      </c>
      <c r="L100" s="11">
        <f t="shared" si="53"/>
        <v>1.3817419477796834E-2</v>
      </c>
      <c r="M100" s="11">
        <f t="shared" si="53"/>
        <v>3.3352391842957907E-3</v>
      </c>
      <c r="N100" s="11">
        <f t="shared" si="53"/>
        <v>4.764627406136844E-4</v>
      </c>
      <c r="O100" s="11">
        <f t="shared" si="53"/>
        <v>-1.8582046883933678E-2</v>
      </c>
      <c r="P100" s="11">
        <f t="shared" si="53"/>
        <v>-6.1940156279778839E-3</v>
      </c>
    </row>
    <row r="101" spans="1:19" x14ac:dyDescent="0.25">
      <c r="A101" s="99" t="s">
        <v>37</v>
      </c>
      <c r="B101" s="81">
        <f t="shared" ref="B101:P101" si="54">B100*1000</f>
        <v>64875.015000000021</v>
      </c>
      <c r="C101" s="81">
        <f t="shared" si="54"/>
        <v>55853.344768439092</v>
      </c>
      <c r="D101" s="81">
        <f t="shared" si="54"/>
        <v>51993.996569468269</v>
      </c>
      <c r="E101" s="81">
        <f t="shared" si="54"/>
        <v>32911.663807890218</v>
      </c>
      <c r="F101" s="81">
        <f t="shared" si="54"/>
        <v>23835.048599199541</v>
      </c>
      <c r="G101" s="81">
        <f t="shared" si="54"/>
        <v>12399.942824471125</v>
      </c>
      <c r="H101" s="81">
        <f t="shared" si="54"/>
        <v>8640.6518010291584</v>
      </c>
      <c r="I101" s="81">
        <f t="shared" si="54"/>
        <v>4709.8341909662659</v>
      </c>
      <c r="J101" s="81">
        <f t="shared" si="54"/>
        <v>324.47112635791882</v>
      </c>
      <c r="K101" s="81">
        <f t="shared" si="54"/>
        <v>47.169811320754725</v>
      </c>
      <c r="L101" s="81">
        <f t="shared" si="54"/>
        <v>13.817419477796834</v>
      </c>
      <c r="M101" s="81">
        <f t="shared" si="54"/>
        <v>3.3352391842957907</v>
      </c>
      <c r="N101" s="81">
        <f t="shared" si="54"/>
        <v>0.47646274061368438</v>
      </c>
      <c r="O101" s="81">
        <f t="shared" si="54"/>
        <v>-18.582046883933678</v>
      </c>
      <c r="P101" s="81">
        <f t="shared" si="54"/>
        <v>-6.1940156279778842</v>
      </c>
    </row>
    <row r="103" spans="1:19" x14ac:dyDescent="0.25">
      <c r="A103" s="98"/>
    </row>
    <row r="105" spans="1:19" ht="23.25" x14ac:dyDescent="0.35">
      <c r="A105" s="140" t="s">
        <v>196</v>
      </c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</row>
    <row r="106" spans="1:19" x14ac:dyDescent="0.25">
      <c r="A106" s="22" t="s">
        <v>38</v>
      </c>
      <c r="B106" s="23">
        <v>0.03</v>
      </c>
      <c r="P106" s="31"/>
    </row>
    <row r="107" spans="1:19" x14ac:dyDescent="0.25">
      <c r="A107" s="24" t="s">
        <v>39</v>
      </c>
      <c r="B107" s="30">
        <v>0.98050000000000004</v>
      </c>
      <c r="P107" s="32"/>
    </row>
    <row r="108" spans="1:19" x14ac:dyDescent="0.25">
      <c r="A108" s="26" t="s">
        <v>40</v>
      </c>
      <c r="B108" s="6">
        <v>0</v>
      </c>
      <c r="C108" s="6">
        <v>1</v>
      </c>
      <c r="D108" s="6">
        <v>4</v>
      </c>
      <c r="E108" s="6">
        <v>6</v>
      </c>
      <c r="F108" s="6">
        <v>8</v>
      </c>
      <c r="G108" s="6">
        <v>11</v>
      </c>
      <c r="H108" s="6">
        <v>15</v>
      </c>
      <c r="I108" s="6">
        <v>18</v>
      </c>
      <c r="J108" s="6">
        <v>20</v>
      </c>
      <c r="K108" s="6">
        <v>22</v>
      </c>
      <c r="L108" s="6">
        <v>25</v>
      </c>
      <c r="M108" s="6">
        <v>27</v>
      </c>
      <c r="N108" s="6">
        <v>32</v>
      </c>
      <c r="O108" s="6">
        <v>36</v>
      </c>
      <c r="P108" s="6">
        <v>41</v>
      </c>
    </row>
    <row r="109" spans="1:19" x14ac:dyDescent="0.25">
      <c r="A109" s="26" t="s">
        <v>41</v>
      </c>
      <c r="B109" s="27">
        <v>1.05</v>
      </c>
      <c r="C109" s="27">
        <v>1.0900000000000001</v>
      </c>
      <c r="D109" s="27">
        <v>1.08</v>
      </c>
      <c r="E109" s="27">
        <v>1.27</v>
      </c>
      <c r="F109" s="27">
        <v>0.97</v>
      </c>
      <c r="G109" s="27">
        <v>1.1000000000000001</v>
      </c>
      <c r="H109" s="27">
        <v>0.95</v>
      </c>
      <c r="I109" s="27">
        <v>0.98</v>
      </c>
      <c r="J109" s="27">
        <v>1.0900000000000001</v>
      </c>
      <c r="K109" s="27">
        <v>0.88</v>
      </c>
      <c r="L109" s="27">
        <v>0.79</v>
      </c>
      <c r="M109" s="27">
        <v>0.86</v>
      </c>
      <c r="N109" s="27">
        <v>0.78</v>
      </c>
      <c r="O109" s="27">
        <v>0.91</v>
      </c>
      <c r="P109" s="27">
        <v>1.25</v>
      </c>
    </row>
    <row r="110" spans="1:19" x14ac:dyDescent="0.25">
      <c r="A110" s="26" t="s">
        <v>184</v>
      </c>
      <c r="B110" s="6">
        <v>0.22</v>
      </c>
      <c r="C110" s="6">
        <v>0.37</v>
      </c>
      <c r="D110" s="6">
        <v>0.68</v>
      </c>
      <c r="E110" s="6">
        <v>1.04</v>
      </c>
      <c r="F110" s="6">
        <v>0.88</v>
      </c>
      <c r="G110" s="6">
        <v>1.19</v>
      </c>
      <c r="H110" s="6">
        <v>1.23</v>
      </c>
      <c r="I110" s="6">
        <v>1.36</v>
      </c>
      <c r="J110" s="6">
        <v>1.51</v>
      </c>
      <c r="K110" s="28">
        <v>1.3</v>
      </c>
      <c r="L110" s="6">
        <v>1.23</v>
      </c>
      <c r="M110" s="6">
        <v>1.3</v>
      </c>
      <c r="N110" s="6">
        <v>1.21</v>
      </c>
      <c r="O110" s="6">
        <v>1.4</v>
      </c>
      <c r="P110" s="6">
        <v>1.91</v>
      </c>
    </row>
    <row r="111" spans="1:19" x14ac:dyDescent="0.25">
      <c r="A111" s="26" t="s">
        <v>42</v>
      </c>
      <c r="B111" s="29">
        <f>(B110-$B$106)*14*0.25*1000*$B$107/B109</f>
        <v>620.98333333333335</v>
      </c>
      <c r="C111" s="29">
        <f t="shared" ref="C111:P111" si="55">(C110-$B$106)*14*0.25*1000*$B$107/C109</f>
        <v>1070.454128440367</v>
      </c>
      <c r="D111" s="29">
        <f t="shared" si="55"/>
        <v>2065.4050925925926</v>
      </c>
      <c r="E111" s="29">
        <f t="shared" si="55"/>
        <v>2729.1870078740158</v>
      </c>
      <c r="F111" s="29">
        <f t="shared" si="55"/>
        <v>3007.2036082474228</v>
      </c>
      <c r="G111" s="29">
        <f t="shared" si="55"/>
        <v>3618.9363636363632</v>
      </c>
      <c r="H111" s="29">
        <f t="shared" si="55"/>
        <v>4334.8421052631584</v>
      </c>
      <c r="I111" s="29">
        <f t="shared" si="55"/>
        <v>4657.375</v>
      </c>
      <c r="J111" s="29">
        <f t="shared" si="55"/>
        <v>4659.6238532110083</v>
      </c>
      <c r="K111" s="29">
        <f t="shared" si="55"/>
        <v>4952.639204545455</v>
      </c>
      <c r="L111" s="29">
        <f t="shared" si="55"/>
        <v>5212.7848101265827</v>
      </c>
      <c r="M111" s="29">
        <f t="shared" si="55"/>
        <v>5067.8168604651164</v>
      </c>
      <c r="N111" s="29">
        <f t="shared" si="55"/>
        <v>5191.6217948717949</v>
      </c>
      <c r="O111" s="29">
        <f t="shared" si="55"/>
        <v>5166.4807692307695</v>
      </c>
      <c r="P111" s="29">
        <f t="shared" si="55"/>
        <v>5161.3520000000008</v>
      </c>
    </row>
    <row r="112" spans="1:19" x14ac:dyDescent="0.25">
      <c r="A112" s="26" t="s">
        <v>206</v>
      </c>
      <c r="B112" s="127">
        <f>B111/1000</f>
        <v>0.62098333333333333</v>
      </c>
      <c r="C112" s="127">
        <f t="shared" ref="C112:P112" si="56">C111/1000</f>
        <v>1.070454128440367</v>
      </c>
      <c r="D112" s="127">
        <f t="shared" si="56"/>
        <v>2.0654050925925924</v>
      </c>
      <c r="E112" s="127">
        <f t="shared" si="56"/>
        <v>2.7291870078740157</v>
      </c>
      <c r="F112" s="127">
        <f t="shared" si="56"/>
        <v>3.0072036082474227</v>
      </c>
      <c r="G112" s="127">
        <f t="shared" si="56"/>
        <v>3.6189363636363634</v>
      </c>
      <c r="H112" s="127">
        <f t="shared" si="56"/>
        <v>4.3348421052631583</v>
      </c>
      <c r="I112" s="127">
        <f t="shared" si="56"/>
        <v>4.657375</v>
      </c>
      <c r="J112" s="127">
        <f t="shared" si="56"/>
        <v>4.6596238532110084</v>
      </c>
      <c r="K112" s="127">
        <f t="shared" si="56"/>
        <v>4.9526392045454548</v>
      </c>
      <c r="L112" s="127">
        <f t="shared" si="56"/>
        <v>5.2127848101265828</v>
      </c>
      <c r="M112" s="127">
        <f t="shared" si="56"/>
        <v>5.0678168604651166</v>
      </c>
      <c r="N112" s="127">
        <f t="shared" si="56"/>
        <v>5.1916217948717946</v>
      </c>
      <c r="O112" s="127">
        <f t="shared" si="56"/>
        <v>5.1664807692307697</v>
      </c>
      <c r="P112" s="127">
        <f t="shared" si="56"/>
        <v>5.1613520000000008</v>
      </c>
      <c r="Q112" s="126"/>
      <c r="R112" s="126"/>
      <c r="S112" s="126"/>
    </row>
    <row r="114" spans="1:16" ht="23.25" x14ac:dyDescent="0.35">
      <c r="A114" s="140" t="s">
        <v>197</v>
      </c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</row>
    <row r="115" spans="1:16" x14ac:dyDescent="0.25">
      <c r="A115" s="22" t="s">
        <v>38</v>
      </c>
      <c r="B115" s="23">
        <v>0.02</v>
      </c>
      <c r="P115" s="31"/>
    </row>
    <row r="116" spans="1:16" x14ac:dyDescent="0.25">
      <c r="A116" s="24" t="s">
        <v>39</v>
      </c>
      <c r="B116" s="30">
        <v>0.98050000000000004</v>
      </c>
      <c r="P116" s="32"/>
    </row>
    <row r="117" spans="1:16" x14ac:dyDescent="0.25">
      <c r="A117" s="26" t="s">
        <v>40</v>
      </c>
      <c r="B117" s="6">
        <v>0</v>
      </c>
      <c r="C117" s="6">
        <v>1</v>
      </c>
      <c r="D117" s="6">
        <v>4</v>
      </c>
      <c r="E117" s="6">
        <v>6</v>
      </c>
      <c r="F117" s="6">
        <v>8</v>
      </c>
      <c r="G117" s="6">
        <v>11</v>
      </c>
      <c r="H117" s="6">
        <v>15</v>
      </c>
      <c r="I117" s="6">
        <v>18</v>
      </c>
      <c r="J117" s="6">
        <v>20</v>
      </c>
      <c r="K117" s="6">
        <v>22</v>
      </c>
      <c r="L117" s="6">
        <v>25</v>
      </c>
      <c r="M117" s="6">
        <v>27</v>
      </c>
      <c r="N117" s="6">
        <v>32</v>
      </c>
      <c r="O117" s="6">
        <v>36</v>
      </c>
      <c r="P117" s="6">
        <v>41</v>
      </c>
    </row>
    <row r="118" spans="1:16" x14ac:dyDescent="0.25">
      <c r="A118" s="26" t="s">
        <v>41</v>
      </c>
      <c r="B118" s="27">
        <v>0.95</v>
      </c>
      <c r="C118" s="27">
        <v>0.98</v>
      </c>
      <c r="D118" s="27">
        <v>1.04</v>
      </c>
      <c r="E118" s="27">
        <v>1.02</v>
      </c>
      <c r="F118" s="27">
        <v>1.1299999999999999</v>
      </c>
      <c r="G118" s="27">
        <v>0.83</v>
      </c>
      <c r="H118" s="27">
        <v>0.9</v>
      </c>
      <c r="I118" s="27">
        <v>1.1499999999999999</v>
      </c>
      <c r="J118" s="27">
        <v>0.77</v>
      </c>
      <c r="K118" s="27">
        <v>0.99</v>
      </c>
      <c r="L118" s="27">
        <v>0.74</v>
      </c>
      <c r="M118" s="27">
        <v>0.88</v>
      </c>
      <c r="N118" s="27">
        <v>0.91</v>
      </c>
      <c r="O118" s="27">
        <v>0.79</v>
      </c>
      <c r="P118" s="27">
        <v>0.83</v>
      </c>
    </row>
    <row r="119" spans="1:16" x14ac:dyDescent="0.25">
      <c r="A119" s="26" t="s">
        <v>184</v>
      </c>
      <c r="B119" s="6">
        <v>0.08</v>
      </c>
      <c r="C119" s="6">
        <v>0.25</v>
      </c>
      <c r="D119" s="6">
        <v>0.77</v>
      </c>
      <c r="E119" s="6">
        <v>0.8</v>
      </c>
      <c r="F119" s="6">
        <v>1.07</v>
      </c>
      <c r="G119" s="6">
        <v>1.35</v>
      </c>
      <c r="H119" s="6">
        <v>1.43</v>
      </c>
      <c r="I119" s="6">
        <v>1.77</v>
      </c>
      <c r="J119" s="6">
        <v>1.2</v>
      </c>
      <c r="K119" s="28">
        <v>1.52</v>
      </c>
      <c r="L119" s="6">
        <v>1.21</v>
      </c>
      <c r="M119" s="6">
        <v>1.39</v>
      </c>
      <c r="N119" s="6">
        <v>1.48</v>
      </c>
      <c r="O119" s="6">
        <v>1.22</v>
      </c>
      <c r="P119" s="6">
        <v>1.31</v>
      </c>
    </row>
    <row r="120" spans="1:16" x14ac:dyDescent="0.25">
      <c r="A120" s="26" t="s">
        <v>42</v>
      </c>
      <c r="B120" s="29">
        <f>(B119-$B$115)*14*0.25*1000*$B$116/B118</f>
        <v>216.7421052631579</v>
      </c>
      <c r="C120" s="29">
        <f t="shared" ref="C120:P120" si="57">(C119-$B$115)*14*0.25*1000*$B$116/C118</f>
        <v>805.41071428571433</v>
      </c>
      <c r="D120" s="29">
        <f t="shared" si="57"/>
        <v>2474.8197115384614</v>
      </c>
      <c r="E120" s="29">
        <f t="shared" si="57"/>
        <v>2624.2794117647063</v>
      </c>
      <c r="F120" s="29">
        <f t="shared" si="57"/>
        <v>3188.7942477876113</v>
      </c>
      <c r="G120" s="29">
        <f t="shared" si="57"/>
        <v>5499.0692771084341</v>
      </c>
      <c r="H120" s="29">
        <f t="shared" si="57"/>
        <v>5376.4083333333328</v>
      </c>
      <c r="I120" s="29">
        <f t="shared" si="57"/>
        <v>5222.2282608695659</v>
      </c>
      <c r="J120" s="29">
        <f t="shared" si="57"/>
        <v>5259.045454545455</v>
      </c>
      <c r="K120" s="29">
        <f t="shared" si="57"/>
        <v>5199.621212121212</v>
      </c>
      <c r="L120" s="29">
        <f t="shared" si="57"/>
        <v>5518.625</v>
      </c>
      <c r="M120" s="29">
        <f t="shared" si="57"/>
        <v>5342.610795454546</v>
      </c>
      <c r="N120" s="29">
        <f t="shared" si="57"/>
        <v>5505.8846153846143</v>
      </c>
      <c r="O120" s="29">
        <f t="shared" si="57"/>
        <v>5212.7848101265827</v>
      </c>
      <c r="P120" s="29">
        <f t="shared" si="57"/>
        <v>5333.6837349397611</v>
      </c>
    </row>
    <row r="121" spans="1:16" x14ac:dyDescent="0.25">
      <c r="A121" s="26" t="s">
        <v>206</v>
      </c>
      <c r="B121" s="127">
        <f>B120/1000</f>
        <v>0.2167421052631579</v>
      </c>
      <c r="C121" s="127">
        <f>C120/1000</f>
        <v>0.80541071428571431</v>
      </c>
      <c r="D121" s="127">
        <f t="shared" ref="D121" si="58">D120/1000</f>
        <v>2.4748197115384616</v>
      </c>
      <c r="E121" s="127">
        <f t="shared" ref="E121" si="59">E120/1000</f>
        <v>2.6242794117647064</v>
      </c>
      <c r="F121" s="127">
        <f t="shared" ref="F121" si="60">F120/1000</f>
        <v>3.1887942477876114</v>
      </c>
      <c r="G121" s="127">
        <f t="shared" ref="G121" si="61">G120/1000</f>
        <v>5.4990692771084344</v>
      </c>
      <c r="H121" s="127">
        <f t="shared" ref="H121" si="62">H120/1000</f>
        <v>5.376408333333333</v>
      </c>
      <c r="I121" s="127">
        <f t="shared" ref="I121" si="63">I120/1000</f>
        <v>5.2222282608695663</v>
      </c>
      <c r="J121" s="127">
        <f t="shared" ref="J121" si="64">J120/1000</f>
        <v>5.259045454545455</v>
      </c>
      <c r="K121" s="127">
        <f t="shared" ref="K121" si="65">K120/1000</f>
        <v>5.1996212121212118</v>
      </c>
      <c r="L121" s="127">
        <f t="shared" ref="L121" si="66">L120/1000</f>
        <v>5.5186250000000001</v>
      </c>
      <c r="M121" s="127">
        <f t="shared" ref="M121" si="67">M120/1000</f>
        <v>5.3426107954545463</v>
      </c>
      <c r="N121" s="127">
        <f t="shared" ref="N121" si="68">N120/1000</f>
        <v>5.5058846153846144</v>
      </c>
      <c r="O121" s="127">
        <f t="shared" ref="O121" si="69">O120/1000</f>
        <v>5.2127848101265828</v>
      </c>
      <c r="P121" s="127">
        <f t="shared" ref="P121" si="70">P120/1000</f>
        <v>5.3336837349397612</v>
      </c>
    </row>
    <row r="122" spans="1:16" x14ac:dyDescent="0.25">
      <c r="A122" s="1"/>
      <c r="B122" s="1"/>
      <c r="C122" s="1"/>
    </row>
    <row r="123" spans="1:16" x14ac:dyDescent="0.25">
      <c r="A123" s="1"/>
      <c r="B123" s="33"/>
      <c r="C123" s="33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 spans="1:16" x14ac:dyDescent="0.25">
      <c r="A124" s="1"/>
      <c r="B124" s="1"/>
      <c r="C124" s="1"/>
      <c r="K124" s="21"/>
    </row>
    <row r="125" spans="1:16" x14ac:dyDescent="0.25">
      <c r="A125" s="1"/>
      <c r="B125" s="1"/>
      <c r="C125" s="1"/>
    </row>
    <row r="126" spans="1:16" x14ac:dyDescent="0.25">
      <c r="A126" s="1"/>
      <c r="B126" s="1"/>
      <c r="C126" s="1"/>
    </row>
    <row r="127" spans="1:16" x14ac:dyDescent="0.25">
      <c r="A127" s="1"/>
      <c r="B127" s="1"/>
      <c r="C127" s="1"/>
    </row>
  </sheetData>
  <mergeCells count="20">
    <mergeCell ref="A105:P105"/>
    <mergeCell ref="A114:P114"/>
    <mergeCell ref="A46:P47"/>
    <mergeCell ref="A48:A49"/>
    <mergeCell ref="B48:P48"/>
    <mergeCell ref="A60:A61"/>
    <mergeCell ref="B60:P60"/>
    <mergeCell ref="A85:P85"/>
    <mergeCell ref="A94:P94"/>
    <mergeCell ref="A34:A35"/>
    <mergeCell ref="B34:P34"/>
    <mergeCell ref="A72:A73"/>
    <mergeCell ref="B72:P72"/>
    <mergeCell ref="B2:P2"/>
    <mergeCell ref="A8:P9"/>
    <mergeCell ref="A10:A11"/>
    <mergeCell ref="B10:P10"/>
    <mergeCell ref="A22:A23"/>
    <mergeCell ref="B22:P22"/>
    <mergeCell ref="A2:A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44"/>
  <sheetViews>
    <sheetView topLeftCell="A82" workbookViewId="0">
      <selection activeCell="A85" sqref="A85:S85"/>
    </sheetView>
  </sheetViews>
  <sheetFormatPr defaultRowHeight="15" x14ac:dyDescent="0.25"/>
  <cols>
    <col min="1" max="1" width="27.140625" bestFit="1" customWidth="1"/>
  </cols>
  <sheetData>
    <row r="2" spans="1:19" ht="21" x14ac:dyDescent="0.35">
      <c r="A2" s="135" t="s">
        <v>32</v>
      </c>
      <c r="B2" s="144" t="s">
        <v>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x14ac:dyDescent="0.25">
      <c r="A3" s="136"/>
      <c r="B3" s="2">
        <v>0</v>
      </c>
      <c r="C3" s="2">
        <v>3</v>
      </c>
      <c r="D3" s="2">
        <v>5</v>
      </c>
      <c r="E3" s="2">
        <v>7</v>
      </c>
      <c r="F3" s="2">
        <v>10</v>
      </c>
      <c r="G3" s="2">
        <v>12</v>
      </c>
      <c r="H3" s="2">
        <v>14</v>
      </c>
      <c r="I3" s="2">
        <v>17</v>
      </c>
      <c r="J3" s="2">
        <v>19</v>
      </c>
      <c r="K3" s="2">
        <v>21</v>
      </c>
      <c r="L3" s="2">
        <v>23</v>
      </c>
      <c r="M3" s="2">
        <v>26</v>
      </c>
      <c r="N3" s="2">
        <v>28</v>
      </c>
      <c r="O3" s="2">
        <v>31</v>
      </c>
      <c r="P3" s="2">
        <v>35</v>
      </c>
      <c r="Q3" s="2">
        <v>38</v>
      </c>
      <c r="R3" s="2">
        <v>40</v>
      </c>
      <c r="S3" s="2">
        <v>45</v>
      </c>
    </row>
    <row r="4" spans="1:19" x14ac:dyDescent="0.25">
      <c r="A4" s="2" t="s">
        <v>29</v>
      </c>
      <c r="B4" s="25">
        <v>7.2</v>
      </c>
      <c r="C4" s="25">
        <v>7</v>
      </c>
      <c r="D4" s="25">
        <v>7.45</v>
      </c>
      <c r="E4" s="25">
        <v>7.37</v>
      </c>
      <c r="F4" s="25">
        <v>7.41</v>
      </c>
      <c r="G4" s="25">
        <v>7.55</v>
      </c>
      <c r="H4" s="25">
        <v>7.51</v>
      </c>
      <c r="I4" s="25">
        <v>7.57</v>
      </c>
      <c r="J4" s="25">
        <v>7.51</v>
      </c>
      <c r="K4" s="25">
        <v>7.52</v>
      </c>
      <c r="L4" s="25">
        <v>7.61</v>
      </c>
      <c r="M4" s="25">
        <v>7.58</v>
      </c>
      <c r="N4" s="25">
        <v>7.66</v>
      </c>
      <c r="O4" s="25">
        <v>7.68</v>
      </c>
      <c r="P4" s="25">
        <v>7.82</v>
      </c>
      <c r="Q4" s="25">
        <v>7.79</v>
      </c>
      <c r="R4" s="25">
        <v>7.96</v>
      </c>
      <c r="S4" s="25">
        <v>7.82</v>
      </c>
    </row>
    <row r="5" spans="1:19" x14ac:dyDescent="0.25">
      <c r="A5" s="2" t="s">
        <v>30</v>
      </c>
      <c r="B5" s="25">
        <v>6.94</v>
      </c>
      <c r="C5" s="25">
        <v>7.04</v>
      </c>
      <c r="D5" s="25">
        <v>7.4</v>
      </c>
      <c r="E5" s="25">
        <v>7.2</v>
      </c>
      <c r="F5" s="25">
        <v>7.16</v>
      </c>
      <c r="G5" s="25">
        <v>7.27</v>
      </c>
      <c r="H5" s="25">
        <v>7.16</v>
      </c>
      <c r="I5" s="25">
        <v>7.23</v>
      </c>
      <c r="J5" s="25">
        <v>7.35</v>
      </c>
      <c r="K5" s="25">
        <v>7.31</v>
      </c>
      <c r="L5" s="25">
        <v>7.35</v>
      </c>
      <c r="M5" s="25">
        <v>7.38</v>
      </c>
      <c r="N5" s="25">
        <v>7.43</v>
      </c>
      <c r="O5" s="25">
        <v>7.45</v>
      </c>
      <c r="P5" s="25">
        <v>7.55</v>
      </c>
      <c r="Q5" s="25">
        <v>7.62</v>
      </c>
      <c r="R5" s="25">
        <v>7.74</v>
      </c>
      <c r="S5" s="25">
        <v>7.67</v>
      </c>
    </row>
    <row r="8" spans="1:19" ht="15" customHeight="1" x14ac:dyDescent="0.25">
      <c r="A8" s="145" t="s">
        <v>198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</row>
    <row r="9" spans="1:19" ht="15" customHeight="1" x14ac:dyDescent="0.25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spans="1:19" x14ac:dyDescent="0.25">
      <c r="A10" s="137" t="s">
        <v>10</v>
      </c>
      <c r="B10" s="137" t="s">
        <v>11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</row>
    <row r="11" spans="1:19" x14ac:dyDescent="0.25">
      <c r="A11" s="137"/>
      <c r="B11" s="2">
        <v>0</v>
      </c>
      <c r="C11" s="2">
        <v>3</v>
      </c>
      <c r="D11" s="2">
        <v>5</v>
      </c>
      <c r="E11" s="2">
        <v>7</v>
      </c>
      <c r="F11" s="2">
        <v>10</v>
      </c>
      <c r="G11" s="2">
        <v>12</v>
      </c>
      <c r="H11" s="2">
        <v>14</v>
      </c>
      <c r="I11" s="2">
        <v>17</v>
      </c>
      <c r="J11" s="2">
        <v>19</v>
      </c>
      <c r="K11" s="2">
        <v>21</v>
      </c>
      <c r="L11" s="2">
        <v>23</v>
      </c>
      <c r="M11" s="2">
        <v>26</v>
      </c>
      <c r="N11" s="2">
        <v>28</v>
      </c>
      <c r="O11" s="2">
        <v>31</v>
      </c>
      <c r="P11" s="2">
        <v>35</v>
      </c>
      <c r="Q11" s="2">
        <v>38</v>
      </c>
      <c r="R11" s="2">
        <v>40</v>
      </c>
      <c r="S11" s="2">
        <v>45</v>
      </c>
    </row>
    <row r="12" spans="1:19" x14ac:dyDescent="0.25">
      <c r="A12" s="13" t="s">
        <v>0</v>
      </c>
      <c r="B12" s="81">
        <v>1049.22813</v>
      </c>
      <c r="C12" s="81">
        <v>2535.6727599999999</v>
      </c>
      <c r="D12" s="81">
        <v>5343.3171400000001</v>
      </c>
      <c r="E12" s="81">
        <v>6466.4609799999998</v>
      </c>
      <c r="F12" s="81">
        <v>7739.7179900000001</v>
      </c>
      <c r="G12" s="81">
        <v>7199.99478</v>
      </c>
      <c r="H12" s="81">
        <v>8332.0596999999998</v>
      </c>
      <c r="I12" s="81">
        <v>9050.8032600000006</v>
      </c>
      <c r="J12" s="81">
        <v>7990.7883400000001</v>
      </c>
      <c r="K12" s="81">
        <v>8371.4925600000006</v>
      </c>
      <c r="L12" s="81">
        <v>8562.5069399999993</v>
      </c>
      <c r="M12" s="81">
        <v>13260.30207</v>
      </c>
      <c r="N12" s="81">
        <v>10050.24087</v>
      </c>
      <c r="O12" s="81">
        <v>9913.0921300000009</v>
      </c>
      <c r="P12" s="81">
        <v>10813.21083</v>
      </c>
      <c r="Q12" s="81">
        <v>10591.835789999999</v>
      </c>
      <c r="R12" s="81">
        <v>1910.19164</v>
      </c>
      <c r="S12" s="81">
        <v>2017.2949699999999</v>
      </c>
    </row>
    <row r="13" spans="1:19" x14ac:dyDescent="0.25">
      <c r="A13" s="2" t="s">
        <v>1</v>
      </c>
      <c r="B13" s="81">
        <v>83.649540000000002</v>
      </c>
      <c r="C13" s="81">
        <v>255.12472</v>
      </c>
      <c r="D13" s="81">
        <v>558.86906999999997</v>
      </c>
      <c r="E13" s="81">
        <v>615.56285000000003</v>
      </c>
      <c r="F13" s="81">
        <v>694.07336999999995</v>
      </c>
      <c r="G13" s="81">
        <v>653.75428999999997</v>
      </c>
      <c r="H13" s="81">
        <v>752.06254000000001</v>
      </c>
      <c r="I13" s="81">
        <v>796.58740999999998</v>
      </c>
      <c r="J13" s="81">
        <v>692.18340999999998</v>
      </c>
      <c r="K13" s="81">
        <v>730.26693999999998</v>
      </c>
      <c r="L13" s="81">
        <v>709.67881999999997</v>
      </c>
      <c r="M13" s="81">
        <v>794.54322000000002</v>
      </c>
      <c r="N13" s="81">
        <v>862.79376999999999</v>
      </c>
      <c r="O13" s="81">
        <v>815.81858</v>
      </c>
      <c r="P13" s="81">
        <v>819.33848999999998</v>
      </c>
      <c r="Q13" s="81">
        <v>851.73811000000001</v>
      </c>
      <c r="R13" s="81">
        <v>142.13324</v>
      </c>
      <c r="S13" s="81">
        <v>159.5377</v>
      </c>
    </row>
    <row r="14" spans="1:19" x14ac:dyDescent="0.25">
      <c r="A14" s="2" t="s">
        <v>2</v>
      </c>
      <c r="B14" s="81">
        <v>428.46985999999998</v>
      </c>
      <c r="C14" s="81">
        <v>1876.33077</v>
      </c>
      <c r="D14" s="81">
        <v>4726.8284800000001</v>
      </c>
      <c r="E14" s="81">
        <v>5379.3259600000001</v>
      </c>
      <c r="F14" s="81">
        <v>5902.8020900000001</v>
      </c>
      <c r="G14" s="81">
        <v>5320.4542000000001</v>
      </c>
      <c r="H14" s="81">
        <v>6034.4643800000003</v>
      </c>
      <c r="I14" s="81">
        <v>6308.9379600000002</v>
      </c>
      <c r="J14" s="81">
        <v>5459.0157200000003</v>
      </c>
      <c r="K14" s="81">
        <v>5851.9381999999996</v>
      </c>
      <c r="L14" s="81">
        <v>5920.3994300000004</v>
      </c>
      <c r="M14" s="81">
        <v>5997.9499500000002</v>
      </c>
      <c r="N14" s="81">
        <v>6674.2880400000004</v>
      </c>
      <c r="O14" s="81">
        <v>6560.6841299999996</v>
      </c>
      <c r="P14" s="81">
        <v>7080.5438800000002</v>
      </c>
      <c r="Q14" s="81">
        <v>6905.0122700000002</v>
      </c>
      <c r="R14" s="81">
        <v>1049.93082</v>
      </c>
      <c r="S14" s="81">
        <v>1175.37976</v>
      </c>
    </row>
    <row r="15" spans="1:19" x14ac:dyDescent="0.25">
      <c r="A15" s="2" t="s">
        <v>3</v>
      </c>
      <c r="B15" s="81">
        <v>949.53827000000001</v>
      </c>
      <c r="C15" s="81">
        <v>4628.1812300000001</v>
      </c>
      <c r="D15" s="81">
        <v>11490.392229999999</v>
      </c>
      <c r="E15" s="81">
        <v>13083.982330000001</v>
      </c>
      <c r="F15" s="81">
        <v>14207.53103</v>
      </c>
      <c r="G15" s="81">
        <v>13012.10506</v>
      </c>
      <c r="H15" s="81">
        <v>14773.93461</v>
      </c>
      <c r="I15" s="81">
        <v>15840.095649999999</v>
      </c>
      <c r="J15" s="81">
        <v>13897.776830000001</v>
      </c>
      <c r="K15" s="81">
        <v>14828.26476</v>
      </c>
      <c r="L15" s="81">
        <v>15295.921539999999</v>
      </c>
      <c r="M15" s="81">
        <v>14427.34001</v>
      </c>
      <c r="N15" s="81">
        <v>16528.01485</v>
      </c>
      <c r="O15" s="81">
        <v>16501.731629999998</v>
      </c>
      <c r="P15" s="81">
        <v>18133.091250000001</v>
      </c>
      <c r="Q15" s="81">
        <v>17626.583119999999</v>
      </c>
      <c r="R15" s="81">
        <v>2586.09971</v>
      </c>
      <c r="S15" s="81">
        <v>2966.9508799999999</v>
      </c>
    </row>
    <row r="16" spans="1:19" x14ac:dyDescent="0.25">
      <c r="A16" s="2" t="s">
        <v>4</v>
      </c>
      <c r="B16" s="81">
        <v>714.51048000000003</v>
      </c>
      <c r="C16" s="81">
        <v>2886.5371500000001</v>
      </c>
      <c r="D16" s="81">
        <v>7579.34717</v>
      </c>
      <c r="E16" s="81">
        <v>8741.5302100000008</v>
      </c>
      <c r="F16" s="81">
        <v>9678.2309299999997</v>
      </c>
      <c r="G16" s="81">
        <v>8479.5277700000006</v>
      </c>
      <c r="H16" s="81">
        <v>9647.3134699999991</v>
      </c>
      <c r="I16" s="81">
        <v>10175.649939999999</v>
      </c>
      <c r="J16" s="81">
        <v>8837.2999799999998</v>
      </c>
      <c r="K16" s="81">
        <v>9888.8147399999998</v>
      </c>
      <c r="L16" s="81">
        <v>10255.734780000001</v>
      </c>
      <c r="M16" s="81">
        <v>10687.298140000001</v>
      </c>
      <c r="N16" s="81">
        <v>10813.323630000001</v>
      </c>
      <c r="O16" s="81">
        <v>10837.743119999999</v>
      </c>
      <c r="P16" s="81">
        <v>11876.261930000001</v>
      </c>
      <c r="Q16" s="81">
        <v>11473.724700000001</v>
      </c>
      <c r="R16" s="81">
        <v>1540.4003600000001</v>
      </c>
      <c r="S16" s="81">
        <v>1792.64598</v>
      </c>
    </row>
    <row r="17" spans="1:19" x14ac:dyDescent="0.25">
      <c r="A17" s="2" t="s">
        <v>5</v>
      </c>
      <c r="B17" s="81">
        <v>0</v>
      </c>
      <c r="C17" s="81">
        <v>0</v>
      </c>
      <c r="D17" s="81">
        <v>72.207239999999999</v>
      </c>
      <c r="E17" s="81">
        <v>90.862250000000003</v>
      </c>
      <c r="F17" s="81">
        <v>100.93862</v>
      </c>
      <c r="G17" s="81">
        <v>175.73696000000001</v>
      </c>
      <c r="H17" s="81">
        <v>189.47986</v>
      </c>
      <c r="I17" s="81">
        <v>213.51067</v>
      </c>
      <c r="J17" s="81">
        <v>335.86986000000002</v>
      </c>
      <c r="K17" s="81">
        <v>163.71558999999999</v>
      </c>
      <c r="L17" s="81">
        <v>172.32183000000001</v>
      </c>
      <c r="M17" s="81">
        <v>0</v>
      </c>
      <c r="N17" s="81">
        <v>189.11548999999999</v>
      </c>
      <c r="O17" s="81">
        <v>188.81762000000001</v>
      </c>
      <c r="P17" s="81">
        <v>192.71457000000001</v>
      </c>
      <c r="Q17" s="81">
        <v>193.36426</v>
      </c>
      <c r="R17" s="81">
        <v>30.282219999999999</v>
      </c>
      <c r="S17" s="81">
        <v>38.071429999999999</v>
      </c>
    </row>
    <row r="18" spans="1:19" x14ac:dyDescent="0.25">
      <c r="A18" s="2" t="s">
        <v>6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>
        <v>0</v>
      </c>
    </row>
    <row r="19" spans="1:19" x14ac:dyDescent="0.25">
      <c r="A19" s="2" t="s">
        <v>7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</row>
    <row r="20" spans="1:19" x14ac:dyDescent="0.25">
      <c r="A20" s="4"/>
      <c r="B20" s="4"/>
      <c r="C20" s="4"/>
      <c r="D20" s="8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9" x14ac:dyDescent="0.25">
      <c r="A21" s="7" t="s">
        <v>12</v>
      </c>
      <c r="B21" s="6">
        <v>2</v>
      </c>
      <c r="C21" s="6">
        <v>10</v>
      </c>
      <c r="D21" s="116"/>
      <c r="E21" s="86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9" x14ac:dyDescent="0.25">
      <c r="A22" s="153" t="s">
        <v>204</v>
      </c>
      <c r="B22" s="137" t="s">
        <v>11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</row>
    <row r="23" spans="1:19" x14ac:dyDescent="0.25">
      <c r="A23" s="153"/>
      <c r="B23" s="2">
        <v>0</v>
      </c>
      <c r="C23" s="2">
        <v>3</v>
      </c>
      <c r="D23" s="2">
        <v>5</v>
      </c>
      <c r="E23" s="2">
        <v>7</v>
      </c>
      <c r="F23" s="2">
        <v>10</v>
      </c>
      <c r="G23" s="2">
        <v>12</v>
      </c>
      <c r="H23" s="2">
        <v>14</v>
      </c>
      <c r="I23" s="2">
        <v>17</v>
      </c>
      <c r="J23" s="2">
        <v>19</v>
      </c>
      <c r="K23" s="2">
        <v>21</v>
      </c>
      <c r="L23" s="2">
        <v>23</v>
      </c>
      <c r="M23" s="2">
        <v>26</v>
      </c>
      <c r="N23" s="2">
        <v>28</v>
      </c>
      <c r="O23" s="2">
        <v>31</v>
      </c>
      <c r="P23" s="2">
        <v>35</v>
      </c>
      <c r="Q23" s="2">
        <v>38</v>
      </c>
      <c r="R23" s="2">
        <v>40</v>
      </c>
      <c r="S23" s="2">
        <v>45</v>
      </c>
    </row>
    <row r="24" spans="1:19" x14ac:dyDescent="0.25">
      <c r="A24" s="2" t="s">
        <v>0</v>
      </c>
      <c r="B24" s="81">
        <f t="shared" ref="B24" si="0">B12*$B$21</f>
        <v>2098.4562599999999</v>
      </c>
      <c r="C24" s="81">
        <f t="shared" ref="C24:Q24" si="1">C12*$B$21</f>
        <v>5071.3455199999999</v>
      </c>
      <c r="D24" s="81">
        <f t="shared" si="1"/>
        <v>10686.63428</v>
      </c>
      <c r="E24" s="81">
        <f t="shared" si="1"/>
        <v>12932.92196</v>
      </c>
      <c r="F24" s="81">
        <f t="shared" si="1"/>
        <v>15479.43598</v>
      </c>
      <c r="G24" s="81">
        <f t="shared" si="1"/>
        <v>14399.98956</v>
      </c>
      <c r="H24" s="81">
        <f t="shared" si="1"/>
        <v>16664.1194</v>
      </c>
      <c r="I24" s="81">
        <f t="shared" si="1"/>
        <v>18101.606520000001</v>
      </c>
      <c r="J24" s="81">
        <f t="shared" si="1"/>
        <v>15981.57668</v>
      </c>
      <c r="K24" s="81">
        <f t="shared" si="1"/>
        <v>16742.985120000001</v>
      </c>
      <c r="L24" s="81">
        <f t="shared" si="1"/>
        <v>17125.013879999999</v>
      </c>
      <c r="M24" s="81">
        <f t="shared" si="1"/>
        <v>26520.604139999999</v>
      </c>
      <c r="N24" s="81">
        <f t="shared" si="1"/>
        <v>20100.481739999999</v>
      </c>
      <c r="O24" s="81">
        <f t="shared" si="1"/>
        <v>19826.184260000002</v>
      </c>
      <c r="P24" s="81">
        <f t="shared" si="1"/>
        <v>21626.42166</v>
      </c>
      <c r="Q24" s="81">
        <f t="shared" si="1"/>
        <v>21183.671579999998</v>
      </c>
      <c r="R24" s="81">
        <f>R12*$C$21</f>
        <v>19101.916400000002</v>
      </c>
      <c r="S24" s="81">
        <f>S12*$C$21</f>
        <v>20172.949699999997</v>
      </c>
    </row>
    <row r="25" spans="1:19" x14ac:dyDescent="0.25">
      <c r="A25" s="2" t="s">
        <v>1</v>
      </c>
      <c r="B25" s="81">
        <f t="shared" ref="B25" si="2">B13*$B$21</f>
        <v>167.29908</v>
      </c>
      <c r="C25" s="81">
        <f t="shared" ref="C25:Q25" si="3">C13*$B$21</f>
        <v>510.24943999999999</v>
      </c>
      <c r="D25" s="81">
        <f t="shared" si="3"/>
        <v>1117.7381399999999</v>
      </c>
      <c r="E25" s="81">
        <f t="shared" si="3"/>
        <v>1231.1257000000001</v>
      </c>
      <c r="F25" s="81">
        <f t="shared" si="3"/>
        <v>1388.1467399999999</v>
      </c>
      <c r="G25" s="81">
        <f t="shared" si="3"/>
        <v>1307.5085799999999</v>
      </c>
      <c r="H25" s="81">
        <f t="shared" si="3"/>
        <v>1504.12508</v>
      </c>
      <c r="I25" s="81">
        <f t="shared" si="3"/>
        <v>1593.17482</v>
      </c>
      <c r="J25" s="81">
        <f t="shared" si="3"/>
        <v>1384.36682</v>
      </c>
      <c r="K25" s="81">
        <f t="shared" si="3"/>
        <v>1460.53388</v>
      </c>
      <c r="L25" s="81">
        <f t="shared" si="3"/>
        <v>1419.3576399999999</v>
      </c>
      <c r="M25" s="81">
        <f t="shared" si="3"/>
        <v>1589.08644</v>
      </c>
      <c r="N25" s="81">
        <f t="shared" si="3"/>
        <v>1725.58754</v>
      </c>
      <c r="O25" s="81">
        <f t="shared" si="3"/>
        <v>1631.63716</v>
      </c>
      <c r="P25" s="81">
        <f t="shared" si="3"/>
        <v>1638.67698</v>
      </c>
      <c r="Q25" s="81">
        <f t="shared" si="3"/>
        <v>1703.47622</v>
      </c>
      <c r="R25" s="81">
        <f t="shared" ref="R25:S25" si="4">R13*$C$21</f>
        <v>1421.3324</v>
      </c>
      <c r="S25" s="81">
        <f t="shared" si="4"/>
        <v>1595.377</v>
      </c>
    </row>
    <row r="26" spans="1:19" x14ac:dyDescent="0.25">
      <c r="A26" s="2" t="s">
        <v>2</v>
      </c>
      <c r="B26" s="81">
        <f t="shared" ref="B26" si="5">B14*$B$21</f>
        <v>856.93971999999997</v>
      </c>
      <c r="C26" s="81">
        <f t="shared" ref="C26:Q26" si="6">C14*$B$21</f>
        <v>3752.6615400000001</v>
      </c>
      <c r="D26" s="81">
        <f t="shared" si="6"/>
        <v>9453.6569600000003</v>
      </c>
      <c r="E26" s="81">
        <f t="shared" si="6"/>
        <v>10758.65192</v>
      </c>
      <c r="F26" s="81">
        <f t="shared" si="6"/>
        <v>11805.60418</v>
      </c>
      <c r="G26" s="81">
        <f t="shared" si="6"/>
        <v>10640.9084</v>
      </c>
      <c r="H26" s="81">
        <f t="shared" si="6"/>
        <v>12068.928760000001</v>
      </c>
      <c r="I26" s="81">
        <f t="shared" si="6"/>
        <v>12617.87592</v>
      </c>
      <c r="J26" s="81">
        <f t="shared" si="6"/>
        <v>10918.031440000001</v>
      </c>
      <c r="K26" s="81">
        <f t="shared" si="6"/>
        <v>11703.876399999999</v>
      </c>
      <c r="L26" s="81">
        <f t="shared" si="6"/>
        <v>11840.798860000001</v>
      </c>
      <c r="M26" s="81">
        <f t="shared" si="6"/>
        <v>11995.8999</v>
      </c>
      <c r="N26" s="81">
        <f t="shared" si="6"/>
        <v>13348.576080000001</v>
      </c>
      <c r="O26" s="81">
        <f t="shared" si="6"/>
        <v>13121.368259999999</v>
      </c>
      <c r="P26" s="81">
        <f t="shared" si="6"/>
        <v>14161.08776</v>
      </c>
      <c r="Q26" s="81">
        <f t="shared" si="6"/>
        <v>13810.02454</v>
      </c>
      <c r="R26" s="81">
        <f t="shared" ref="R26:S26" si="7">R14*$C$21</f>
        <v>10499.308199999999</v>
      </c>
      <c r="S26" s="81">
        <f t="shared" si="7"/>
        <v>11753.7976</v>
      </c>
    </row>
    <row r="27" spans="1:19" x14ac:dyDescent="0.25">
      <c r="A27" s="2" t="s">
        <v>3</v>
      </c>
      <c r="B27" s="81">
        <f t="shared" ref="B27" si="8">B15*$B$21</f>
        <v>1899.07654</v>
      </c>
      <c r="C27" s="81">
        <f t="shared" ref="C27:Q27" si="9">C15*$B$21</f>
        <v>9256.3624600000003</v>
      </c>
      <c r="D27" s="81">
        <f t="shared" si="9"/>
        <v>22980.784459999999</v>
      </c>
      <c r="E27" s="81">
        <f t="shared" si="9"/>
        <v>26167.964660000001</v>
      </c>
      <c r="F27" s="81">
        <f t="shared" si="9"/>
        <v>28415.06206</v>
      </c>
      <c r="G27" s="81">
        <f t="shared" si="9"/>
        <v>26024.21012</v>
      </c>
      <c r="H27" s="81">
        <f t="shared" si="9"/>
        <v>29547.86922</v>
      </c>
      <c r="I27" s="81">
        <f t="shared" si="9"/>
        <v>31680.191299999999</v>
      </c>
      <c r="J27" s="81">
        <f t="shared" si="9"/>
        <v>27795.553660000001</v>
      </c>
      <c r="K27" s="81">
        <f t="shared" si="9"/>
        <v>29656.52952</v>
      </c>
      <c r="L27" s="81">
        <f t="shared" si="9"/>
        <v>30591.843079999999</v>
      </c>
      <c r="M27" s="81">
        <f t="shared" si="9"/>
        <v>28854.68002</v>
      </c>
      <c r="N27" s="81">
        <f t="shared" si="9"/>
        <v>33056.029699999999</v>
      </c>
      <c r="O27" s="81">
        <f t="shared" si="9"/>
        <v>33003.463259999997</v>
      </c>
      <c r="P27" s="81">
        <f t="shared" si="9"/>
        <v>36266.182500000003</v>
      </c>
      <c r="Q27" s="81">
        <f t="shared" si="9"/>
        <v>35253.166239999999</v>
      </c>
      <c r="R27" s="81">
        <f t="shared" ref="R27:S27" si="10">R15*$C$21</f>
        <v>25860.997100000001</v>
      </c>
      <c r="S27" s="81">
        <f t="shared" si="10"/>
        <v>29669.5088</v>
      </c>
    </row>
    <row r="28" spans="1:19" x14ac:dyDescent="0.25">
      <c r="A28" s="2" t="s">
        <v>4</v>
      </c>
      <c r="B28" s="81">
        <f t="shared" ref="B28" si="11">B16*$B$21</f>
        <v>1429.0209600000001</v>
      </c>
      <c r="C28" s="81">
        <f t="shared" ref="C28:Q28" si="12">C16*$B$21</f>
        <v>5773.0743000000002</v>
      </c>
      <c r="D28" s="81">
        <f t="shared" si="12"/>
        <v>15158.69434</v>
      </c>
      <c r="E28" s="81">
        <f t="shared" si="12"/>
        <v>17483.060420000002</v>
      </c>
      <c r="F28" s="81">
        <f t="shared" si="12"/>
        <v>19356.461859999999</v>
      </c>
      <c r="G28" s="81">
        <f t="shared" si="12"/>
        <v>16959.055540000001</v>
      </c>
      <c r="H28" s="81">
        <f t="shared" si="12"/>
        <v>19294.626939999998</v>
      </c>
      <c r="I28" s="81">
        <f t="shared" si="12"/>
        <v>20351.299879999999</v>
      </c>
      <c r="J28" s="81">
        <f t="shared" si="12"/>
        <v>17674.59996</v>
      </c>
      <c r="K28" s="81">
        <f t="shared" si="12"/>
        <v>19777.62948</v>
      </c>
      <c r="L28" s="81">
        <f t="shared" si="12"/>
        <v>20511.469560000001</v>
      </c>
      <c r="M28" s="81">
        <f t="shared" si="12"/>
        <v>21374.596280000002</v>
      </c>
      <c r="N28" s="81">
        <f t="shared" si="12"/>
        <v>21626.647260000002</v>
      </c>
      <c r="O28" s="81">
        <f t="shared" si="12"/>
        <v>21675.486239999998</v>
      </c>
      <c r="P28" s="81">
        <f t="shared" si="12"/>
        <v>23752.523860000001</v>
      </c>
      <c r="Q28" s="81">
        <f t="shared" si="12"/>
        <v>22947.449400000001</v>
      </c>
      <c r="R28" s="81">
        <f t="shared" ref="R28:S28" si="13">R16*$C$21</f>
        <v>15404.0036</v>
      </c>
      <c r="S28" s="81">
        <f t="shared" si="13"/>
        <v>17926.459800000001</v>
      </c>
    </row>
    <row r="29" spans="1:19" x14ac:dyDescent="0.25">
      <c r="A29" s="2" t="s">
        <v>5</v>
      </c>
      <c r="B29" s="81">
        <f t="shared" ref="B29" si="14">B17*$B$21</f>
        <v>0</v>
      </c>
      <c r="C29" s="81">
        <f t="shared" ref="C29:Q29" si="15">C17*$B$21</f>
        <v>0</v>
      </c>
      <c r="D29" s="81">
        <f t="shared" si="15"/>
        <v>144.41448</v>
      </c>
      <c r="E29" s="81">
        <f t="shared" si="15"/>
        <v>181.72450000000001</v>
      </c>
      <c r="F29" s="81">
        <f t="shared" si="15"/>
        <v>201.87724</v>
      </c>
      <c r="G29" s="81">
        <f t="shared" si="15"/>
        <v>351.47392000000002</v>
      </c>
      <c r="H29" s="81">
        <f t="shared" si="15"/>
        <v>378.95972</v>
      </c>
      <c r="I29" s="81">
        <f t="shared" si="15"/>
        <v>427.02134000000001</v>
      </c>
      <c r="J29" s="81">
        <f t="shared" si="15"/>
        <v>671.73972000000003</v>
      </c>
      <c r="K29" s="81">
        <f t="shared" si="15"/>
        <v>327.43117999999998</v>
      </c>
      <c r="L29" s="81">
        <f t="shared" si="15"/>
        <v>344.64366000000001</v>
      </c>
      <c r="M29" s="81">
        <f t="shared" si="15"/>
        <v>0</v>
      </c>
      <c r="N29" s="81">
        <f t="shared" si="15"/>
        <v>378.23097999999999</v>
      </c>
      <c r="O29" s="81">
        <f t="shared" si="15"/>
        <v>377.63524000000001</v>
      </c>
      <c r="P29" s="81">
        <f t="shared" si="15"/>
        <v>385.42914000000002</v>
      </c>
      <c r="Q29" s="81">
        <f t="shared" si="15"/>
        <v>386.72852</v>
      </c>
      <c r="R29" s="81">
        <f t="shared" ref="R29:S29" si="16">R17*$C$21</f>
        <v>302.82220000000001</v>
      </c>
      <c r="S29" s="81">
        <f t="shared" si="16"/>
        <v>380.71429999999998</v>
      </c>
    </row>
    <row r="30" spans="1:19" x14ac:dyDescent="0.25">
      <c r="A30" s="2" t="s">
        <v>6</v>
      </c>
      <c r="B30" s="81">
        <f t="shared" ref="B30" si="17">B18*$B$21</f>
        <v>0</v>
      </c>
      <c r="C30" s="81">
        <f t="shared" ref="C30:Q30" si="18">C18*$B$21</f>
        <v>0</v>
      </c>
      <c r="D30" s="81">
        <f t="shared" si="18"/>
        <v>0</v>
      </c>
      <c r="E30" s="81">
        <f t="shared" si="18"/>
        <v>0</v>
      </c>
      <c r="F30" s="81">
        <f t="shared" si="18"/>
        <v>0</v>
      </c>
      <c r="G30" s="81">
        <f t="shared" si="18"/>
        <v>0</v>
      </c>
      <c r="H30" s="81">
        <f t="shared" si="18"/>
        <v>0</v>
      </c>
      <c r="I30" s="81">
        <f t="shared" si="18"/>
        <v>0</v>
      </c>
      <c r="J30" s="81">
        <f t="shared" si="18"/>
        <v>0</v>
      </c>
      <c r="K30" s="81">
        <f t="shared" si="18"/>
        <v>0</v>
      </c>
      <c r="L30" s="81">
        <f t="shared" si="18"/>
        <v>0</v>
      </c>
      <c r="M30" s="81">
        <f t="shared" si="18"/>
        <v>0</v>
      </c>
      <c r="N30" s="81">
        <f t="shared" si="18"/>
        <v>0</v>
      </c>
      <c r="O30" s="81">
        <f t="shared" si="18"/>
        <v>0</v>
      </c>
      <c r="P30" s="81">
        <f t="shared" si="18"/>
        <v>0</v>
      </c>
      <c r="Q30" s="81">
        <f t="shared" si="18"/>
        <v>0</v>
      </c>
      <c r="R30" s="81">
        <f t="shared" ref="R30:S30" si="19">R18*$C$21</f>
        <v>0</v>
      </c>
      <c r="S30" s="81">
        <f t="shared" si="19"/>
        <v>0</v>
      </c>
    </row>
    <row r="31" spans="1:19" x14ac:dyDescent="0.25">
      <c r="A31" s="2" t="s">
        <v>7</v>
      </c>
      <c r="B31" s="81">
        <f t="shared" ref="B31" si="20">B19*$B$21</f>
        <v>0</v>
      </c>
      <c r="C31" s="81">
        <f t="shared" ref="C31:Q31" si="21">C19*$B$21</f>
        <v>0</v>
      </c>
      <c r="D31" s="81">
        <f t="shared" si="21"/>
        <v>0</v>
      </c>
      <c r="E31" s="81">
        <f t="shared" si="21"/>
        <v>0</v>
      </c>
      <c r="F31" s="81">
        <f t="shared" si="21"/>
        <v>0</v>
      </c>
      <c r="G31" s="81">
        <f t="shared" si="21"/>
        <v>0</v>
      </c>
      <c r="H31" s="81">
        <f t="shared" si="21"/>
        <v>0</v>
      </c>
      <c r="I31" s="81">
        <f t="shared" si="21"/>
        <v>0</v>
      </c>
      <c r="J31" s="81">
        <f t="shared" si="21"/>
        <v>0</v>
      </c>
      <c r="K31" s="81">
        <f t="shared" si="21"/>
        <v>0</v>
      </c>
      <c r="L31" s="81">
        <f t="shared" si="21"/>
        <v>0</v>
      </c>
      <c r="M31" s="81">
        <f t="shared" si="21"/>
        <v>0</v>
      </c>
      <c r="N31" s="81">
        <f t="shared" si="21"/>
        <v>0</v>
      </c>
      <c r="O31" s="81">
        <f t="shared" si="21"/>
        <v>0</v>
      </c>
      <c r="P31" s="81">
        <f t="shared" si="21"/>
        <v>0</v>
      </c>
      <c r="Q31" s="81">
        <f t="shared" si="21"/>
        <v>0</v>
      </c>
      <c r="R31" s="81">
        <f t="shared" ref="R31:S31" si="22">R19*$C$21</f>
        <v>0</v>
      </c>
      <c r="S31" s="81">
        <f t="shared" si="22"/>
        <v>0</v>
      </c>
    </row>
    <row r="32" spans="1:19" x14ac:dyDescent="0.25">
      <c r="A32" s="2" t="s">
        <v>8</v>
      </c>
      <c r="B32" s="81">
        <f>SUM(B24:B31)</f>
        <v>6450.7925599999999</v>
      </c>
      <c r="C32" s="81">
        <f t="shared" ref="C32:S32" si="23">SUM(C24:C31)</f>
        <v>24363.69326</v>
      </c>
      <c r="D32" s="81">
        <f t="shared" si="23"/>
        <v>59541.922660000004</v>
      </c>
      <c r="E32" s="81">
        <f t="shared" si="23"/>
        <v>68755.449160000004</v>
      </c>
      <c r="F32" s="81">
        <f t="shared" si="23"/>
        <v>76646.588059999995</v>
      </c>
      <c r="G32" s="81">
        <f t="shared" si="23"/>
        <v>69683.146120000005</v>
      </c>
      <c r="H32" s="81">
        <f t="shared" si="23"/>
        <v>79458.629119999998</v>
      </c>
      <c r="I32" s="81">
        <f t="shared" si="23"/>
        <v>84771.169779999997</v>
      </c>
      <c r="J32" s="81">
        <f t="shared" si="23"/>
        <v>74425.86828000001</v>
      </c>
      <c r="K32" s="81">
        <f t="shared" si="23"/>
        <v>79668.985580000008</v>
      </c>
      <c r="L32" s="81">
        <f t="shared" si="23"/>
        <v>81833.126680000001</v>
      </c>
      <c r="M32" s="81">
        <f t="shared" si="23"/>
        <v>90334.866779999997</v>
      </c>
      <c r="N32" s="81">
        <f t="shared" si="23"/>
        <v>90235.5533</v>
      </c>
      <c r="O32" s="81">
        <f t="shared" si="23"/>
        <v>89635.774420000002</v>
      </c>
      <c r="P32" s="81">
        <f t="shared" si="23"/>
        <v>97830.321899999995</v>
      </c>
      <c r="Q32" s="81">
        <f t="shared" si="23"/>
        <v>95284.516499999998</v>
      </c>
      <c r="R32" s="81">
        <f t="shared" si="23"/>
        <v>72590.3799</v>
      </c>
      <c r="S32" s="81">
        <f t="shared" si="23"/>
        <v>81498.807199999996</v>
      </c>
    </row>
    <row r="34" spans="1:19" x14ac:dyDescent="0.25">
      <c r="A34" s="153" t="s">
        <v>205</v>
      </c>
      <c r="B34" s="137" t="s">
        <v>11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</row>
    <row r="35" spans="1:19" x14ac:dyDescent="0.25">
      <c r="A35" s="153"/>
      <c r="B35" s="2">
        <v>0</v>
      </c>
      <c r="C35" s="2">
        <v>3</v>
      </c>
      <c r="D35" s="2">
        <v>5</v>
      </c>
      <c r="E35" s="2">
        <v>7</v>
      </c>
      <c r="F35" s="2">
        <v>10</v>
      </c>
      <c r="G35" s="2">
        <v>12</v>
      </c>
      <c r="H35" s="2">
        <v>14</v>
      </c>
      <c r="I35" s="2">
        <v>17</v>
      </c>
      <c r="J35" s="2">
        <v>19</v>
      </c>
      <c r="K35" s="2">
        <v>21</v>
      </c>
      <c r="L35" s="2">
        <v>23</v>
      </c>
      <c r="M35" s="2">
        <v>26</v>
      </c>
      <c r="N35" s="2">
        <v>28</v>
      </c>
      <c r="O35" s="2">
        <v>31</v>
      </c>
      <c r="P35" s="2">
        <v>35</v>
      </c>
      <c r="Q35" s="2">
        <v>38</v>
      </c>
      <c r="R35" s="2">
        <v>40</v>
      </c>
      <c r="S35" s="2">
        <v>45</v>
      </c>
    </row>
    <row r="36" spans="1:19" x14ac:dyDescent="0.25">
      <c r="A36" s="2" t="s">
        <v>0</v>
      </c>
      <c r="B36" s="48">
        <f>B24/1000</f>
        <v>2.0984562599999999</v>
      </c>
      <c r="C36" s="48">
        <f t="shared" ref="C36:S44" si="24">C24/1000</f>
        <v>5.0713455199999995</v>
      </c>
      <c r="D36" s="48">
        <f t="shared" si="24"/>
        <v>10.68663428</v>
      </c>
      <c r="E36" s="48">
        <f t="shared" si="24"/>
        <v>12.93292196</v>
      </c>
      <c r="F36" s="48">
        <f t="shared" si="24"/>
        <v>15.47943598</v>
      </c>
      <c r="G36" s="48">
        <f t="shared" si="24"/>
        <v>14.39998956</v>
      </c>
      <c r="H36" s="48">
        <f t="shared" si="24"/>
        <v>16.664119400000001</v>
      </c>
      <c r="I36" s="48">
        <f t="shared" si="24"/>
        <v>18.101606520000001</v>
      </c>
      <c r="J36" s="48">
        <f t="shared" si="24"/>
        <v>15.98157668</v>
      </c>
      <c r="K36" s="48">
        <f t="shared" si="24"/>
        <v>16.74298512</v>
      </c>
      <c r="L36" s="48">
        <f t="shared" si="24"/>
        <v>17.125013879999997</v>
      </c>
      <c r="M36" s="48">
        <f t="shared" si="24"/>
        <v>26.52060414</v>
      </c>
      <c r="N36" s="48">
        <f t="shared" si="24"/>
        <v>20.100481739999999</v>
      </c>
      <c r="O36" s="48">
        <f t="shared" si="24"/>
        <v>19.826184260000002</v>
      </c>
      <c r="P36" s="48">
        <f t="shared" si="24"/>
        <v>21.626421659999998</v>
      </c>
      <c r="Q36" s="48">
        <f t="shared" si="24"/>
        <v>21.183671579999999</v>
      </c>
      <c r="R36" s="48">
        <f t="shared" si="24"/>
        <v>19.1019164</v>
      </c>
      <c r="S36" s="48">
        <f t="shared" si="24"/>
        <v>20.172949699999997</v>
      </c>
    </row>
    <row r="37" spans="1:19" x14ac:dyDescent="0.25">
      <c r="A37" s="2" t="s">
        <v>1</v>
      </c>
      <c r="B37" s="48">
        <f t="shared" ref="B37:Q44" si="25">B25/1000</f>
        <v>0.16729908000000002</v>
      </c>
      <c r="C37" s="48">
        <f t="shared" si="25"/>
        <v>0.51024943999999994</v>
      </c>
      <c r="D37" s="48">
        <f t="shared" si="25"/>
        <v>1.1177381399999999</v>
      </c>
      <c r="E37" s="48">
        <f t="shared" si="25"/>
        <v>1.2311257</v>
      </c>
      <c r="F37" s="48">
        <f t="shared" si="25"/>
        <v>1.3881467399999998</v>
      </c>
      <c r="G37" s="48">
        <f t="shared" si="25"/>
        <v>1.3075085799999999</v>
      </c>
      <c r="H37" s="48">
        <f t="shared" si="25"/>
        <v>1.5041250800000001</v>
      </c>
      <c r="I37" s="48">
        <f t="shared" si="25"/>
        <v>1.59317482</v>
      </c>
      <c r="J37" s="48">
        <f t="shared" si="25"/>
        <v>1.3843668199999999</v>
      </c>
      <c r="K37" s="48">
        <f t="shared" si="25"/>
        <v>1.4605338800000001</v>
      </c>
      <c r="L37" s="48">
        <f t="shared" si="25"/>
        <v>1.4193576399999999</v>
      </c>
      <c r="M37" s="48">
        <f t="shared" si="25"/>
        <v>1.58908644</v>
      </c>
      <c r="N37" s="48">
        <f t="shared" si="25"/>
        <v>1.72558754</v>
      </c>
      <c r="O37" s="48">
        <f t="shared" si="25"/>
        <v>1.6316371599999999</v>
      </c>
      <c r="P37" s="48">
        <f t="shared" si="25"/>
        <v>1.6386769800000001</v>
      </c>
      <c r="Q37" s="48">
        <f t="shared" si="25"/>
        <v>1.70347622</v>
      </c>
      <c r="R37" s="48">
        <f t="shared" si="24"/>
        <v>1.4213324000000001</v>
      </c>
      <c r="S37" s="48">
        <f t="shared" si="24"/>
        <v>1.595377</v>
      </c>
    </row>
    <row r="38" spans="1:19" x14ac:dyDescent="0.25">
      <c r="A38" s="2" t="s">
        <v>2</v>
      </c>
      <c r="B38" s="48">
        <f t="shared" si="25"/>
        <v>0.85693971999999996</v>
      </c>
      <c r="C38" s="48">
        <f t="shared" si="24"/>
        <v>3.7526615400000001</v>
      </c>
      <c r="D38" s="48">
        <f t="shared" si="24"/>
        <v>9.45365696</v>
      </c>
      <c r="E38" s="48">
        <f t="shared" si="24"/>
        <v>10.75865192</v>
      </c>
      <c r="F38" s="48">
        <f t="shared" si="24"/>
        <v>11.80560418</v>
      </c>
      <c r="G38" s="48">
        <f t="shared" si="24"/>
        <v>10.640908400000001</v>
      </c>
      <c r="H38" s="48">
        <f t="shared" si="24"/>
        <v>12.06892876</v>
      </c>
      <c r="I38" s="48">
        <f t="shared" si="24"/>
        <v>12.617875920000001</v>
      </c>
      <c r="J38" s="48">
        <f t="shared" si="24"/>
        <v>10.91803144</v>
      </c>
      <c r="K38" s="48">
        <f t="shared" si="24"/>
        <v>11.703876399999999</v>
      </c>
      <c r="L38" s="48">
        <f t="shared" si="24"/>
        <v>11.840798860000001</v>
      </c>
      <c r="M38" s="48">
        <f t="shared" si="24"/>
        <v>11.9958999</v>
      </c>
      <c r="N38" s="48">
        <f t="shared" si="24"/>
        <v>13.348576080000001</v>
      </c>
      <c r="O38" s="48">
        <f t="shared" si="24"/>
        <v>13.121368259999999</v>
      </c>
      <c r="P38" s="48">
        <f t="shared" si="24"/>
        <v>14.161087760000001</v>
      </c>
      <c r="Q38" s="48">
        <f t="shared" si="24"/>
        <v>13.810024540000001</v>
      </c>
      <c r="R38" s="48">
        <f t="shared" si="24"/>
        <v>10.4993082</v>
      </c>
      <c r="S38" s="48">
        <f t="shared" si="24"/>
        <v>11.7537976</v>
      </c>
    </row>
    <row r="39" spans="1:19" x14ac:dyDescent="0.25">
      <c r="A39" s="2" t="s">
        <v>3</v>
      </c>
      <c r="B39" s="48">
        <f t="shared" si="25"/>
        <v>1.89907654</v>
      </c>
      <c r="C39" s="48">
        <f t="shared" si="24"/>
        <v>9.2563624600000001</v>
      </c>
      <c r="D39" s="48">
        <f t="shared" si="24"/>
        <v>22.980784459999999</v>
      </c>
      <c r="E39" s="48">
        <f t="shared" si="24"/>
        <v>26.167964660000003</v>
      </c>
      <c r="F39" s="48">
        <f t="shared" si="24"/>
        <v>28.41506206</v>
      </c>
      <c r="G39" s="48">
        <f t="shared" si="24"/>
        <v>26.024210119999999</v>
      </c>
      <c r="H39" s="48">
        <f t="shared" si="24"/>
        <v>29.547869219999999</v>
      </c>
      <c r="I39" s="48">
        <f t="shared" si="24"/>
        <v>31.680191299999997</v>
      </c>
      <c r="J39" s="48">
        <f t="shared" si="24"/>
        <v>27.795553660000003</v>
      </c>
      <c r="K39" s="48">
        <f t="shared" si="24"/>
        <v>29.656529519999999</v>
      </c>
      <c r="L39" s="48">
        <f t="shared" si="24"/>
        <v>30.59184308</v>
      </c>
      <c r="M39" s="48">
        <f t="shared" si="24"/>
        <v>28.85468002</v>
      </c>
      <c r="N39" s="48">
        <f t="shared" si="24"/>
        <v>33.056029699999996</v>
      </c>
      <c r="O39" s="48">
        <f t="shared" si="24"/>
        <v>33.003463259999997</v>
      </c>
      <c r="P39" s="48">
        <f t="shared" si="24"/>
        <v>36.266182499999999</v>
      </c>
      <c r="Q39" s="48">
        <f t="shared" si="24"/>
        <v>35.253166239999999</v>
      </c>
      <c r="R39" s="48">
        <f t="shared" si="24"/>
        <v>25.860997099999999</v>
      </c>
      <c r="S39" s="48">
        <f t="shared" si="24"/>
        <v>29.669508799999999</v>
      </c>
    </row>
    <row r="40" spans="1:19" x14ac:dyDescent="0.25">
      <c r="A40" s="2" t="s">
        <v>4</v>
      </c>
      <c r="B40" s="48">
        <f t="shared" si="25"/>
        <v>1.4290209600000001</v>
      </c>
      <c r="C40" s="48">
        <f t="shared" si="24"/>
        <v>5.7730743000000002</v>
      </c>
      <c r="D40" s="48">
        <f t="shared" si="24"/>
        <v>15.15869434</v>
      </c>
      <c r="E40" s="48">
        <f t="shared" si="24"/>
        <v>17.483060420000001</v>
      </c>
      <c r="F40" s="48">
        <f t="shared" si="24"/>
        <v>19.35646186</v>
      </c>
      <c r="G40" s="48">
        <f t="shared" si="24"/>
        <v>16.959055540000001</v>
      </c>
      <c r="H40" s="48">
        <f t="shared" si="24"/>
        <v>19.294626939999997</v>
      </c>
      <c r="I40" s="48">
        <f t="shared" si="24"/>
        <v>20.351299879999999</v>
      </c>
      <c r="J40" s="48">
        <f t="shared" si="24"/>
        <v>17.674599959999998</v>
      </c>
      <c r="K40" s="48">
        <f t="shared" si="24"/>
        <v>19.777629479999998</v>
      </c>
      <c r="L40" s="48">
        <f t="shared" si="24"/>
        <v>20.511469560000002</v>
      </c>
      <c r="M40" s="48">
        <f t="shared" si="24"/>
        <v>21.374596280000002</v>
      </c>
      <c r="N40" s="48">
        <f t="shared" si="24"/>
        <v>21.626647260000002</v>
      </c>
      <c r="O40" s="48">
        <f t="shared" si="24"/>
        <v>21.675486239999998</v>
      </c>
      <c r="P40" s="48">
        <f t="shared" si="24"/>
        <v>23.75252386</v>
      </c>
      <c r="Q40" s="48">
        <f t="shared" si="24"/>
        <v>22.9474494</v>
      </c>
      <c r="R40" s="48">
        <f t="shared" si="24"/>
        <v>15.404003599999999</v>
      </c>
      <c r="S40" s="48">
        <f t="shared" si="24"/>
        <v>17.9264598</v>
      </c>
    </row>
    <row r="41" spans="1:19" x14ac:dyDescent="0.25">
      <c r="A41" s="2" t="s">
        <v>5</v>
      </c>
      <c r="B41" s="48">
        <f t="shared" si="25"/>
        <v>0</v>
      </c>
      <c r="C41" s="48">
        <f t="shared" si="24"/>
        <v>0</v>
      </c>
      <c r="D41" s="48">
        <f t="shared" si="24"/>
        <v>0.14441447999999998</v>
      </c>
      <c r="E41" s="48">
        <f t="shared" si="24"/>
        <v>0.18172450000000001</v>
      </c>
      <c r="F41" s="48">
        <f t="shared" si="24"/>
        <v>0.20187724000000001</v>
      </c>
      <c r="G41" s="48">
        <f t="shared" si="24"/>
        <v>0.35147392</v>
      </c>
      <c r="H41" s="48">
        <f t="shared" si="24"/>
        <v>0.37895972</v>
      </c>
      <c r="I41" s="48">
        <f t="shared" si="24"/>
        <v>0.42702134000000003</v>
      </c>
      <c r="J41" s="48">
        <f t="shared" si="24"/>
        <v>0.67173972000000004</v>
      </c>
      <c r="K41" s="48">
        <f t="shared" si="24"/>
        <v>0.32743117999999999</v>
      </c>
      <c r="L41" s="48">
        <f t="shared" si="24"/>
        <v>0.34464366000000002</v>
      </c>
      <c r="M41" s="48">
        <f t="shared" si="24"/>
        <v>0</v>
      </c>
      <c r="N41" s="48">
        <f t="shared" si="24"/>
        <v>0.37823097999999999</v>
      </c>
      <c r="O41" s="48">
        <f t="shared" si="24"/>
        <v>0.37763523999999998</v>
      </c>
      <c r="P41" s="48">
        <f t="shared" si="24"/>
        <v>0.38542914</v>
      </c>
      <c r="Q41" s="48">
        <f t="shared" si="24"/>
        <v>0.38672852000000002</v>
      </c>
      <c r="R41" s="48">
        <f t="shared" si="24"/>
        <v>0.30282219999999999</v>
      </c>
      <c r="S41" s="48">
        <f t="shared" si="24"/>
        <v>0.38071430000000001</v>
      </c>
    </row>
    <row r="42" spans="1:19" x14ac:dyDescent="0.25">
      <c r="A42" s="2" t="s">
        <v>6</v>
      </c>
      <c r="B42" s="48">
        <f t="shared" si="25"/>
        <v>0</v>
      </c>
      <c r="C42" s="48">
        <f t="shared" si="24"/>
        <v>0</v>
      </c>
      <c r="D42" s="48">
        <f t="shared" si="24"/>
        <v>0</v>
      </c>
      <c r="E42" s="48">
        <f t="shared" si="24"/>
        <v>0</v>
      </c>
      <c r="F42" s="48">
        <f t="shared" si="24"/>
        <v>0</v>
      </c>
      <c r="G42" s="48">
        <f t="shared" si="24"/>
        <v>0</v>
      </c>
      <c r="H42" s="48">
        <f t="shared" si="24"/>
        <v>0</v>
      </c>
      <c r="I42" s="48">
        <f t="shared" si="24"/>
        <v>0</v>
      </c>
      <c r="J42" s="48">
        <f t="shared" si="24"/>
        <v>0</v>
      </c>
      <c r="K42" s="48">
        <f t="shared" si="24"/>
        <v>0</v>
      </c>
      <c r="L42" s="48">
        <f t="shared" si="24"/>
        <v>0</v>
      </c>
      <c r="M42" s="48">
        <f t="shared" si="24"/>
        <v>0</v>
      </c>
      <c r="N42" s="48">
        <f t="shared" si="24"/>
        <v>0</v>
      </c>
      <c r="O42" s="48">
        <f t="shared" si="24"/>
        <v>0</v>
      </c>
      <c r="P42" s="48">
        <f t="shared" si="24"/>
        <v>0</v>
      </c>
      <c r="Q42" s="48">
        <f t="shared" si="24"/>
        <v>0</v>
      </c>
      <c r="R42" s="48">
        <f t="shared" si="24"/>
        <v>0</v>
      </c>
      <c r="S42" s="48">
        <f t="shared" si="24"/>
        <v>0</v>
      </c>
    </row>
    <row r="43" spans="1:19" x14ac:dyDescent="0.25">
      <c r="A43" s="2" t="s">
        <v>7</v>
      </c>
      <c r="B43" s="48">
        <f t="shared" si="25"/>
        <v>0</v>
      </c>
      <c r="C43" s="48">
        <f t="shared" si="24"/>
        <v>0</v>
      </c>
      <c r="D43" s="48">
        <f t="shared" si="24"/>
        <v>0</v>
      </c>
      <c r="E43" s="48">
        <f t="shared" si="24"/>
        <v>0</v>
      </c>
      <c r="F43" s="48">
        <f t="shared" si="24"/>
        <v>0</v>
      </c>
      <c r="G43" s="48">
        <f t="shared" si="24"/>
        <v>0</v>
      </c>
      <c r="H43" s="48">
        <f t="shared" si="24"/>
        <v>0</v>
      </c>
      <c r="I43" s="48">
        <f t="shared" si="24"/>
        <v>0</v>
      </c>
      <c r="J43" s="48">
        <f t="shared" si="24"/>
        <v>0</v>
      </c>
      <c r="K43" s="48">
        <f t="shared" si="24"/>
        <v>0</v>
      </c>
      <c r="L43" s="48">
        <f t="shared" si="24"/>
        <v>0</v>
      </c>
      <c r="M43" s="48">
        <f t="shared" si="24"/>
        <v>0</v>
      </c>
      <c r="N43" s="48">
        <f t="shared" si="24"/>
        <v>0</v>
      </c>
      <c r="O43" s="48">
        <f t="shared" si="24"/>
        <v>0</v>
      </c>
      <c r="P43" s="48">
        <f t="shared" si="24"/>
        <v>0</v>
      </c>
      <c r="Q43" s="48">
        <f t="shared" si="24"/>
        <v>0</v>
      </c>
      <c r="R43" s="48">
        <f t="shared" si="24"/>
        <v>0</v>
      </c>
      <c r="S43" s="48">
        <f t="shared" si="24"/>
        <v>0</v>
      </c>
    </row>
    <row r="44" spans="1:19" x14ac:dyDescent="0.25">
      <c r="A44" s="2" t="s">
        <v>8</v>
      </c>
      <c r="B44" s="48">
        <f t="shared" si="25"/>
        <v>6.45079256</v>
      </c>
      <c r="C44" s="48">
        <f t="shared" si="24"/>
        <v>24.363693260000002</v>
      </c>
      <c r="D44" s="48">
        <f t="shared" si="24"/>
        <v>59.541922660000004</v>
      </c>
      <c r="E44" s="48">
        <f t="shared" si="24"/>
        <v>68.755449159999998</v>
      </c>
      <c r="F44" s="48">
        <f t="shared" si="24"/>
        <v>76.646588059999999</v>
      </c>
      <c r="G44" s="48">
        <f t="shared" si="24"/>
        <v>69.683146120000004</v>
      </c>
      <c r="H44" s="48">
        <f t="shared" si="24"/>
        <v>79.458629119999998</v>
      </c>
      <c r="I44" s="48">
        <f t="shared" si="24"/>
        <v>84.771169779999994</v>
      </c>
      <c r="J44" s="48">
        <f t="shared" si="24"/>
        <v>74.425868280000003</v>
      </c>
      <c r="K44" s="48">
        <f t="shared" si="24"/>
        <v>79.668985580000012</v>
      </c>
      <c r="L44" s="48">
        <f t="shared" si="24"/>
        <v>81.833126680000007</v>
      </c>
      <c r="M44" s="48">
        <f t="shared" si="24"/>
        <v>90.334866779999999</v>
      </c>
      <c r="N44" s="48">
        <f t="shared" si="24"/>
        <v>90.235553300000007</v>
      </c>
      <c r="O44" s="48">
        <f t="shared" si="24"/>
        <v>89.635774420000004</v>
      </c>
      <c r="P44" s="48">
        <f t="shared" si="24"/>
        <v>97.830321900000001</v>
      </c>
      <c r="Q44" s="48">
        <f t="shared" si="24"/>
        <v>95.284516499999995</v>
      </c>
      <c r="R44" s="48">
        <f t="shared" si="24"/>
        <v>72.590379900000002</v>
      </c>
      <c r="S44" s="48">
        <f t="shared" si="24"/>
        <v>81.498807200000002</v>
      </c>
    </row>
    <row r="46" spans="1:19" ht="15" customHeight="1" x14ac:dyDescent="0.25">
      <c r="A46" s="145" t="s">
        <v>199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</row>
    <row r="47" spans="1:19" ht="15" customHeight="1" x14ac:dyDescent="0.25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</row>
    <row r="48" spans="1:19" x14ac:dyDescent="0.25">
      <c r="A48" s="137" t="s">
        <v>10</v>
      </c>
      <c r="B48" s="137" t="s">
        <v>11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</row>
    <row r="49" spans="1:19" x14ac:dyDescent="0.25">
      <c r="A49" s="137"/>
      <c r="B49" s="2">
        <v>0</v>
      </c>
      <c r="C49" s="2">
        <v>3</v>
      </c>
      <c r="D49" s="2">
        <v>5</v>
      </c>
      <c r="E49" s="2">
        <v>7</v>
      </c>
      <c r="F49" s="2">
        <v>10</v>
      </c>
      <c r="G49" s="2">
        <v>12</v>
      </c>
      <c r="H49" s="2">
        <v>14</v>
      </c>
      <c r="I49" s="2">
        <v>17</v>
      </c>
      <c r="J49" s="2">
        <v>19</v>
      </c>
      <c r="K49" s="2">
        <v>21</v>
      </c>
      <c r="L49" s="2">
        <v>23</v>
      </c>
      <c r="M49" s="2">
        <v>26</v>
      </c>
      <c r="N49" s="2">
        <v>28</v>
      </c>
      <c r="O49" s="2">
        <v>31</v>
      </c>
      <c r="P49" s="2">
        <v>35</v>
      </c>
      <c r="Q49" s="2">
        <v>38</v>
      </c>
      <c r="R49" s="2">
        <v>40</v>
      </c>
      <c r="S49" s="2">
        <v>45</v>
      </c>
    </row>
    <row r="50" spans="1:19" x14ac:dyDescent="0.25">
      <c r="A50" s="13" t="s">
        <v>0</v>
      </c>
      <c r="B50" s="81">
        <v>558.85293999999999</v>
      </c>
      <c r="C50" s="81">
        <v>10480.151739999999</v>
      </c>
      <c r="D50" s="81">
        <v>12713.19046</v>
      </c>
      <c r="E50" s="81">
        <v>12761.00942</v>
      </c>
      <c r="F50" s="81">
        <v>13543.99958</v>
      </c>
      <c r="G50" s="81">
        <v>12660.651519999999</v>
      </c>
      <c r="H50" s="81">
        <v>12794.21315</v>
      </c>
      <c r="I50" s="81">
        <v>14042.466829999999</v>
      </c>
      <c r="J50" s="81">
        <v>13875.408890000001</v>
      </c>
      <c r="K50" s="81">
        <v>12517.622649999999</v>
      </c>
      <c r="L50" s="81">
        <v>8817.6751100000001</v>
      </c>
      <c r="M50" s="81">
        <v>12777.814909999999</v>
      </c>
      <c r="N50" s="81">
        <v>14776.344220000001</v>
      </c>
      <c r="O50" s="81">
        <v>15246.662</v>
      </c>
      <c r="P50" s="81">
        <v>14841.10353</v>
      </c>
      <c r="Q50" s="81">
        <v>14609.6782</v>
      </c>
      <c r="R50" s="81">
        <v>2736.2079899999999</v>
      </c>
      <c r="S50" s="81">
        <v>2732.1917800000001</v>
      </c>
    </row>
    <row r="51" spans="1:19" x14ac:dyDescent="0.25">
      <c r="A51" s="2" t="s">
        <v>1</v>
      </c>
      <c r="B51" s="81">
        <v>31.426680000000001</v>
      </c>
      <c r="C51" s="81">
        <v>628.73509000000001</v>
      </c>
      <c r="D51" s="81">
        <v>743.84019999999998</v>
      </c>
      <c r="E51" s="81">
        <v>743.99233000000004</v>
      </c>
      <c r="F51" s="81">
        <v>793.01601000000005</v>
      </c>
      <c r="G51" s="81">
        <v>764.03182000000004</v>
      </c>
      <c r="H51" s="81">
        <v>909.79606999999999</v>
      </c>
      <c r="I51" s="81">
        <v>861.97403999999995</v>
      </c>
      <c r="J51" s="81">
        <v>868.75292999999999</v>
      </c>
      <c r="K51" s="81">
        <v>739.60226</v>
      </c>
      <c r="L51" s="81">
        <v>722.90105000000005</v>
      </c>
      <c r="M51" s="81">
        <v>753.87620000000004</v>
      </c>
      <c r="N51" s="81">
        <v>860.55903999999998</v>
      </c>
      <c r="O51" s="81">
        <v>902.47726</v>
      </c>
      <c r="P51" s="81">
        <v>869.88894000000005</v>
      </c>
      <c r="Q51" s="81">
        <v>860.98973000000001</v>
      </c>
      <c r="R51" s="81">
        <v>157.79161999999999</v>
      </c>
      <c r="S51" s="81">
        <v>159.02397999999999</v>
      </c>
    </row>
    <row r="52" spans="1:19" x14ac:dyDescent="0.25">
      <c r="A52" s="2" t="s">
        <v>2</v>
      </c>
      <c r="B52" s="81">
        <v>258.33492999999999</v>
      </c>
      <c r="C52" s="81">
        <v>4585.37907</v>
      </c>
      <c r="D52" s="81">
        <v>5666.9939700000004</v>
      </c>
      <c r="E52" s="81">
        <v>5757.7264100000002</v>
      </c>
      <c r="F52" s="81">
        <v>6067.5942299999997</v>
      </c>
      <c r="G52" s="81">
        <v>5323.03773</v>
      </c>
      <c r="H52" s="81">
        <v>5729.3408499999996</v>
      </c>
      <c r="I52" s="81">
        <v>6272.2843899999998</v>
      </c>
      <c r="J52" s="81">
        <v>6083.0194600000004</v>
      </c>
      <c r="K52" s="81">
        <v>5604.2739199999996</v>
      </c>
      <c r="L52" s="81">
        <v>6122.8984499999997</v>
      </c>
      <c r="M52" s="81">
        <v>5759.9642899999999</v>
      </c>
      <c r="N52" s="81">
        <v>6370.9372700000004</v>
      </c>
      <c r="O52" s="81">
        <v>6619.8606</v>
      </c>
      <c r="P52" s="81">
        <v>6434.0701399999998</v>
      </c>
      <c r="Q52" s="81">
        <v>6330.3667400000004</v>
      </c>
      <c r="R52" s="81">
        <v>1097.48251</v>
      </c>
      <c r="S52" s="81">
        <v>1081.04159</v>
      </c>
    </row>
    <row r="53" spans="1:19" x14ac:dyDescent="0.25">
      <c r="A53" s="2" t="s">
        <v>3</v>
      </c>
      <c r="B53" s="81">
        <v>583.48141999999996</v>
      </c>
      <c r="C53" s="81">
        <v>7456.0354100000004</v>
      </c>
      <c r="D53" s="81">
        <v>10047.56684</v>
      </c>
      <c r="E53" s="81">
        <v>10691.88659</v>
      </c>
      <c r="F53" s="81">
        <v>11877.79099</v>
      </c>
      <c r="G53" s="81">
        <v>10972.36728</v>
      </c>
      <c r="H53" s="81">
        <v>12264.5064</v>
      </c>
      <c r="I53" s="81">
        <v>13922.742980000001</v>
      </c>
      <c r="J53" s="81">
        <v>13993.905430000001</v>
      </c>
      <c r="K53" s="81">
        <v>13119.324409999999</v>
      </c>
      <c r="L53" s="81">
        <v>15799.137000000001</v>
      </c>
      <c r="M53" s="81">
        <v>13908.520109999999</v>
      </c>
      <c r="N53" s="81">
        <v>15016.383470000001</v>
      </c>
      <c r="O53" s="81">
        <v>15925.012280000001</v>
      </c>
      <c r="P53" s="81">
        <v>15622.078170000001</v>
      </c>
      <c r="Q53" s="81">
        <v>15328.24309</v>
      </c>
      <c r="R53" s="81">
        <v>2575.7897200000002</v>
      </c>
      <c r="S53" s="81">
        <v>2532.9077200000002</v>
      </c>
    </row>
    <row r="54" spans="1:19" x14ac:dyDescent="0.25">
      <c r="A54" s="2" t="s">
        <v>4</v>
      </c>
      <c r="B54" s="81">
        <v>447.74668000000003</v>
      </c>
      <c r="C54" s="81">
        <v>7375.04511</v>
      </c>
      <c r="D54" s="81">
        <v>9420.8062699999991</v>
      </c>
      <c r="E54" s="81">
        <v>9659.4688299999998</v>
      </c>
      <c r="F54" s="81">
        <v>10221.349850000001</v>
      </c>
      <c r="G54" s="81">
        <v>8738.3502100000005</v>
      </c>
      <c r="H54" s="81">
        <v>9402.8696</v>
      </c>
      <c r="I54" s="81">
        <v>10221.693869999999</v>
      </c>
      <c r="J54" s="81">
        <v>10044.844779999999</v>
      </c>
      <c r="K54" s="81">
        <v>9738.6828000000005</v>
      </c>
      <c r="L54" s="81">
        <v>10663.39212</v>
      </c>
      <c r="M54" s="81">
        <v>10247.600909999999</v>
      </c>
      <c r="N54" s="81">
        <v>10652.944030000001</v>
      </c>
      <c r="O54" s="81">
        <v>11288.42734</v>
      </c>
      <c r="P54" s="81">
        <v>11047.574699999999</v>
      </c>
      <c r="Q54" s="81">
        <v>10843.683919999999</v>
      </c>
      <c r="R54" s="81">
        <v>1736.0309400000001</v>
      </c>
      <c r="S54" s="81">
        <v>1711.05873</v>
      </c>
    </row>
    <row r="55" spans="1:19" x14ac:dyDescent="0.25">
      <c r="A55" s="2" t="s">
        <v>5</v>
      </c>
      <c r="B55" s="81">
        <v>0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193.59111999999999</v>
      </c>
      <c r="J55" s="81">
        <v>0</v>
      </c>
      <c r="K55" s="81">
        <v>0</v>
      </c>
      <c r="L55" s="81">
        <v>167.01897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11.62312</v>
      </c>
      <c r="S55" s="81">
        <v>0</v>
      </c>
    </row>
    <row r="56" spans="1:19" x14ac:dyDescent="0.25">
      <c r="A56" s="2" t="s">
        <v>6</v>
      </c>
      <c r="B56" s="81">
        <v>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81">
        <v>0</v>
      </c>
      <c r="S56" s="81">
        <v>0</v>
      </c>
    </row>
    <row r="57" spans="1:19" x14ac:dyDescent="0.25">
      <c r="A57" s="2" t="s">
        <v>7</v>
      </c>
      <c r="B57" s="81">
        <v>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81">
        <v>0</v>
      </c>
      <c r="S57" s="81">
        <v>0</v>
      </c>
    </row>
    <row r="58" spans="1:19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9" x14ac:dyDescent="0.25">
      <c r="A59" s="7" t="s">
        <v>12</v>
      </c>
      <c r="B59" s="7">
        <v>2</v>
      </c>
      <c r="C59" s="7">
        <v>10</v>
      </c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9" x14ac:dyDescent="0.25">
      <c r="A60" s="153" t="s">
        <v>204</v>
      </c>
      <c r="B60" s="137" t="s">
        <v>11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</row>
    <row r="61" spans="1:19" x14ac:dyDescent="0.25">
      <c r="A61" s="153"/>
      <c r="B61" s="2">
        <v>0</v>
      </c>
      <c r="C61" s="2">
        <v>3</v>
      </c>
      <c r="D61" s="2">
        <v>5</v>
      </c>
      <c r="E61" s="2">
        <v>7</v>
      </c>
      <c r="F61" s="2">
        <v>10</v>
      </c>
      <c r="G61" s="2">
        <v>12</v>
      </c>
      <c r="H61" s="2">
        <v>14</v>
      </c>
      <c r="I61" s="2">
        <v>17</v>
      </c>
      <c r="J61" s="2">
        <v>19</v>
      </c>
      <c r="K61" s="2">
        <v>21</v>
      </c>
      <c r="L61" s="2">
        <v>23</v>
      </c>
      <c r="M61" s="2">
        <v>26</v>
      </c>
      <c r="N61" s="2">
        <v>28</v>
      </c>
      <c r="O61" s="2">
        <v>31</v>
      </c>
      <c r="P61" s="2">
        <v>35</v>
      </c>
      <c r="Q61" s="2">
        <v>38</v>
      </c>
      <c r="R61" s="2">
        <v>40</v>
      </c>
      <c r="S61" s="2">
        <v>45</v>
      </c>
    </row>
    <row r="62" spans="1:19" x14ac:dyDescent="0.25">
      <c r="A62" s="2" t="s">
        <v>0</v>
      </c>
      <c r="B62" s="81">
        <f t="shared" ref="B62:Q62" si="26">B50*$B$59</f>
        <v>1117.70588</v>
      </c>
      <c r="C62" s="81">
        <f t="shared" si="26"/>
        <v>20960.303479999999</v>
      </c>
      <c r="D62" s="81">
        <f t="shared" si="26"/>
        <v>25426.38092</v>
      </c>
      <c r="E62" s="81">
        <f t="shared" si="26"/>
        <v>25522.018840000001</v>
      </c>
      <c r="F62" s="81">
        <f t="shared" si="26"/>
        <v>27087.999159999999</v>
      </c>
      <c r="G62" s="81">
        <f t="shared" si="26"/>
        <v>25321.303039999999</v>
      </c>
      <c r="H62" s="81">
        <f t="shared" si="26"/>
        <v>25588.426299999999</v>
      </c>
      <c r="I62" s="81">
        <f t="shared" si="26"/>
        <v>28084.933659999999</v>
      </c>
      <c r="J62" s="81">
        <f t="shared" si="26"/>
        <v>27750.817780000001</v>
      </c>
      <c r="K62" s="81">
        <f t="shared" si="26"/>
        <v>25035.245299999999</v>
      </c>
      <c r="L62" s="81">
        <f t="shared" si="26"/>
        <v>17635.35022</v>
      </c>
      <c r="M62" s="81">
        <f t="shared" si="26"/>
        <v>25555.629819999998</v>
      </c>
      <c r="N62" s="81">
        <f t="shared" si="26"/>
        <v>29552.688440000002</v>
      </c>
      <c r="O62" s="81">
        <f t="shared" si="26"/>
        <v>30493.324000000001</v>
      </c>
      <c r="P62" s="81">
        <f t="shared" si="26"/>
        <v>29682.207060000001</v>
      </c>
      <c r="Q62" s="81">
        <f t="shared" si="26"/>
        <v>29219.356400000001</v>
      </c>
      <c r="R62" s="81">
        <f>R50*$C$59</f>
        <v>27362.079899999997</v>
      </c>
      <c r="S62" s="81">
        <f>S50*$C$59</f>
        <v>27321.917800000003</v>
      </c>
    </row>
    <row r="63" spans="1:19" x14ac:dyDescent="0.25">
      <c r="A63" s="2" t="s">
        <v>1</v>
      </c>
      <c r="B63" s="81">
        <f t="shared" ref="B63:Q63" si="27">B51*$B$59</f>
        <v>62.853360000000002</v>
      </c>
      <c r="C63" s="81">
        <f t="shared" si="27"/>
        <v>1257.47018</v>
      </c>
      <c r="D63" s="81">
        <f t="shared" si="27"/>
        <v>1487.6804</v>
      </c>
      <c r="E63" s="81">
        <f t="shared" si="27"/>
        <v>1487.9846600000001</v>
      </c>
      <c r="F63" s="81">
        <f t="shared" si="27"/>
        <v>1586.0320200000001</v>
      </c>
      <c r="G63" s="81">
        <f t="shared" si="27"/>
        <v>1528.0636400000001</v>
      </c>
      <c r="H63" s="81">
        <f t="shared" si="27"/>
        <v>1819.59214</v>
      </c>
      <c r="I63" s="81">
        <f t="shared" si="27"/>
        <v>1723.9480799999999</v>
      </c>
      <c r="J63" s="81">
        <f t="shared" si="27"/>
        <v>1737.50586</v>
      </c>
      <c r="K63" s="81">
        <f t="shared" si="27"/>
        <v>1479.20452</v>
      </c>
      <c r="L63" s="81">
        <f t="shared" si="27"/>
        <v>1445.8021000000001</v>
      </c>
      <c r="M63" s="81">
        <f t="shared" si="27"/>
        <v>1507.7524000000001</v>
      </c>
      <c r="N63" s="81">
        <f t="shared" si="27"/>
        <v>1721.11808</v>
      </c>
      <c r="O63" s="81">
        <f t="shared" si="27"/>
        <v>1804.95452</v>
      </c>
      <c r="P63" s="81">
        <f t="shared" si="27"/>
        <v>1739.7778800000001</v>
      </c>
      <c r="Q63" s="81">
        <f t="shared" si="27"/>
        <v>1721.97946</v>
      </c>
      <c r="R63" s="81">
        <f t="shared" ref="R63:S63" si="28">R51*$C$59</f>
        <v>1577.9161999999999</v>
      </c>
      <c r="S63" s="81">
        <f t="shared" si="28"/>
        <v>1590.2397999999998</v>
      </c>
    </row>
    <row r="64" spans="1:19" x14ac:dyDescent="0.25">
      <c r="A64" s="2" t="s">
        <v>2</v>
      </c>
      <c r="B64" s="81">
        <f t="shared" ref="B64:Q64" si="29">B52*$B$59</f>
        <v>516.66985999999997</v>
      </c>
      <c r="C64" s="81">
        <f t="shared" si="29"/>
        <v>9170.7581399999999</v>
      </c>
      <c r="D64" s="81">
        <f t="shared" si="29"/>
        <v>11333.987940000001</v>
      </c>
      <c r="E64" s="81">
        <f t="shared" si="29"/>
        <v>11515.45282</v>
      </c>
      <c r="F64" s="81">
        <f t="shared" si="29"/>
        <v>12135.188459999999</v>
      </c>
      <c r="G64" s="81">
        <f t="shared" si="29"/>
        <v>10646.07546</v>
      </c>
      <c r="H64" s="81">
        <f t="shared" si="29"/>
        <v>11458.681699999999</v>
      </c>
      <c r="I64" s="81">
        <f t="shared" si="29"/>
        <v>12544.56878</v>
      </c>
      <c r="J64" s="81">
        <f t="shared" si="29"/>
        <v>12166.038920000001</v>
      </c>
      <c r="K64" s="81">
        <f t="shared" si="29"/>
        <v>11208.547839999999</v>
      </c>
      <c r="L64" s="81">
        <f t="shared" si="29"/>
        <v>12245.796899999999</v>
      </c>
      <c r="M64" s="81">
        <f t="shared" si="29"/>
        <v>11519.92858</v>
      </c>
      <c r="N64" s="81">
        <f t="shared" si="29"/>
        <v>12741.874540000001</v>
      </c>
      <c r="O64" s="81">
        <f t="shared" si="29"/>
        <v>13239.7212</v>
      </c>
      <c r="P64" s="81">
        <f t="shared" si="29"/>
        <v>12868.14028</v>
      </c>
      <c r="Q64" s="81">
        <f t="shared" si="29"/>
        <v>12660.733480000001</v>
      </c>
      <c r="R64" s="81">
        <f t="shared" ref="R64:S64" si="30">R52*$C$59</f>
        <v>10974.8251</v>
      </c>
      <c r="S64" s="81">
        <f t="shared" si="30"/>
        <v>10810.4159</v>
      </c>
    </row>
    <row r="65" spans="1:19" x14ac:dyDescent="0.25">
      <c r="A65" s="2" t="s">
        <v>3</v>
      </c>
      <c r="B65" s="81">
        <f t="shared" ref="B65:Q65" si="31">B53*$B$59</f>
        <v>1166.9628399999999</v>
      </c>
      <c r="C65" s="81">
        <f t="shared" si="31"/>
        <v>14912.070820000001</v>
      </c>
      <c r="D65" s="81">
        <f t="shared" si="31"/>
        <v>20095.133679999999</v>
      </c>
      <c r="E65" s="81">
        <f t="shared" si="31"/>
        <v>21383.77318</v>
      </c>
      <c r="F65" s="81">
        <f t="shared" si="31"/>
        <v>23755.581979999999</v>
      </c>
      <c r="G65" s="81">
        <f t="shared" si="31"/>
        <v>21944.734560000001</v>
      </c>
      <c r="H65" s="81">
        <f t="shared" si="31"/>
        <v>24529.0128</v>
      </c>
      <c r="I65" s="81">
        <f t="shared" si="31"/>
        <v>27845.485960000002</v>
      </c>
      <c r="J65" s="81">
        <f t="shared" si="31"/>
        <v>27987.810860000001</v>
      </c>
      <c r="K65" s="81">
        <f t="shared" si="31"/>
        <v>26238.648819999999</v>
      </c>
      <c r="L65" s="81">
        <f t="shared" si="31"/>
        <v>31598.274000000001</v>
      </c>
      <c r="M65" s="81">
        <f t="shared" si="31"/>
        <v>27817.040219999999</v>
      </c>
      <c r="N65" s="81">
        <f t="shared" si="31"/>
        <v>30032.766940000001</v>
      </c>
      <c r="O65" s="81">
        <f t="shared" si="31"/>
        <v>31850.024560000002</v>
      </c>
      <c r="P65" s="81">
        <f t="shared" si="31"/>
        <v>31244.156340000001</v>
      </c>
      <c r="Q65" s="81">
        <f t="shared" si="31"/>
        <v>30656.48618</v>
      </c>
      <c r="R65" s="81">
        <f t="shared" ref="R65:S65" si="32">R53*$C$59</f>
        <v>25757.897200000003</v>
      </c>
      <c r="S65" s="81">
        <f t="shared" si="32"/>
        <v>25329.0772</v>
      </c>
    </row>
    <row r="66" spans="1:19" x14ac:dyDescent="0.25">
      <c r="A66" s="2" t="s">
        <v>4</v>
      </c>
      <c r="B66" s="81">
        <f t="shared" ref="B66:Q66" si="33">B54*$B$59</f>
        <v>895.49336000000005</v>
      </c>
      <c r="C66" s="81">
        <f t="shared" si="33"/>
        <v>14750.09022</v>
      </c>
      <c r="D66" s="81">
        <f t="shared" si="33"/>
        <v>18841.612539999998</v>
      </c>
      <c r="E66" s="81">
        <f t="shared" si="33"/>
        <v>19318.93766</v>
      </c>
      <c r="F66" s="81">
        <f t="shared" si="33"/>
        <v>20442.699700000001</v>
      </c>
      <c r="G66" s="81">
        <f t="shared" si="33"/>
        <v>17476.700420000001</v>
      </c>
      <c r="H66" s="81">
        <f t="shared" si="33"/>
        <v>18805.7392</v>
      </c>
      <c r="I66" s="81">
        <f t="shared" si="33"/>
        <v>20443.387739999998</v>
      </c>
      <c r="J66" s="81">
        <f t="shared" si="33"/>
        <v>20089.689559999999</v>
      </c>
      <c r="K66" s="81">
        <f t="shared" si="33"/>
        <v>19477.365600000001</v>
      </c>
      <c r="L66" s="81">
        <f t="shared" si="33"/>
        <v>21326.784240000001</v>
      </c>
      <c r="M66" s="81">
        <f t="shared" si="33"/>
        <v>20495.201819999998</v>
      </c>
      <c r="N66" s="81">
        <f t="shared" si="33"/>
        <v>21305.888060000001</v>
      </c>
      <c r="O66" s="81">
        <f t="shared" si="33"/>
        <v>22576.85468</v>
      </c>
      <c r="P66" s="81">
        <f t="shared" si="33"/>
        <v>22095.149399999998</v>
      </c>
      <c r="Q66" s="81">
        <f t="shared" si="33"/>
        <v>21687.367839999999</v>
      </c>
      <c r="R66" s="81">
        <f t="shared" ref="R66:S66" si="34">R54*$C$59</f>
        <v>17360.309400000002</v>
      </c>
      <c r="S66" s="81">
        <f t="shared" si="34"/>
        <v>17110.587299999999</v>
      </c>
    </row>
    <row r="67" spans="1:19" x14ac:dyDescent="0.25">
      <c r="A67" s="2" t="s">
        <v>5</v>
      </c>
      <c r="B67" s="81">
        <f t="shared" ref="B67:Q67" si="35">B55*$B$59</f>
        <v>0</v>
      </c>
      <c r="C67" s="81">
        <f t="shared" si="35"/>
        <v>0</v>
      </c>
      <c r="D67" s="81">
        <f t="shared" si="35"/>
        <v>0</v>
      </c>
      <c r="E67" s="81">
        <f t="shared" si="35"/>
        <v>0</v>
      </c>
      <c r="F67" s="81">
        <f t="shared" si="35"/>
        <v>0</v>
      </c>
      <c r="G67" s="81">
        <f t="shared" si="35"/>
        <v>0</v>
      </c>
      <c r="H67" s="81">
        <f t="shared" si="35"/>
        <v>0</v>
      </c>
      <c r="I67" s="81">
        <f t="shared" si="35"/>
        <v>387.18223999999998</v>
      </c>
      <c r="J67" s="81">
        <f t="shared" si="35"/>
        <v>0</v>
      </c>
      <c r="K67" s="81">
        <f t="shared" si="35"/>
        <v>0</v>
      </c>
      <c r="L67" s="81">
        <f t="shared" si="35"/>
        <v>334.03793999999999</v>
      </c>
      <c r="M67" s="81">
        <f t="shared" si="35"/>
        <v>0</v>
      </c>
      <c r="N67" s="81">
        <f t="shared" si="35"/>
        <v>0</v>
      </c>
      <c r="O67" s="81">
        <f t="shared" si="35"/>
        <v>0</v>
      </c>
      <c r="P67" s="81">
        <f t="shared" si="35"/>
        <v>0</v>
      </c>
      <c r="Q67" s="81">
        <f t="shared" si="35"/>
        <v>0</v>
      </c>
      <c r="R67" s="81">
        <f t="shared" ref="R67:S67" si="36">R55*$C$59</f>
        <v>116.2312</v>
      </c>
      <c r="S67" s="81">
        <f t="shared" si="36"/>
        <v>0</v>
      </c>
    </row>
    <row r="68" spans="1:19" x14ac:dyDescent="0.25">
      <c r="A68" s="2" t="s">
        <v>6</v>
      </c>
      <c r="B68" s="81">
        <f t="shared" ref="B68:Q68" si="37">B56*$B$59</f>
        <v>0</v>
      </c>
      <c r="C68" s="81">
        <f t="shared" si="37"/>
        <v>0</v>
      </c>
      <c r="D68" s="81">
        <f t="shared" si="37"/>
        <v>0</v>
      </c>
      <c r="E68" s="81">
        <f t="shared" si="37"/>
        <v>0</v>
      </c>
      <c r="F68" s="81">
        <f t="shared" si="37"/>
        <v>0</v>
      </c>
      <c r="G68" s="81">
        <f t="shared" si="37"/>
        <v>0</v>
      </c>
      <c r="H68" s="81">
        <f t="shared" si="37"/>
        <v>0</v>
      </c>
      <c r="I68" s="81">
        <f t="shared" si="37"/>
        <v>0</v>
      </c>
      <c r="J68" s="81">
        <f t="shared" si="37"/>
        <v>0</v>
      </c>
      <c r="K68" s="81">
        <f t="shared" si="37"/>
        <v>0</v>
      </c>
      <c r="L68" s="81">
        <f t="shared" si="37"/>
        <v>0</v>
      </c>
      <c r="M68" s="81">
        <f t="shared" si="37"/>
        <v>0</v>
      </c>
      <c r="N68" s="81">
        <f t="shared" si="37"/>
        <v>0</v>
      </c>
      <c r="O68" s="81">
        <f t="shared" si="37"/>
        <v>0</v>
      </c>
      <c r="P68" s="81">
        <f t="shared" si="37"/>
        <v>0</v>
      </c>
      <c r="Q68" s="81">
        <f t="shared" si="37"/>
        <v>0</v>
      </c>
      <c r="R68" s="81">
        <f t="shared" ref="R68:S68" si="38">R56*$C$59</f>
        <v>0</v>
      </c>
      <c r="S68" s="81">
        <f t="shared" si="38"/>
        <v>0</v>
      </c>
    </row>
    <row r="69" spans="1:19" x14ac:dyDescent="0.25">
      <c r="A69" s="2" t="s">
        <v>7</v>
      </c>
      <c r="B69" s="81">
        <f t="shared" ref="B69:Q69" si="39">B57*$B$59</f>
        <v>0</v>
      </c>
      <c r="C69" s="81">
        <f t="shared" si="39"/>
        <v>0</v>
      </c>
      <c r="D69" s="81">
        <f t="shared" si="39"/>
        <v>0</v>
      </c>
      <c r="E69" s="81">
        <f t="shared" si="39"/>
        <v>0</v>
      </c>
      <c r="F69" s="81">
        <f t="shared" si="39"/>
        <v>0</v>
      </c>
      <c r="G69" s="81">
        <f t="shared" si="39"/>
        <v>0</v>
      </c>
      <c r="H69" s="81">
        <f t="shared" si="39"/>
        <v>0</v>
      </c>
      <c r="I69" s="81">
        <f t="shared" si="39"/>
        <v>0</v>
      </c>
      <c r="J69" s="81">
        <f t="shared" si="39"/>
        <v>0</v>
      </c>
      <c r="K69" s="81">
        <f t="shared" si="39"/>
        <v>0</v>
      </c>
      <c r="L69" s="81">
        <f t="shared" si="39"/>
        <v>0</v>
      </c>
      <c r="M69" s="81">
        <f t="shared" si="39"/>
        <v>0</v>
      </c>
      <c r="N69" s="81">
        <f t="shared" si="39"/>
        <v>0</v>
      </c>
      <c r="O69" s="81">
        <f t="shared" si="39"/>
        <v>0</v>
      </c>
      <c r="P69" s="81">
        <f t="shared" si="39"/>
        <v>0</v>
      </c>
      <c r="Q69" s="81">
        <f t="shared" si="39"/>
        <v>0</v>
      </c>
      <c r="R69" s="81">
        <f t="shared" ref="R69:S69" si="40">R57*$C$59</f>
        <v>0</v>
      </c>
      <c r="S69" s="81">
        <f t="shared" si="40"/>
        <v>0</v>
      </c>
    </row>
    <row r="70" spans="1:19" x14ac:dyDescent="0.25">
      <c r="A70" s="2" t="s">
        <v>8</v>
      </c>
      <c r="B70" s="81">
        <f>SUM(B62:B69)</f>
        <v>3759.6852999999996</v>
      </c>
      <c r="C70" s="81">
        <f t="shared" ref="C70:S70" si="41">SUM(C62:C69)</f>
        <v>61050.692839999996</v>
      </c>
      <c r="D70" s="81">
        <f t="shared" si="41"/>
        <v>77184.795480000001</v>
      </c>
      <c r="E70" s="81">
        <f t="shared" si="41"/>
        <v>79228.167159999997</v>
      </c>
      <c r="F70" s="81">
        <f t="shared" si="41"/>
        <v>85007.501319999996</v>
      </c>
      <c r="G70" s="81">
        <f t="shared" si="41"/>
        <v>76916.87711999999</v>
      </c>
      <c r="H70" s="81">
        <f t="shared" si="41"/>
        <v>82201.452139999994</v>
      </c>
      <c r="I70" s="81">
        <f t="shared" si="41"/>
        <v>91029.506460000004</v>
      </c>
      <c r="J70" s="81">
        <f t="shared" si="41"/>
        <v>89731.862980000005</v>
      </c>
      <c r="K70" s="81">
        <f t="shared" si="41"/>
        <v>83439.01208</v>
      </c>
      <c r="L70" s="81">
        <f t="shared" si="41"/>
        <v>84586.045399999988</v>
      </c>
      <c r="M70" s="81">
        <f t="shared" si="41"/>
        <v>86895.552840000004</v>
      </c>
      <c r="N70" s="81">
        <f t="shared" si="41"/>
        <v>95354.336060000001</v>
      </c>
      <c r="O70" s="81">
        <f t="shared" si="41"/>
        <v>99964.878960000002</v>
      </c>
      <c r="P70" s="81">
        <f t="shared" si="41"/>
        <v>97629.430959999998</v>
      </c>
      <c r="Q70" s="81">
        <f t="shared" si="41"/>
        <v>95945.923359999986</v>
      </c>
      <c r="R70" s="81">
        <f t="shared" si="41"/>
        <v>83149.258999999991</v>
      </c>
      <c r="S70" s="81">
        <f t="shared" si="41"/>
        <v>82162.237999999998</v>
      </c>
    </row>
    <row r="72" spans="1:19" x14ac:dyDescent="0.25">
      <c r="A72" s="153" t="s">
        <v>205</v>
      </c>
      <c r="B72" s="137" t="s">
        <v>11</v>
      </c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</row>
    <row r="73" spans="1:19" x14ac:dyDescent="0.25">
      <c r="A73" s="153"/>
      <c r="B73" s="2">
        <v>0</v>
      </c>
      <c r="C73" s="2">
        <v>3</v>
      </c>
      <c r="D73" s="2">
        <v>5</v>
      </c>
      <c r="E73" s="2">
        <v>7</v>
      </c>
      <c r="F73" s="2">
        <v>10</v>
      </c>
      <c r="G73" s="2">
        <v>12</v>
      </c>
      <c r="H73" s="2">
        <v>14</v>
      </c>
      <c r="I73" s="2">
        <v>17</v>
      </c>
      <c r="J73" s="2">
        <v>19</v>
      </c>
      <c r="K73" s="2">
        <v>21</v>
      </c>
      <c r="L73" s="2">
        <v>23</v>
      </c>
      <c r="M73" s="2">
        <v>26</v>
      </c>
      <c r="N73" s="2">
        <v>28</v>
      </c>
      <c r="O73" s="2">
        <v>31</v>
      </c>
      <c r="P73" s="2">
        <v>35</v>
      </c>
      <c r="Q73" s="2">
        <v>38</v>
      </c>
      <c r="R73" s="2">
        <v>40</v>
      </c>
      <c r="S73" s="2">
        <v>45</v>
      </c>
    </row>
    <row r="74" spans="1:19" x14ac:dyDescent="0.25">
      <c r="A74" s="2" t="s">
        <v>0</v>
      </c>
      <c r="B74" s="48">
        <f>B62/1000</f>
        <v>1.1177058799999999</v>
      </c>
      <c r="C74" s="48">
        <f t="shared" ref="C74:S82" si="42">C62/1000</f>
        <v>20.96030348</v>
      </c>
      <c r="D74" s="48">
        <f t="shared" si="42"/>
        <v>25.42638092</v>
      </c>
      <c r="E74" s="48">
        <f t="shared" si="42"/>
        <v>25.522018840000001</v>
      </c>
      <c r="F74" s="48">
        <f t="shared" si="42"/>
        <v>27.087999159999999</v>
      </c>
      <c r="G74" s="48">
        <f t="shared" si="42"/>
        <v>25.32130304</v>
      </c>
      <c r="H74" s="48">
        <f t="shared" si="42"/>
        <v>25.588426299999998</v>
      </c>
      <c r="I74" s="48">
        <f t="shared" si="42"/>
        <v>28.084933659999997</v>
      </c>
      <c r="J74" s="48">
        <f t="shared" si="42"/>
        <v>27.750817780000002</v>
      </c>
      <c r="K74" s="48">
        <f t="shared" si="42"/>
        <v>25.0352453</v>
      </c>
      <c r="L74" s="48">
        <f t="shared" si="42"/>
        <v>17.635350219999999</v>
      </c>
      <c r="M74" s="48">
        <f t="shared" si="42"/>
        <v>25.55562982</v>
      </c>
      <c r="N74" s="48">
        <f t="shared" si="42"/>
        <v>29.552688440000001</v>
      </c>
      <c r="O74" s="48">
        <f t="shared" si="42"/>
        <v>30.493324000000001</v>
      </c>
      <c r="P74" s="48">
        <f t="shared" si="42"/>
        <v>29.68220706</v>
      </c>
      <c r="Q74" s="48">
        <f t="shared" si="42"/>
        <v>29.219356400000002</v>
      </c>
      <c r="R74" s="48">
        <f t="shared" si="42"/>
        <v>27.362079899999998</v>
      </c>
      <c r="S74" s="48">
        <f t="shared" si="42"/>
        <v>27.321917800000001</v>
      </c>
    </row>
    <row r="75" spans="1:19" x14ac:dyDescent="0.25">
      <c r="A75" s="2" t="s">
        <v>1</v>
      </c>
      <c r="B75" s="48">
        <f t="shared" ref="B75:Q82" si="43">B63/1000</f>
        <v>6.2853359999999997E-2</v>
      </c>
      <c r="C75" s="48">
        <f t="shared" si="43"/>
        <v>1.2574701800000001</v>
      </c>
      <c r="D75" s="48">
        <f t="shared" si="43"/>
        <v>1.4876803999999999</v>
      </c>
      <c r="E75" s="48">
        <f t="shared" si="43"/>
        <v>1.4879846600000002</v>
      </c>
      <c r="F75" s="48">
        <f t="shared" si="43"/>
        <v>1.5860320200000002</v>
      </c>
      <c r="G75" s="48">
        <f t="shared" si="43"/>
        <v>1.5280636400000001</v>
      </c>
      <c r="H75" s="48">
        <f t="shared" si="43"/>
        <v>1.8195921399999999</v>
      </c>
      <c r="I75" s="48">
        <f t="shared" si="43"/>
        <v>1.72394808</v>
      </c>
      <c r="J75" s="48">
        <f t="shared" si="43"/>
        <v>1.73750586</v>
      </c>
      <c r="K75" s="48">
        <f t="shared" si="43"/>
        <v>1.4792045199999999</v>
      </c>
      <c r="L75" s="48">
        <f t="shared" si="43"/>
        <v>1.4458021000000001</v>
      </c>
      <c r="M75" s="48">
        <f t="shared" si="43"/>
        <v>1.5077524</v>
      </c>
      <c r="N75" s="48">
        <f t="shared" si="43"/>
        <v>1.7211180799999999</v>
      </c>
      <c r="O75" s="48">
        <f t="shared" si="43"/>
        <v>1.8049545199999999</v>
      </c>
      <c r="P75" s="48">
        <f t="shared" si="43"/>
        <v>1.7397778800000001</v>
      </c>
      <c r="Q75" s="48">
        <f t="shared" si="43"/>
        <v>1.72197946</v>
      </c>
      <c r="R75" s="48">
        <f t="shared" si="42"/>
        <v>1.5779162</v>
      </c>
      <c r="S75" s="48">
        <f t="shared" si="42"/>
        <v>1.5902397999999998</v>
      </c>
    </row>
    <row r="76" spans="1:19" x14ac:dyDescent="0.25">
      <c r="A76" s="2" t="s">
        <v>2</v>
      </c>
      <c r="B76" s="48">
        <f t="shared" si="43"/>
        <v>0.51666985999999993</v>
      </c>
      <c r="C76" s="48">
        <f t="shared" si="42"/>
        <v>9.1707581400000002</v>
      </c>
      <c r="D76" s="48">
        <f t="shared" si="42"/>
        <v>11.33398794</v>
      </c>
      <c r="E76" s="48">
        <f t="shared" si="42"/>
        <v>11.51545282</v>
      </c>
      <c r="F76" s="48">
        <f t="shared" si="42"/>
        <v>12.13518846</v>
      </c>
      <c r="G76" s="48">
        <f t="shared" si="42"/>
        <v>10.64607546</v>
      </c>
      <c r="H76" s="48">
        <f t="shared" si="42"/>
        <v>11.4586817</v>
      </c>
      <c r="I76" s="48">
        <f t="shared" si="42"/>
        <v>12.544568779999999</v>
      </c>
      <c r="J76" s="48">
        <f t="shared" si="42"/>
        <v>12.16603892</v>
      </c>
      <c r="K76" s="48">
        <f t="shared" si="42"/>
        <v>11.20854784</v>
      </c>
      <c r="L76" s="48">
        <f t="shared" si="42"/>
        <v>12.2457969</v>
      </c>
      <c r="M76" s="48">
        <f t="shared" si="42"/>
        <v>11.51992858</v>
      </c>
      <c r="N76" s="48">
        <f t="shared" si="42"/>
        <v>12.741874540000001</v>
      </c>
      <c r="O76" s="48">
        <f t="shared" si="42"/>
        <v>13.2397212</v>
      </c>
      <c r="P76" s="48">
        <f t="shared" si="42"/>
        <v>12.86814028</v>
      </c>
      <c r="Q76" s="48">
        <f t="shared" si="42"/>
        <v>12.660733480000001</v>
      </c>
      <c r="R76" s="48">
        <f t="shared" si="42"/>
        <v>10.9748251</v>
      </c>
      <c r="S76" s="48">
        <f t="shared" si="42"/>
        <v>10.810415900000001</v>
      </c>
    </row>
    <row r="77" spans="1:19" x14ac:dyDescent="0.25">
      <c r="A77" s="2" t="s">
        <v>3</v>
      </c>
      <c r="B77" s="48">
        <f t="shared" si="43"/>
        <v>1.1669628399999998</v>
      </c>
      <c r="C77" s="48">
        <f t="shared" si="42"/>
        <v>14.91207082</v>
      </c>
      <c r="D77" s="48">
        <f t="shared" si="42"/>
        <v>20.09513368</v>
      </c>
      <c r="E77" s="48">
        <f t="shared" si="42"/>
        <v>21.383773179999999</v>
      </c>
      <c r="F77" s="48">
        <f t="shared" si="42"/>
        <v>23.755581979999999</v>
      </c>
      <c r="G77" s="48">
        <f t="shared" si="42"/>
        <v>21.944734560000001</v>
      </c>
      <c r="H77" s="48">
        <f t="shared" si="42"/>
        <v>24.5290128</v>
      </c>
      <c r="I77" s="48">
        <f t="shared" si="42"/>
        <v>27.845485960000001</v>
      </c>
      <c r="J77" s="48">
        <f t="shared" si="42"/>
        <v>27.98781086</v>
      </c>
      <c r="K77" s="48">
        <f t="shared" si="42"/>
        <v>26.238648819999998</v>
      </c>
      <c r="L77" s="48">
        <f t="shared" si="42"/>
        <v>31.598274</v>
      </c>
      <c r="M77" s="48">
        <f t="shared" si="42"/>
        <v>27.817040219999999</v>
      </c>
      <c r="N77" s="48">
        <f t="shared" si="42"/>
        <v>30.032766940000002</v>
      </c>
      <c r="O77" s="48">
        <f t="shared" si="42"/>
        <v>31.850024560000001</v>
      </c>
      <c r="P77" s="48">
        <f t="shared" si="42"/>
        <v>31.24415634</v>
      </c>
      <c r="Q77" s="48">
        <f t="shared" si="42"/>
        <v>30.656486179999998</v>
      </c>
      <c r="R77" s="48">
        <f t="shared" si="42"/>
        <v>25.757897200000002</v>
      </c>
      <c r="S77" s="48">
        <f t="shared" si="42"/>
        <v>25.3290772</v>
      </c>
    </row>
    <row r="78" spans="1:19" x14ac:dyDescent="0.25">
      <c r="A78" s="2" t="s">
        <v>4</v>
      </c>
      <c r="B78" s="48">
        <f t="shared" si="43"/>
        <v>0.89549336000000002</v>
      </c>
      <c r="C78" s="48">
        <f t="shared" si="42"/>
        <v>14.750090220000001</v>
      </c>
      <c r="D78" s="48">
        <f t="shared" si="42"/>
        <v>18.84161254</v>
      </c>
      <c r="E78" s="48">
        <f t="shared" si="42"/>
        <v>19.31893766</v>
      </c>
      <c r="F78" s="48">
        <f t="shared" si="42"/>
        <v>20.442699700000002</v>
      </c>
      <c r="G78" s="48">
        <f t="shared" si="42"/>
        <v>17.47670042</v>
      </c>
      <c r="H78" s="48">
        <f t="shared" si="42"/>
        <v>18.805739200000001</v>
      </c>
      <c r="I78" s="48">
        <f t="shared" si="42"/>
        <v>20.443387739999999</v>
      </c>
      <c r="J78" s="48">
        <f t="shared" si="42"/>
        <v>20.08968956</v>
      </c>
      <c r="K78" s="48">
        <f t="shared" si="42"/>
        <v>19.477365600000002</v>
      </c>
      <c r="L78" s="48">
        <f t="shared" si="42"/>
        <v>21.326784240000002</v>
      </c>
      <c r="M78" s="48">
        <f t="shared" si="42"/>
        <v>20.495201819999998</v>
      </c>
      <c r="N78" s="48">
        <f t="shared" si="42"/>
        <v>21.305888060000001</v>
      </c>
      <c r="O78" s="48">
        <f t="shared" si="42"/>
        <v>22.57685468</v>
      </c>
      <c r="P78" s="48">
        <f t="shared" si="42"/>
        <v>22.095149399999997</v>
      </c>
      <c r="Q78" s="48">
        <f t="shared" si="42"/>
        <v>21.68736784</v>
      </c>
      <c r="R78" s="48">
        <f t="shared" si="42"/>
        <v>17.360309400000002</v>
      </c>
      <c r="S78" s="48">
        <f t="shared" si="42"/>
        <v>17.110587299999999</v>
      </c>
    </row>
    <row r="79" spans="1:19" x14ac:dyDescent="0.25">
      <c r="A79" s="2" t="s">
        <v>5</v>
      </c>
      <c r="B79" s="48">
        <f t="shared" si="43"/>
        <v>0</v>
      </c>
      <c r="C79" s="48">
        <f t="shared" si="42"/>
        <v>0</v>
      </c>
      <c r="D79" s="48">
        <f t="shared" si="42"/>
        <v>0</v>
      </c>
      <c r="E79" s="48">
        <f t="shared" si="42"/>
        <v>0</v>
      </c>
      <c r="F79" s="48">
        <f t="shared" si="42"/>
        <v>0</v>
      </c>
      <c r="G79" s="48">
        <f t="shared" si="42"/>
        <v>0</v>
      </c>
      <c r="H79" s="48">
        <f t="shared" si="42"/>
        <v>0</v>
      </c>
      <c r="I79" s="48">
        <f t="shared" si="42"/>
        <v>0.38718223999999996</v>
      </c>
      <c r="J79" s="48">
        <f t="shared" si="42"/>
        <v>0</v>
      </c>
      <c r="K79" s="48">
        <f t="shared" si="42"/>
        <v>0</v>
      </c>
      <c r="L79" s="48">
        <f t="shared" si="42"/>
        <v>0.33403793999999998</v>
      </c>
      <c r="M79" s="48">
        <f t="shared" si="42"/>
        <v>0</v>
      </c>
      <c r="N79" s="48">
        <f t="shared" si="42"/>
        <v>0</v>
      </c>
      <c r="O79" s="48">
        <f t="shared" si="42"/>
        <v>0</v>
      </c>
      <c r="P79" s="48">
        <f t="shared" si="42"/>
        <v>0</v>
      </c>
      <c r="Q79" s="48">
        <f t="shared" si="42"/>
        <v>0</v>
      </c>
      <c r="R79" s="48">
        <f t="shared" si="42"/>
        <v>0.11623120000000001</v>
      </c>
      <c r="S79" s="48">
        <f t="shared" si="42"/>
        <v>0</v>
      </c>
    </row>
    <row r="80" spans="1:19" x14ac:dyDescent="0.25">
      <c r="A80" s="2" t="s">
        <v>6</v>
      </c>
      <c r="B80" s="48">
        <f t="shared" si="43"/>
        <v>0</v>
      </c>
      <c r="C80" s="48">
        <f t="shared" si="42"/>
        <v>0</v>
      </c>
      <c r="D80" s="48">
        <f t="shared" si="42"/>
        <v>0</v>
      </c>
      <c r="E80" s="48">
        <f t="shared" si="42"/>
        <v>0</v>
      </c>
      <c r="F80" s="48">
        <f t="shared" si="42"/>
        <v>0</v>
      </c>
      <c r="G80" s="48">
        <f t="shared" si="42"/>
        <v>0</v>
      </c>
      <c r="H80" s="48">
        <f t="shared" si="42"/>
        <v>0</v>
      </c>
      <c r="I80" s="48">
        <f t="shared" si="42"/>
        <v>0</v>
      </c>
      <c r="J80" s="48">
        <f t="shared" si="42"/>
        <v>0</v>
      </c>
      <c r="K80" s="48">
        <f t="shared" si="42"/>
        <v>0</v>
      </c>
      <c r="L80" s="48">
        <f t="shared" si="42"/>
        <v>0</v>
      </c>
      <c r="M80" s="48">
        <f t="shared" si="42"/>
        <v>0</v>
      </c>
      <c r="N80" s="48">
        <f t="shared" si="42"/>
        <v>0</v>
      </c>
      <c r="O80" s="48">
        <f t="shared" si="42"/>
        <v>0</v>
      </c>
      <c r="P80" s="48">
        <f t="shared" si="42"/>
        <v>0</v>
      </c>
      <c r="Q80" s="48">
        <f t="shared" si="42"/>
        <v>0</v>
      </c>
      <c r="R80" s="48">
        <f t="shared" si="42"/>
        <v>0</v>
      </c>
      <c r="S80" s="48">
        <f t="shared" si="42"/>
        <v>0</v>
      </c>
    </row>
    <row r="81" spans="1:28" x14ac:dyDescent="0.25">
      <c r="A81" s="2" t="s">
        <v>7</v>
      </c>
      <c r="B81" s="48">
        <f t="shared" si="43"/>
        <v>0</v>
      </c>
      <c r="C81" s="48">
        <f t="shared" si="42"/>
        <v>0</v>
      </c>
      <c r="D81" s="48">
        <f t="shared" si="42"/>
        <v>0</v>
      </c>
      <c r="E81" s="48">
        <f t="shared" si="42"/>
        <v>0</v>
      </c>
      <c r="F81" s="48">
        <f t="shared" si="42"/>
        <v>0</v>
      </c>
      <c r="G81" s="48">
        <f t="shared" si="42"/>
        <v>0</v>
      </c>
      <c r="H81" s="48">
        <f t="shared" si="42"/>
        <v>0</v>
      </c>
      <c r="I81" s="48">
        <f t="shared" si="42"/>
        <v>0</v>
      </c>
      <c r="J81" s="48">
        <f t="shared" si="42"/>
        <v>0</v>
      </c>
      <c r="K81" s="48">
        <f t="shared" si="42"/>
        <v>0</v>
      </c>
      <c r="L81" s="48">
        <f t="shared" si="42"/>
        <v>0</v>
      </c>
      <c r="M81" s="48">
        <f t="shared" si="42"/>
        <v>0</v>
      </c>
      <c r="N81" s="48">
        <f t="shared" si="42"/>
        <v>0</v>
      </c>
      <c r="O81" s="48">
        <f t="shared" si="42"/>
        <v>0</v>
      </c>
      <c r="P81" s="48">
        <f t="shared" si="42"/>
        <v>0</v>
      </c>
      <c r="Q81" s="48">
        <f t="shared" si="42"/>
        <v>0</v>
      </c>
      <c r="R81" s="48">
        <f t="shared" si="42"/>
        <v>0</v>
      </c>
      <c r="S81" s="48">
        <f t="shared" si="42"/>
        <v>0</v>
      </c>
    </row>
    <row r="82" spans="1:28" x14ac:dyDescent="0.25">
      <c r="A82" s="2" t="s">
        <v>8</v>
      </c>
      <c r="B82" s="48">
        <f t="shared" si="43"/>
        <v>3.7596852999999997</v>
      </c>
      <c r="C82" s="48">
        <f t="shared" si="42"/>
        <v>61.050692839999996</v>
      </c>
      <c r="D82" s="48">
        <f t="shared" si="42"/>
        <v>77.184795480000005</v>
      </c>
      <c r="E82" s="48">
        <f t="shared" si="42"/>
        <v>79.228167159999998</v>
      </c>
      <c r="F82" s="48">
        <f t="shared" si="42"/>
        <v>85.007501319999989</v>
      </c>
      <c r="G82" s="48">
        <f t="shared" si="42"/>
        <v>76.916877119999995</v>
      </c>
      <c r="H82" s="48">
        <f t="shared" si="42"/>
        <v>82.201452140000001</v>
      </c>
      <c r="I82" s="48">
        <f t="shared" si="42"/>
        <v>91.029506460000007</v>
      </c>
      <c r="J82" s="48">
        <f t="shared" si="42"/>
        <v>89.731862980000002</v>
      </c>
      <c r="K82" s="48">
        <f t="shared" si="42"/>
        <v>83.439012079999998</v>
      </c>
      <c r="L82" s="48">
        <f t="shared" si="42"/>
        <v>84.586045399999989</v>
      </c>
      <c r="M82" s="48">
        <f t="shared" si="42"/>
        <v>86.895552840000008</v>
      </c>
      <c r="N82" s="48">
        <f t="shared" si="42"/>
        <v>95.354336060000009</v>
      </c>
      <c r="O82" s="48">
        <f t="shared" si="42"/>
        <v>99.964878960000007</v>
      </c>
      <c r="P82" s="48">
        <f t="shared" si="42"/>
        <v>97.629430959999993</v>
      </c>
      <c r="Q82" s="48">
        <f t="shared" si="42"/>
        <v>95.945923359999981</v>
      </c>
      <c r="R82" s="48">
        <f t="shared" si="42"/>
        <v>83.149258999999986</v>
      </c>
      <c r="S82" s="48">
        <f t="shared" si="42"/>
        <v>82.162238000000002</v>
      </c>
    </row>
    <row r="85" spans="1:28" ht="23.25" x14ac:dyDescent="0.35">
      <c r="A85" s="140" t="s">
        <v>200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Y85" s="19"/>
    </row>
    <row r="86" spans="1:28" x14ac:dyDescent="0.25">
      <c r="A86" s="13" t="s">
        <v>34</v>
      </c>
      <c r="B86" s="34">
        <v>1.0873999999999999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S86" s="31"/>
    </row>
    <row r="87" spans="1:28" x14ac:dyDescent="0.25">
      <c r="A87" s="2" t="s">
        <v>35</v>
      </c>
      <c r="B87" s="3">
        <v>-7.8100000000000003E-2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S87" s="32"/>
    </row>
    <row r="88" spans="1:28" x14ac:dyDescent="0.25">
      <c r="A88" s="2" t="s">
        <v>9</v>
      </c>
      <c r="B88" s="2">
        <v>0</v>
      </c>
      <c r="C88" s="2">
        <v>3</v>
      </c>
      <c r="D88" s="2">
        <v>5</v>
      </c>
      <c r="E88" s="2">
        <v>7</v>
      </c>
      <c r="F88" s="2">
        <v>10</v>
      </c>
      <c r="G88" s="2">
        <v>12</v>
      </c>
      <c r="H88" s="2">
        <v>14</v>
      </c>
      <c r="I88" s="2">
        <v>17</v>
      </c>
      <c r="J88" s="2">
        <v>19</v>
      </c>
      <c r="K88" s="2">
        <v>21</v>
      </c>
      <c r="L88" s="2">
        <v>23</v>
      </c>
      <c r="M88" s="2">
        <v>26</v>
      </c>
      <c r="N88" s="2">
        <v>28</v>
      </c>
      <c r="O88" s="2">
        <v>31</v>
      </c>
      <c r="P88" s="2">
        <v>35</v>
      </c>
      <c r="Q88" s="2">
        <v>38</v>
      </c>
      <c r="R88" s="2">
        <v>40</v>
      </c>
      <c r="S88" s="2">
        <v>45</v>
      </c>
    </row>
    <row r="89" spans="1:28" x14ac:dyDescent="0.25">
      <c r="A89" s="2" t="s">
        <v>33</v>
      </c>
      <c r="B89" s="11">
        <v>0.42199999999999999</v>
      </c>
      <c r="C89" s="11">
        <v>0.27800000000000002</v>
      </c>
      <c r="D89" s="11">
        <v>0.214</v>
      </c>
      <c r="E89" s="11">
        <v>9.1999999999999998E-2</v>
      </c>
      <c r="F89" s="11">
        <v>8.3000000000000004E-2</v>
      </c>
      <c r="G89" s="11">
        <v>7.2999999999999995E-2</v>
      </c>
      <c r="H89" s="11">
        <v>0.16900000000000001</v>
      </c>
      <c r="I89" s="11">
        <v>0.16900000000000001</v>
      </c>
      <c r="J89" s="11">
        <v>0.1</v>
      </c>
      <c r="K89" s="11">
        <v>0.13400000000000001</v>
      </c>
      <c r="L89" s="11">
        <v>0.113</v>
      </c>
      <c r="M89" s="11">
        <v>0.16</v>
      </c>
      <c r="N89" s="11">
        <v>0.36799999999999999</v>
      </c>
      <c r="O89" s="11">
        <v>0.32</v>
      </c>
      <c r="P89" s="11">
        <v>0.37</v>
      </c>
      <c r="Q89" s="11">
        <v>0.35299999999999998</v>
      </c>
      <c r="R89" s="11">
        <v>0.36199999999999999</v>
      </c>
      <c r="S89" s="11">
        <v>0.375</v>
      </c>
    </row>
    <row r="90" spans="1:28" x14ac:dyDescent="0.25">
      <c r="A90" s="2" t="s">
        <v>12</v>
      </c>
      <c r="B90" s="2">
        <v>231</v>
      </c>
      <c r="C90" s="2">
        <v>231</v>
      </c>
      <c r="D90" s="2">
        <v>11</v>
      </c>
      <c r="E90" s="2">
        <v>11</v>
      </c>
      <c r="F90" s="2">
        <v>11</v>
      </c>
      <c r="G90" s="2">
        <v>11</v>
      </c>
      <c r="H90" s="2">
        <v>11</v>
      </c>
      <c r="I90" s="2">
        <v>11</v>
      </c>
      <c r="J90" s="2">
        <v>11</v>
      </c>
      <c r="K90" s="2">
        <v>11</v>
      </c>
      <c r="L90" s="2">
        <v>11</v>
      </c>
      <c r="M90" s="2">
        <v>11</v>
      </c>
      <c r="N90" s="25">
        <v>4.333333333333333</v>
      </c>
      <c r="O90" s="25">
        <v>4.333333333333333</v>
      </c>
      <c r="P90" s="25">
        <v>4.333333333333333</v>
      </c>
      <c r="Q90" s="25">
        <v>4.333333333333333</v>
      </c>
      <c r="R90" s="25">
        <v>4.333333333333333</v>
      </c>
      <c r="S90" s="25">
        <v>4.333333333333333</v>
      </c>
    </row>
    <row r="91" spans="1:28" x14ac:dyDescent="0.25">
      <c r="A91" s="99" t="s">
        <v>36</v>
      </c>
      <c r="B91" s="48">
        <f>(($B$86*B89+$B$87)*B90)</f>
        <v>87.960826799999992</v>
      </c>
      <c r="C91" s="48">
        <f t="shared" ref="C91:S91" si="44">(($B$86*C89+$B$87)*C90)</f>
        <v>51.789553199999993</v>
      </c>
      <c r="D91" s="25">
        <f t="shared" si="44"/>
        <v>1.7006395999999997</v>
      </c>
      <c r="E91" s="11">
        <f t="shared" si="44"/>
        <v>0.24134879999999981</v>
      </c>
      <c r="F91" s="11">
        <f t="shared" si="44"/>
        <v>0.13369619999999988</v>
      </c>
      <c r="G91" s="11">
        <f t="shared" si="44"/>
        <v>1.4082199999999795E-2</v>
      </c>
      <c r="H91" s="25">
        <f t="shared" si="44"/>
        <v>1.1623766</v>
      </c>
      <c r="I91" s="25">
        <f t="shared" si="44"/>
        <v>1.1623766</v>
      </c>
      <c r="J91" s="11">
        <f t="shared" si="44"/>
        <v>0.33704000000000001</v>
      </c>
      <c r="K91" s="11">
        <f t="shared" si="44"/>
        <v>0.74372759999999993</v>
      </c>
      <c r="L91" s="11">
        <f t="shared" si="44"/>
        <v>0.49253819999999987</v>
      </c>
      <c r="M91" s="25">
        <f t="shared" si="44"/>
        <v>1.054724</v>
      </c>
      <c r="N91" s="25">
        <f t="shared" si="44"/>
        <v>1.3956071999999997</v>
      </c>
      <c r="O91" s="25">
        <f t="shared" si="44"/>
        <v>1.1694279999999999</v>
      </c>
      <c r="P91" s="25">
        <f t="shared" si="44"/>
        <v>1.4050313333333331</v>
      </c>
      <c r="Q91" s="25">
        <f t="shared" si="44"/>
        <v>1.3249261999999997</v>
      </c>
      <c r="R91" s="25">
        <f t="shared" si="44"/>
        <v>1.3673347999999996</v>
      </c>
      <c r="S91" s="25">
        <f t="shared" si="44"/>
        <v>1.4285916666666665</v>
      </c>
    </row>
    <row r="92" spans="1:28" x14ac:dyDescent="0.25">
      <c r="A92" s="99" t="s">
        <v>37</v>
      </c>
      <c r="B92" s="81">
        <f>B91*1000</f>
        <v>87960.826799999995</v>
      </c>
      <c r="C92" s="81">
        <f t="shared" ref="C92:P92" si="45">C91*1000</f>
        <v>51789.553199999995</v>
      </c>
      <c r="D92" s="81">
        <f t="shared" si="45"/>
        <v>1700.6395999999997</v>
      </c>
      <c r="E92" s="81">
        <f t="shared" si="45"/>
        <v>241.34879999999981</v>
      </c>
      <c r="F92" s="81">
        <f t="shared" si="45"/>
        <v>133.69619999999986</v>
      </c>
      <c r="G92" s="81">
        <f t="shared" si="45"/>
        <v>14.082199999999794</v>
      </c>
      <c r="H92" s="81">
        <f t="shared" si="45"/>
        <v>1162.3766000000001</v>
      </c>
      <c r="I92" s="81">
        <f t="shared" si="45"/>
        <v>1162.3766000000001</v>
      </c>
      <c r="J92" s="81">
        <f t="shared" si="45"/>
        <v>337.04</v>
      </c>
      <c r="K92" s="81">
        <f t="shared" si="45"/>
        <v>743.72759999999994</v>
      </c>
      <c r="L92" s="81">
        <f t="shared" si="45"/>
        <v>492.53819999999985</v>
      </c>
      <c r="M92" s="81">
        <f t="shared" si="45"/>
        <v>1054.7239999999999</v>
      </c>
      <c r="N92" s="81">
        <f t="shared" si="45"/>
        <v>1395.6071999999997</v>
      </c>
      <c r="O92" s="81">
        <f t="shared" si="45"/>
        <v>1169.4279999999999</v>
      </c>
      <c r="P92" s="81">
        <f t="shared" si="45"/>
        <v>1405.0313333333331</v>
      </c>
      <c r="Q92" s="81">
        <f>Q91*1000</f>
        <v>1324.9261999999997</v>
      </c>
      <c r="R92" s="81">
        <f>R91*1000</f>
        <v>1367.3347999999996</v>
      </c>
      <c r="S92" s="81">
        <f>S91*1000</f>
        <v>1428.5916666666665</v>
      </c>
    </row>
    <row r="94" spans="1:28" ht="23.25" x14ac:dyDescent="0.35">
      <c r="A94" s="147" t="s">
        <v>201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9"/>
      <c r="S94" s="4"/>
      <c r="AB94" s="19"/>
    </row>
    <row r="95" spans="1:28" x14ac:dyDescent="0.25">
      <c r="A95" s="13" t="s">
        <v>34</v>
      </c>
      <c r="B95" s="34">
        <v>1.0873999999999999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/>
      <c r="R95" s="31"/>
      <c r="S95" s="4"/>
    </row>
    <row r="96" spans="1:28" x14ac:dyDescent="0.25">
      <c r="A96" s="9" t="s">
        <v>35</v>
      </c>
      <c r="B96" s="35">
        <v>-7.8100000000000003E-2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/>
      <c r="R96" s="32"/>
      <c r="S96" s="4"/>
    </row>
    <row r="97" spans="1:34" x14ac:dyDescent="0.25">
      <c r="A97" s="2" t="s">
        <v>9</v>
      </c>
      <c r="B97" s="2">
        <v>0</v>
      </c>
      <c r="C97" s="2">
        <v>3</v>
      </c>
      <c r="D97" s="2">
        <v>5</v>
      </c>
      <c r="E97" s="2">
        <v>7</v>
      </c>
      <c r="F97" s="2">
        <v>10</v>
      </c>
      <c r="G97" s="2">
        <v>12</v>
      </c>
      <c r="H97" s="2">
        <v>14</v>
      </c>
      <c r="I97" s="2">
        <v>17</v>
      </c>
      <c r="J97" s="2">
        <v>19</v>
      </c>
      <c r="K97" s="2">
        <v>21</v>
      </c>
      <c r="L97" s="2">
        <v>23</v>
      </c>
      <c r="M97" s="2">
        <v>26</v>
      </c>
      <c r="N97" s="2">
        <v>28</v>
      </c>
      <c r="O97" s="2">
        <v>31</v>
      </c>
      <c r="P97" s="2">
        <v>35</v>
      </c>
      <c r="Q97" s="2">
        <v>38</v>
      </c>
      <c r="R97" s="2">
        <v>40</v>
      </c>
      <c r="S97" s="4"/>
    </row>
    <row r="98" spans="1:34" x14ac:dyDescent="0.25">
      <c r="A98" s="2" t="s">
        <v>33</v>
      </c>
      <c r="B98" s="11">
        <v>0.38200000000000001</v>
      </c>
      <c r="C98" s="11">
        <v>0.61499999999999999</v>
      </c>
      <c r="D98" s="11">
        <v>0.2</v>
      </c>
      <c r="E98" s="11">
        <v>0.14599999999999999</v>
      </c>
      <c r="F98" s="11">
        <v>0.13500000000000001</v>
      </c>
      <c r="G98" s="11">
        <v>0.113</v>
      </c>
      <c r="H98" s="11">
        <v>0.128</v>
      </c>
      <c r="I98" s="11">
        <v>0.11600000000000001</v>
      </c>
      <c r="J98" s="11">
        <v>0.13600000000000001</v>
      </c>
      <c r="K98" s="11">
        <v>0.127</v>
      </c>
      <c r="L98" s="11">
        <v>0.11600000000000001</v>
      </c>
      <c r="M98" s="11">
        <v>0.17499999999999999</v>
      </c>
      <c r="N98" s="11">
        <v>0.28000000000000003</v>
      </c>
      <c r="O98" s="11">
        <v>0.313</v>
      </c>
      <c r="P98" s="11">
        <v>0.33400000000000002</v>
      </c>
      <c r="Q98" s="11">
        <v>0.35</v>
      </c>
      <c r="R98" s="11">
        <v>0.4</v>
      </c>
      <c r="S98" s="4"/>
    </row>
    <row r="99" spans="1:34" x14ac:dyDescent="0.25">
      <c r="A99" s="2" t="s">
        <v>12</v>
      </c>
      <c r="B99" s="2">
        <v>121</v>
      </c>
      <c r="C99" s="2">
        <v>121</v>
      </c>
      <c r="D99" s="2">
        <v>11</v>
      </c>
      <c r="E99" s="2">
        <v>11</v>
      </c>
      <c r="F99" s="2">
        <v>11</v>
      </c>
      <c r="G99" s="2">
        <v>11</v>
      </c>
      <c r="H99" s="2">
        <v>11</v>
      </c>
      <c r="I99" s="2">
        <v>11</v>
      </c>
      <c r="J99" s="2">
        <v>11</v>
      </c>
      <c r="K99" s="2">
        <v>11</v>
      </c>
      <c r="L99" s="2">
        <v>11</v>
      </c>
      <c r="M99" s="2">
        <v>11</v>
      </c>
      <c r="N99" s="25">
        <v>4.333333333333333</v>
      </c>
      <c r="O99" s="25">
        <v>4.333333333333333</v>
      </c>
      <c r="P99" s="25">
        <v>4.333333333333333</v>
      </c>
      <c r="Q99" s="25">
        <v>4.333333333333333</v>
      </c>
      <c r="R99" s="25">
        <v>4.333333333333333</v>
      </c>
      <c r="S99" s="4"/>
    </row>
    <row r="100" spans="1:34" x14ac:dyDescent="0.25">
      <c r="A100" s="99" t="s">
        <v>36</v>
      </c>
      <c r="B100" s="48">
        <f>(($B$86*B98+$B$96)*B99)</f>
        <v>40.811702799999999</v>
      </c>
      <c r="C100" s="48">
        <f t="shared" ref="C100:R100" si="46">(($B$86*C98+$B$96)*C99)</f>
        <v>71.468771000000004</v>
      </c>
      <c r="D100" s="25">
        <f t="shared" si="46"/>
        <v>1.53318</v>
      </c>
      <c r="E100" s="11">
        <f t="shared" si="46"/>
        <v>0.88726439999999962</v>
      </c>
      <c r="F100" s="11">
        <f t="shared" si="46"/>
        <v>0.75568900000000006</v>
      </c>
      <c r="G100" s="11">
        <f t="shared" si="46"/>
        <v>0.49253819999999987</v>
      </c>
      <c r="H100" s="11">
        <f t="shared" si="46"/>
        <v>0.67195919999999976</v>
      </c>
      <c r="I100" s="11">
        <f t="shared" si="46"/>
        <v>0.52842239999999974</v>
      </c>
      <c r="J100" s="11">
        <f t="shared" si="46"/>
        <v>0.76765039999999996</v>
      </c>
      <c r="K100" s="11">
        <f t="shared" si="46"/>
        <v>0.65999779999999997</v>
      </c>
      <c r="L100" s="11">
        <f t="shared" si="46"/>
        <v>0.52842239999999974</v>
      </c>
      <c r="M100" s="25">
        <f t="shared" si="46"/>
        <v>1.2341449999999996</v>
      </c>
      <c r="N100" s="11">
        <f t="shared" si="46"/>
        <v>0.98094533333333334</v>
      </c>
      <c r="O100" s="25">
        <f t="shared" si="46"/>
        <v>1.1364435333333331</v>
      </c>
      <c r="P100" s="25">
        <f t="shared" si="46"/>
        <v>1.2353969333333332</v>
      </c>
      <c r="Q100" s="25">
        <f t="shared" si="46"/>
        <v>1.3107899999999997</v>
      </c>
      <c r="R100" s="25">
        <f t="shared" si="46"/>
        <v>1.5463933333333333</v>
      </c>
      <c r="S100" s="4"/>
    </row>
    <row r="101" spans="1:34" x14ac:dyDescent="0.25">
      <c r="A101" s="99" t="s">
        <v>37</v>
      </c>
      <c r="B101" s="81">
        <f>B100*1000</f>
        <v>40811.702799999999</v>
      </c>
      <c r="C101" s="81">
        <f t="shared" ref="C101:P101" si="47">C100*1000</f>
        <v>71468.771000000008</v>
      </c>
      <c r="D101" s="81">
        <f t="shared" si="47"/>
        <v>1533.18</v>
      </c>
      <c r="E101" s="81">
        <f t="shared" si="47"/>
        <v>887.26439999999957</v>
      </c>
      <c r="F101" s="81">
        <f t="shared" si="47"/>
        <v>755.68900000000008</v>
      </c>
      <c r="G101" s="81">
        <f t="shared" si="47"/>
        <v>492.53819999999985</v>
      </c>
      <c r="H101" s="81">
        <f t="shared" si="47"/>
        <v>671.95919999999978</v>
      </c>
      <c r="I101" s="81">
        <f t="shared" si="47"/>
        <v>528.4223999999997</v>
      </c>
      <c r="J101" s="81">
        <f t="shared" si="47"/>
        <v>767.65039999999999</v>
      </c>
      <c r="K101" s="81">
        <f t="shared" si="47"/>
        <v>659.99779999999998</v>
      </c>
      <c r="L101" s="81">
        <f t="shared" si="47"/>
        <v>528.4223999999997</v>
      </c>
      <c r="M101" s="81">
        <f t="shared" si="47"/>
        <v>1234.1449999999995</v>
      </c>
      <c r="N101" s="81">
        <f t="shared" si="47"/>
        <v>980.94533333333334</v>
      </c>
      <c r="O101" s="81">
        <f t="shared" si="47"/>
        <v>1136.4435333333331</v>
      </c>
      <c r="P101" s="81">
        <f t="shared" si="47"/>
        <v>1235.3969333333332</v>
      </c>
      <c r="Q101" s="81">
        <f>Q100*1000</f>
        <v>1310.7899999999997</v>
      </c>
      <c r="R101" s="81">
        <f>R100*1000</f>
        <v>1546.3933333333332</v>
      </c>
      <c r="S101" s="4"/>
    </row>
    <row r="103" spans="1:34" x14ac:dyDescent="0.25">
      <c r="A103" s="98"/>
    </row>
    <row r="105" spans="1:34" ht="23.25" x14ac:dyDescent="0.35">
      <c r="A105" s="146" t="s">
        <v>202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X105" s="40"/>
      <c r="Y105" s="41"/>
      <c r="Z105" s="1"/>
      <c r="AA105" s="1"/>
      <c r="AB105" s="1"/>
    </row>
    <row r="106" spans="1:34" x14ac:dyDescent="0.25">
      <c r="A106" s="36" t="s">
        <v>38</v>
      </c>
      <c r="B106" s="23">
        <v>0.02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31"/>
      <c r="X106" s="40"/>
      <c r="Y106" s="42"/>
      <c r="Z106" s="1"/>
      <c r="AA106" s="1"/>
      <c r="AB106" s="1"/>
    </row>
    <row r="107" spans="1:34" x14ac:dyDescent="0.25">
      <c r="A107" s="24" t="s">
        <v>39</v>
      </c>
      <c r="B107" s="39">
        <v>0.98050000000000004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32"/>
      <c r="X107" s="1"/>
      <c r="Y107" s="1"/>
      <c r="Z107" s="1"/>
      <c r="AA107" s="1"/>
      <c r="AB107" s="1"/>
    </row>
    <row r="108" spans="1:34" x14ac:dyDescent="0.25">
      <c r="A108" s="2" t="s">
        <v>9</v>
      </c>
      <c r="B108" s="2">
        <v>0</v>
      </c>
      <c r="C108" s="2">
        <v>3</v>
      </c>
      <c r="D108" s="2">
        <v>5</v>
      </c>
      <c r="E108" s="2">
        <v>7</v>
      </c>
      <c r="F108" s="2">
        <v>10</v>
      </c>
      <c r="G108" s="2">
        <v>12</v>
      </c>
      <c r="H108" s="2">
        <v>14</v>
      </c>
      <c r="I108" s="2">
        <v>17</v>
      </c>
      <c r="J108" s="2">
        <v>19</v>
      </c>
      <c r="K108" s="2">
        <v>21</v>
      </c>
      <c r="L108" s="2">
        <v>23</v>
      </c>
      <c r="M108" s="2">
        <v>26</v>
      </c>
      <c r="N108" s="2">
        <v>28</v>
      </c>
      <c r="O108" s="2">
        <v>31</v>
      </c>
      <c r="P108" s="2">
        <v>35</v>
      </c>
      <c r="Q108" s="2">
        <v>38</v>
      </c>
      <c r="R108" s="2">
        <v>40</v>
      </c>
      <c r="S108" s="2">
        <v>45</v>
      </c>
      <c r="U108" s="1"/>
      <c r="V108" s="1"/>
      <c r="W108" s="1"/>
      <c r="X108" s="43"/>
      <c r="Y108" s="44"/>
      <c r="Z108" s="44"/>
      <c r="AA108" s="44"/>
      <c r="AB108" s="44"/>
      <c r="AC108" s="1"/>
      <c r="AD108" s="1"/>
      <c r="AE108" s="1"/>
      <c r="AF108" s="1"/>
      <c r="AG108" s="1"/>
      <c r="AH108" s="1"/>
    </row>
    <row r="109" spans="1:34" x14ac:dyDescent="0.25">
      <c r="A109" s="26" t="s">
        <v>41</v>
      </c>
      <c r="B109" s="27">
        <v>0.64</v>
      </c>
      <c r="C109" s="25">
        <v>0.59</v>
      </c>
      <c r="D109" s="25">
        <v>0.62</v>
      </c>
      <c r="E109" s="25">
        <v>0.6</v>
      </c>
      <c r="F109" s="25">
        <v>0.57999999999999996</v>
      </c>
      <c r="G109" s="25">
        <v>0.61</v>
      </c>
      <c r="H109" s="25">
        <v>0.63</v>
      </c>
      <c r="I109" s="25">
        <v>0.71</v>
      </c>
      <c r="J109" s="25">
        <v>0.57999999999999996</v>
      </c>
      <c r="K109" s="25">
        <v>0.69</v>
      </c>
      <c r="L109" s="25">
        <v>0.7</v>
      </c>
      <c r="M109" s="25">
        <v>0.78</v>
      </c>
      <c r="N109" s="25">
        <v>0.8</v>
      </c>
      <c r="O109" s="25">
        <v>0.56999999999999995</v>
      </c>
      <c r="P109" s="25">
        <v>0.86</v>
      </c>
      <c r="Q109" s="25">
        <v>0.59</v>
      </c>
      <c r="R109" s="25">
        <v>0.61</v>
      </c>
      <c r="S109" s="25">
        <v>0.88</v>
      </c>
      <c r="U109" s="1"/>
      <c r="V109" s="1"/>
      <c r="W109" s="1"/>
      <c r="X109" s="1"/>
      <c r="Y109" s="1"/>
      <c r="Z109" s="33"/>
      <c r="AA109" s="1"/>
      <c r="AB109" s="45"/>
      <c r="AC109" s="1"/>
      <c r="AD109" s="1"/>
      <c r="AE109" s="1"/>
      <c r="AF109" s="1"/>
      <c r="AG109" s="1"/>
      <c r="AH109" s="1"/>
    </row>
    <row r="110" spans="1:34" x14ac:dyDescent="0.25">
      <c r="A110" s="26" t="s">
        <v>184</v>
      </c>
      <c r="B110" s="27">
        <v>0.2</v>
      </c>
      <c r="C110" s="25">
        <v>0.96</v>
      </c>
      <c r="D110" s="25">
        <v>1.1399999999999999</v>
      </c>
      <c r="E110" s="25">
        <v>1.1599999999999999</v>
      </c>
      <c r="F110" s="25">
        <v>1.1599999999999999</v>
      </c>
      <c r="G110" s="25">
        <v>1.21</v>
      </c>
      <c r="H110" s="25">
        <v>1.28</v>
      </c>
      <c r="I110" s="25">
        <v>1.4</v>
      </c>
      <c r="J110" s="25">
        <v>1.18</v>
      </c>
      <c r="K110" s="87">
        <v>1.35</v>
      </c>
      <c r="L110" s="25">
        <v>1.36</v>
      </c>
      <c r="M110" s="25">
        <v>1.53</v>
      </c>
      <c r="N110" s="25">
        <v>1.55</v>
      </c>
      <c r="O110" s="25">
        <v>1.1499999999999999</v>
      </c>
      <c r="P110" s="25">
        <v>1.65</v>
      </c>
      <c r="Q110" s="25">
        <v>1.17</v>
      </c>
      <c r="R110" s="25">
        <v>1.17</v>
      </c>
      <c r="S110" s="25">
        <v>1.62</v>
      </c>
      <c r="U110" s="1"/>
      <c r="V110" s="1"/>
      <c r="W110" s="1"/>
      <c r="X110" s="1"/>
      <c r="Y110" s="1"/>
      <c r="Z110" s="33"/>
      <c r="AA110" s="1"/>
      <c r="AB110" s="45"/>
      <c r="AC110" s="1"/>
      <c r="AD110" s="1"/>
      <c r="AE110" s="1"/>
      <c r="AF110" s="1"/>
      <c r="AG110" s="1"/>
      <c r="AH110" s="1"/>
    </row>
    <row r="111" spans="1:34" x14ac:dyDescent="0.25">
      <c r="A111" s="26" t="s">
        <v>42</v>
      </c>
      <c r="B111" s="29">
        <f t="shared" ref="B111:S111" si="48">(B110-$B$106)*14*0.25*1000*$B$107/B109</f>
        <v>965.17968750000023</v>
      </c>
      <c r="C111" s="29">
        <f t="shared" si="48"/>
        <v>5467.5338983050851</v>
      </c>
      <c r="D111" s="29">
        <f t="shared" si="48"/>
        <v>6199.290322580644</v>
      </c>
      <c r="E111" s="29">
        <f t="shared" si="48"/>
        <v>6520.3249999999998</v>
      </c>
      <c r="F111" s="29">
        <f t="shared" si="48"/>
        <v>6745.1637931034484</v>
      </c>
      <c r="G111" s="29">
        <f t="shared" si="48"/>
        <v>6694.7254098360663</v>
      </c>
      <c r="H111" s="29">
        <f t="shared" si="48"/>
        <v>6863.5</v>
      </c>
      <c r="I111" s="29">
        <f t="shared" si="48"/>
        <v>6670.1619718309867</v>
      </c>
      <c r="J111" s="29">
        <f t="shared" si="48"/>
        <v>6863.5</v>
      </c>
      <c r="K111" s="29">
        <f t="shared" si="48"/>
        <v>6614.822463768116</v>
      </c>
      <c r="L111" s="29">
        <f t="shared" si="48"/>
        <v>6569.35</v>
      </c>
      <c r="M111" s="29">
        <f t="shared" si="48"/>
        <v>6643.5160256410254</v>
      </c>
      <c r="N111" s="29">
        <f t="shared" si="48"/>
        <v>6563.2218750000002</v>
      </c>
      <c r="O111" s="29">
        <f t="shared" si="48"/>
        <v>6803.2938596491231</v>
      </c>
      <c r="P111" s="29">
        <f t="shared" si="48"/>
        <v>6504.3633720930238</v>
      </c>
      <c r="Q111" s="29">
        <f t="shared" si="48"/>
        <v>6689.0042372881353</v>
      </c>
      <c r="R111" s="29">
        <f t="shared" si="48"/>
        <v>6469.6926229508199</v>
      </c>
      <c r="S111" s="29">
        <f t="shared" si="48"/>
        <v>6239.5454545454559</v>
      </c>
      <c r="U111" s="1"/>
      <c r="V111" s="1"/>
      <c r="W111" s="1"/>
      <c r="X111" s="1"/>
      <c r="Y111" s="1"/>
      <c r="Z111" s="33"/>
      <c r="AA111" s="1"/>
      <c r="AB111" s="45"/>
      <c r="AC111" s="1"/>
      <c r="AD111" s="1"/>
      <c r="AE111" s="1"/>
      <c r="AF111" s="1"/>
      <c r="AG111" s="1"/>
      <c r="AH111" s="1"/>
    </row>
    <row r="112" spans="1:34" x14ac:dyDescent="0.25">
      <c r="A112" s="26" t="s">
        <v>206</v>
      </c>
      <c r="B112" s="127">
        <f>B111/1000</f>
        <v>0.96517968750000027</v>
      </c>
      <c r="C112" s="127">
        <f t="shared" ref="C112:S112" si="49">C111/1000</f>
        <v>5.467533898305085</v>
      </c>
      <c r="D112" s="127">
        <f t="shared" si="49"/>
        <v>6.1992903225806444</v>
      </c>
      <c r="E112" s="127">
        <f t="shared" si="49"/>
        <v>6.5203249999999997</v>
      </c>
      <c r="F112" s="127">
        <f t="shared" si="49"/>
        <v>6.7451637931034485</v>
      </c>
      <c r="G112" s="127">
        <f t="shared" si="49"/>
        <v>6.6947254098360665</v>
      </c>
      <c r="H112" s="127">
        <f t="shared" si="49"/>
        <v>6.8635000000000002</v>
      </c>
      <c r="I112" s="127">
        <f t="shared" si="49"/>
        <v>6.6701619718309866</v>
      </c>
      <c r="J112" s="127">
        <f t="shared" si="49"/>
        <v>6.8635000000000002</v>
      </c>
      <c r="K112" s="127">
        <f t="shared" si="49"/>
        <v>6.6148224637681157</v>
      </c>
      <c r="L112" s="127">
        <f t="shared" si="49"/>
        <v>6.56935</v>
      </c>
      <c r="M112" s="127">
        <f t="shared" si="49"/>
        <v>6.6435160256410253</v>
      </c>
      <c r="N112" s="127">
        <f t="shared" si="49"/>
        <v>6.563221875</v>
      </c>
      <c r="O112" s="127">
        <f t="shared" si="49"/>
        <v>6.8032938596491235</v>
      </c>
      <c r="P112" s="127">
        <f t="shared" si="49"/>
        <v>6.5043633720930236</v>
      </c>
      <c r="Q112" s="127">
        <f t="shared" si="49"/>
        <v>6.6890042372881355</v>
      </c>
      <c r="R112" s="127">
        <f t="shared" si="49"/>
        <v>6.46969262295082</v>
      </c>
      <c r="S112" s="127">
        <f t="shared" si="49"/>
        <v>6.2395454545454561</v>
      </c>
      <c r="U112" s="1"/>
      <c r="V112" s="1"/>
      <c r="W112" s="1"/>
      <c r="X112" s="1"/>
      <c r="Y112" s="1"/>
      <c r="Z112" s="33"/>
      <c r="AA112" s="1"/>
      <c r="AB112" s="45"/>
      <c r="AC112" s="1"/>
      <c r="AD112" s="1"/>
      <c r="AE112" s="1"/>
      <c r="AF112" s="1"/>
      <c r="AG112" s="1"/>
      <c r="AH112" s="1"/>
    </row>
    <row r="113" spans="1:34" x14ac:dyDescent="0.25">
      <c r="U113" s="1"/>
      <c r="V113" s="1"/>
      <c r="W113" s="1"/>
      <c r="X113" s="1"/>
      <c r="Y113" s="1"/>
      <c r="Z113" s="33"/>
      <c r="AA113" s="1"/>
      <c r="AB113" s="45"/>
      <c r="AC113" s="1"/>
      <c r="AD113" s="1"/>
      <c r="AE113" s="1"/>
      <c r="AF113" s="1"/>
      <c r="AG113" s="1"/>
      <c r="AH113" s="1"/>
    </row>
    <row r="114" spans="1:34" ht="23.25" x14ac:dyDescent="0.35">
      <c r="A114" s="150" t="s">
        <v>203</v>
      </c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2"/>
      <c r="U114" s="1"/>
      <c r="V114" s="40"/>
      <c r="W114" s="41"/>
      <c r="X114" s="1"/>
      <c r="Y114" s="1"/>
      <c r="Z114" s="1"/>
      <c r="AA114" s="1"/>
      <c r="AB114" s="45"/>
      <c r="AC114" s="1"/>
      <c r="AD114" s="1"/>
      <c r="AE114" s="1"/>
      <c r="AF114" s="1"/>
      <c r="AG114" s="1"/>
      <c r="AH114" s="1"/>
    </row>
    <row r="115" spans="1:34" x14ac:dyDescent="0.25">
      <c r="A115" s="36" t="s">
        <v>38</v>
      </c>
      <c r="B115" s="37">
        <v>0.02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31"/>
      <c r="T115" s="4"/>
      <c r="U115" s="1"/>
      <c r="V115" s="40"/>
      <c r="W115" s="42"/>
      <c r="X115" s="1"/>
      <c r="Y115" s="1"/>
      <c r="Z115" s="1"/>
      <c r="AA115" s="1"/>
      <c r="AB115" s="45"/>
      <c r="AC115" s="1"/>
      <c r="AD115" s="1"/>
      <c r="AE115" s="1"/>
      <c r="AF115" s="1"/>
      <c r="AG115" s="1"/>
      <c r="AH115" s="1"/>
    </row>
    <row r="116" spans="1:34" x14ac:dyDescent="0.25">
      <c r="A116" s="24" t="s">
        <v>39</v>
      </c>
      <c r="B116" s="101">
        <v>0.98060000000000003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32"/>
      <c r="T116" s="4"/>
      <c r="U116" s="1"/>
      <c r="V116" s="1"/>
      <c r="W116" s="1"/>
      <c r="X116" s="1"/>
      <c r="Y116" s="1"/>
      <c r="Z116" s="1"/>
      <c r="AA116" s="1"/>
      <c r="AB116" s="45"/>
      <c r="AC116" s="1"/>
      <c r="AD116" s="1"/>
      <c r="AE116" s="1"/>
      <c r="AF116" s="1"/>
      <c r="AG116" s="1"/>
      <c r="AH116" s="1"/>
    </row>
    <row r="117" spans="1:34" x14ac:dyDescent="0.25">
      <c r="A117" s="26" t="s">
        <v>40</v>
      </c>
      <c r="B117" s="2">
        <v>0</v>
      </c>
      <c r="C117" s="2">
        <v>3</v>
      </c>
      <c r="D117" s="2">
        <v>5</v>
      </c>
      <c r="E117" s="2">
        <v>7</v>
      </c>
      <c r="F117" s="2">
        <v>10</v>
      </c>
      <c r="G117" s="2">
        <v>12</v>
      </c>
      <c r="H117" s="2">
        <v>14</v>
      </c>
      <c r="I117" s="2">
        <v>17</v>
      </c>
      <c r="J117" s="2">
        <v>19</v>
      </c>
      <c r="K117" s="2">
        <v>21</v>
      </c>
      <c r="L117" s="2">
        <v>23</v>
      </c>
      <c r="M117" s="2">
        <v>26</v>
      </c>
      <c r="N117" s="2">
        <v>28</v>
      </c>
      <c r="O117" s="2">
        <v>31</v>
      </c>
      <c r="P117" s="2">
        <v>35</v>
      </c>
      <c r="Q117" s="2">
        <v>38</v>
      </c>
      <c r="R117" s="2">
        <v>40</v>
      </c>
      <c r="S117" s="2">
        <v>45</v>
      </c>
      <c r="U117" s="1"/>
      <c r="V117" s="43"/>
      <c r="W117" s="44"/>
      <c r="X117" s="44"/>
      <c r="Y117" s="44"/>
      <c r="Z117" s="44"/>
      <c r="AA117" s="1"/>
      <c r="AB117" s="45"/>
      <c r="AC117" s="1"/>
      <c r="AD117" s="1"/>
      <c r="AE117" s="1"/>
      <c r="AF117" s="1"/>
      <c r="AG117" s="1"/>
      <c r="AH117" s="1"/>
    </row>
    <row r="118" spans="1:34" x14ac:dyDescent="0.25">
      <c r="A118" s="26" t="s">
        <v>41</v>
      </c>
      <c r="B118" s="27">
        <v>0.56000000000000005</v>
      </c>
      <c r="C118" s="25">
        <v>0.7</v>
      </c>
      <c r="D118" s="25">
        <v>0.25</v>
      </c>
      <c r="E118" s="25">
        <v>0.69</v>
      </c>
      <c r="F118" s="25">
        <v>0.56999999999999995</v>
      </c>
      <c r="G118" s="25">
        <v>0.7</v>
      </c>
      <c r="H118" s="25">
        <v>0.56999999999999995</v>
      </c>
      <c r="I118" s="25">
        <v>0.56000000000000005</v>
      </c>
      <c r="J118" s="25">
        <v>0.69</v>
      </c>
      <c r="K118" s="25">
        <v>0.6</v>
      </c>
      <c r="L118" s="25">
        <v>0.76</v>
      </c>
      <c r="M118" s="25">
        <v>0.65</v>
      </c>
      <c r="N118" s="25">
        <v>0.61</v>
      </c>
      <c r="O118" s="25">
        <v>0.67</v>
      </c>
      <c r="P118" s="25">
        <v>0.78</v>
      </c>
      <c r="Q118" s="25">
        <v>0.6</v>
      </c>
      <c r="R118" s="25">
        <v>0.8</v>
      </c>
      <c r="S118" s="25">
        <v>0.94</v>
      </c>
      <c r="U118" s="1"/>
      <c r="V118" s="1"/>
      <c r="W118" s="1"/>
      <c r="X118" s="33"/>
      <c r="Y118" s="1"/>
      <c r="Z118" s="45"/>
      <c r="AA118" s="1"/>
      <c r="AB118" s="45"/>
      <c r="AC118" s="1"/>
      <c r="AD118" s="1"/>
      <c r="AE118" s="1"/>
      <c r="AF118" s="1"/>
      <c r="AG118" s="1"/>
      <c r="AH118" s="1"/>
    </row>
    <row r="119" spans="1:34" x14ac:dyDescent="0.25">
      <c r="A119" s="26" t="s">
        <v>184</v>
      </c>
      <c r="B119" s="27">
        <v>0.13</v>
      </c>
      <c r="C119" s="25">
        <v>1.36</v>
      </c>
      <c r="D119" s="25">
        <v>0.59</v>
      </c>
      <c r="E119" s="25">
        <v>1.32</v>
      </c>
      <c r="F119" s="25">
        <v>1.0900000000000001</v>
      </c>
      <c r="G119" s="25">
        <v>1.27</v>
      </c>
      <c r="H119" s="25">
        <v>1.06</v>
      </c>
      <c r="I119" s="25">
        <v>1</v>
      </c>
      <c r="J119" s="25">
        <v>1.22</v>
      </c>
      <c r="K119" s="87">
        <v>1.02</v>
      </c>
      <c r="L119" s="25">
        <v>1.33</v>
      </c>
      <c r="M119" s="25">
        <v>1.1200000000000001</v>
      </c>
      <c r="N119" s="25">
        <v>1.06</v>
      </c>
      <c r="O119" s="25">
        <v>1.1499999999999999</v>
      </c>
      <c r="P119" s="25">
        <v>1.3</v>
      </c>
      <c r="Q119" s="25">
        <v>1.07</v>
      </c>
      <c r="R119" s="25">
        <v>1.31</v>
      </c>
      <c r="S119" s="25">
        <v>1.56</v>
      </c>
      <c r="U119" s="1"/>
      <c r="V119" s="1"/>
      <c r="W119" s="1"/>
      <c r="X119" s="33"/>
      <c r="Y119" s="1"/>
      <c r="Z119" s="45"/>
      <c r="AA119" s="46"/>
      <c r="AB119" s="45"/>
      <c r="AC119" s="1"/>
      <c r="AD119" s="1"/>
      <c r="AE119" s="1"/>
      <c r="AF119" s="1"/>
      <c r="AG119" s="1"/>
      <c r="AH119" s="1"/>
    </row>
    <row r="120" spans="1:34" x14ac:dyDescent="0.25">
      <c r="A120" s="26" t="s">
        <v>42</v>
      </c>
      <c r="B120" s="29">
        <f>(B119-$B$115)*14*0.25*1000*$B$116/B118</f>
        <v>674.16249999999991</v>
      </c>
      <c r="C120" s="29">
        <f t="shared" ref="C120:P120" si="50">(C119-$B$115)*14*0.25*1000*$B$116/C118</f>
        <v>6570.02</v>
      </c>
      <c r="D120" s="29">
        <f t="shared" si="50"/>
        <v>7825.1879999999992</v>
      </c>
      <c r="E120" s="29">
        <f t="shared" si="50"/>
        <v>6466.2753623188419</v>
      </c>
      <c r="F120" s="29">
        <f t="shared" si="50"/>
        <v>6442.7140350877198</v>
      </c>
      <c r="G120" s="29">
        <f t="shared" si="50"/>
        <v>6128.75</v>
      </c>
      <c r="H120" s="29">
        <f t="shared" si="50"/>
        <v>6262.0771929824568</v>
      </c>
      <c r="I120" s="29">
        <f t="shared" si="50"/>
        <v>6006.1749999999984</v>
      </c>
      <c r="J120" s="29">
        <f t="shared" si="50"/>
        <v>5968.8695652173928</v>
      </c>
      <c r="K120" s="29">
        <f t="shared" si="50"/>
        <v>5720.166666666667</v>
      </c>
      <c r="L120" s="29">
        <f t="shared" si="50"/>
        <v>5915.8565789473687</v>
      </c>
      <c r="M120" s="29">
        <f t="shared" si="50"/>
        <v>5808.169230769231</v>
      </c>
      <c r="N120" s="29">
        <f t="shared" si="50"/>
        <v>5851.4491803278688</v>
      </c>
      <c r="O120" s="29">
        <f t="shared" si="50"/>
        <v>5788.4671641791037</v>
      </c>
      <c r="P120" s="29">
        <f t="shared" si="50"/>
        <v>5632.164102564102</v>
      </c>
      <c r="Q120" s="29">
        <f>(Q119-$B$115)*14*0.25*1000*$B$116/Q118</f>
        <v>6006.1750000000011</v>
      </c>
      <c r="R120" s="29">
        <f>(R119-$B$115)*14*0.25*1000*$B$116/R118</f>
        <v>5534.2612500000005</v>
      </c>
      <c r="S120" s="29">
        <f>(S119-$B$115)*14*0.25*1000*$B$116/S118</f>
        <v>5622.8021276595764</v>
      </c>
      <c r="U120" s="1"/>
      <c r="V120" s="1"/>
      <c r="W120" s="1"/>
      <c r="X120" s="33"/>
      <c r="Y120" s="1"/>
      <c r="Z120" s="45"/>
      <c r="AA120" s="1"/>
      <c r="AB120" s="45"/>
      <c r="AC120" s="1"/>
      <c r="AD120" s="1"/>
      <c r="AE120" s="1"/>
      <c r="AF120" s="1"/>
      <c r="AG120" s="1"/>
      <c r="AH120" s="1"/>
    </row>
    <row r="121" spans="1:34" x14ac:dyDescent="0.25">
      <c r="A121" s="26" t="s">
        <v>206</v>
      </c>
      <c r="B121" s="127">
        <f>B120/1000</f>
        <v>0.67416249999999989</v>
      </c>
      <c r="C121" s="127">
        <f t="shared" ref="C121" si="51">C120/1000</f>
        <v>6.5700200000000004</v>
      </c>
      <c r="D121" s="127">
        <f t="shared" ref="D121" si="52">D120/1000</f>
        <v>7.8251879999999989</v>
      </c>
      <c r="E121" s="127">
        <f t="shared" ref="E121" si="53">E120/1000</f>
        <v>6.466275362318842</v>
      </c>
      <c r="F121" s="127">
        <f t="shared" ref="F121" si="54">F120/1000</f>
        <v>6.4427140350877199</v>
      </c>
      <c r="G121" s="127">
        <f t="shared" ref="G121" si="55">G120/1000</f>
        <v>6.1287500000000001</v>
      </c>
      <c r="H121" s="127">
        <f t="shared" ref="H121" si="56">H120/1000</f>
        <v>6.2620771929824572</v>
      </c>
      <c r="I121" s="127">
        <f t="shared" ref="I121" si="57">I120/1000</f>
        <v>6.006174999999998</v>
      </c>
      <c r="J121" s="127">
        <f t="shared" ref="J121" si="58">J120/1000</f>
        <v>5.9688695652173926</v>
      </c>
      <c r="K121" s="127">
        <f t="shared" ref="K121" si="59">K120/1000</f>
        <v>5.7201666666666666</v>
      </c>
      <c r="L121" s="127">
        <f t="shared" ref="L121" si="60">L120/1000</f>
        <v>5.9158565789473689</v>
      </c>
      <c r="M121" s="127">
        <f t="shared" ref="M121" si="61">M120/1000</f>
        <v>5.8081692307692308</v>
      </c>
      <c r="N121" s="127">
        <f t="shared" ref="N121" si="62">N120/1000</f>
        <v>5.8514491803278688</v>
      </c>
      <c r="O121" s="127">
        <f t="shared" ref="O121" si="63">O120/1000</f>
        <v>5.7884671641791039</v>
      </c>
      <c r="P121" s="127">
        <f t="shared" ref="P121" si="64">P120/1000</f>
        <v>5.6321641025641016</v>
      </c>
      <c r="Q121" s="127">
        <f t="shared" ref="Q121" si="65">Q120/1000</f>
        <v>6.0061750000000007</v>
      </c>
      <c r="R121" s="127">
        <f t="shared" ref="R121" si="66">R120/1000</f>
        <v>5.5342612500000001</v>
      </c>
      <c r="S121" s="127">
        <f t="shared" ref="S121" si="67">S120/1000</f>
        <v>5.6228021276595763</v>
      </c>
      <c r="U121" s="1"/>
      <c r="V121" s="1"/>
      <c r="W121" s="1"/>
      <c r="X121" s="33"/>
      <c r="Y121" s="1"/>
      <c r="Z121" s="45"/>
      <c r="AA121" s="1"/>
      <c r="AB121" s="45"/>
      <c r="AC121" s="1"/>
      <c r="AD121" s="1"/>
      <c r="AE121" s="1"/>
      <c r="AF121" s="1"/>
      <c r="AG121" s="1"/>
      <c r="AH121" s="1"/>
    </row>
    <row r="122" spans="1:34" x14ac:dyDescent="0.25">
      <c r="U122" s="1"/>
      <c r="V122" s="1"/>
      <c r="W122" s="1"/>
      <c r="X122" s="33"/>
      <c r="Y122" s="1"/>
      <c r="Z122" s="45"/>
      <c r="AA122" s="1"/>
      <c r="AB122" s="45"/>
      <c r="AC122" s="1"/>
      <c r="AD122" s="1"/>
      <c r="AE122" s="1"/>
      <c r="AF122" s="1"/>
      <c r="AG122" s="1"/>
      <c r="AH122" s="1"/>
    </row>
    <row r="123" spans="1:34" x14ac:dyDescent="0.25">
      <c r="U123" s="1"/>
      <c r="V123" s="1"/>
      <c r="W123" s="1"/>
      <c r="X123" s="33"/>
      <c r="Y123" s="1"/>
      <c r="Z123" s="45"/>
      <c r="AA123" s="1"/>
      <c r="AB123" s="45"/>
      <c r="AC123" s="1"/>
      <c r="AD123" s="1"/>
      <c r="AE123" s="1"/>
      <c r="AF123" s="1"/>
      <c r="AG123" s="1"/>
      <c r="AH123" s="1"/>
    </row>
    <row r="124" spans="1:34" x14ac:dyDescent="0.25">
      <c r="U124" s="1"/>
      <c r="V124" s="1"/>
      <c r="W124" s="1"/>
      <c r="X124" s="33"/>
      <c r="Y124" s="1"/>
      <c r="Z124" s="45"/>
      <c r="AA124" s="1"/>
      <c r="AB124" s="45"/>
      <c r="AC124" s="1"/>
      <c r="AD124" s="1"/>
      <c r="AE124" s="1"/>
      <c r="AF124" s="1"/>
      <c r="AG124" s="1"/>
      <c r="AH124" s="1"/>
    </row>
    <row r="125" spans="1:34" x14ac:dyDescent="0.25">
      <c r="U125" s="1"/>
      <c r="V125" s="1"/>
      <c r="W125" s="1"/>
      <c r="X125" s="33"/>
      <c r="Y125" s="1"/>
      <c r="Z125" s="45"/>
      <c r="AA125" s="1"/>
      <c r="AB125" s="45"/>
      <c r="AC125" s="1"/>
      <c r="AD125" s="1"/>
      <c r="AE125" s="1"/>
      <c r="AF125" s="1"/>
      <c r="AG125" s="1"/>
      <c r="AH125" s="1"/>
    </row>
    <row r="126" spans="1:34" x14ac:dyDescent="0.25">
      <c r="U126" s="1"/>
      <c r="V126" s="1"/>
      <c r="W126" s="1"/>
      <c r="X126" s="33"/>
      <c r="Y126" s="1"/>
      <c r="Z126" s="45"/>
      <c r="AA126" s="1"/>
      <c r="AB126" s="45"/>
      <c r="AC126" s="1"/>
      <c r="AD126" s="1"/>
      <c r="AE126" s="1"/>
      <c r="AF126" s="1"/>
      <c r="AG126" s="1"/>
      <c r="AH126" s="1"/>
    </row>
    <row r="127" spans="1:34" x14ac:dyDescent="0.25">
      <c r="U127" s="1"/>
      <c r="V127" s="1"/>
      <c r="W127" s="1"/>
      <c r="X127" s="33"/>
      <c r="Y127" s="46"/>
      <c r="Z127" s="45"/>
      <c r="AA127" s="1"/>
      <c r="AB127" s="45"/>
      <c r="AC127" s="1"/>
      <c r="AD127" s="1"/>
      <c r="AE127" s="1"/>
      <c r="AF127" s="1"/>
      <c r="AG127" s="1"/>
      <c r="AH127" s="1"/>
    </row>
    <row r="128" spans="1:34" x14ac:dyDescent="0.25">
      <c r="U128" s="1"/>
      <c r="V128" s="1"/>
      <c r="W128" s="1"/>
      <c r="X128" s="33"/>
      <c r="Y128" s="1"/>
      <c r="Z128" s="45"/>
      <c r="AA128" s="1"/>
      <c r="AB128" s="1"/>
      <c r="AC128" s="1"/>
      <c r="AD128" s="1"/>
      <c r="AE128" s="1"/>
      <c r="AF128" s="1"/>
      <c r="AG128" s="1"/>
      <c r="AH128" s="1"/>
    </row>
    <row r="129" spans="21:34" x14ac:dyDescent="0.25">
      <c r="U129" s="1"/>
      <c r="V129" s="1"/>
      <c r="W129" s="1"/>
      <c r="X129" s="33"/>
      <c r="Y129" s="1"/>
      <c r="Z129" s="45"/>
      <c r="AA129" s="1"/>
      <c r="AB129" s="1"/>
      <c r="AC129" s="1"/>
      <c r="AD129" s="1"/>
      <c r="AE129" s="1"/>
      <c r="AF129" s="1"/>
      <c r="AG129" s="1"/>
      <c r="AH129" s="1"/>
    </row>
    <row r="130" spans="21:34" x14ac:dyDescent="0.25">
      <c r="U130" s="1"/>
      <c r="V130" s="1"/>
      <c r="W130" s="1"/>
      <c r="X130" s="33"/>
      <c r="Y130" s="1"/>
      <c r="Z130" s="45"/>
      <c r="AA130" s="1"/>
      <c r="AB130" s="1"/>
      <c r="AC130" s="1"/>
      <c r="AD130" s="1"/>
      <c r="AE130" s="1"/>
      <c r="AF130" s="1"/>
      <c r="AG130" s="1"/>
      <c r="AH130" s="1"/>
    </row>
    <row r="131" spans="21:34" x14ac:dyDescent="0.25">
      <c r="U131" s="1"/>
      <c r="V131" s="1"/>
      <c r="W131" s="1"/>
      <c r="X131" s="33"/>
      <c r="Y131" s="1"/>
      <c r="Z131" s="45"/>
      <c r="AA131" s="1"/>
      <c r="AB131" s="1"/>
      <c r="AC131" s="1"/>
      <c r="AD131" s="1"/>
      <c r="AE131" s="1"/>
      <c r="AF131" s="1"/>
      <c r="AG131" s="1"/>
      <c r="AH131" s="1"/>
    </row>
    <row r="132" spans="21:34" x14ac:dyDescent="0.25">
      <c r="U132" s="1"/>
      <c r="V132" s="1"/>
      <c r="W132" s="1"/>
      <c r="X132" s="33"/>
      <c r="Y132" s="1"/>
      <c r="Z132" s="45"/>
      <c r="AA132" s="1"/>
      <c r="AB132" s="1"/>
      <c r="AC132" s="1"/>
      <c r="AD132" s="1"/>
      <c r="AE132" s="1"/>
      <c r="AF132" s="1"/>
      <c r="AG132" s="1"/>
      <c r="AH132" s="1"/>
    </row>
    <row r="133" spans="21:34" x14ac:dyDescent="0.25">
      <c r="U133" s="1"/>
      <c r="V133" s="1"/>
      <c r="W133" s="1"/>
      <c r="X133" s="33"/>
      <c r="Y133" s="1"/>
      <c r="Z133" s="45"/>
      <c r="AA133" s="1"/>
      <c r="AB133" s="1"/>
      <c r="AC133" s="1"/>
      <c r="AD133" s="1"/>
      <c r="AE133" s="1"/>
      <c r="AF133" s="1"/>
      <c r="AG133" s="1"/>
      <c r="AH133" s="1"/>
    </row>
    <row r="134" spans="21:34" x14ac:dyDescent="0.25">
      <c r="U134" s="1"/>
      <c r="V134" s="1"/>
      <c r="W134" s="1"/>
      <c r="X134" s="33"/>
      <c r="Y134" s="1"/>
      <c r="Z134" s="45"/>
      <c r="AA134" s="1"/>
      <c r="AB134" s="1"/>
      <c r="AC134" s="1"/>
      <c r="AD134" s="1"/>
      <c r="AE134" s="1"/>
      <c r="AF134" s="1"/>
      <c r="AG134" s="1"/>
      <c r="AH134" s="1"/>
    </row>
    <row r="135" spans="21:34" x14ac:dyDescent="0.25">
      <c r="U135" s="1"/>
      <c r="V135" s="1"/>
      <c r="W135" s="1"/>
      <c r="X135" s="33"/>
      <c r="Y135" s="1"/>
      <c r="Z135" s="45"/>
      <c r="AA135" s="1"/>
      <c r="AB135" s="1"/>
      <c r="AC135" s="1"/>
      <c r="AD135" s="1"/>
      <c r="AE135" s="1"/>
      <c r="AF135" s="1"/>
      <c r="AG135" s="1"/>
      <c r="AH135" s="1"/>
    </row>
    <row r="136" spans="21:34" x14ac:dyDescent="0.25"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1:34" x14ac:dyDescent="0.25"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1:34" x14ac:dyDescent="0.25"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1:34" x14ac:dyDescent="0.25"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1:34" x14ac:dyDescent="0.25"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1:34" x14ac:dyDescent="0.25"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1:34" x14ac:dyDescent="0.25"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1:34" x14ac:dyDescent="0.25"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1:34" x14ac:dyDescent="0.25"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</sheetData>
  <mergeCells count="20">
    <mergeCell ref="B60:S60"/>
    <mergeCell ref="A85:S85"/>
    <mergeCell ref="A72:A73"/>
    <mergeCell ref="B72:S72"/>
    <mergeCell ref="A94:R94"/>
    <mergeCell ref="A105:S105"/>
    <mergeCell ref="A114:S114"/>
    <mergeCell ref="B2:S2"/>
    <mergeCell ref="A8:S9"/>
    <mergeCell ref="B10:S10"/>
    <mergeCell ref="B22:S22"/>
    <mergeCell ref="A46:S47"/>
    <mergeCell ref="A2:A3"/>
    <mergeCell ref="A10:A11"/>
    <mergeCell ref="A22:A23"/>
    <mergeCell ref="A34:A35"/>
    <mergeCell ref="B34:S34"/>
    <mergeCell ref="B48:S48"/>
    <mergeCell ref="A48:A49"/>
    <mergeCell ref="A60:A6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opLeftCell="A13" workbookViewId="0">
      <selection activeCell="B27" sqref="B27:U27"/>
    </sheetView>
  </sheetViews>
  <sheetFormatPr defaultRowHeight="15" x14ac:dyDescent="0.25"/>
  <cols>
    <col min="1" max="1" width="18.28515625" bestFit="1" customWidth="1"/>
  </cols>
  <sheetData>
    <row r="1" spans="1:21" ht="15" customHeight="1" x14ac:dyDescent="0.25">
      <c r="A1" s="142" t="s">
        <v>44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 ht="1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1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</row>
    <row r="4" spans="1:21" x14ac:dyDescent="0.25">
      <c r="A4" s="137"/>
      <c r="B4" s="2">
        <v>0</v>
      </c>
      <c r="C4" s="2">
        <v>2</v>
      </c>
      <c r="D4" s="2">
        <v>5</v>
      </c>
      <c r="E4" s="2">
        <v>7</v>
      </c>
      <c r="F4" s="2">
        <v>9</v>
      </c>
      <c r="G4" s="2">
        <v>12</v>
      </c>
      <c r="H4" s="2">
        <v>14</v>
      </c>
      <c r="I4" s="2">
        <v>16</v>
      </c>
      <c r="J4" s="2">
        <v>19</v>
      </c>
      <c r="K4" s="2">
        <v>21</v>
      </c>
      <c r="L4" s="2">
        <v>23</v>
      </c>
      <c r="M4" s="2">
        <v>26</v>
      </c>
      <c r="N4" s="2">
        <v>28</v>
      </c>
      <c r="O4" s="2">
        <v>30</v>
      </c>
      <c r="P4" s="2">
        <v>33</v>
      </c>
      <c r="Q4" s="2">
        <v>35</v>
      </c>
      <c r="R4" s="2">
        <v>37</v>
      </c>
      <c r="S4" s="2">
        <v>40</v>
      </c>
      <c r="T4" s="2">
        <v>44</v>
      </c>
      <c r="U4" s="2">
        <v>47</v>
      </c>
    </row>
    <row r="5" spans="1:21" x14ac:dyDescent="0.25">
      <c r="A5" s="2" t="s">
        <v>0</v>
      </c>
      <c r="B5" s="81">
        <v>108.58356999999999</v>
      </c>
      <c r="C5" s="81">
        <v>1891.1865600000001</v>
      </c>
      <c r="D5" s="81">
        <v>4764.0654999999997</v>
      </c>
      <c r="E5" s="81">
        <v>5805.2118300000002</v>
      </c>
      <c r="F5" s="81">
        <v>7193.3897500000003</v>
      </c>
      <c r="G5" s="81">
        <v>8568.4988599999997</v>
      </c>
      <c r="H5" s="81">
        <v>9094.4139200000009</v>
      </c>
      <c r="I5" s="81">
        <v>9359.37435</v>
      </c>
      <c r="J5" s="81">
        <v>10159.57393</v>
      </c>
      <c r="K5" s="81">
        <v>10014.86197</v>
      </c>
      <c r="L5" s="81">
        <v>8476.3829999999998</v>
      </c>
      <c r="M5" s="81">
        <v>8271.9904600000009</v>
      </c>
      <c r="N5" s="81">
        <v>9483.0560299999997</v>
      </c>
      <c r="O5" s="81">
        <v>10019.97992</v>
      </c>
      <c r="P5" s="81">
        <v>10569.27181</v>
      </c>
      <c r="Q5" s="81">
        <v>10347.234909999999</v>
      </c>
      <c r="R5" s="81">
        <v>12209.59856</v>
      </c>
      <c r="S5" s="81">
        <v>11587.348540000001</v>
      </c>
      <c r="T5" s="81">
        <v>12028.09224</v>
      </c>
      <c r="U5" s="81">
        <v>12153.772730000001</v>
      </c>
    </row>
    <row r="6" spans="1:21" x14ac:dyDescent="0.25">
      <c r="A6" s="2" t="s">
        <v>1</v>
      </c>
      <c r="B6" s="81">
        <v>0</v>
      </c>
      <c r="C6" s="81">
        <v>585.10703999999998</v>
      </c>
      <c r="D6" s="81">
        <v>2389.5108</v>
      </c>
      <c r="E6" s="81">
        <v>2915.3855100000001</v>
      </c>
      <c r="F6" s="81">
        <v>3046.9261200000001</v>
      </c>
      <c r="G6" s="81">
        <v>3281.9947099999999</v>
      </c>
      <c r="H6" s="81">
        <v>3327.8696599999998</v>
      </c>
      <c r="I6" s="81">
        <v>3285.12138</v>
      </c>
      <c r="J6" s="81">
        <v>3363.4626800000001</v>
      </c>
      <c r="K6" s="81">
        <v>3545.6047400000002</v>
      </c>
      <c r="L6" s="81">
        <v>2913.0268999999998</v>
      </c>
      <c r="M6" s="81">
        <v>2764.1341900000002</v>
      </c>
      <c r="N6" s="81">
        <v>3221.0456899999999</v>
      </c>
      <c r="O6" s="81">
        <v>2966.6844500000002</v>
      </c>
      <c r="P6" s="81">
        <v>3447.87291</v>
      </c>
      <c r="Q6" s="81">
        <v>3369.27061</v>
      </c>
      <c r="R6" s="81">
        <v>3989.74289</v>
      </c>
      <c r="S6" s="81">
        <v>3795.5739600000002</v>
      </c>
      <c r="T6" s="81">
        <v>3925.2327500000001</v>
      </c>
      <c r="U6" s="81">
        <v>3940.3003100000001</v>
      </c>
    </row>
    <row r="7" spans="1:21" x14ac:dyDescent="0.25">
      <c r="A7" s="2" t="s">
        <v>2</v>
      </c>
      <c r="B7" s="81">
        <v>0</v>
      </c>
      <c r="C7" s="81">
        <v>434.01092999999997</v>
      </c>
      <c r="D7" s="81">
        <v>2414.82681</v>
      </c>
      <c r="E7" s="81">
        <v>3408.37763</v>
      </c>
      <c r="F7" s="81">
        <v>3751.66842</v>
      </c>
      <c r="G7" s="81">
        <v>4078.2725300000002</v>
      </c>
      <c r="H7" s="81">
        <v>4158.3591399999996</v>
      </c>
      <c r="I7" s="81">
        <v>4135.1302800000003</v>
      </c>
      <c r="J7" s="81">
        <v>4263.9071400000003</v>
      </c>
      <c r="K7" s="81">
        <v>4114.1541699999998</v>
      </c>
      <c r="L7" s="81">
        <v>3415.1165099999998</v>
      </c>
      <c r="M7" s="81">
        <v>3229.3797100000002</v>
      </c>
      <c r="N7" s="81">
        <v>3587.4592499999999</v>
      </c>
      <c r="O7" s="81">
        <v>3904.3828600000002</v>
      </c>
      <c r="P7" s="81">
        <v>4119.0950300000004</v>
      </c>
      <c r="Q7" s="81">
        <v>4023.5228000000002</v>
      </c>
      <c r="R7" s="81">
        <v>4478.7011400000001</v>
      </c>
      <c r="S7" s="81">
        <v>4323.5153399999999</v>
      </c>
      <c r="T7" s="81">
        <v>4452.5117399999999</v>
      </c>
      <c r="U7" s="81">
        <v>4481.30411</v>
      </c>
    </row>
    <row r="8" spans="1:21" x14ac:dyDescent="0.25">
      <c r="A8" s="2" t="s">
        <v>3</v>
      </c>
      <c r="B8" s="81">
        <v>0</v>
      </c>
      <c r="C8" s="81">
        <v>797.28189999999995</v>
      </c>
      <c r="D8" s="81">
        <v>5143.1082299999998</v>
      </c>
      <c r="E8" s="81">
        <v>8285.1712000000007</v>
      </c>
      <c r="F8" s="81">
        <v>9040.0245900000009</v>
      </c>
      <c r="G8" s="81">
        <v>9749.9222599999994</v>
      </c>
      <c r="H8" s="81">
        <v>9848.3150499999992</v>
      </c>
      <c r="I8" s="81">
        <v>9647.9033500000005</v>
      </c>
      <c r="J8" s="81">
        <v>9855.24928</v>
      </c>
      <c r="K8" s="81">
        <v>9537.9823099999994</v>
      </c>
      <c r="L8" s="81">
        <v>7862.9047899999996</v>
      </c>
      <c r="M8" s="81">
        <v>7433.6300099999999</v>
      </c>
      <c r="N8" s="81">
        <v>8297.3825899999993</v>
      </c>
      <c r="O8" s="81">
        <v>8942.2733200000002</v>
      </c>
      <c r="P8" s="81">
        <v>9359.4984700000005</v>
      </c>
      <c r="Q8" s="81">
        <v>9045.5011699999995</v>
      </c>
      <c r="R8" s="81">
        <v>9690.4155100000007</v>
      </c>
      <c r="S8" s="81">
        <v>9273.2336200000009</v>
      </c>
      <c r="T8" s="81">
        <v>9516.3882799999992</v>
      </c>
      <c r="U8" s="81">
        <v>9509.2858500000002</v>
      </c>
    </row>
    <row r="9" spans="1:21" x14ac:dyDescent="0.25">
      <c r="A9" s="2" t="s">
        <v>4</v>
      </c>
      <c r="B9" s="81">
        <v>0</v>
      </c>
      <c r="C9" s="81">
        <v>3.7565499999999998</v>
      </c>
      <c r="D9" s="81">
        <v>4749.8398900000002</v>
      </c>
      <c r="E9" s="81">
        <v>7580.6975199999997</v>
      </c>
      <c r="F9" s="81">
        <v>5648.9273800000001</v>
      </c>
      <c r="G9" s="81">
        <v>6324.81016</v>
      </c>
      <c r="H9" s="81">
        <v>6510.3863000000001</v>
      </c>
      <c r="I9" s="81">
        <v>6503.6821499999996</v>
      </c>
      <c r="J9" s="81">
        <v>6804.5234499999997</v>
      </c>
      <c r="K9" s="81">
        <v>6352.0216799999998</v>
      </c>
      <c r="L9" s="81">
        <v>5266.9561800000001</v>
      </c>
      <c r="M9" s="81">
        <v>4998.2639499999996</v>
      </c>
      <c r="N9" s="81">
        <v>5655.8099599999996</v>
      </c>
      <c r="O9" s="81">
        <v>6495.0843000000004</v>
      </c>
      <c r="P9" s="81">
        <v>6987.0204400000002</v>
      </c>
      <c r="Q9" s="81">
        <v>6835.1293800000003</v>
      </c>
      <c r="R9" s="81">
        <v>7223.4061499999998</v>
      </c>
      <c r="S9" s="81">
        <v>7098.2164199999997</v>
      </c>
      <c r="T9" s="81">
        <v>7351.0904600000003</v>
      </c>
      <c r="U9" s="81">
        <v>7416.4846299999999</v>
      </c>
    </row>
    <row r="10" spans="1:21" x14ac:dyDescent="0.25">
      <c r="A10" s="2" t="s">
        <v>5</v>
      </c>
      <c r="B10" s="81">
        <v>0</v>
      </c>
      <c r="C10" s="81">
        <v>0</v>
      </c>
      <c r="D10" s="81">
        <v>111.08647999999999</v>
      </c>
      <c r="E10" s="81">
        <v>170.36761999999999</v>
      </c>
      <c r="F10" s="81">
        <v>108.26025</v>
      </c>
      <c r="G10" s="81">
        <v>114.94029</v>
      </c>
      <c r="H10" s="81">
        <v>103.22112</v>
      </c>
      <c r="I10" s="81">
        <v>90.055260000000004</v>
      </c>
      <c r="J10" s="81">
        <v>77.384820000000005</v>
      </c>
      <c r="K10" s="81">
        <v>154.78861000000001</v>
      </c>
      <c r="L10" s="81">
        <v>353.20073000000002</v>
      </c>
      <c r="M10" s="81">
        <v>122.94381</v>
      </c>
      <c r="N10" s="81">
        <v>129.39061000000001</v>
      </c>
      <c r="O10" s="81">
        <v>115.20446</v>
      </c>
      <c r="P10" s="81">
        <v>120.13084000000001</v>
      </c>
      <c r="Q10" s="81">
        <v>117.30833</v>
      </c>
      <c r="R10" s="81">
        <v>114.41464000000001</v>
      </c>
      <c r="S10" s="81">
        <v>111.98327999999999</v>
      </c>
      <c r="T10" s="81">
        <v>111.46934</v>
      </c>
      <c r="U10" s="81">
        <v>113.7343</v>
      </c>
    </row>
    <row r="11" spans="1:21" x14ac:dyDescent="0.25">
      <c r="A11" s="2" t="s">
        <v>6</v>
      </c>
      <c r="B11" s="81">
        <v>0</v>
      </c>
      <c r="C11" s="81">
        <v>0</v>
      </c>
      <c r="D11" s="81">
        <v>0</v>
      </c>
      <c r="E11" s="81">
        <v>20.536149999999999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</row>
    <row r="12" spans="1:21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334.33348999999998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</row>
    <row r="13" spans="1:2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21" x14ac:dyDescent="0.25">
      <c r="A14" s="7" t="s">
        <v>12</v>
      </c>
      <c r="B14" s="7">
        <v>2</v>
      </c>
      <c r="C14" s="5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21" x14ac:dyDescent="0.25">
      <c r="A15" s="137" t="s">
        <v>10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</row>
    <row r="16" spans="1:21" x14ac:dyDescent="0.25">
      <c r="A16" s="137"/>
      <c r="B16" s="2">
        <v>0</v>
      </c>
      <c r="C16" s="2">
        <v>2</v>
      </c>
      <c r="D16" s="2">
        <v>5</v>
      </c>
      <c r="E16" s="2">
        <v>7</v>
      </c>
      <c r="F16" s="2">
        <v>9</v>
      </c>
      <c r="G16" s="2">
        <v>12</v>
      </c>
      <c r="H16" s="2">
        <v>14</v>
      </c>
      <c r="I16" s="2">
        <v>16</v>
      </c>
      <c r="J16" s="2">
        <v>19</v>
      </c>
      <c r="K16" s="2">
        <v>21</v>
      </c>
      <c r="L16" s="2">
        <v>23</v>
      </c>
      <c r="M16" s="2">
        <v>26</v>
      </c>
      <c r="N16" s="2">
        <v>28</v>
      </c>
      <c r="O16" s="2">
        <v>30</v>
      </c>
      <c r="P16" s="2">
        <v>33</v>
      </c>
      <c r="Q16" s="2">
        <v>35</v>
      </c>
      <c r="R16" s="2">
        <v>37</v>
      </c>
      <c r="S16" s="2">
        <v>40</v>
      </c>
      <c r="T16" s="2">
        <v>44</v>
      </c>
      <c r="U16" s="2">
        <v>47</v>
      </c>
    </row>
    <row r="17" spans="1:21" x14ac:dyDescent="0.25">
      <c r="A17" s="2" t="s">
        <v>0</v>
      </c>
      <c r="B17" s="81">
        <f t="shared" ref="B17:U17" si="0">B5*$B$14</f>
        <v>217.16713999999999</v>
      </c>
      <c r="C17" s="81">
        <f t="shared" si="0"/>
        <v>3782.3731200000002</v>
      </c>
      <c r="D17" s="81">
        <f t="shared" si="0"/>
        <v>9528.1309999999994</v>
      </c>
      <c r="E17" s="81">
        <f t="shared" si="0"/>
        <v>11610.42366</v>
      </c>
      <c r="F17" s="81">
        <f t="shared" si="0"/>
        <v>14386.779500000001</v>
      </c>
      <c r="G17" s="81">
        <f t="shared" si="0"/>
        <v>17136.997719999999</v>
      </c>
      <c r="H17" s="81">
        <f t="shared" si="0"/>
        <v>18188.827840000002</v>
      </c>
      <c r="I17" s="81">
        <f t="shared" si="0"/>
        <v>18718.7487</v>
      </c>
      <c r="J17" s="81">
        <f t="shared" si="0"/>
        <v>20319.147860000001</v>
      </c>
      <c r="K17" s="81">
        <f t="shared" si="0"/>
        <v>20029.72394</v>
      </c>
      <c r="L17" s="81">
        <f t="shared" si="0"/>
        <v>16952.766</v>
      </c>
      <c r="M17" s="81">
        <f t="shared" si="0"/>
        <v>16543.980920000002</v>
      </c>
      <c r="N17" s="81">
        <f t="shared" si="0"/>
        <v>18966.112059999999</v>
      </c>
      <c r="O17" s="81">
        <f t="shared" si="0"/>
        <v>20039.95984</v>
      </c>
      <c r="P17" s="81">
        <f t="shared" si="0"/>
        <v>21138.54362</v>
      </c>
      <c r="Q17" s="81">
        <f t="shared" si="0"/>
        <v>20694.469819999998</v>
      </c>
      <c r="R17" s="81">
        <f t="shared" si="0"/>
        <v>24419.197120000001</v>
      </c>
      <c r="S17" s="81">
        <f t="shared" si="0"/>
        <v>23174.697080000002</v>
      </c>
      <c r="T17" s="81">
        <f t="shared" si="0"/>
        <v>24056.18448</v>
      </c>
      <c r="U17" s="81">
        <f t="shared" si="0"/>
        <v>24307.545460000001</v>
      </c>
    </row>
    <row r="18" spans="1:21" x14ac:dyDescent="0.25">
      <c r="A18" s="2" t="s">
        <v>1</v>
      </c>
      <c r="B18" s="81">
        <f t="shared" ref="B18:U18" si="1">B6*$B$14</f>
        <v>0</v>
      </c>
      <c r="C18" s="81">
        <f t="shared" si="1"/>
        <v>1170.21408</v>
      </c>
      <c r="D18" s="81">
        <f t="shared" si="1"/>
        <v>4779.0216</v>
      </c>
      <c r="E18" s="81">
        <f t="shared" si="1"/>
        <v>5830.7710200000001</v>
      </c>
      <c r="F18" s="81">
        <f t="shared" si="1"/>
        <v>6093.8522400000002</v>
      </c>
      <c r="G18" s="81">
        <f t="shared" si="1"/>
        <v>6563.9894199999999</v>
      </c>
      <c r="H18" s="81">
        <f t="shared" si="1"/>
        <v>6655.7393199999997</v>
      </c>
      <c r="I18" s="81">
        <f t="shared" si="1"/>
        <v>6570.2427600000001</v>
      </c>
      <c r="J18" s="81">
        <f t="shared" si="1"/>
        <v>6726.9253600000002</v>
      </c>
      <c r="K18" s="81">
        <f t="shared" si="1"/>
        <v>7091.2094800000004</v>
      </c>
      <c r="L18" s="81">
        <f t="shared" si="1"/>
        <v>5826.0537999999997</v>
      </c>
      <c r="M18" s="81">
        <f t="shared" si="1"/>
        <v>5528.2683800000004</v>
      </c>
      <c r="N18" s="81">
        <f t="shared" si="1"/>
        <v>6442.0913799999998</v>
      </c>
      <c r="O18" s="81">
        <f t="shared" si="1"/>
        <v>5933.3689000000004</v>
      </c>
      <c r="P18" s="81">
        <f t="shared" si="1"/>
        <v>6895.7458200000001</v>
      </c>
      <c r="Q18" s="81">
        <f t="shared" si="1"/>
        <v>6738.5412200000001</v>
      </c>
      <c r="R18" s="81">
        <f t="shared" si="1"/>
        <v>7979.48578</v>
      </c>
      <c r="S18" s="81">
        <f t="shared" si="1"/>
        <v>7591.1479200000003</v>
      </c>
      <c r="T18" s="81">
        <f t="shared" si="1"/>
        <v>7850.4655000000002</v>
      </c>
      <c r="U18" s="81">
        <f t="shared" si="1"/>
        <v>7880.6006200000002</v>
      </c>
    </row>
    <row r="19" spans="1:21" x14ac:dyDescent="0.25">
      <c r="A19" s="2" t="s">
        <v>2</v>
      </c>
      <c r="B19" s="81">
        <f t="shared" ref="B19:U19" si="2">B7*$B$14</f>
        <v>0</v>
      </c>
      <c r="C19" s="81">
        <f t="shared" si="2"/>
        <v>868.02185999999995</v>
      </c>
      <c r="D19" s="81">
        <f t="shared" si="2"/>
        <v>4829.65362</v>
      </c>
      <c r="E19" s="81">
        <f t="shared" si="2"/>
        <v>6816.7552599999999</v>
      </c>
      <c r="F19" s="81">
        <f t="shared" si="2"/>
        <v>7503.3368399999999</v>
      </c>
      <c r="G19" s="81">
        <f t="shared" si="2"/>
        <v>8156.5450600000004</v>
      </c>
      <c r="H19" s="81">
        <f t="shared" si="2"/>
        <v>8316.7182799999991</v>
      </c>
      <c r="I19" s="81">
        <f t="shared" si="2"/>
        <v>8270.2605600000006</v>
      </c>
      <c r="J19" s="81">
        <f t="shared" si="2"/>
        <v>8527.8142800000005</v>
      </c>
      <c r="K19" s="81">
        <f t="shared" si="2"/>
        <v>8228.3083399999996</v>
      </c>
      <c r="L19" s="81">
        <f t="shared" si="2"/>
        <v>6830.2330199999997</v>
      </c>
      <c r="M19" s="81">
        <f t="shared" si="2"/>
        <v>6458.7594200000003</v>
      </c>
      <c r="N19" s="81">
        <f t="shared" si="2"/>
        <v>7174.9184999999998</v>
      </c>
      <c r="O19" s="81">
        <f t="shared" si="2"/>
        <v>7808.7657200000003</v>
      </c>
      <c r="P19" s="81">
        <f t="shared" si="2"/>
        <v>8238.1900600000008</v>
      </c>
      <c r="Q19" s="81">
        <f t="shared" si="2"/>
        <v>8047.0456000000004</v>
      </c>
      <c r="R19" s="81">
        <f t="shared" si="2"/>
        <v>8957.4022800000002</v>
      </c>
      <c r="S19" s="81">
        <f t="shared" si="2"/>
        <v>8647.0306799999998</v>
      </c>
      <c r="T19" s="81">
        <f t="shared" si="2"/>
        <v>8905.0234799999998</v>
      </c>
      <c r="U19" s="81">
        <f t="shared" si="2"/>
        <v>8962.6082200000001</v>
      </c>
    </row>
    <row r="20" spans="1:21" x14ac:dyDescent="0.25">
      <c r="A20" s="2" t="s">
        <v>3</v>
      </c>
      <c r="B20" s="81">
        <f t="shared" ref="B20:U20" si="3">B8*$B$14</f>
        <v>0</v>
      </c>
      <c r="C20" s="81">
        <f t="shared" si="3"/>
        <v>1594.5637999999999</v>
      </c>
      <c r="D20" s="81">
        <f t="shared" si="3"/>
        <v>10286.21646</v>
      </c>
      <c r="E20" s="81">
        <f t="shared" si="3"/>
        <v>16570.342400000001</v>
      </c>
      <c r="F20" s="81">
        <f t="shared" si="3"/>
        <v>18080.049180000002</v>
      </c>
      <c r="G20" s="81">
        <f t="shared" si="3"/>
        <v>19499.844519999999</v>
      </c>
      <c r="H20" s="81">
        <f t="shared" si="3"/>
        <v>19696.630099999998</v>
      </c>
      <c r="I20" s="81">
        <f t="shared" si="3"/>
        <v>19295.806700000001</v>
      </c>
      <c r="J20" s="81">
        <f t="shared" si="3"/>
        <v>19710.49856</v>
      </c>
      <c r="K20" s="81">
        <f t="shared" si="3"/>
        <v>19075.964619999999</v>
      </c>
      <c r="L20" s="81">
        <f t="shared" si="3"/>
        <v>15725.809579999999</v>
      </c>
      <c r="M20" s="81">
        <f t="shared" si="3"/>
        <v>14867.26002</v>
      </c>
      <c r="N20" s="81">
        <f t="shared" si="3"/>
        <v>16594.765179999999</v>
      </c>
      <c r="O20" s="81">
        <f t="shared" si="3"/>
        <v>17884.54664</v>
      </c>
      <c r="P20" s="81">
        <f t="shared" si="3"/>
        <v>18718.996940000001</v>
      </c>
      <c r="Q20" s="81">
        <f t="shared" si="3"/>
        <v>18091.002339999999</v>
      </c>
      <c r="R20" s="81">
        <f t="shared" si="3"/>
        <v>19380.831020000001</v>
      </c>
      <c r="S20" s="81">
        <f t="shared" si="3"/>
        <v>18546.467240000002</v>
      </c>
      <c r="T20" s="81">
        <f t="shared" si="3"/>
        <v>19032.776559999998</v>
      </c>
      <c r="U20" s="81">
        <f t="shared" si="3"/>
        <v>19018.5717</v>
      </c>
    </row>
    <row r="21" spans="1:21" x14ac:dyDescent="0.25">
      <c r="A21" s="2" t="s">
        <v>4</v>
      </c>
      <c r="B21" s="81">
        <f t="shared" ref="B21:U21" si="4">B9*$B$14</f>
        <v>0</v>
      </c>
      <c r="C21" s="81">
        <f t="shared" si="4"/>
        <v>7.5130999999999997</v>
      </c>
      <c r="D21" s="81">
        <f t="shared" si="4"/>
        <v>9499.6797800000004</v>
      </c>
      <c r="E21" s="81">
        <f t="shared" si="4"/>
        <v>15161.395039999999</v>
      </c>
      <c r="F21" s="81">
        <f t="shared" si="4"/>
        <v>11297.85476</v>
      </c>
      <c r="G21" s="81">
        <f t="shared" si="4"/>
        <v>12649.62032</v>
      </c>
      <c r="H21" s="81">
        <f t="shared" si="4"/>
        <v>13020.7726</v>
      </c>
      <c r="I21" s="81">
        <f t="shared" si="4"/>
        <v>13007.364299999999</v>
      </c>
      <c r="J21" s="81">
        <f t="shared" si="4"/>
        <v>13609.046899999999</v>
      </c>
      <c r="K21" s="81">
        <f t="shared" si="4"/>
        <v>12704.04336</v>
      </c>
      <c r="L21" s="81">
        <f t="shared" si="4"/>
        <v>10533.91236</v>
      </c>
      <c r="M21" s="81">
        <f t="shared" si="4"/>
        <v>9996.5278999999991</v>
      </c>
      <c r="N21" s="81">
        <f t="shared" si="4"/>
        <v>11311.619919999999</v>
      </c>
      <c r="O21" s="81">
        <f t="shared" si="4"/>
        <v>12990.168600000001</v>
      </c>
      <c r="P21" s="81">
        <f t="shared" si="4"/>
        <v>13974.04088</v>
      </c>
      <c r="Q21" s="81">
        <f t="shared" si="4"/>
        <v>13670.258760000001</v>
      </c>
      <c r="R21" s="81">
        <f t="shared" si="4"/>
        <v>14446.8123</v>
      </c>
      <c r="S21" s="81">
        <f t="shared" si="4"/>
        <v>14196.432839999999</v>
      </c>
      <c r="T21" s="81">
        <f t="shared" si="4"/>
        <v>14702.180920000001</v>
      </c>
      <c r="U21" s="81">
        <f t="shared" si="4"/>
        <v>14832.96926</v>
      </c>
    </row>
    <row r="22" spans="1:21" x14ac:dyDescent="0.25">
      <c r="A22" s="2" t="s">
        <v>5</v>
      </c>
      <c r="B22" s="81">
        <f t="shared" ref="B22:U22" si="5">B10*$B$14</f>
        <v>0</v>
      </c>
      <c r="C22" s="81">
        <f t="shared" si="5"/>
        <v>0</v>
      </c>
      <c r="D22" s="81">
        <f t="shared" si="5"/>
        <v>222.17295999999999</v>
      </c>
      <c r="E22" s="81">
        <f t="shared" si="5"/>
        <v>340.73523999999998</v>
      </c>
      <c r="F22" s="81">
        <f t="shared" si="5"/>
        <v>216.5205</v>
      </c>
      <c r="G22" s="81">
        <f t="shared" si="5"/>
        <v>229.88058000000001</v>
      </c>
      <c r="H22" s="81">
        <f t="shared" si="5"/>
        <v>206.44224</v>
      </c>
      <c r="I22" s="81">
        <f t="shared" si="5"/>
        <v>180.11052000000001</v>
      </c>
      <c r="J22" s="81">
        <f t="shared" si="5"/>
        <v>154.76964000000001</v>
      </c>
      <c r="K22" s="81">
        <f t="shared" si="5"/>
        <v>309.57722000000001</v>
      </c>
      <c r="L22" s="81">
        <f t="shared" si="5"/>
        <v>706.40146000000004</v>
      </c>
      <c r="M22" s="81">
        <f t="shared" si="5"/>
        <v>245.88762</v>
      </c>
      <c r="N22" s="81">
        <f t="shared" si="5"/>
        <v>258.78122000000002</v>
      </c>
      <c r="O22" s="81">
        <f t="shared" si="5"/>
        <v>230.40891999999999</v>
      </c>
      <c r="P22" s="81">
        <f t="shared" si="5"/>
        <v>240.26168000000001</v>
      </c>
      <c r="Q22" s="81">
        <f t="shared" si="5"/>
        <v>234.61666</v>
      </c>
      <c r="R22" s="81">
        <f t="shared" si="5"/>
        <v>228.82928000000001</v>
      </c>
      <c r="S22" s="81">
        <f t="shared" si="5"/>
        <v>223.96655999999999</v>
      </c>
      <c r="T22" s="81">
        <f t="shared" si="5"/>
        <v>222.93868000000001</v>
      </c>
      <c r="U22" s="81">
        <f t="shared" si="5"/>
        <v>227.46860000000001</v>
      </c>
    </row>
    <row r="23" spans="1:21" x14ac:dyDescent="0.25">
      <c r="A23" s="2" t="s">
        <v>6</v>
      </c>
      <c r="B23" s="81">
        <f t="shared" ref="B23:U23" si="6">B11*$B$14</f>
        <v>0</v>
      </c>
      <c r="C23" s="81">
        <f t="shared" si="6"/>
        <v>0</v>
      </c>
      <c r="D23" s="81">
        <f t="shared" si="6"/>
        <v>0</v>
      </c>
      <c r="E23" s="81">
        <f t="shared" si="6"/>
        <v>41.072299999999998</v>
      </c>
      <c r="F23" s="81">
        <f t="shared" si="6"/>
        <v>0</v>
      </c>
      <c r="G23" s="81">
        <f t="shared" si="6"/>
        <v>0</v>
      </c>
      <c r="H23" s="81">
        <f t="shared" si="6"/>
        <v>0</v>
      </c>
      <c r="I23" s="81">
        <f t="shared" si="6"/>
        <v>0</v>
      </c>
      <c r="J23" s="81">
        <f t="shared" si="6"/>
        <v>0</v>
      </c>
      <c r="K23" s="81">
        <f t="shared" si="6"/>
        <v>0</v>
      </c>
      <c r="L23" s="81">
        <f t="shared" si="6"/>
        <v>0</v>
      </c>
      <c r="M23" s="81">
        <f t="shared" si="6"/>
        <v>0</v>
      </c>
      <c r="N23" s="81">
        <f t="shared" si="6"/>
        <v>0</v>
      </c>
      <c r="O23" s="81">
        <f t="shared" si="6"/>
        <v>0</v>
      </c>
      <c r="P23" s="81">
        <f t="shared" si="6"/>
        <v>0</v>
      </c>
      <c r="Q23" s="81">
        <f t="shared" si="6"/>
        <v>0</v>
      </c>
      <c r="R23" s="81">
        <f t="shared" si="6"/>
        <v>0</v>
      </c>
      <c r="S23" s="81">
        <f t="shared" si="6"/>
        <v>0</v>
      </c>
      <c r="T23" s="81">
        <f t="shared" si="6"/>
        <v>0</v>
      </c>
      <c r="U23" s="81">
        <f t="shared" si="6"/>
        <v>0</v>
      </c>
    </row>
    <row r="24" spans="1:21" x14ac:dyDescent="0.25">
      <c r="A24" s="2" t="s">
        <v>7</v>
      </c>
      <c r="B24" s="81">
        <f t="shared" ref="B24:U24" si="7">B12*$B$14</f>
        <v>0</v>
      </c>
      <c r="C24" s="81">
        <f t="shared" si="7"/>
        <v>0</v>
      </c>
      <c r="D24" s="81">
        <f t="shared" si="7"/>
        <v>0</v>
      </c>
      <c r="E24" s="81">
        <f t="shared" si="7"/>
        <v>0</v>
      </c>
      <c r="F24" s="81">
        <f t="shared" si="7"/>
        <v>0</v>
      </c>
      <c r="G24" s="81">
        <f t="shared" si="7"/>
        <v>0</v>
      </c>
      <c r="H24" s="81">
        <f t="shared" si="7"/>
        <v>0</v>
      </c>
      <c r="I24" s="81">
        <f t="shared" si="7"/>
        <v>0</v>
      </c>
      <c r="J24" s="81">
        <f t="shared" si="7"/>
        <v>0</v>
      </c>
      <c r="K24" s="81">
        <f t="shared" si="7"/>
        <v>0</v>
      </c>
      <c r="L24" s="81">
        <f t="shared" si="7"/>
        <v>668.66697999999997</v>
      </c>
      <c r="M24" s="81">
        <f t="shared" si="7"/>
        <v>0</v>
      </c>
      <c r="N24" s="81">
        <f t="shared" si="7"/>
        <v>0</v>
      </c>
      <c r="O24" s="81">
        <f t="shared" si="7"/>
        <v>0</v>
      </c>
      <c r="P24" s="81">
        <f t="shared" si="7"/>
        <v>0</v>
      </c>
      <c r="Q24" s="81">
        <f t="shared" si="7"/>
        <v>0</v>
      </c>
      <c r="R24" s="81">
        <f t="shared" si="7"/>
        <v>0</v>
      </c>
      <c r="S24" s="81">
        <f t="shared" si="7"/>
        <v>0</v>
      </c>
      <c r="T24" s="81">
        <f t="shared" si="7"/>
        <v>0</v>
      </c>
      <c r="U24" s="81">
        <f t="shared" si="7"/>
        <v>0</v>
      </c>
    </row>
    <row r="25" spans="1:21" x14ac:dyDescent="0.25">
      <c r="A25" s="2" t="s">
        <v>8</v>
      </c>
      <c r="B25" s="81">
        <f t="shared" ref="B25:U25" si="8">SUM(B17:B24)</f>
        <v>217.16713999999999</v>
      </c>
      <c r="C25" s="81">
        <f t="shared" si="8"/>
        <v>7422.6859599999998</v>
      </c>
      <c r="D25" s="81">
        <f t="shared" si="8"/>
        <v>39144.875420000004</v>
      </c>
      <c r="E25" s="81">
        <f t="shared" si="8"/>
        <v>56371.494920000005</v>
      </c>
      <c r="F25" s="81">
        <f t="shared" si="8"/>
        <v>57578.393020000003</v>
      </c>
      <c r="G25" s="81">
        <f t="shared" si="8"/>
        <v>64236.877619999999</v>
      </c>
      <c r="H25" s="81">
        <f t="shared" si="8"/>
        <v>66085.130380000002</v>
      </c>
      <c r="I25" s="81">
        <f t="shared" si="8"/>
        <v>66042.533540000004</v>
      </c>
      <c r="J25" s="81">
        <f t="shared" si="8"/>
        <v>69048.202600000004</v>
      </c>
      <c r="K25" s="81">
        <f t="shared" si="8"/>
        <v>67438.826960000006</v>
      </c>
      <c r="L25" s="81">
        <f t="shared" si="8"/>
        <v>57243.843200000003</v>
      </c>
      <c r="M25" s="81">
        <f t="shared" si="8"/>
        <v>53640.684260000009</v>
      </c>
      <c r="N25" s="81">
        <f t="shared" si="8"/>
        <v>60748.288259999994</v>
      </c>
      <c r="O25" s="81">
        <f t="shared" si="8"/>
        <v>64887.21862</v>
      </c>
      <c r="P25" s="81">
        <f t="shared" si="8"/>
        <v>69205.778999999995</v>
      </c>
      <c r="Q25" s="81">
        <f t="shared" si="8"/>
        <v>67475.934399999998</v>
      </c>
      <c r="R25" s="81">
        <f t="shared" si="8"/>
        <v>75412.557780000017</v>
      </c>
      <c r="S25" s="81">
        <f t="shared" si="8"/>
        <v>72379.74231999999</v>
      </c>
      <c r="T25" s="81">
        <f t="shared" si="8"/>
        <v>74769.569620000009</v>
      </c>
      <c r="U25" s="81">
        <f t="shared" si="8"/>
        <v>75229.763859999992</v>
      </c>
    </row>
    <row r="27" spans="1:21" x14ac:dyDescent="0.25">
      <c r="A27" s="137" t="s">
        <v>205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</row>
    <row r="28" spans="1:21" x14ac:dyDescent="0.25">
      <c r="A28" s="137"/>
      <c r="B28" s="2">
        <v>0</v>
      </c>
      <c r="C28" s="2">
        <v>2</v>
      </c>
      <c r="D28" s="2">
        <v>5</v>
      </c>
      <c r="E28" s="2">
        <v>7</v>
      </c>
      <c r="F28" s="2">
        <v>9</v>
      </c>
      <c r="G28" s="2">
        <v>12</v>
      </c>
      <c r="H28" s="2">
        <v>14</v>
      </c>
      <c r="I28" s="2">
        <v>16</v>
      </c>
      <c r="J28" s="2">
        <v>19</v>
      </c>
      <c r="K28" s="2">
        <v>21</v>
      </c>
      <c r="L28" s="2">
        <v>23</v>
      </c>
      <c r="M28" s="2">
        <v>26</v>
      </c>
      <c r="N28" s="2">
        <v>28</v>
      </c>
      <c r="O28" s="2">
        <v>30</v>
      </c>
      <c r="P28" s="2">
        <v>33</v>
      </c>
      <c r="Q28" s="2">
        <v>35</v>
      </c>
      <c r="R28" s="2">
        <v>37</v>
      </c>
      <c r="S28" s="2">
        <v>40</v>
      </c>
      <c r="T28" s="2">
        <v>44</v>
      </c>
      <c r="U28" s="2">
        <v>47</v>
      </c>
    </row>
    <row r="29" spans="1:21" x14ac:dyDescent="0.25">
      <c r="A29" s="2" t="s">
        <v>0</v>
      </c>
      <c r="B29" s="48">
        <f t="shared" ref="B29:U29" si="9">B17/1000</f>
        <v>0.21716713999999998</v>
      </c>
      <c r="C29" s="48">
        <f t="shared" si="9"/>
        <v>3.7823731200000004</v>
      </c>
      <c r="D29" s="48">
        <f t="shared" si="9"/>
        <v>9.5281310000000001</v>
      </c>
      <c r="E29" s="48">
        <f t="shared" si="9"/>
        <v>11.61042366</v>
      </c>
      <c r="F29" s="48">
        <f t="shared" si="9"/>
        <v>14.386779500000001</v>
      </c>
      <c r="G29" s="48">
        <f t="shared" si="9"/>
        <v>17.13699772</v>
      </c>
      <c r="H29" s="48">
        <f t="shared" si="9"/>
        <v>18.188827840000002</v>
      </c>
      <c r="I29" s="48">
        <f t="shared" si="9"/>
        <v>18.718748699999999</v>
      </c>
      <c r="J29" s="48">
        <f t="shared" si="9"/>
        <v>20.319147860000001</v>
      </c>
      <c r="K29" s="48">
        <f t="shared" si="9"/>
        <v>20.02972394</v>
      </c>
      <c r="L29" s="48">
        <f t="shared" si="9"/>
        <v>16.952766</v>
      </c>
      <c r="M29" s="48">
        <f t="shared" si="9"/>
        <v>16.543980920000003</v>
      </c>
      <c r="N29" s="48">
        <f t="shared" si="9"/>
        <v>18.96611206</v>
      </c>
      <c r="O29" s="48">
        <f t="shared" si="9"/>
        <v>20.039959839999998</v>
      </c>
      <c r="P29" s="48">
        <f t="shared" si="9"/>
        <v>21.13854362</v>
      </c>
      <c r="Q29" s="48">
        <f t="shared" si="9"/>
        <v>20.694469819999998</v>
      </c>
      <c r="R29" s="48">
        <f t="shared" si="9"/>
        <v>24.41919712</v>
      </c>
      <c r="S29" s="48">
        <f t="shared" si="9"/>
        <v>23.174697080000001</v>
      </c>
      <c r="T29" s="48">
        <f t="shared" si="9"/>
        <v>24.056184479999999</v>
      </c>
      <c r="U29" s="48">
        <f t="shared" si="9"/>
        <v>24.30754546</v>
      </c>
    </row>
    <row r="30" spans="1:21" x14ac:dyDescent="0.25">
      <c r="A30" s="2" t="s">
        <v>1</v>
      </c>
      <c r="B30" s="48">
        <f t="shared" ref="B30:U30" si="10">B18/1000</f>
        <v>0</v>
      </c>
      <c r="C30" s="48">
        <f t="shared" si="10"/>
        <v>1.17021408</v>
      </c>
      <c r="D30" s="48">
        <f t="shared" si="10"/>
        <v>4.7790216000000001</v>
      </c>
      <c r="E30" s="48">
        <f t="shared" si="10"/>
        <v>5.8307710200000002</v>
      </c>
      <c r="F30" s="48">
        <f t="shared" si="10"/>
        <v>6.0938522400000004</v>
      </c>
      <c r="G30" s="48">
        <f t="shared" si="10"/>
        <v>6.5639894199999995</v>
      </c>
      <c r="H30" s="48">
        <f t="shared" si="10"/>
        <v>6.6557393199999995</v>
      </c>
      <c r="I30" s="48">
        <f t="shared" si="10"/>
        <v>6.5702427600000002</v>
      </c>
      <c r="J30" s="48">
        <f t="shared" si="10"/>
        <v>6.7269253600000001</v>
      </c>
      <c r="K30" s="48">
        <f t="shared" si="10"/>
        <v>7.0912094800000007</v>
      </c>
      <c r="L30" s="48">
        <f t="shared" si="10"/>
        <v>5.8260537999999995</v>
      </c>
      <c r="M30" s="48">
        <f t="shared" si="10"/>
        <v>5.5282683800000001</v>
      </c>
      <c r="N30" s="48">
        <f t="shared" si="10"/>
        <v>6.4420913799999999</v>
      </c>
      <c r="O30" s="48">
        <f t="shared" si="10"/>
        <v>5.9333689000000005</v>
      </c>
      <c r="P30" s="48">
        <f t="shared" si="10"/>
        <v>6.8957458200000001</v>
      </c>
      <c r="Q30" s="48">
        <f t="shared" si="10"/>
        <v>6.7385412200000001</v>
      </c>
      <c r="R30" s="48">
        <f t="shared" si="10"/>
        <v>7.9794857800000001</v>
      </c>
      <c r="S30" s="48">
        <f t="shared" si="10"/>
        <v>7.59114792</v>
      </c>
      <c r="T30" s="48">
        <f t="shared" si="10"/>
        <v>7.8504655000000003</v>
      </c>
      <c r="U30" s="48">
        <f t="shared" si="10"/>
        <v>7.8806006200000001</v>
      </c>
    </row>
    <row r="31" spans="1:21" x14ac:dyDescent="0.25">
      <c r="A31" s="2" t="s">
        <v>2</v>
      </c>
      <c r="B31" s="48">
        <f t="shared" ref="B31:U31" si="11">B19/1000</f>
        <v>0</v>
      </c>
      <c r="C31" s="48">
        <f t="shared" si="11"/>
        <v>0.86802185999999992</v>
      </c>
      <c r="D31" s="48">
        <f t="shared" si="11"/>
        <v>4.8296536200000002</v>
      </c>
      <c r="E31" s="48">
        <f t="shared" si="11"/>
        <v>6.8167552599999999</v>
      </c>
      <c r="F31" s="48">
        <f t="shared" si="11"/>
        <v>7.5033368400000002</v>
      </c>
      <c r="G31" s="48">
        <f t="shared" si="11"/>
        <v>8.1565450600000009</v>
      </c>
      <c r="H31" s="48">
        <f t="shared" si="11"/>
        <v>8.3167182799999999</v>
      </c>
      <c r="I31" s="48">
        <f t="shared" si="11"/>
        <v>8.2702605600000005</v>
      </c>
      <c r="J31" s="48">
        <f t="shared" si="11"/>
        <v>8.5278142800000012</v>
      </c>
      <c r="K31" s="48">
        <f t="shared" si="11"/>
        <v>8.2283083399999999</v>
      </c>
      <c r="L31" s="48">
        <f t="shared" si="11"/>
        <v>6.8302330199999997</v>
      </c>
      <c r="M31" s="48">
        <f t="shared" si="11"/>
        <v>6.4587594200000007</v>
      </c>
      <c r="N31" s="48">
        <f t="shared" si="11"/>
        <v>7.1749184999999995</v>
      </c>
      <c r="O31" s="48">
        <f t="shared" si="11"/>
        <v>7.8087657200000002</v>
      </c>
      <c r="P31" s="48">
        <f t="shared" si="11"/>
        <v>8.2381900600000009</v>
      </c>
      <c r="Q31" s="48">
        <f t="shared" si="11"/>
        <v>8.0470456000000006</v>
      </c>
      <c r="R31" s="48">
        <f t="shared" si="11"/>
        <v>8.9574022800000002</v>
      </c>
      <c r="S31" s="48">
        <f t="shared" si="11"/>
        <v>8.6470306800000003</v>
      </c>
      <c r="T31" s="48">
        <f t="shared" si="11"/>
        <v>8.9050234800000005</v>
      </c>
      <c r="U31" s="48">
        <f t="shared" si="11"/>
        <v>8.9626082199999999</v>
      </c>
    </row>
    <row r="32" spans="1:21" x14ac:dyDescent="0.25">
      <c r="A32" s="2" t="s">
        <v>3</v>
      </c>
      <c r="B32" s="48">
        <f t="shared" ref="B32:U32" si="12">B20/1000</f>
        <v>0</v>
      </c>
      <c r="C32" s="48">
        <f t="shared" si="12"/>
        <v>1.5945638</v>
      </c>
      <c r="D32" s="48">
        <f t="shared" si="12"/>
        <v>10.28621646</v>
      </c>
      <c r="E32" s="48">
        <f t="shared" si="12"/>
        <v>16.570342400000001</v>
      </c>
      <c r="F32" s="48">
        <f t="shared" si="12"/>
        <v>18.080049180000003</v>
      </c>
      <c r="G32" s="48">
        <f t="shared" si="12"/>
        <v>19.49984452</v>
      </c>
      <c r="H32" s="48">
        <f t="shared" si="12"/>
        <v>19.6966301</v>
      </c>
      <c r="I32" s="48">
        <f t="shared" si="12"/>
        <v>19.2958067</v>
      </c>
      <c r="J32" s="48">
        <f t="shared" si="12"/>
        <v>19.710498560000001</v>
      </c>
      <c r="K32" s="48">
        <f t="shared" si="12"/>
        <v>19.075964620000001</v>
      </c>
      <c r="L32" s="48">
        <f t="shared" si="12"/>
        <v>15.72580958</v>
      </c>
      <c r="M32" s="48">
        <f t="shared" si="12"/>
        <v>14.86726002</v>
      </c>
      <c r="N32" s="48">
        <f t="shared" si="12"/>
        <v>16.59476518</v>
      </c>
      <c r="O32" s="48">
        <f t="shared" si="12"/>
        <v>17.88454664</v>
      </c>
      <c r="P32" s="48">
        <f t="shared" si="12"/>
        <v>18.71899694</v>
      </c>
      <c r="Q32" s="48">
        <f t="shared" si="12"/>
        <v>18.091002339999999</v>
      </c>
      <c r="R32" s="48">
        <f t="shared" si="12"/>
        <v>19.380831020000002</v>
      </c>
      <c r="S32" s="48">
        <f t="shared" si="12"/>
        <v>18.546467240000002</v>
      </c>
      <c r="T32" s="48">
        <f t="shared" si="12"/>
        <v>19.032776559999999</v>
      </c>
      <c r="U32" s="48">
        <f t="shared" si="12"/>
        <v>19.018571699999999</v>
      </c>
    </row>
    <row r="33" spans="1:21" x14ac:dyDescent="0.25">
      <c r="A33" s="2" t="s">
        <v>4</v>
      </c>
      <c r="B33" s="48">
        <f t="shared" ref="B33:U33" si="13">B21/1000</f>
        <v>0</v>
      </c>
      <c r="C33" s="48">
        <f t="shared" si="13"/>
        <v>7.5131E-3</v>
      </c>
      <c r="D33" s="48">
        <f t="shared" si="13"/>
        <v>9.499679780000001</v>
      </c>
      <c r="E33" s="48">
        <f t="shared" si="13"/>
        <v>15.161395039999999</v>
      </c>
      <c r="F33" s="48">
        <f t="shared" si="13"/>
        <v>11.29785476</v>
      </c>
      <c r="G33" s="48">
        <f t="shared" si="13"/>
        <v>12.64962032</v>
      </c>
      <c r="H33" s="48">
        <f t="shared" si="13"/>
        <v>13.020772600000001</v>
      </c>
      <c r="I33" s="48">
        <f t="shared" si="13"/>
        <v>13.007364299999999</v>
      </c>
      <c r="J33" s="48">
        <f t="shared" si="13"/>
        <v>13.609046899999999</v>
      </c>
      <c r="K33" s="48">
        <f t="shared" si="13"/>
        <v>12.70404336</v>
      </c>
      <c r="L33" s="48">
        <f t="shared" si="13"/>
        <v>10.53391236</v>
      </c>
      <c r="M33" s="48">
        <f t="shared" si="13"/>
        <v>9.9965278999999985</v>
      </c>
      <c r="N33" s="48">
        <f t="shared" si="13"/>
        <v>11.31161992</v>
      </c>
      <c r="O33" s="48">
        <f t="shared" si="13"/>
        <v>12.990168600000001</v>
      </c>
      <c r="P33" s="48">
        <f t="shared" si="13"/>
        <v>13.97404088</v>
      </c>
      <c r="Q33" s="48">
        <f t="shared" si="13"/>
        <v>13.670258760000001</v>
      </c>
      <c r="R33" s="48">
        <f t="shared" si="13"/>
        <v>14.446812299999999</v>
      </c>
      <c r="S33" s="48">
        <f t="shared" si="13"/>
        <v>14.19643284</v>
      </c>
      <c r="T33" s="48">
        <f t="shared" si="13"/>
        <v>14.70218092</v>
      </c>
      <c r="U33" s="48">
        <f t="shared" si="13"/>
        <v>14.83296926</v>
      </c>
    </row>
    <row r="34" spans="1:21" x14ac:dyDescent="0.25">
      <c r="A34" s="2" t="s">
        <v>5</v>
      </c>
      <c r="B34" s="48">
        <f t="shared" ref="B34:U34" si="14">B22/1000</f>
        <v>0</v>
      </c>
      <c r="C34" s="48">
        <f t="shared" si="14"/>
        <v>0</v>
      </c>
      <c r="D34" s="48">
        <f t="shared" si="14"/>
        <v>0.22217296</v>
      </c>
      <c r="E34" s="48">
        <f t="shared" si="14"/>
        <v>0.34073523999999999</v>
      </c>
      <c r="F34" s="48">
        <f t="shared" si="14"/>
        <v>0.2165205</v>
      </c>
      <c r="G34" s="48">
        <f t="shared" si="14"/>
        <v>0.22988058</v>
      </c>
      <c r="H34" s="48">
        <f t="shared" si="14"/>
        <v>0.20644224</v>
      </c>
      <c r="I34" s="48">
        <f t="shared" si="14"/>
        <v>0.18011052</v>
      </c>
      <c r="J34" s="48">
        <f t="shared" si="14"/>
        <v>0.15476964000000001</v>
      </c>
      <c r="K34" s="48">
        <f t="shared" si="14"/>
        <v>0.30957721999999999</v>
      </c>
      <c r="L34" s="48">
        <f t="shared" si="14"/>
        <v>0.70640146000000004</v>
      </c>
      <c r="M34" s="48">
        <f t="shared" si="14"/>
        <v>0.24588762</v>
      </c>
      <c r="N34" s="48">
        <f t="shared" si="14"/>
        <v>0.25878122000000003</v>
      </c>
      <c r="O34" s="48">
        <f t="shared" si="14"/>
        <v>0.23040891999999999</v>
      </c>
      <c r="P34" s="48">
        <f t="shared" si="14"/>
        <v>0.24026168000000001</v>
      </c>
      <c r="Q34" s="48">
        <f t="shared" si="14"/>
        <v>0.23461666</v>
      </c>
      <c r="R34" s="48">
        <f t="shared" si="14"/>
        <v>0.22882928000000002</v>
      </c>
      <c r="S34" s="48">
        <f t="shared" si="14"/>
        <v>0.22396655999999998</v>
      </c>
      <c r="T34" s="48">
        <f t="shared" si="14"/>
        <v>0.22293868</v>
      </c>
      <c r="U34" s="48">
        <f t="shared" si="14"/>
        <v>0.22746860000000002</v>
      </c>
    </row>
    <row r="35" spans="1:21" x14ac:dyDescent="0.25">
      <c r="A35" s="2" t="s">
        <v>6</v>
      </c>
      <c r="B35" s="48">
        <f t="shared" ref="B35:U35" si="15">B23/1000</f>
        <v>0</v>
      </c>
      <c r="C35" s="48">
        <f t="shared" si="15"/>
        <v>0</v>
      </c>
      <c r="D35" s="48">
        <f t="shared" si="15"/>
        <v>0</v>
      </c>
      <c r="E35" s="48">
        <f t="shared" si="15"/>
        <v>4.1072299999999999E-2</v>
      </c>
      <c r="F35" s="48">
        <f t="shared" si="15"/>
        <v>0</v>
      </c>
      <c r="G35" s="48">
        <f t="shared" si="15"/>
        <v>0</v>
      </c>
      <c r="H35" s="48">
        <f t="shared" si="15"/>
        <v>0</v>
      </c>
      <c r="I35" s="48">
        <f t="shared" si="15"/>
        <v>0</v>
      </c>
      <c r="J35" s="48">
        <f t="shared" si="15"/>
        <v>0</v>
      </c>
      <c r="K35" s="48">
        <f t="shared" si="15"/>
        <v>0</v>
      </c>
      <c r="L35" s="48">
        <f t="shared" si="15"/>
        <v>0</v>
      </c>
      <c r="M35" s="48">
        <f t="shared" si="15"/>
        <v>0</v>
      </c>
      <c r="N35" s="48">
        <f t="shared" si="15"/>
        <v>0</v>
      </c>
      <c r="O35" s="48">
        <f t="shared" si="15"/>
        <v>0</v>
      </c>
      <c r="P35" s="48">
        <f t="shared" si="15"/>
        <v>0</v>
      </c>
      <c r="Q35" s="48">
        <f t="shared" si="15"/>
        <v>0</v>
      </c>
      <c r="R35" s="48">
        <f t="shared" si="15"/>
        <v>0</v>
      </c>
      <c r="S35" s="48">
        <f t="shared" si="15"/>
        <v>0</v>
      </c>
      <c r="T35" s="48">
        <f t="shared" si="15"/>
        <v>0</v>
      </c>
      <c r="U35" s="48">
        <f t="shared" si="15"/>
        <v>0</v>
      </c>
    </row>
    <row r="36" spans="1:21" x14ac:dyDescent="0.25">
      <c r="A36" s="2" t="s">
        <v>7</v>
      </c>
      <c r="B36" s="48">
        <f t="shared" ref="B36:U36" si="16">B24/1000</f>
        <v>0</v>
      </c>
      <c r="C36" s="48">
        <f t="shared" si="16"/>
        <v>0</v>
      </c>
      <c r="D36" s="48">
        <f t="shared" si="16"/>
        <v>0</v>
      </c>
      <c r="E36" s="48">
        <f t="shared" si="16"/>
        <v>0</v>
      </c>
      <c r="F36" s="48">
        <f t="shared" si="16"/>
        <v>0</v>
      </c>
      <c r="G36" s="48">
        <f t="shared" si="16"/>
        <v>0</v>
      </c>
      <c r="H36" s="48">
        <f t="shared" si="16"/>
        <v>0</v>
      </c>
      <c r="I36" s="48">
        <f t="shared" si="16"/>
        <v>0</v>
      </c>
      <c r="J36" s="48">
        <f t="shared" si="16"/>
        <v>0</v>
      </c>
      <c r="K36" s="48">
        <f t="shared" si="16"/>
        <v>0</v>
      </c>
      <c r="L36" s="48">
        <f t="shared" si="16"/>
        <v>0.66866698000000002</v>
      </c>
      <c r="M36" s="48">
        <f t="shared" si="16"/>
        <v>0</v>
      </c>
      <c r="N36" s="48">
        <f t="shared" si="16"/>
        <v>0</v>
      </c>
      <c r="O36" s="48">
        <f t="shared" si="16"/>
        <v>0</v>
      </c>
      <c r="P36" s="48">
        <f t="shared" si="16"/>
        <v>0</v>
      </c>
      <c r="Q36" s="48">
        <f t="shared" si="16"/>
        <v>0</v>
      </c>
      <c r="R36" s="48">
        <f t="shared" si="16"/>
        <v>0</v>
      </c>
      <c r="S36" s="48">
        <f t="shared" si="16"/>
        <v>0</v>
      </c>
      <c r="T36" s="48">
        <f t="shared" si="16"/>
        <v>0</v>
      </c>
      <c r="U36" s="48">
        <f t="shared" si="16"/>
        <v>0</v>
      </c>
    </row>
    <row r="37" spans="1:21" x14ac:dyDescent="0.25">
      <c r="A37" s="2" t="s">
        <v>8</v>
      </c>
      <c r="B37" s="48">
        <f t="shared" ref="B37:U37" si="17">B25/1000</f>
        <v>0.21716713999999998</v>
      </c>
      <c r="C37" s="48">
        <f t="shared" si="17"/>
        <v>7.4226859599999999</v>
      </c>
      <c r="D37" s="48">
        <f t="shared" si="17"/>
        <v>39.144875420000005</v>
      </c>
      <c r="E37" s="48">
        <f t="shared" si="17"/>
        <v>56.371494920000004</v>
      </c>
      <c r="F37" s="48">
        <f t="shared" si="17"/>
        <v>57.57839302</v>
      </c>
      <c r="G37" s="48">
        <f t="shared" si="17"/>
        <v>64.236877620000001</v>
      </c>
      <c r="H37" s="48">
        <f t="shared" si="17"/>
        <v>66.085130379999995</v>
      </c>
      <c r="I37" s="48">
        <f t="shared" si="17"/>
        <v>66.042533540000008</v>
      </c>
      <c r="J37" s="48">
        <f t="shared" si="17"/>
        <v>69.04820260000001</v>
      </c>
      <c r="K37" s="48">
        <f t="shared" si="17"/>
        <v>67.43882696</v>
      </c>
      <c r="L37" s="48">
        <f t="shared" si="17"/>
        <v>57.243843200000001</v>
      </c>
      <c r="M37" s="48">
        <f t="shared" si="17"/>
        <v>53.640684260000008</v>
      </c>
      <c r="N37" s="48">
        <f t="shared" si="17"/>
        <v>60.748288259999995</v>
      </c>
      <c r="O37" s="48">
        <f t="shared" si="17"/>
        <v>64.887218619999999</v>
      </c>
      <c r="P37" s="48">
        <f t="shared" si="17"/>
        <v>69.205778999999993</v>
      </c>
      <c r="Q37" s="48">
        <f t="shared" si="17"/>
        <v>67.4759344</v>
      </c>
      <c r="R37" s="48">
        <f t="shared" si="17"/>
        <v>75.412557780000014</v>
      </c>
      <c r="S37" s="48">
        <f t="shared" si="17"/>
        <v>72.379742319999991</v>
      </c>
      <c r="T37" s="48">
        <f t="shared" si="17"/>
        <v>74.769569620000013</v>
      </c>
      <c r="U37" s="48">
        <f t="shared" si="17"/>
        <v>75.229763859999991</v>
      </c>
    </row>
    <row r="38" spans="1:21" x14ac:dyDescent="0.25">
      <c r="A38" s="4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</row>
    <row r="39" spans="1:21" x14ac:dyDescent="0.25">
      <c r="A39" s="137" t="s">
        <v>224</v>
      </c>
      <c r="B39" s="137" t="s">
        <v>11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</row>
    <row r="40" spans="1:21" x14ac:dyDescent="0.25">
      <c r="A40" s="137"/>
      <c r="B40" s="2">
        <v>0</v>
      </c>
      <c r="C40" s="2">
        <v>2</v>
      </c>
      <c r="D40" s="2">
        <v>5</v>
      </c>
      <c r="E40" s="2">
        <v>7</v>
      </c>
      <c r="F40" s="2">
        <v>9</v>
      </c>
      <c r="G40" s="2">
        <v>12</v>
      </c>
      <c r="H40" s="2">
        <v>14</v>
      </c>
      <c r="I40" s="2">
        <v>16</v>
      </c>
      <c r="J40" s="2">
        <v>19</v>
      </c>
      <c r="K40" s="2">
        <v>21</v>
      </c>
      <c r="L40" s="2">
        <v>23</v>
      </c>
      <c r="M40" s="2">
        <v>26</v>
      </c>
      <c r="N40" s="2">
        <v>28</v>
      </c>
      <c r="O40" s="2">
        <v>30</v>
      </c>
      <c r="P40" s="2">
        <v>33</v>
      </c>
      <c r="Q40" s="2">
        <v>35</v>
      </c>
      <c r="R40" s="2">
        <v>37</v>
      </c>
      <c r="S40" s="2">
        <v>40</v>
      </c>
      <c r="T40" s="2">
        <v>44</v>
      </c>
      <c r="U40" s="2">
        <v>47</v>
      </c>
    </row>
    <row r="41" spans="1:21" x14ac:dyDescent="0.25">
      <c r="A41" s="2" t="s">
        <v>0</v>
      </c>
      <c r="B41" s="48">
        <f t="shared" ref="B41:U41" si="18">(B29/B$37)*100</f>
        <v>100</v>
      </c>
      <c r="C41" s="48">
        <f t="shared" si="18"/>
        <v>50.956933115354389</v>
      </c>
      <c r="D41" s="48">
        <f t="shared" si="18"/>
        <v>24.340685460789235</v>
      </c>
      <c r="E41" s="48">
        <f t="shared" si="18"/>
        <v>20.596267096476709</v>
      </c>
      <c r="F41" s="48">
        <f t="shared" si="18"/>
        <v>24.9864206786784</v>
      </c>
      <c r="G41" s="48">
        <f t="shared" si="18"/>
        <v>26.677818653290885</v>
      </c>
      <c r="H41" s="48">
        <f t="shared" si="18"/>
        <v>27.523328977958204</v>
      </c>
      <c r="I41" s="48">
        <f t="shared" si="18"/>
        <v>28.343474571069578</v>
      </c>
      <c r="J41" s="48">
        <f t="shared" si="18"/>
        <v>29.427482678600526</v>
      </c>
      <c r="K41" s="48">
        <f t="shared" si="18"/>
        <v>29.70058176112736</v>
      </c>
      <c r="L41" s="48">
        <f t="shared" si="18"/>
        <v>29.61500320789084</v>
      </c>
      <c r="M41" s="48">
        <f t="shared" si="18"/>
        <v>30.842225725179446</v>
      </c>
      <c r="N41" s="48">
        <f t="shared" si="18"/>
        <v>31.220817249740236</v>
      </c>
      <c r="O41" s="48">
        <f t="shared" si="18"/>
        <v>30.884294728920835</v>
      </c>
      <c r="P41" s="48">
        <f t="shared" si="18"/>
        <v>30.544477535611588</v>
      </c>
      <c r="Q41" s="48">
        <f t="shared" si="18"/>
        <v>30.669408292032486</v>
      </c>
      <c r="R41" s="48">
        <f t="shared" si="18"/>
        <v>32.380810091653139</v>
      </c>
      <c r="S41" s="48">
        <f t="shared" si="18"/>
        <v>32.018208876099244</v>
      </c>
      <c r="T41" s="48">
        <f t="shared" si="18"/>
        <v>32.173763473910974</v>
      </c>
      <c r="U41" s="48">
        <f t="shared" si="18"/>
        <v>32.311075049013191</v>
      </c>
    </row>
    <row r="42" spans="1:21" x14ac:dyDescent="0.25">
      <c r="A42" s="2" t="s">
        <v>1</v>
      </c>
      <c r="B42" s="48">
        <f t="shared" ref="B42:U42" si="19">(B30/B$37)*100</f>
        <v>0</v>
      </c>
      <c r="C42" s="48">
        <f t="shared" si="19"/>
        <v>15.765372350469208</v>
      </c>
      <c r="D42" s="48">
        <f t="shared" si="19"/>
        <v>12.208549774968217</v>
      </c>
      <c r="E42" s="48">
        <f t="shared" si="19"/>
        <v>10.343474176575908</v>
      </c>
      <c r="F42" s="48">
        <f t="shared" si="19"/>
        <v>10.583574706371685</v>
      </c>
      <c r="G42" s="48">
        <f t="shared" si="19"/>
        <v>10.218412947824095</v>
      </c>
      <c r="H42" s="48">
        <f t="shared" si="19"/>
        <v>10.071462796136501</v>
      </c>
      <c r="I42" s="48">
        <f t="shared" si="19"/>
        <v>9.9485019847407852</v>
      </c>
      <c r="J42" s="48">
        <f t="shared" si="19"/>
        <v>9.7423612877650765</v>
      </c>
      <c r="K42" s="48">
        <f t="shared" si="19"/>
        <v>10.515024948767289</v>
      </c>
      <c r="L42" s="48">
        <f t="shared" si="19"/>
        <v>10.177607711705841</v>
      </c>
      <c r="M42" s="48">
        <f t="shared" si="19"/>
        <v>10.306110849004295</v>
      </c>
      <c r="N42" s="48">
        <f t="shared" si="19"/>
        <v>10.604564448677356</v>
      </c>
      <c r="O42" s="48">
        <f t="shared" si="19"/>
        <v>9.1441258019513505</v>
      </c>
      <c r="P42" s="48">
        <f t="shared" si="19"/>
        <v>9.9641184878505609</v>
      </c>
      <c r="Q42" s="48">
        <f t="shared" si="19"/>
        <v>9.9865845207176562</v>
      </c>
      <c r="R42" s="48">
        <f t="shared" si="19"/>
        <v>10.581110116008054</v>
      </c>
      <c r="S42" s="48">
        <f t="shared" si="19"/>
        <v>10.487945489552278</v>
      </c>
      <c r="T42" s="48">
        <f t="shared" si="19"/>
        <v>10.499546192252108</v>
      </c>
      <c r="U42" s="48">
        <f t="shared" si="19"/>
        <v>10.475375989037433</v>
      </c>
    </row>
    <row r="43" spans="1:21" x14ac:dyDescent="0.25">
      <c r="A43" s="2" t="s">
        <v>2</v>
      </c>
      <c r="B43" s="48">
        <f t="shared" ref="B43:U43" si="20">(B31/B$37)*100</f>
        <v>0</v>
      </c>
      <c r="C43" s="48">
        <f t="shared" si="20"/>
        <v>11.694174651570465</v>
      </c>
      <c r="D43" s="48">
        <f t="shared" si="20"/>
        <v>12.337894981605741</v>
      </c>
      <c r="E43" s="48">
        <f t="shared" si="20"/>
        <v>12.092557186347541</v>
      </c>
      <c r="F43" s="48">
        <f t="shared" si="20"/>
        <v>13.031514855570384</v>
      </c>
      <c r="G43" s="48">
        <f t="shared" si="20"/>
        <v>12.697605117501039</v>
      </c>
      <c r="H43" s="48">
        <f t="shared" si="20"/>
        <v>12.58485567354948</v>
      </c>
      <c r="I43" s="48">
        <f t="shared" si="20"/>
        <v>12.522627641156358</v>
      </c>
      <c r="J43" s="48">
        <f t="shared" si="20"/>
        <v>12.350523198123046</v>
      </c>
      <c r="K43" s="48">
        <f t="shared" si="20"/>
        <v>12.201143926896085</v>
      </c>
      <c r="L43" s="48">
        <f t="shared" si="20"/>
        <v>11.93182120238915</v>
      </c>
      <c r="M43" s="48">
        <f t="shared" si="20"/>
        <v>12.040784917459217</v>
      </c>
      <c r="N43" s="48">
        <f t="shared" si="20"/>
        <v>11.81089822529923</v>
      </c>
      <c r="O43" s="48">
        <f t="shared" si="20"/>
        <v>12.034366530226228</v>
      </c>
      <c r="P43" s="48">
        <f t="shared" si="20"/>
        <v>11.903904816966229</v>
      </c>
      <c r="Q43" s="48">
        <f t="shared" si="20"/>
        <v>11.92580091191742</v>
      </c>
      <c r="R43" s="48">
        <f t="shared" si="20"/>
        <v>11.877865628336467</v>
      </c>
      <c r="S43" s="48">
        <f t="shared" si="20"/>
        <v>11.94675526996267</v>
      </c>
      <c r="T43" s="48">
        <f t="shared" si="20"/>
        <v>11.909956851775174</v>
      </c>
      <c r="U43" s="48">
        <f t="shared" si="20"/>
        <v>11.913646620876154</v>
      </c>
    </row>
    <row r="44" spans="1:21" x14ac:dyDescent="0.25">
      <c r="A44" s="2" t="s">
        <v>3</v>
      </c>
      <c r="B44" s="48">
        <f t="shared" ref="B44:U44" si="21">(B32/B$37)*100</f>
        <v>0</v>
      </c>
      <c r="C44" s="48">
        <f t="shared" si="21"/>
        <v>21.482301805477434</v>
      </c>
      <c r="D44" s="48">
        <f t="shared" si="21"/>
        <v>26.277300284227085</v>
      </c>
      <c r="E44" s="48">
        <f t="shared" si="21"/>
        <v>29.394896167852064</v>
      </c>
      <c r="F44" s="48">
        <f t="shared" si="21"/>
        <v>31.400753358503515</v>
      </c>
      <c r="G44" s="48">
        <f t="shared" si="21"/>
        <v>30.356152481995437</v>
      </c>
      <c r="H44" s="48">
        <f t="shared" si="21"/>
        <v>29.804934917645237</v>
      </c>
      <c r="I44" s="48">
        <f t="shared" si="21"/>
        <v>29.217241776942281</v>
      </c>
      <c r="J44" s="48">
        <f t="shared" si="21"/>
        <v>28.545998038767195</v>
      </c>
      <c r="K44" s="48">
        <f t="shared" si="21"/>
        <v>28.286323294612657</v>
      </c>
      <c r="L44" s="48">
        <f t="shared" si="21"/>
        <v>27.471617384347809</v>
      </c>
      <c r="M44" s="48">
        <f t="shared" si="21"/>
        <v>27.71638771037556</v>
      </c>
      <c r="N44" s="48">
        <f t="shared" si="21"/>
        <v>27.317255605582062</v>
      </c>
      <c r="O44" s="48">
        <f t="shared" si="21"/>
        <v>27.562510800066097</v>
      </c>
      <c r="P44" s="48">
        <f t="shared" si="21"/>
        <v>27.048314765736549</v>
      </c>
      <c r="Q44" s="48">
        <f t="shared" si="21"/>
        <v>26.811043820091214</v>
      </c>
      <c r="R44" s="48">
        <f t="shared" si="21"/>
        <v>25.699739659460203</v>
      </c>
      <c r="S44" s="48">
        <f t="shared" si="21"/>
        <v>25.623837064801535</v>
      </c>
      <c r="T44" s="48">
        <f t="shared" si="21"/>
        <v>25.455244234693236</v>
      </c>
      <c r="U44" s="48">
        <f t="shared" si="21"/>
        <v>25.280647876806988</v>
      </c>
    </row>
    <row r="45" spans="1:21" x14ac:dyDescent="0.25">
      <c r="A45" s="2" t="s">
        <v>4</v>
      </c>
      <c r="B45" s="48">
        <f t="shared" ref="B45:U45" si="22">(B33/B$37)*100</f>
        <v>0</v>
      </c>
      <c r="C45" s="48">
        <f t="shared" si="22"/>
        <v>0.10121807712851158</v>
      </c>
      <c r="D45" s="48">
        <f t="shared" si="22"/>
        <v>24.268003609857956</v>
      </c>
      <c r="E45" s="48">
        <f t="shared" si="22"/>
        <v>26.895499332626173</v>
      </c>
      <c r="F45" s="48">
        <f t="shared" si="22"/>
        <v>19.62169169270782</v>
      </c>
      <c r="G45" s="48">
        <f t="shared" si="22"/>
        <v>19.692146923501106</v>
      </c>
      <c r="H45" s="48">
        <f t="shared" si="22"/>
        <v>19.703029297405468</v>
      </c>
      <c r="I45" s="48">
        <f t="shared" si="22"/>
        <v>19.695435051900034</v>
      </c>
      <c r="J45" s="48">
        <f t="shared" si="22"/>
        <v>19.709487557319843</v>
      </c>
      <c r="K45" s="48">
        <f t="shared" si="22"/>
        <v>18.837877129053787</v>
      </c>
      <c r="L45" s="48">
        <f t="shared" si="22"/>
        <v>18.401825892780028</v>
      </c>
      <c r="M45" s="48">
        <f t="shared" si="22"/>
        <v>18.636093177980644</v>
      </c>
      <c r="N45" s="48">
        <f t="shared" si="22"/>
        <v>18.620475150817033</v>
      </c>
      <c r="O45" s="48">
        <f t="shared" si="22"/>
        <v>20.019610758899255</v>
      </c>
      <c r="P45" s="48">
        <f t="shared" si="22"/>
        <v>20.192014427003276</v>
      </c>
      <c r="Q45" s="48">
        <f t="shared" si="22"/>
        <v>20.259458252126112</v>
      </c>
      <c r="R45" s="48">
        <f t="shared" si="22"/>
        <v>19.157037932787642</v>
      </c>
      <c r="S45" s="48">
        <f t="shared" si="22"/>
        <v>19.613820642294876</v>
      </c>
      <c r="T45" s="48">
        <f t="shared" si="22"/>
        <v>19.663321582189948</v>
      </c>
      <c r="U45" s="48">
        <f t="shared" si="22"/>
        <v>19.716889298766972</v>
      </c>
    </row>
    <row r="46" spans="1:21" x14ac:dyDescent="0.25">
      <c r="A46" s="2" t="s">
        <v>5</v>
      </c>
      <c r="B46" s="48">
        <f t="shared" ref="B46:U46" si="23">(B34/B$37)*100</f>
        <v>0</v>
      </c>
      <c r="C46" s="48">
        <f t="shared" si="23"/>
        <v>0</v>
      </c>
      <c r="D46" s="48">
        <f t="shared" si="23"/>
        <v>0.56756588855175349</v>
      </c>
      <c r="E46" s="48">
        <f t="shared" si="23"/>
        <v>0.60444598902966262</v>
      </c>
      <c r="F46" s="48">
        <f t="shared" si="23"/>
        <v>0.37604470816820307</v>
      </c>
      <c r="G46" s="48">
        <f t="shared" si="23"/>
        <v>0.35786387588743451</v>
      </c>
      <c r="H46" s="48">
        <f t="shared" si="23"/>
        <v>0.31238833730511589</v>
      </c>
      <c r="I46" s="48">
        <f t="shared" si="23"/>
        <v>0.27271897419094682</v>
      </c>
      <c r="J46" s="48">
        <f t="shared" si="23"/>
        <v>0.22414723942430329</v>
      </c>
      <c r="K46" s="48">
        <f t="shared" si="23"/>
        <v>0.45904893954282383</v>
      </c>
      <c r="L46" s="48">
        <f t="shared" si="23"/>
        <v>1.2340217227064167</v>
      </c>
      <c r="M46" s="48">
        <f t="shared" si="23"/>
        <v>0.45839762000083023</v>
      </c>
      <c r="N46" s="48">
        <f t="shared" si="23"/>
        <v>0.42598931988408922</v>
      </c>
      <c r="O46" s="48">
        <f t="shared" si="23"/>
        <v>0.35509137993623557</v>
      </c>
      <c r="P46" s="48">
        <f t="shared" si="23"/>
        <v>0.34716996683181622</v>
      </c>
      <c r="Q46" s="48">
        <f t="shared" si="23"/>
        <v>0.34770420311511835</v>
      </c>
      <c r="R46" s="48">
        <f t="shared" si="23"/>
        <v>0.30343657175448213</v>
      </c>
      <c r="S46" s="48">
        <f t="shared" si="23"/>
        <v>0.30943265728940494</v>
      </c>
      <c r="T46" s="48">
        <f t="shared" si="23"/>
        <v>0.29816766517854404</v>
      </c>
      <c r="U46" s="48">
        <f t="shared" si="23"/>
        <v>0.30236516549927139</v>
      </c>
    </row>
    <row r="47" spans="1:21" x14ac:dyDescent="0.25">
      <c r="A47" s="2" t="s">
        <v>6</v>
      </c>
      <c r="B47" s="48">
        <f t="shared" ref="B47:U47" si="24">(B35/B$37)*100</f>
        <v>0</v>
      </c>
      <c r="C47" s="48">
        <f t="shared" si="24"/>
        <v>0</v>
      </c>
      <c r="D47" s="48">
        <f t="shared" si="24"/>
        <v>0</v>
      </c>
      <c r="E47" s="48">
        <f t="shared" si="24"/>
        <v>7.2860051091935801E-2</v>
      </c>
      <c r="F47" s="48">
        <f t="shared" si="24"/>
        <v>0</v>
      </c>
      <c r="G47" s="48">
        <f t="shared" si="24"/>
        <v>0</v>
      </c>
      <c r="H47" s="48">
        <f t="shared" si="24"/>
        <v>0</v>
      </c>
      <c r="I47" s="48">
        <f t="shared" si="24"/>
        <v>0</v>
      </c>
      <c r="J47" s="48">
        <f t="shared" si="24"/>
        <v>0</v>
      </c>
      <c r="K47" s="48">
        <f t="shared" si="24"/>
        <v>0</v>
      </c>
      <c r="L47" s="48">
        <f t="shared" si="24"/>
        <v>0</v>
      </c>
      <c r="M47" s="48">
        <f t="shared" si="24"/>
        <v>0</v>
      </c>
      <c r="N47" s="48">
        <f t="shared" si="24"/>
        <v>0</v>
      </c>
      <c r="O47" s="48">
        <f t="shared" si="24"/>
        <v>0</v>
      </c>
      <c r="P47" s="48">
        <f t="shared" si="24"/>
        <v>0</v>
      </c>
      <c r="Q47" s="48">
        <f t="shared" si="24"/>
        <v>0</v>
      </c>
      <c r="R47" s="48">
        <f t="shared" si="24"/>
        <v>0</v>
      </c>
      <c r="S47" s="48">
        <f t="shared" si="24"/>
        <v>0</v>
      </c>
      <c r="T47" s="48">
        <f t="shared" si="24"/>
        <v>0</v>
      </c>
      <c r="U47" s="48">
        <f t="shared" si="24"/>
        <v>0</v>
      </c>
    </row>
    <row r="48" spans="1:21" x14ac:dyDescent="0.25">
      <c r="A48" s="2" t="s">
        <v>7</v>
      </c>
      <c r="B48" s="48">
        <f t="shared" ref="B48:U48" si="25">(B36/B$37)*100</f>
        <v>0</v>
      </c>
      <c r="C48" s="48">
        <f t="shared" si="25"/>
        <v>0</v>
      </c>
      <c r="D48" s="48">
        <f t="shared" si="25"/>
        <v>0</v>
      </c>
      <c r="E48" s="48">
        <f t="shared" si="25"/>
        <v>0</v>
      </c>
      <c r="F48" s="48">
        <f t="shared" si="25"/>
        <v>0</v>
      </c>
      <c r="G48" s="48">
        <f t="shared" si="25"/>
        <v>0</v>
      </c>
      <c r="H48" s="48">
        <f t="shared" si="25"/>
        <v>0</v>
      </c>
      <c r="I48" s="48">
        <f t="shared" si="25"/>
        <v>0</v>
      </c>
      <c r="J48" s="48">
        <f t="shared" si="25"/>
        <v>0</v>
      </c>
      <c r="K48" s="48">
        <f t="shared" si="25"/>
        <v>0</v>
      </c>
      <c r="L48" s="48">
        <f t="shared" si="25"/>
        <v>1.1681028781799192</v>
      </c>
      <c r="M48" s="48">
        <f t="shared" si="25"/>
        <v>0</v>
      </c>
      <c r="N48" s="48">
        <f t="shared" si="25"/>
        <v>0</v>
      </c>
      <c r="O48" s="48">
        <f t="shared" si="25"/>
        <v>0</v>
      </c>
      <c r="P48" s="48">
        <f t="shared" si="25"/>
        <v>0</v>
      </c>
      <c r="Q48" s="48">
        <f t="shared" si="25"/>
        <v>0</v>
      </c>
      <c r="R48" s="48">
        <f t="shared" si="25"/>
        <v>0</v>
      </c>
      <c r="S48" s="48">
        <f t="shared" si="25"/>
        <v>0</v>
      </c>
      <c r="T48" s="48">
        <f t="shared" si="25"/>
        <v>0</v>
      </c>
      <c r="U48" s="48">
        <f t="shared" si="25"/>
        <v>0</v>
      </c>
    </row>
    <row r="49" spans="1:21" x14ac:dyDescent="0.25">
      <c r="A49" s="2" t="s">
        <v>8</v>
      </c>
      <c r="B49" s="48">
        <f t="shared" ref="B49:U49" si="26">(B37/B$37)*100</f>
        <v>100</v>
      </c>
      <c r="C49" s="48">
        <f t="shared" si="26"/>
        <v>100</v>
      </c>
      <c r="D49" s="48">
        <f t="shared" si="26"/>
        <v>100</v>
      </c>
      <c r="E49" s="48">
        <f t="shared" si="26"/>
        <v>100</v>
      </c>
      <c r="F49" s="48">
        <f t="shared" si="26"/>
        <v>100</v>
      </c>
      <c r="G49" s="48">
        <f t="shared" si="26"/>
        <v>100</v>
      </c>
      <c r="H49" s="48">
        <f t="shared" si="26"/>
        <v>100</v>
      </c>
      <c r="I49" s="48">
        <f t="shared" si="26"/>
        <v>100</v>
      </c>
      <c r="J49" s="48">
        <f t="shared" si="26"/>
        <v>100</v>
      </c>
      <c r="K49" s="48">
        <f t="shared" si="26"/>
        <v>100</v>
      </c>
      <c r="L49" s="48">
        <f t="shared" si="26"/>
        <v>100</v>
      </c>
      <c r="M49" s="48">
        <f t="shared" si="26"/>
        <v>100</v>
      </c>
      <c r="N49" s="48">
        <f t="shared" si="26"/>
        <v>100</v>
      </c>
      <c r="O49" s="48">
        <f t="shared" si="26"/>
        <v>100</v>
      </c>
      <c r="P49" s="48">
        <f t="shared" si="26"/>
        <v>100</v>
      </c>
      <c r="Q49" s="48">
        <f t="shared" si="26"/>
        <v>100</v>
      </c>
      <c r="R49" s="48">
        <f t="shared" si="26"/>
        <v>100</v>
      </c>
      <c r="S49" s="48">
        <f t="shared" si="26"/>
        <v>100</v>
      </c>
      <c r="T49" s="48">
        <f t="shared" si="26"/>
        <v>100</v>
      </c>
      <c r="U49" s="48">
        <f t="shared" si="26"/>
        <v>100</v>
      </c>
    </row>
  </sheetData>
  <mergeCells count="9">
    <mergeCell ref="A1:U2"/>
    <mergeCell ref="B15:U15"/>
    <mergeCell ref="A27:A28"/>
    <mergeCell ref="B27:U27"/>
    <mergeCell ref="A39:A40"/>
    <mergeCell ref="B39:U39"/>
    <mergeCell ref="A3:A4"/>
    <mergeCell ref="A15:A16"/>
    <mergeCell ref="B3:U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N117"/>
  <sheetViews>
    <sheetView topLeftCell="A61" workbookViewId="0">
      <selection activeCell="A63" sqref="A63:U63"/>
    </sheetView>
  </sheetViews>
  <sheetFormatPr defaultRowHeight="15" x14ac:dyDescent="0.25"/>
  <cols>
    <col min="1" max="1" width="27.140625" bestFit="1" customWidth="1"/>
  </cols>
  <sheetData>
    <row r="8" spans="1:21" ht="15" customHeight="1" x14ac:dyDescent="0.25">
      <c r="A8" s="142" t="s">
        <v>44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1" ht="15" customHeight="1" x14ac:dyDescent="0.25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</row>
    <row r="10" spans="1:21" x14ac:dyDescent="0.25">
      <c r="A10" s="137" t="s">
        <v>10</v>
      </c>
      <c r="B10" s="137" t="s">
        <v>11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x14ac:dyDescent="0.25">
      <c r="A11" s="137"/>
      <c r="B11" s="2">
        <v>0</v>
      </c>
      <c r="C11" s="2">
        <v>2</v>
      </c>
      <c r="D11" s="2">
        <v>5</v>
      </c>
      <c r="E11" s="2">
        <v>7</v>
      </c>
      <c r="F11" s="2">
        <v>9</v>
      </c>
      <c r="G11" s="2">
        <v>12</v>
      </c>
      <c r="H11" s="2">
        <v>14</v>
      </c>
      <c r="I11" s="2">
        <v>16</v>
      </c>
      <c r="J11" s="2">
        <v>19</v>
      </c>
      <c r="K11" s="2">
        <v>21</v>
      </c>
      <c r="L11" s="2">
        <v>23</v>
      </c>
      <c r="M11" s="2">
        <v>26</v>
      </c>
      <c r="N11" s="2">
        <v>28</v>
      </c>
      <c r="O11" s="2">
        <v>30</v>
      </c>
      <c r="P11" s="2">
        <v>33</v>
      </c>
      <c r="Q11" s="2">
        <v>35</v>
      </c>
      <c r="R11" s="2">
        <v>37</v>
      </c>
      <c r="S11" s="2">
        <v>40</v>
      </c>
      <c r="T11" s="2">
        <v>44</v>
      </c>
      <c r="U11" s="2">
        <v>47</v>
      </c>
    </row>
    <row r="12" spans="1:21" x14ac:dyDescent="0.25">
      <c r="A12" s="2" t="s">
        <v>0</v>
      </c>
      <c r="B12" s="81">
        <v>108.58356999999999</v>
      </c>
      <c r="C12" s="81">
        <v>1891.1865600000001</v>
      </c>
      <c r="D12" s="81">
        <v>4764.0654999999997</v>
      </c>
      <c r="E12" s="81">
        <v>5805.2118300000002</v>
      </c>
      <c r="F12" s="81">
        <v>7193.3897500000003</v>
      </c>
      <c r="G12" s="81">
        <v>8568.4988599999997</v>
      </c>
      <c r="H12" s="81">
        <v>9094.4139200000009</v>
      </c>
      <c r="I12" s="81">
        <v>9359.37435</v>
      </c>
      <c r="J12" s="81">
        <v>10159.57393</v>
      </c>
      <c r="K12" s="81">
        <v>10014.86197</v>
      </c>
      <c r="L12" s="81">
        <v>8476.3829999999998</v>
      </c>
      <c r="M12" s="81">
        <v>8271.9904600000009</v>
      </c>
      <c r="N12" s="81">
        <v>9483.0560299999997</v>
      </c>
      <c r="O12" s="81">
        <v>10019.97992</v>
      </c>
      <c r="P12" s="81">
        <v>10569.27181</v>
      </c>
      <c r="Q12" s="81">
        <v>10347.234909999999</v>
      </c>
      <c r="R12" s="81">
        <v>12209.59856</v>
      </c>
      <c r="S12" s="81">
        <v>11587.348540000001</v>
      </c>
      <c r="T12" s="81">
        <v>12028.09224</v>
      </c>
      <c r="U12" s="81">
        <v>12153.772730000001</v>
      </c>
    </row>
    <row r="13" spans="1:21" x14ac:dyDescent="0.25">
      <c r="A13" s="2" t="s">
        <v>1</v>
      </c>
      <c r="B13" s="81">
        <v>0</v>
      </c>
      <c r="C13" s="81">
        <v>585.10703999999998</v>
      </c>
      <c r="D13" s="81">
        <v>2389.5108</v>
      </c>
      <c r="E13" s="81">
        <v>2915.3855100000001</v>
      </c>
      <c r="F13" s="81">
        <v>3046.9261200000001</v>
      </c>
      <c r="G13" s="81">
        <v>3281.9947099999999</v>
      </c>
      <c r="H13" s="81">
        <v>3327.8696599999998</v>
      </c>
      <c r="I13" s="81">
        <v>3285.12138</v>
      </c>
      <c r="J13" s="81">
        <v>3363.4626800000001</v>
      </c>
      <c r="K13" s="81">
        <v>3545.6047400000002</v>
      </c>
      <c r="L13" s="81">
        <v>2913.0268999999998</v>
      </c>
      <c r="M13" s="81">
        <v>2764.1341900000002</v>
      </c>
      <c r="N13" s="81">
        <v>3221.0456899999999</v>
      </c>
      <c r="O13" s="81">
        <v>2966.6844500000002</v>
      </c>
      <c r="P13" s="81">
        <v>3447.87291</v>
      </c>
      <c r="Q13" s="81">
        <v>3369.27061</v>
      </c>
      <c r="R13" s="81">
        <v>3989.74289</v>
      </c>
      <c r="S13" s="81">
        <v>3795.5739600000002</v>
      </c>
      <c r="T13" s="81">
        <v>3925.2327500000001</v>
      </c>
      <c r="U13" s="81">
        <v>3940.3003100000001</v>
      </c>
    </row>
    <row r="14" spans="1:21" x14ac:dyDescent="0.25">
      <c r="A14" s="2" t="s">
        <v>2</v>
      </c>
      <c r="B14" s="81">
        <v>0</v>
      </c>
      <c r="C14" s="81">
        <v>434.01092999999997</v>
      </c>
      <c r="D14" s="81">
        <v>2414.82681</v>
      </c>
      <c r="E14" s="81">
        <v>3408.37763</v>
      </c>
      <c r="F14" s="81">
        <v>3751.66842</v>
      </c>
      <c r="G14" s="81">
        <v>4078.2725300000002</v>
      </c>
      <c r="H14" s="81">
        <v>4158.3591399999996</v>
      </c>
      <c r="I14" s="81">
        <v>4135.1302800000003</v>
      </c>
      <c r="J14" s="81">
        <v>4263.9071400000003</v>
      </c>
      <c r="K14" s="81">
        <v>4114.1541699999998</v>
      </c>
      <c r="L14" s="81">
        <v>3415.1165099999998</v>
      </c>
      <c r="M14" s="81">
        <v>3229.3797100000002</v>
      </c>
      <c r="N14" s="81">
        <v>3587.4592499999999</v>
      </c>
      <c r="O14" s="81">
        <v>3904.3828600000002</v>
      </c>
      <c r="P14" s="81">
        <v>4119.0950300000004</v>
      </c>
      <c r="Q14" s="81">
        <v>4023.5228000000002</v>
      </c>
      <c r="R14" s="81">
        <v>4478.7011400000001</v>
      </c>
      <c r="S14" s="81">
        <v>4323.5153399999999</v>
      </c>
      <c r="T14" s="81">
        <v>4452.5117399999999</v>
      </c>
      <c r="U14" s="81">
        <v>4481.30411</v>
      </c>
    </row>
    <row r="15" spans="1:21" x14ac:dyDescent="0.25">
      <c r="A15" s="2" t="s">
        <v>3</v>
      </c>
      <c r="B15" s="81">
        <v>0</v>
      </c>
      <c r="C15" s="81">
        <v>797.28189999999995</v>
      </c>
      <c r="D15" s="81">
        <v>5143.1082299999998</v>
      </c>
      <c r="E15" s="81">
        <v>8285.1712000000007</v>
      </c>
      <c r="F15" s="81">
        <v>9040.0245900000009</v>
      </c>
      <c r="G15" s="81">
        <v>9749.9222599999994</v>
      </c>
      <c r="H15" s="81">
        <v>9848.3150499999992</v>
      </c>
      <c r="I15" s="81">
        <v>9647.9033500000005</v>
      </c>
      <c r="J15" s="81">
        <v>9855.24928</v>
      </c>
      <c r="K15" s="81">
        <v>9537.9823099999994</v>
      </c>
      <c r="L15" s="81">
        <v>7862.9047899999996</v>
      </c>
      <c r="M15" s="81">
        <v>7433.6300099999999</v>
      </c>
      <c r="N15" s="81">
        <v>8297.3825899999993</v>
      </c>
      <c r="O15" s="81">
        <v>8942.2733200000002</v>
      </c>
      <c r="P15" s="81">
        <v>9359.4984700000005</v>
      </c>
      <c r="Q15" s="81">
        <v>9045.5011699999995</v>
      </c>
      <c r="R15" s="81">
        <v>9690.4155100000007</v>
      </c>
      <c r="S15" s="81">
        <v>9273.2336200000009</v>
      </c>
      <c r="T15" s="81">
        <v>9516.3882799999992</v>
      </c>
      <c r="U15" s="81">
        <v>9509.2858500000002</v>
      </c>
    </row>
    <row r="16" spans="1:21" x14ac:dyDescent="0.25">
      <c r="A16" s="2" t="s">
        <v>4</v>
      </c>
      <c r="B16" s="81">
        <v>0</v>
      </c>
      <c r="C16" s="81">
        <v>3.7565499999999998</v>
      </c>
      <c r="D16" s="81">
        <v>4749.8398900000002</v>
      </c>
      <c r="E16" s="81">
        <v>7580.6975199999997</v>
      </c>
      <c r="F16" s="81">
        <v>5648.9273800000001</v>
      </c>
      <c r="G16" s="81">
        <v>6324.81016</v>
      </c>
      <c r="H16" s="81">
        <v>6510.3863000000001</v>
      </c>
      <c r="I16" s="81">
        <v>6503.6821499999996</v>
      </c>
      <c r="J16" s="81">
        <v>6804.5234499999997</v>
      </c>
      <c r="K16" s="81">
        <v>6352.0216799999998</v>
      </c>
      <c r="L16" s="81">
        <v>5266.9561800000001</v>
      </c>
      <c r="M16" s="81">
        <v>4998.2639499999996</v>
      </c>
      <c r="N16" s="81">
        <v>5655.8099599999996</v>
      </c>
      <c r="O16" s="81">
        <v>6495.0843000000004</v>
      </c>
      <c r="P16" s="81">
        <v>6987.0204400000002</v>
      </c>
      <c r="Q16" s="81">
        <v>6835.1293800000003</v>
      </c>
      <c r="R16" s="81">
        <v>7223.4061499999998</v>
      </c>
      <c r="S16" s="81">
        <v>7098.2164199999997</v>
      </c>
      <c r="T16" s="81">
        <v>7351.0904600000003</v>
      </c>
      <c r="U16" s="81">
        <v>7416.4846299999999</v>
      </c>
    </row>
    <row r="17" spans="1:21" x14ac:dyDescent="0.25">
      <c r="A17" s="2" t="s">
        <v>5</v>
      </c>
      <c r="B17" s="81">
        <v>0</v>
      </c>
      <c r="C17" s="81">
        <v>0</v>
      </c>
      <c r="D17" s="81">
        <v>111.08647999999999</v>
      </c>
      <c r="E17" s="81">
        <v>170.36761999999999</v>
      </c>
      <c r="F17" s="81">
        <v>108.26025</v>
      </c>
      <c r="G17" s="81">
        <v>114.94029</v>
      </c>
      <c r="H17" s="81">
        <v>103.22112</v>
      </c>
      <c r="I17" s="81">
        <v>90.055260000000004</v>
      </c>
      <c r="J17" s="81">
        <v>77.384820000000005</v>
      </c>
      <c r="K17" s="81">
        <v>154.78861000000001</v>
      </c>
      <c r="L17" s="81">
        <v>353.20073000000002</v>
      </c>
      <c r="M17" s="81">
        <v>122.94381</v>
      </c>
      <c r="N17" s="81">
        <v>129.39061000000001</v>
      </c>
      <c r="O17" s="81">
        <v>115.20446</v>
      </c>
      <c r="P17" s="81">
        <v>120.13084000000001</v>
      </c>
      <c r="Q17" s="81">
        <v>117.30833</v>
      </c>
      <c r="R17" s="81">
        <v>114.41464000000001</v>
      </c>
      <c r="S17" s="81">
        <v>111.98327999999999</v>
      </c>
      <c r="T17" s="81">
        <v>111.46934</v>
      </c>
      <c r="U17" s="81">
        <v>113.7343</v>
      </c>
    </row>
    <row r="18" spans="1:21" x14ac:dyDescent="0.25">
      <c r="A18" s="2" t="s">
        <v>6</v>
      </c>
      <c r="B18" s="81">
        <v>0</v>
      </c>
      <c r="C18" s="81">
        <v>0</v>
      </c>
      <c r="D18" s="81">
        <v>0</v>
      </c>
      <c r="E18" s="81">
        <v>20.536149999999999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>
        <v>0</v>
      </c>
      <c r="T18" s="81">
        <v>0</v>
      </c>
      <c r="U18" s="81">
        <v>0</v>
      </c>
    </row>
    <row r="19" spans="1:21" x14ac:dyDescent="0.25">
      <c r="A19" s="2" t="s">
        <v>7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334.33348999999998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</row>
    <row r="20" spans="1:2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21" x14ac:dyDescent="0.25">
      <c r="A21" s="7" t="s">
        <v>12</v>
      </c>
      <c r="B21" s="7">
        <v>2</v>
      </c>
      <c r="C21" s="5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21" x14ac:dyDescent="0.25">
      <c r="A22" s="137" t="s">
        <v>10</v>
      </c>
      <c r="B22" s="137" t="s">
        <v>11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</row>
    <row r="23" spans="1:21" x14ac:dyDescent="0.25">
      <c r="A23" s="137"/>
      <c r="B23" s="2">
        <v>0</v>
      </c>
      <c r="C23" s="2">
        <v>2</v>
      </c>
      <c r="D23" s="2">
        <v>5</v>
      </c>
      <c r="E23" s="2">
        <v>7</v>
      </c>
      <c r="F23" s="2">
        <v>9</v>
      </c>
      <c r="G23" s="2">
        <v>12</v>
      </c>
      <c r="H23" s="2">
        <v>14</v>
      </c>
      <c r="I23" s="2">
        <v>16</v>
      </c>
      <c r="J23" s="2">
        <v>19</v>
      </c>
      <c r="K23" s="2">
        <v>21</v>
      </c>
      <c r="L23" s="2">
        <v>23</v>
      </c>
      <c r="M23" s="2">
        <v>26</v>
      </c>
      <c r="N23" s="2">
        <v>28</v>
      </c>
      <c r="O23" s="2">
        <v>30</v>
      </c>
      <c r="P23" s="2">
        <v>33</v>
      </c>
      <c r="Q23" s="2">
        <v>35</v>
      </c>
      <c r="R23" s="2">
        <v>37</v>
      </c>
      <c r="S23" s="2">
        <v>40</v>
      </c>
      <c r="T23" s="2">
        <v>44</v>
      </c>
      <c r="U23" s="2">
        <v>47</v>
      </c>
    </row>
    <row r="24" spans="1:21" x14ac:dyDescent="0.25">
      <c r="A24" s="2" t="s">
        <v>213</v>
      </c>
      <c r="B24" s="81">
        <f>B12*$B$21</f>
        <v>217.16713999999999</v>
      </c>
      <c r="C24" s="81">
        <f>C12*$B$21</f>
        <v>3782.3731200000002</v>
      </c>
      <c r="D24" s="81">
        <f t="shared" ref="D24:U24" si="0">D12*$B$21</f>
        <v>9528.1309999999994</v>
      </c>
      <c r="E24" s="81">
        <f t="shared" si="0"/>
        <v>11610.42366</v>
      </c>
      <c r="F24" s="81">
        <f t="shared" si="0"/>
        <v>14386.779500000001</v>
      </c>
      <c r="G24" s="81">
        <f t="shared" si="0"/>
        <v>17136.997719999999</v>
      </c>
      <c r="H24" s="81">
        <f t="shared" si="0"/>
        <v>18188.827840000002</v>
      </c>
      <c r="I24" s="81">
        <f t="shared" si="0"/>
        <v>18718.7487</v>
      </c>
      <c r="J24" s="81">
        <f t="shared" si="0"/>
        <v>20319.147860000001</v>
      </c>
      <c r="K24" s="81">
        <f t="shared" si="0"/>
        <v>20029.72394</v>
      </c>
      <c r="L24" s="81">
        <f t="shared" si="0"/>
        <v>16952.766</v>
      </c>
      <c r="M24" s="81">
        <f t="shared" si="0"/>
        <v>16543.980920000002</v>
      </c>
      <c r="N24" s="81">
        <f t="shared" si="0"/>
        <v>18966.112059999999</v>
      </c>
      <c r="O24" s="81">
        <f t="shared" si="0"/>
        <v>20039.95984</v>
      </c>
      <c r="P24" s="81">
        <f t="shared" si="0"/>
        <v>21138.54362</v>
      </c>
      <c r="Q24" s="81">
        <f t="shared" si="0"/>
        <v>20694.469819999998</v>
      </c>
      <c r="R24" s="81">
        <f t="shared" si="0"/>
        <v>24419.197120000001</v>
      </c>
      <c r="S24" s="81">
        <f t="shared" si="0"/>
        <v>23174.697080000002</v>
      </c>
      <c r="T24" s="81">
        <f t="shared" si="0"/>
        <v>24056.18448</v>
      </c>
      <c r="U24" s="81">
        <f t="shared" si="0"/>
        <v>24307.545460000001</v>
      </c>
    </row>
    <row r="25" spans="1:21" x14ac:dyDescent="0.25">
      <c r="A25" s="2" t="s">
        <v>214</v>
      </c>
      <c r="B25" s="81">
        <f t="shared" ref="B25" si="1">B13*$B$21</f>
        <v>0</v>
      </c>
      <c r="C25" s="81">
        <f t="shared" ref="C25:U25" si="2">C13*$B$21</f>
        <v>1170.21408</v>
      </c>
      <c r="D25" s="81">
        <f t="shared" si="2"/>
        <v>4779.0216</v>
      </c>
      <c r="E25" s="81">
        <f t="shared" si="2"/>
        <v>5830.7710200000001</v>
      </c>
      <c r="F25" s="81">
        <f t="shared" si="2"/>
        <v>6093.8522400000002</v>
      </c>
      <c r="G25" s="81">
        <f t="shared" si="2"/>
        <v>6563.9894199999999</v>
      </c>
      <c r="H25" s="81">
        <f t="shared" si="2"/>
        <v>6655.7393199999997</v>
      </c>
      <c r="I25" s="81">
        <f t="shared" si="2"/>
        <v>6570.2427600000001</v>
      </c>
      <c r="J25" s="81">
        <f t="shared" si="2"/>
        <v>6726.9253600000002</v>
      </c>
      <c r="K25" s="81">
        <f t="shared" si="2"/>
        <v>7091.2094800000004</v>
      </c>
      <c r="L25" s="81">
        <f t="shared" si="2"/>
        <v>5826.0537999999997</v>
      </c>
      <c r="M25" s="81">
        <f t="shared" si="2"/>
        <v>5528.2683800000004</v>
      </c>
      <c r="N25" s="81">
        <f t="shared" si="2"/>
        <v>6442.0913799999998</v>
      </c>
      <c r="O25" s="81">
        <f t="shared" si="2"/>
        <v>5933.3689000000004</v>
      </c>
      <c r="P25" s="81">
        <f t="shared" si="2"/>
        <v>6895.7458200000001</v>
      </c>
      <c r="Q25" s="81">
        <f t="shared" si="2"/>
        <v>6738.5412200000001</v>
      </c>
      <c r="R25" s="81">
        <f t="shared" si="2"/>
        <v>7979.48578</v>
      </c>
      <c r="S25" s="81">
        <f t="shared" si="2"/>
        <v>7591.1479200000003</v>
      </c>
      <c r="T25" s="81">
        <f t="shared" si="2"/>
        <v>7850.4655000000002</v>
      </c>
      <c r="U25" s="81">
        <f t="shared" si="2"/>
        <v>7880.6006200000002</v>
      </c>
    </row>
    <row r="26" spans="1:21" x14ac:dyDescent="0.25">
      <c r="A26" s="2" t="s">
        <v>215</v>
      </c>
      <c r="B26" s="81">
        <f t="shared" ref="B26" si="3">B14*$B$21</f>
        <v>0</v>
      </c>
      <c r="C26" s="81">
        <f t="shared" ref="C26:U26" si="4">C14*$B$21</f>
        <v>868.02185999999995</v>
      </c>
      <c r="D26" s="81">
        <f t="shared" si="4"/>
        <v>4829.65362</v>
      </c>
      <c r="E26" s="81">
        <f t="shared" si="4"/>
        <v>6816.7552599999999</v>
      </c>
      <c r="F26" s="81">
        <f t="shared" si="4"/>
        <v>7503.3368399999999</v>
      </c>
      <c r="G26" s="81">
        <f t="shared" si="4"/>
        <v>8156.5450600000004</v>
      </c>
      <c r="H26" s="81">
        <f t="shared" si="4"/>
        <v>8316.7182799999991</v>
      </c>
      <c r="I26" s="81">
        <f t="shared" si="4"/>
        <v>8270.2605600000006</v>
      </c>
      <c r="J26" s="81">
        <f t="shared" si="4"/>
        <v>8527.8142800000005</v>
      </c>
      <c r="K26" s="81">
        <f t="shared" si="4"/>
        <v>8228.3083399999996</v>
      </c>
      <c r="L26" s="81">
        <f t="shared" si="4"/>
        <v>6830.2330199999997</v>
      </c>
      <c r="M26" s="81">
        <f t="shared" si="4"/>
        <v>6458.7594200000003</v>
      </c>
      <c r="N26" s="81">
        <f t="shared" si="4"/>
        <v>7174.9184999999998</v>
      </c>
      <c r="O26" s="81">
        <f t="shared" si="4"/>
        <v>7808.7657200000003</v>
      </c>
      <c r="P26" s="81">
        <f t="shared" si="4"/>
        <v>8238.1900600000008</v>
      </c>
      <c r="Q26" s="81">
        <f t="shared" si="4"/>
        <v>8047.0456000000004</v>
      </c>
      <c r="R26" s="81">
        <f t="shared" si="4"/>
        <v>8957.4022800000002</v>
      </c>
      <c r="S26" s="81">
        <f t="shared" si="4"/>
        <v>8647.0306799999998</v>
      </c>
      <c r="T26" s="81">
        <f t="shared" si="4"/>
        <v>8905.0234799999998</v>
      </c>
      <c r="U26" s="81">
        <f t="shared" si="4"/>
        <v>8962.6082200000001</v>
      </c>
    </row>
    <row r="27" spans="1:21" x14ac:dyDescent="0.25">
      <c r="A27" s="2" t="s">
        <v>216</v>
      </c>
      <c r="B27" s="81">
        <f t="shared" ref="B27" si="5">B15*$B$21</f>
        <v>0</v>
      </c>
      <c r="C27" s="81">
        <f t="shared" ref="C27:U27" si="6">C15*$B$21</f>
        <v>1594.5637999999999</v>
      </c>
      <c r="D27" s="81">
        <f t="shared" si="6"/>
        <v>10286.21646</v>
      </c>
      <c r="E27" s="81">
        <f t="shared" si="6"/>
        <v>16570.342400000001</v>
      </c>
      <c r="F27" s="81">
        <f t="shared" si="6"/>
        <v>18080.049180000002</v>
      </c>
      <c r="G27" s="81">
        <f t="shared" si="6"/>
        <v>19499.844519999999</v>
      </c>
      <c r="H27" s="81">
        <f t="shared" si="6"/>
        <v>19696.630099999998</v>
      </c>
      <c r="I27" s="81">
        <f t="shared" si="6"/>
        <v>19295.806700000001</v>
      </c>
      <c r="J27" s="81">
        <f t="shared" si="6"/>
        <v>19710.49856</v>
      </c>
      <c r="K27" s="81">
        <f t="shared" si="6"/>
        <v>19075.964619999999</v>
      </c>
      <c r="L27" s="81">
        <f t="shared" si="6"/>
        <v>15725.809579999999</v>
      </c>
      <c r="M27" s="81">
        <f t="shared" si="6"/>
        <v>14867.26002</v>
      </c>
      <c r="N27" s="81">
        <f t="shared" si="6"/>
        <v>16594.765179999999</v>
      </c>
      <c r="O27" s="81">
        <f t="shared" si="6"/>
        <v>17884.54664</v>
      </c>
      <c r="P27" s="81">
        <f t="shared" si="6"/>
        <v>18718.996940000001</v>
      </c>
      <c r="Q27" s="81">
        <f t="shared" si="6"/>
        <v>18091.002339999999</v>
      </c>
      <c r="R27" s="81">
        <f t="shared" si="6"/>
        <v>19380.831020000001</v>
      </c>
      <c r="S27" s="81">
        <f t="shared" si="6"/>
        <v>18546.467240000002</v>
      </c>
      <c r="T27" s="81">
        <f t="shared" si="6"/>
        <v>19032.776559999998</v>
      </c>
      <c r="U27" s="81">
        <f t="shared" si="6"/>
        <v>19018.5717</v>
      </c>
    </row>
    <row r="28" spans="1:21" x14ac:dyDescent="0.25">
      <c r="A28" s="2" t="s">
        <v>217</v>
      </c>
      <c r="B28" s="81">
        <f t="shared" ref="B28" si="7">B16*$B$21</f>
        <v>0</v>
      </c>
      <c r="C28" s="81">
        <f t="shared" ref="C28:U28" si="8">C16*$B$21</f>
        <v>7.5130999999999997</v>
      </c>
      <c r="D28" s="81">
        <f t="shared" si="8"/>
        <v>9499.6797800000004</v>
      </c>
      <c r="E28" s="81">
        <f t="shared" si="8"/>
        <v>15161.395039999999</v>
      </c>
      <c r="F28" s="81">
        <f t="shared" si="8"/>
        <v>11297.85476</v>
      </c>
      <c r="G28" s="81">
        <f t="shared" si="8"/>
        <v>12649.62032</v>
      </c>
      <c r="H28" s="81">
        <f t="shared" si="8"/>
        <v>13020.7726</v>
      </c>
      <c r="I28" s="81">
        <f t="shared" si="8"/>
        <v>13007.364299999999</v>
      </c>
      <c r="J28" s="81">
        <f t="shared" si="8"/>
        <v>13609.046899999999</v>
      </c>
      <c r="K28" s="81">
        <f t="shared" si="8"/>
        <v>12704.04336</v>
      </c>
      <c r="L28" s="81">
        <f t="shared" si="8"/>
        <v>10533.91236</v>
      </c>
      <c r="M28" s="81">
        <f t="shared" si="8"/>
        <v>9996.5278999999991</v>
      </c>
      <c r="N28" s="81">
        <f t="shared" si="8"/>
        <v>11311.619919999999</v>
      </c>
      <c r="O28" s="81">
        <f t="shared" si="8"/>
        <v>12990.168600000001</v>
      </c>
      <c r="P28" s="81">
        <f t="shared" si="8"/>
        <v>13974.04088</v>
      </c>
      <c r="Q28" s="81">
        <f t="shared" si="8"/>
        <v>13670.258760000001</v>
      </c>
      <c r="R28" s="81">
        <f t="shared" si="8"/>
        <v>14446.8123</v>
      </c>
      <c r="S28" s="81">
        <f t="shared" si="8"/>
        <v>14196.432839999999</v>
      </c>
      <c r="T28" s="81">
        <f t="shared" si="8"/>
        <v>14702.180920000001</v>
      </c>
      <c r="U28" s="81">
        <f t="shared" si="8"/>
        <v>14832.96926</v>
      </c>
    </row>
    <row r="29" spans="1:21" x14ac:dyDescent="0.25">
      <c r="A29" s="2" t="s">
        <v>218</v>
      </c>
      <c r="B29" s="81">
        <f t="shared" ref="B29" si="9">B17*$B$21</f>
        <v>0</v>
      </c>
      <c r="C29" s="81">
        <f t="shared" ref="C29:U29" si="10">C17*$B$21</f>
        <v>0</v>
      </c>
      <c r="D29" s="81">
        <f t="shared" si="10"/>
        <v>222.17295999999999</v>
      </c>
      <c r="E29" s="81">
        <f t="shared" si="10"/>
        <v>340.73523999999998</v>
      </c>
      <c r="F29" s="81">
        <f t="shared" si="10"/>
        <v>216.5205</v>
      </c>
      <c r="G29" s="81">
        <f t="shared" si="10"/>
        <v>229.88058000000001</v>
      </c>
      <c r="H29" s="81">
        <f t="shared" si="10"/>
        <v>206.44224</v>
      </c>
      <c r="I29" s="81">
        <f t="shared" si="10"/>
        <v>180.11052000000001</v>
      </c>
      <c r="J29" s="81">
        <f t="shared" si="10"/>
        <v>154.76964000000001</v>
      </c>
      <c r="K29" s="81">
        <f t="shared" si="10"/>
        <v>309.57722000000001</v>
      </c>
      <c r="L29" s="81">
        <f t="shared" si="10"/>
        <v>706.40146000000004</v>
      </c>
      <c r="M29" s="81">
        <f t="shared" si="10"/>
        <v>245.88762</v>
      </c>
      <c r="N29" s="81">
        <f t="shared" si="10"/>
        <v>258.78122000000002</v>
      </c>
      <c r="O29" s="81">
        <f t="shared" si="10"/>
        <v>230.40891999999999</v>
      </c>
      <c r="P29" s="81">
        <f t="shared" si="10"/>
        <v>240.26168000000001</v>
      </c>
      <c r="Q29" s="81">
        <f t="shared" si="10"/>
        <v>234.61666</v>
      </c>
      <c r="R29" s="81">
        <f t="shared" si="10"/>
        <v>228.82928000000001</v>
      </c>
      <c r="S29" s="81">
        <f t="shared" si="10"/>
        <v>223.96655999999999</v>
      </c>
      <c r="T29" s="81">
        <f t="shared" si="10"/>
        <v>222.93868000000001</v>
      </c>
      <c r="U29" s="81">
        <f t="shared" si="10"/>
        <v>227.46860000000001</v>
      </c>
    </row>
    <row r="30" spans="1:21" x14ac:dyDescent="0.25">
      <c r="A30" s="2" t="s">
        <v>219</v>
      </c>
      <c r="B30" s="81">
        <f t="shared" ref="B30" si="11">B18*$B$21</f>
        <v>0</v>
      </c>
      <c r="C30" s="81">
        <f t="shared" ref="C30:U30" si="12">C18*$B$21</f>
        <v>0</v>
      </c>
      <c r="D30" s="81">
        <f t="shared" si="12"/>
        <v>0</v>
      </c>
      <c r="E30" s="81">
        <f t="shared" si="12"/>
        <v>41.072299999999998</v>
      </c>
      <c r="F30" s="81">
        <f t="shared" si="12"/>
        <v>0</v>
      </c>
      <c r="G30" s="81">
        <f t="shared" si="12"/>
        <v>0</v>
      </c>
      <c r="H30" s="81">
        <f t="shared" si="12"/>
        <v>0</v>
      </c>
      <c r="I30" s="81">
        <f t="shared" si="12"/>
        <v>0</v>
      </c>
      <c r="J30" s="81">
        <f t="shared" si="12"/>
        <v>0</v>
      </c>
      <c r="K30" s="81">
        <f t="shared" si="12"/>
        <v>0</v>
      </c>
      <c r="L30" s="81">
        <f t="shared" si="12"/>
        <v>0</v>
      </c>
      <c r="M30" s="81">
        <f t="shared" si="12"/>
        <v>0</v>
      </c>
      <c r="N30" s="81">
        <f t="shared" si="12"/>
        <v>0</v>
      </c>
      <c r="O30" s="81">
        <f t="shared" si="12"/>
        <v>0</v>
      </c>
      <c r="P30" s="81">
        <f t="shared" si="12"/>
        <v>0</v>
      </c>
      <c r="Q30" s="81">
        <f t="shared" si="12"/>
        <v>0</v>
      </c>
      <c r="R30" s="81">
        <f t="shared" si="12"/>
        <v>0</v>
      </c>
      <c r="S30" s="81">
        <f t="shared" si="12"/>
        <v>0</v>
      </c>
      <c r="T30" s="81">
        <f t="shared" si="12"/>
        <v>0</v>
      </c>
      <c r="U30" s="81">
        <f t="shared" si="12"/>
        <v>0</v>
      </c>
    </row>
    <row r="31" spans="1:21" x14ac:dyDescent="0.25">
      <c r="A31" s="2" t="s">
        <v>220</v>
      </c>
      <c r="B31" s="81">
        <f t="shared" ref="B31" si="13">B19*$B$21</f>
        <v>0</v>
      </c>
      <c r="C31" s="81">
        <f t="shared" ref="C31:U31" si="14">C19*$B$21</f>
        <v>0</v>
      </c>
      <c r="D31" s="81">
        <f t="shared" si="14"/>
        <v>0</v>
      </c>
      <c r="E31" s="81">
        <f t="shared" si="14"/>
        <v>0</v>
      </c>
      <c r="F31" s="81">
        <f t="shared" si="14"/>
        <v>0</v>
      </c>
      <c r="G31" s="81">
        <f t="shared" si="14"/>
        <v>0</v>
      </c>
      <c r="H31" s="81">
        <f t="shared" si="14"/>
        <v>0</v>
      </c>
      <c r="I31" s="81">
        <f t="shared" si="14"/>
        <v>0</v>
      </c>
      <c r="J31" s="81">
        <f t="shared" si="14"/>
        <v>0</v>
      </c>
      <c r="K31" s="81">
        <f t="shared" si="14"/>
        <v>0</v>
      </c>
      <c r="L31" s="81">
        <f t="shared" si="14"/>
        <v>668.66697999999997</v>
      </c>
      <c r="M31" s="81">
        <f t="shared" si="14"/>
        <v>0</v>
      </c>
      <c r="N31" s="81">
        <f t="shared" si="14"/>
        <v>0</v>
      </c>
      <c r="O31" s="81">
        <f t="shared" si="14"/>
        <v>0</v>
      </c>
      <c r="P31" s="81">
        <f t="shared" si="14"/>
        <v>0</v>
      </c>
      <c r="Q31" s="81">
        <f t="shared" si="14"/>
        <v>0</v>
      </c>
      <c r="R31" s="81">
        <f t="shared" si="14"/>
        <v>0</v>
      </c>
      <c r="S31" s="81">
        <f t="shared" si="14"/>
        <v>0</v>
      </c>
      <c r="T31" s="81">
        <f t="shared" si="14"/>
        <v>0</v>
      </c>
      <c r="U31" s="81">
        <f t="shared" si="14"/>
        <v>0</v>
      </c>
    </row>
    <row r="32" spans="1:21" x14ac:dyDescent="0.25">
      <c r="A32" s="2" t="s">
        <v>221</v>
      </c>
      <c r="B32" s="81">
        <f>SUM(B24:B31)</f>
        <v>217.16713999999999</v>
      </c>
      <c r="C32" s="81">
        <f t="shared" ref="C32:U32" si="15">SUM(C24:C31)</f>
        <v>7422.6859599999998</v>
      </c>
      <c r="D32" s="81">
        <f t="shared" si="15"/>
        <v>39144.875420000004</v>
      </c>
      <c r="E32" s="81">
        <f t="shared" si="15"/>
        <v>56371.494920000005</v>
      </c>
      <c r="F32" s="81">
        <f t="shared" si="15"/>
        <v>57578.393020000003</v>
      </c>
      <c r="G32" s="81">
        <f t="shared" si="15"/>
        <v>64236.877619999999</v>
      </c>
      <c r="H32" s="81">
        <f t="shared" si="15"/>
        <v>66085.130380000002</v>
      </c>
      <c r="I32" s="81">
        <f t="shared" si="15"/>
        <v>66042.533540000004</v>
      </c>
      <c r="J32" s="81">
        <f t="shared" si="15"/>
        <v>69048.202600000004</v>
      </c>
      <c r="K32" s="81">
        <f t="shared" si="15"/>
        <v>67438.826960000006</v>
      </c>
      <c r="L32" s="81">
        <f t="shared" si="15"/>
        <v>57243.843200000003</v>
      </c>
      <c r="M32" s="81">
        <f t="shared" si="15"/>
        <v>53640.684260000009</v>
      </c>
      <c r="N32" s="81">
        <f t="shared" si="15"/>
        <v>60748.288259999994</v>
      </c>
      <c r="O32" s="81">
        <f t="shared" si="15"/>
        <v>64887.21862</v>
      </c>
      <c r="P32" s="81">
        <f t="shared" si="15"/>
        <v>69205.778999999995</v>
      </c>
      <c r="Q32" s="81">
        <f t="shared" si="15"/>
        <v>67475.934399999998</v>
      </c>
      <c r="R32" s="81">
        <f t="shared" si="15"/>
        <v>75412.557780000017</v>
      </c>
      <c r="S32" s="81">
        <f t="shared" si="15"/>
        <v>72379.74231999999</v>
      </c>
      <c r="T32" s="81">
        <f t="shared" si="15"/>
        <v>74769.569620000009</v>
      </c>
      <c r="U32" s="81">
        <f t="shared" si="15"/>
        <v>75229.763859999992</v>
      </c>
    </row>
    <row r="33" spans="1:21" x14ac:dyDescent="0.25">
      <c r="A33" s="26" t="s">
        <v>222</v>
      </c>
      <c r="B33" s="127">
        <f>B32/1000</f>
        <v>0.21716713999999998</v>
      </c>
      <c r="C33" s="127">
        <f t="shared" ref="C33" si="16">C32/1000</f>
        <v>7.4226859599999999</v>
      </c>
      <c r="D33" s="127">
        <f t="shared" ref="D33" si="17">D32/1000</f>
        <v>39.144875420000005</v>
      </c>
      <c r="E33" s="127">
        <f t="shared" ref="E33" si="18">E32/1000</f>
        <v>56.371494920000004</v>
      </c>
      <c r="F33" s="127">
        <f t="shared" ref="F33" si="19">F32/1000</f>
        <v>57.57839302</v>
      </c>
      <c r="G33" s="127">
        <f t="shared" ref="G33" si="20">G32/1000</f>
        <v>64.236877620000001</v>
      </c>
      <c r="H33" s="127">
        <f t="shared" ref="H33" si="21">H32/1000</f>
        <v>66.085130379999995</v>
      </c>
      <c r="I33" s="127">
        <f t="shared" ref="I33" si="22">I32/1000</f>
        <v>66.042533540000008</v>
      </c>
      <c r="J33" s="127">
        <f t="shared" ref="J33" si="23">J32/1000</f>
        <v>69.04820260000001</v>
      </c>
      <c r="K33" s="127">
        <f t="shared" ref="K33" si="24">K32/1000</f>
        <v>67.43882696</v>
      </c>
      <c r="L33" s="127">
        <f t="shared" ref="L33" si="25">L32/1000</f>
        <v>57.243843200000001</v>
      </c>
      <c r="M33" s="127">
        <f t="shared" ref="M33" si="26">M32/1000</f>
        <v>53.640684260000008</v>
      </c>
      <c r="N33" s="127">
        <f t="shared" ref="N33" si="27">N32/1000</f>
        <v>60.748288259999995</v>
      </c>
      <c r="O33" s="127">
        <f t="shared" ref="O33" si="28">O32/1000</f>
        <v>64.887218619999999</v>
      </c>
      <c r="P33" s="127">
        <f t="shared" ref="P33" si="29">P32/1000</f>
        <v>69.205778999999993</v>
      </c>
      <c r="Q33" s="127">
        <f t="shared" ref="Q33" si="30">Q32/1000</f>
        <v>67.4759344</v>
      </c>
      <c r="R33" s="127">
        <f t="shared" ref="R33" si="31">R32/1000</f>
        <v>75.412557780000014</v>
      </c>
      <c r="S33" s="127">
        <f>S32/1000</f>
        <v>72.379742319999991</v>
      </c>
      <c r="T33" s="127">
        <f t="shared" ref="T33" si="32">T32/1000</f>
        <v>74.769569620000013</v>
      </c>
      <c r="U33" s="127">
        <f t="shared" ref="U33" si="33">U32/1000</f>
        <v>75.229763859999991</v>
      </c>
    </row>
    <row r="35" spans="1:21" ht="15" customHeight="1" x14ac:dyDescent="0.25">
      <c r="A35" s="142" t="s">
        <v>43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</row>
    <row r="36" spans="1:21" ht="15" customHeight="1" x14ac:dyDescent="0.2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</row>
    <row r="37" spans="1:21" ht="15" customHeight="1" x14ac:dyDescent="0.25">
      <c r="A37" s="137" t="s">
        <v>10</v>
      </c>
      <c r="B37" s="137" t="s">
        <v>11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</row>
    <row r="38" spans="1:21" ht="15" customHeight="1" x14ac:dyDescent="0.25">
      <c r="A38" s="137"/>
      <c r="B38" s="2">
        <v>0</v>
      </c>
      <c r="C38" s="2">
        <v>2</v>
      </c>
      <c r="D38" s="2">
        <v>5</v>
      </c>
      <c r="E38" s="2">
        <v>7</v>
      </c>
      <c r="F38" s="2">
        <v>9</v>
      </c>
      <c r="G38" s="2">
        <v>12</v>
      </c>
      <c r="H38" s="2">
        <v>14</v>
      </c>
      <c r="I38" s="2">
        <v>16</v>
      </c>
      <c r="J38" s="2">
        <v>19</v>
      </c>
      <c r="K38" s="2">
        <v>21</v>
      </c>
      <c r="L38" s="2">
        <v>23</v>
      </c>
      <c r="M38" s="2">
        <v>26</v>
      </c>
      <c r="N38" s="2">
        <v>28</v>
      </c>
      <c r="O38" s="2">
        <v>30</v>
      </c>
      <c r="P38" s="2">
        <v>33</v>
      </c>
      <c r="Q38" s="2">
        <v>35</v>
      </c>
      <c r="R38" s="2">
        <v>37</v>
      </c>
      <c r="S38" s="2">
        <v>40</v>
      </c>
      <c r="T38" s="2">
        <v>44</v>
      </c>
      <c r="U38" s="2">
        <v>47</v>
      </c>
    </row>
    <row r="39" spans="1:21" ht="15" customHeight="1" x14ac:dyDescent="0.25">
      <c r="A39" s="2" t="s">
        <v>0</v>
      </c>
      <c r="B39" s="81">
        <v>121.10323</v>
      </c>
      <c r="C39" s="81">
        <v>3644.1140700000001</v>
      </c>
      <c r="D39" s="81">
        <v>8535.1616300000005</v>
      </c>
      <c r="E39" s="81">
        <v>12099.13377</v>
      </c>
      <c r="F39" s="81">
        <v>12753.202499999999</v>
      </c>
      <c r="G39" s="81">
        <v>12905.566559999999</v>
      </c>
      <c r="H39" s="81">
        <v>13742.454760000001</v>
      </c>
      <c r="I39" s="81">
        <v>13333.58431</v>
      </c>
      <c r="J39" s="81">
        <v>14107.46954</v>
      </c>
      <c r="K39" s="81">
        <v>13510.969800000001</v>
      </c>
      <c r="L39" s="81">
        <v>12541.46802</v>
      </c>
      <c r="M39" s="81">
        <v>13391.568799999999</v>
      </c>
      <c r="N39" s="81">
        <v>12729.434300000001</v>
      </c>
      <c r="O39" s="81">
        <v>12843.937120000001</v>
      </c>
      <c r="P39" s="81">
        <v>13319.380740000001</v>
      </c>
      <c r="Q39" s="81">
        <v>13268.509700000001</v>
      </c>
      <c r="R39" s="81">
        <v>15449.20399</v>
      </c>
      <c r="S39" s="81">
        <v>15102.558709999999</v>
      </c>
      <c r="T39" s="81">
        <v>14449.63588</v>
      </c>
      <c r="U39" s="81">
        <v>15087.00281</v>
      </c>
    </row>
    <row r="40" spans="1:21" ht="15" customHeight="1" x14ac:dyDescent="0.25">
      <c r="A40" s="2" t="s">
        <v>1</v>
      </c>
      <c r="B40" s="81">
        <v>0</v>
      </c>
      <c r="C40" s="81">
        <v>715.86901</v>
      </c>
      <c r="D40" s="81">
        <v>2587.7188000000001</v>
      </c>
      <c r="E40" s="81">
        <v>3115.34717</v>
      </c>
      <c r="F40" s="81">
        <v>2935.89644</v>
      </c>
      <c r="G40" s="81">
        <v>2745.4632499999998</v>
      </c>
      <c r="H40" s="81">
        <v>2771.7651799999999</v>
      </c>
      <c r="I40" s="81">
        <v>2592.73155</v>
      </c>
      <c r="J40" s="81">
        <v>2627.5808000000002</v>
      </c>
      <c r="K40" s="81">
        <v>2698.33952</v>
      </c>
      <c r="L40" s="81">
        <v>3333.5381499999999</v>
      </c>
      <c r="M40" s="81">
        <v>3117.8051099999998</v>
      </c>
      <c r="N40" s="81">
        <v>2555.5228000000002</v>
      </c>
      <c r="O40" s="81">
        <v>2431.4962999999998</v>
      </c>
      <c r="P40" s="81">
        <v>2602.1260400000001</v>
      </c>
      <c r="Q40" s="81">
        <v>2627.3671899999999</v>
      </c>
      <c r="R40" s="81">
        <v>3132.67344</v>
      </c>
      <c r="S40" s="81">
        <v>3139.10466</v>
      </c>
      <c r="T40" s="81">
        <v>3048.0968400000002</v>
      </c>
      <c r="U40" s="81">
        <v>3189.0543600000001</v>
      </c>
    </row>
    <row r="41" spans="1:21" ht="15" customHeight="1" x14ac:dyDescent="0.25">
      <c r="A41" s="2" t="s">
        <v>2</v>
      </c>
      <c r="B41" s="81">
        <v>0</v>
      </c>
      <c r="C41" s="81">
        <v>1059.91886</v>
      </c>
      <c r="D41" s="81">
        <v>4074.9197100000001</v>
      </c>
      <c r="E41" s="81">
        <v>5617.3657800000001</v>
      </c>
      <c r="F41" s="81">
        <v>5280.5254299999997</v>
      </c>
      <c r="G41" s="81">
        <v>5134.0613999999996</v>
      </c>
      <c r="H41" s="81">
        <v>5366.7518099999998</v>
      </c>
      <c r="I41" s="81">
        <v>5165.4307500000004</v>
      </c>
      <c r="J41" s="81">
        <v>5409.5055300000004</v>
      </c>
      <c r="K41" s="81">
        <v>5192.3740100000005</v>
      </c>
      <c r="L41" s="81">
        <v>5232.8784699999997</v>
      </c>
      <c r="M41" s="81">
        <v>5200.6593199999998</v>
      </c>
      <c r="N41" s="81">
        <v>4859.13915</v>
      </c>
      <c r="O41" s="81">
        <v>5127.19614</v>
      </c>
      <c r="P41" s="81">
        <v>5448.7238699999998</v>
      </c>
      <c r="Q41" s="81">
        <v>5457.88166</v>
      </c>
      <c r="R41" s="81">
        <v>6119.2798499999999</v>
      </c>
      <c r="S41" s="81">
        <v>6164.3321800000003</v>
      </c>
      <c r="T41" s="81">
        <v>5951.2619400000003</v>
      </c>
      <c r="U41" s="81">
        <v>6190.5888000000004</v>
      </c>
    </row>
    <row r="42" spans="1:21" ht="15" customHeight="1" x14ac:dyDescent="0.25">
      <c r="A42" s="2" t="s">
        <v>3</v>
      </c>
      <c r="B42" s="81">
        <v>0</v>
      </c>
      <c r="C42" s="81">
        <v>2271.5670300000002</v>
      </c>
      <c r="D42" s="81">
        <v>10575.43692</v>
      </c>
      <c r="E42" s="81">
        <v>13688.14748</v>
      </c>
      <c r="F42" s="81">
        <v>12818.28206</v>
      </c>
      <c r="G42" s="81">
        <v>12603.77016</v>
      </c>
      <c r="H42" s="81">
        <v>13242.07712</v>
      </c>
      <c r="I42" s="81">
        <v>12750.746649999999</v>
      </c>
      <c r="J42" s="81">
        <v>13454.7894</v>
      </c>
      <c r="K42" s="81">
        <v>13022.977870000001</v>
      </c>
      <c r="L42" s="81">
        <v>12055.207259999999</v>
      </c>
      <c r="M42" s="81">
        <v>12852.72327</v>
      </c>
      <c r="N42" s="81">
        <v>12167.643679999999</v>
      </c>
      <c r="O42" s="81">
        <v>12752.79881</v>
      </c>
      <c r="P42" s="81">
        <v>13645.5196</v>
      </c>
      <c r="Q42" s="81">
        <v>13681.16682</v>
      </c>
      <c r="R42" s="81">
        <v>14822.68324</v>
      </c>
      <c r="S42" s="81">
        <v>15049.24228</v>
      </c>
      <c r="T42" s="81">
        <v>14482.143980000001</v>
      </c>
      <c r="U42" s="81">
        <v>15128.370010000001</v>
      </c>
    </row>
    <row r="43" spans="1:21" ht="15" customHeight="1" x14ac:dyDescent="0.25">
      <c r="A43" s="2" t="s">
        <v>4</v>
      </c>
      <c r="B43" s="81">
        <v>0</v>
      </c>
      <c r="C43" s="81">
        <v>1205.4551799999999</v>
      </c>
      <c r="D43" s="81">
        <v>9085.2402199999997</v>
      </c>
      <c r="E43" s="81">
        <v>13213.63042</v>
      </c>
      <c r="F43" s="81">
        <v>8213.9529600000005</v>
      </c>
      <c r="G43" s="81">
        <v>8159.9693900000002</v>
      </c>
      <c r="H43" s="81">
        <v>8555.4070300000003</v>
      </c>
      <c r="I43" s="81">
        <v>8296.5814900000005</v>
      </c>
      <c r="J43" s="81">
        <v>8762.1305699999994</v>
      </c>
      <c r="K43" s="81">
        <v>8099.3283099999999</v>
      </c>
      <c r="L43" s="81">
        <v>7568.6091999999999</v>
      </c>
      <c r="M43" s="81">
        <v>8056.3197</v>
      </c>
      <c r="N43" s="81">
        <v>7630.8916099999997</v>
      </c>
      <c r="O43" s="81">
        <v>8577.8284800000001</v>
      </c>
      <c r="P43" s="81">
        <v>9309.6507199999996</v>
      </c>
      <c r="Q43" s="81">
        <v>9387.0792600000004</v>
      </c>
      <c r="R43" s="81">
        <v>9906.7236499999999</v>
      </c>
      <c r="S43" s="81">
        <v>10209.784449999999</v>
      </c>
      <c r="T43" s="81">
        <v>9793.7129399999994</v>
      </c>
      <c r="U43" s="81">
        <v>10237.13767</v>
      </c>
    </row>
    <row r="44" spans="1:21" ht="15" customHeight="1" x14ac:dyDescent="0.25">
      <c r="A44" s="2" t="s">
        <v>5</v>
      </c>
      <c r="B44" s="81">
        <v>0</v>
      </c>
      <c r="C44" s="81">
        <v>0</v>
      </c>
      <c r="D44" s="81">
        <v>94.438800000000001</v>
      </c>
      <c r="E44" s="81">
        <v>103.06156</v>
      </c>
      <c r="F44" s="81">
        <v>9.3127800000000001</v>
      </c>
      <c r="G44" s="81">
        <v>0</v>
      </c>
      <c r="H44" s="81">
        <v>0</v>
      </c>
      <c r="I44" s="81">
        <v>0</v>
      </c>
      <c r="J44" s="81">
        <v>0.64485000000000003</v>
      </c>
      <c r="K44" s="81">
        <v>95.656329999999997</v>
      </c>
      <c r="L44" s="81">
        <v>91.170330000000007</v>
      </c>
      <c r="M44" s="81">
        <v>96.414630000000002</v>
      </c>
      <c r="N44" s="81">
        <v>224.66405</v>
      </c>
      <c r="O44" s="81">
        <v>76.748260000000002</v>
      </c>
      <c r="P44" s="81">
        <v>82.334900000000005</v>
      </c>
      <c r="Q44" s="81">
        <v>82.76343</v>
      </c>
      <c r="R44" s="81">
        <v>87.787930000000003</v>
      </c>
      <c r="S44" s="81">
        <v>89.434849999999997</v>
      </c>
      <c r="T44" s="81">
        <v>86.133799999999994</v>
      </c>
      <c r="U44" s="81">
        <v>87.789900000000003</v>
      </c>
    </row>
    <row r="45" spans="1:21" ht="15" customHeight="1" x14ac:dyDescent="0.25">
      <c r="A45" s="2" t="s">
        <v>6</v>
      </c>
      <c r="B45" s="81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81">
        <v>0</v>
      </c>
      <c r="T45" s="81">
        <v>0</v>
      </c>
      <c r="U45" s="81">
        <v>0</v>
      </c>
    </row>
    <row r="46" spans="1:21" ht="15" customHeight="1" x14ac:dyDescent="0.25">
      <c r="A46" s="2" t="s">
        <v>7</v>
      </c>
      <c r="B46" s="81">
        <v>0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1">
        <v>0</v>
      </c>
      <c r="R46" s="81">
        <v>0</v>
      </c>
      <c r="S46" s="81">
        <v>0</v>
      </c>
      <c r="T46" s="81">
        <v>0</v>
      </c>
      <c r="U46" s="81">
        <v>0</v>
      </c>
    </row>
    <row r="47" spans="1:21" ht="1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21" ht="15" customHeight="1" x14ac:dyDescent="0.25">
      <c r="A48" s="7" t="s">
        <v>12</v>
      </c>
      <c r="B48" s="7">
        <v>2</v>
      </c>
      <c r="C48" s="5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21" ht="15" customHeight="1" x14ac:dyDescent="0.25">
      <c r="A49" s="137" t="s">
        <v>10</v>
      </c>
      <c r="B49" s="137" t="s">
        <v>11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</row>
    <row r="50" spans="1:21" ht="15" customHeight="1" x14ac:dyDescent="0.25">
      <c r="A50" s="137"/>
      <c r="B50" s="2">
        <v>0</v>
      </c>
      <c r="C50" s="2">
        <v>2</v>
      </c>
      <c r="D50" s="2">
        <v>5</v>
      </c>
      <c r="E50" s="2">
        <v>7</v>
      </c>
      <c r="F50" s="2">
        <v>9</v>
      </c>
      <c r="G50" s="2">
        <v>12</v>
      </c>
      <c r="H50" s="2">
        <v>14</v>
      </c>
      <c r="I50" s="2">
        <v>16</v>
      </c>
      <c r="J50" s="2">
        <v>19</v>
      </c>
      <c r="K50" s="2">
        <v>21</v>
      </c>
      <c r="L50" s="2">
        <v>23</v>
      </c>
      <c r="M50" s="2">
        <v>26</v>
      </c>
      <c r="N50" s="2">
        <v>28</v>
      </c>
      <c r="O50" s="2">
        <v>30</v>
      </c>
      <c r="P50" s="2">
        <v>33</v>
      </c>
      <c r="Q50" s="2">
        <v>35</v>
      </c>
      <c r="R50" s="2">
        <v>37</v>
      </c>
      <c r="S50" s="2">
        <v>40</v>
      </c>
      <c r="T50" s="2">
        <v>44</v>
      </c>
      <c r="U50" s="2">
        <v>47</v>
      </c>
    </row>
    <row r="51" spans="1:21" ht="15" customHeight="1" x14ac:dyDescent="0.25">
      <c r="A51" s="2" t="s">
        <v>213</v>
      </c>
      <c r="B51" s="81">
        <f>B39*$B$48</f>
        <v>242.20645999999999</v>
      </c>
      <c r="C51" s="81">
        <f>C39*$B$48</f>
        <v>7288.2281400000002</v>
      </c>
      <c r="D51" s="81">
        <f t="shared" ref="D51:U51" si="34">D39*$B$48</f>
        <v>17070.323260000001</v>
      </c>
      <c r="E51" s="81">
        <f t="shared" si="34"/>
        <v>24198.267540000001</v>
      </c>
      <c r="F51" s="81">
        <f t="shared" si="34"/>
        <v>25506.404999999999</v>
      </c>
      <c r="G51" s="81">
        <f t="shared" si="34"/>
        <v>25811.133119999999</v>
      </c>
      <c r="H51" s="81">
        <f t="shared" si="34"/>
        <v>27484.909520000001</v>
      </c>
      <c r="I51" s="81">
        <f t="shared" si="34"/>
        <v>26667.16862</v>
      </c>
      <c r="J51" s="81">
        <f t="shared" si="34"/>
        <v>28214.93908</v>
      </c>
      <c r="K51" s="81">
        <f t="shared" si="34"/>
        <v>27021.939600000002</v>
      </c>
      <c r="L51" s="81">
        <f t="shared" si="34"/>
        <v>25082.936040000001</v>
      </c>
      <c r="M51" s="81">
        <f t="shared" si="34"/>
        <v>26783.137599999998</v>
      </c>
      <c r="N51" s="81">
        <f t="shared" si="34"/>
        <v>25458.868600000002</v>
      </c>
      <c r="O51" s="81">
        <f t="shared" si="34"/>
        <v>25687.874240000001</v>
      </c>
      <c r="P51" s="81">
        <f t="shared" si="34"/>
        <v>26638.761480000001</v>
      </c>
      <c r="Q51" s="81">
        <f t="shared" si="34"/>
        <v>26537.019400000001</v>
      </c>
      <c r="R51" s="81">
        <f t="shared" si="34"/>
        <v>30898.40798</v>
      </c>
      <c r="S51" s="81">
        <f t="shared" si="34"/>
        <v>30205.117419999999</v>
      </c>
      <c r="T51" s="81">
        <f t="shared" si="34"/>
        <v>28899.27176</v>
      </c>
      <c r="U51" s="81">
        <f t="shared" si="34"/>
        <v>30174.00562</v>
      </c>
    </row>
    <row r="52" spans="1:21" ht="15" customHeight="1" x14ac:dyDescent="0.25">
      <c r="A52" s="2" t="s">
        <v>214</v>
      </c>
      <c r="B52" s="81">
        <f t="shared" ref="B52" si="35">B40*$B$48</f>
        <v>0</v>
      </c>
      <c r="C52" s="81">
        <f t="shared" ref="C52:U52" si="36">C40*$B$48</f>
        <v>1431.73802</v>
      </c>
      <c r="D52" s="81">
        <f t="shared" si="36"/>
        <v>5175.4376000000002</v>
      </c>
      <c r="E52" s="81">
        <f t="shared" si="36"/>
        <v>6230.69434</v>
      </c>
      <c r="F52" s="81">
        <f t="shared" si="36"/>
        <v>5871.79288</v>
      </c>
      <c r="G52" s="81">
        <f t="shared" si="36"/>
        <v>5490.9264999999996</v>
      </c>
      <c r="H52" s="81">
        <f t="shared" si="36"/>
        <v>5543.5303599999997</v>
      </c>
      <c r="I52" s="81">
        <f t="shared" si="36"/>
        <v>5185.4630999999999</v>
      </c>
      <c r="J52" s="81">
        <f t="shared" si="36"/>
        <v>5255.1616000000004</v>
      </c>
      <c r="K52" s="81">
        <f t="shared" si="36"/>
        <v>5396.67904</v>
      </c>
      <c r="L52" s="81">
        <f t="shared" si="36"/>
        <v>6667.0762999999997</v>
      </c>
      <c r="M52" s="81">
        <f t="shared" si="36"/>
        <v>6235.6102199999996</v>
      </c>
      <c r="N52" s="81">
        <f t="shared" si="36"/>
        <v>5111.0456000000004</v>
      </c>
      <c r="O52" s="81">
        <f t="shared" si="36"/>
        <v>4862.9925999999996</v>
      </c>
      <c r="P52" s="81">
        <f t="shared" si="36"/>
        <v>5204.2520800000002</v>
      </c>
      <c r="Q52" s="81">
        <f t="shared" si="36"/>
        <v>5254.7343799999999</v>
      </c>
      <c r="R52" s="81">
        <f t="shared" si="36"/>
        <v>6265.3468800000001</v>
      </c>
      <c r="S52" s="81">
        <f t="shared" si="36"/>
        <v>6278.2093199999999</v>
      </c>
      <c r="T52" s="81">
        <f t="shared" si="36"/>
        <v>6096.1936800000003</v>
      </c>
      <c r="U52" s="81">
        <f t="shared" si="36"/>
        <v>6378.1087200000002</v>
      </c>
    </row>
    <row r="53" spans="1:21" ht="15" customHeight="1" x14ac:dyDescent="0.25">
      <c r="A53" s="2" t="s">
        <v>215</v>
      </c>
      <c r="B53" s="81">
        <f t="shared" ref="B53" si="37">B41*$B$48</f>
        <v>0</v>
      </c>
      <c r="C53" s="81">
        <f t="shared" ref="C53:U53" si="38">C41*$B$48</f>
        <v>2119.83772</v>
      </c>
      <c r="D53" s="81">
        <f t="shared" si="38"/>
        <v>8149.8394200000002</v>
      </c>
      <c r="E53" s="81">
        <f t="shared" si="38"/>
        <v>11234.73156</v>
      </c>
      <c r="F53" s="81">
        <f t="shared" si="38"/>
        <v>10561.050859999999</v>
      </c>
      <c r="G53" s="81">
        <f t="shared" si="38"/>
        <v>10268.122799999999</v>
      </c>
      <c r="H53" s="81">
        <f t="shared" si="38"/>
        <v>10733.50362</v>
      </c>
      <c r="I53" s="81">
        <f t="shared" si="38"/>
        <v>10330.861500000001</v>
      </c>
      <c r="J53" s="81">
        <f t="shared" si="38"/>
        <v>10819.011060000001</v>
      </c>
      <c r="K53" s="81">
        <f t="shared" si="38"/>
        <v>10384.748020000001</v>
      </c>
      <c r="L53" s="81">
        <f t="shared" si="38"/>
        <v>10465.756939999999</v>
      </c>
      <c r="M53" s="81">
        <f t="shared" si="38"/>
        <v>10401.31864</v>
      </c>
      <c r="N53" s="81">
        <f t="shared" si="38"/>
        <v>9718.2782999999999</v>
      </c>
      <c r="O53" s="81">
        <f t="shared" si="38"/>
        <v>10254.39228</v>
      </c>
      <c r="P53" s="81">
        <f t="shared" si="38"/>
        <v>10897.44774</v>
      </c>
      <c r="Q53" s="81">
        <f t="shared" si="38"/>
        <v>10915.76332</v>
      </c>
      <c r="R53" s="81">
        <f t="shared" si="38"/>
        <v>12238.5597</v>
      </c>
      <c r="S53" s="81">
        <f t="shared" si="38"/>
        <v>12328.664360000001</v>
      </c>
      <c r="T53" s="81">
        <f t="shared" si="38"/>
        <v>11902.523880000001</v>
      </c>
      <c r="U53" s="81">
        <f t="shared" si="38"/>
        <v>12381.177600000001</v>
      </c>
    </row>
    <row r="54" spans="1:21" ht="15" customHeight="1" x14ac:dyDescent="0.25">
      <c r="A54" s="2" t="s">
        <v>216</v>
      </c>
      <c r="B54" s="81">
        <f t="shared" ref="B54" si="39">B42*$B$48</f>
        <v>0</v>
      </c>
      <c r="C54" s="81">
        <f t="shared" ref="C54:U54" si="40">C42*$B$48</f>
        <v>4543.1340600000003</v>
      </c>
      <c r="D54" s="81">
        <f t="shared" si="40"/>
        <v>21150.87384</v>
      </c>
      <c r="E54" s="81">
        <f t="shared" si="40"/>
        <v>27376.294959999999</v>
      </c>
      <c r="F54" s="81">
        <f t="shared" si="40"/>
        <v>25636.564119999999</v>
      </c>
      <c r="G54" s="81">
        <f t="shared" si="40"/>
        <v>25207.54032</v>
      </c>
      <c r="H54" s="81">
        <f t="shared" si="40"/>
        <v>26484.15424</v>
      </c>
      <c r="I54" s="81">
        <f t="shared" si="40"/>
        <v>25501.493299999998</v>
      </c>
      <c r="J54" s="81">
        <f t="shared" si="40"/>
        <v>26909.578799999999</v>
      </c>
      <c r="K54" s="81">
        <f t="shared" si="40"/>
        <v>26045.955740000001</v>
      </c>
      <c r="L54" s="81">
        <f t="shared" si="40"/>
        <v>24110.414519999998</v>
      </c>
      <c r="M54" s="81">
        <f t="shared" si="40"/>
        <v>25705.446540000001</v>
      </c>
      <c r="N54" s="81">
        <f t="shared" si="40"/>
        <v>24335.287359999998</v>
      </c>
      <c r="O54" s="81">
        <f t="shared" si="40"/>
        <v>25505.59762</v>
      </c>
      <c r="P54" s="81">
        <f t="shared" si="40"/>
        <v>27291.039199999999</v>
      </c>
      <c r="Q54" s="81">
        <f t="shared" si="40"/>
        <v>27362.333640000001</v>
      </c>
      <c r="R54" s="81">
        <f t="shared" si="40"/>
        <v>29645.366480000001</v>
      </c>
      <c r="S54" s="81">
        <f t="shared" si="40"/>
        <v>30098.484560000001</v>
      </c>
      <c r="T54" s="81">
        <f t="shared" si="40"/>
        <v>28964.287960000001</v>
      </c>
      <c r="U54" s="81">
        <f t="shared" si="40"/>
        <v>30256.740020000001</v>
      </c>
    </row>
    <row r="55" spans="1:21" ht="15" customHeight="1" x14ac:dyDescent="0.25">
      <c r="A55" s="2" t="s">
        <v>217</v>
      </c>
      <c r="B55" s="81">
        <f t="shared" ref="B55" si="41">B43*$B$48</f>
        <v>0</v>
      </c>
      <c r="C55" s="81">
        <f t="shared" ref="C55:U55" si="42">C43*$B$48</f>
        <v>2410.9103599999999</v>
      </c>
      <c r="D55" s="81">
        <f t="shared" si="42"/>
        <v>18170.480439999999</v>
      </c>
      <c r="E55" s="81">
        <f t="shared" si="42"/>
        <v>26427.260839999999</v>
      </c>
      <c r="F55" s="81">
        <f t="shared" si="42"/>
        <v>16427.905920000001</v>
      </c>
      <c r="G55" s="81">
        <f t="shared" si="42"/>
        <v>16319.93878</v>
      </c>
      <c r="H55" s="81">
        <f t="shared" si="42"/>
        <v>17110.814060000001</v>
      </c>
      <c r="I55" s="81">
        <f t="shared" si="42"/>
        <v>16593.162980000001</v>
      </c>
      <c r="J55" s="81">
        <f t="shared" si="42"/>
        <v>17524.261139999999</v>
      </c>
      <c r="K55" s="81">
        <f t="shared" si="42"/>
        <v>16198.65662</v>
      </c>
      <c r="L55" s="81">
        <f t="shared" si="42"/>
        <v>15137.2184</v>
      </c>
      <c r="M55" s="81">
        <f t="shared" si="42"/>
        <v>16112.6394</v>
      </c>
      <c r="N55" s="81">
        <f t="shared" si="42"/>
        <v>15261.783219999999</v>
      </c>
      <c r="O55" s="81">
        <f t="shared" si="42"/>
        <v>17155.65696</v>
      </c>
      <c r="P55" s="81">
        <f t="shared" si="42"/>
        <v>18619.301439999999</v>
      </c>
      <c r="Q55" s="81">
        <f t="shared" si="42"/>
        <v>18774.158520000001</v>
      </c>
      <c r="R55" s="81">
        <f t="shared" si="42"/>
        <v>19813.4473</v>
      </c>
      <c r="S55" s="81">
        <f t="shared" si="42"/>
        <v>20419.568899999998</v>
      </c>
      <c r="T55" s="81">
        <f t="shared" si="42"/>
        <v>19587.425879999999</v>
      </c>
      <c r="U55" s="81">
        <f t="shared" si="42"/>
        <v>20474.27534</v>
      </c>
    </row>
    <row r="56" spans="1:21" x14ac:dyDescent="0.25">
      <c r="A56" s="2" t="s">
        <v>218</v>
      </c>
      <c r="B56" s="81">
        <f t="shared" ref="B56" si="43">B44*$B$48</f>
        <v>0</v>
      </c>
      <c r="C56" s="81">
        <f t="shared" ref="C56:U56" si="44">C44*$B$48</f>
        <v>0</v>
      </c>
      <c r="D56" s="81">
        <f t="shared" si="44"/>
        <v>188.8776</v>
      </c>
      <c r="E56" s="81">
        <f t="shared" si="44"/>
        <v>206.12312</v>
      </c>
      <c r="F56" s="81">
        <f t="shared" si="44"/>
        <v>18.62556</v>
      </c>
      <c r="G56" s="81">
        <f t="shared" si="44"/>
        <v>0</v>
      </c>
      <c r="H56" s="81">
        <f t="shared" si="44"/>
        <v>0</v>
      </c>
      <c r="I56" s="81">
        <f t="shared" si="44"/>
        <v>0</v>
      </c>
      <c r="J56" s="81">
        <f t="shared" si="44"/>
        <v>1.2897000000000001</v>
      </c>
      <c r="K56" s="81">
        <f t="shared" si="44"/>
        <v>191.31265999999999</v>
      </c>
      <c r="L56" s="81">
        <f t="shared" si="44"/>
        <v>182.34066000000001</v>
      </c>
      <c r="M56" s="81">
        <f t="shared" si="44"/>
        <v>192.82926</v>
      </c>
      <c r="N56" s="81">
        <f t="shared" si="44"/>
        <v>449.32810000000001</v>
      </c>
      <c r="O56" s="81">
        <f t="shared" si="44"/>
        <v>153.49652</v>
      </c>
      <c r="P56" s="81">
        <f t="shared" si="44"/>
        <v>164.66980000000001</v>
      </c>
      <c r="Q56" s="81">
        <f t="shared" si="44"/>
        <v>165.52686</v>
      </c>
      <c r="R56" s="81">
        <f t="shared" si="44"/>
        <v>175.57586000000001</v>
      </c>
      <c r="S56" s="81">
        <f t="shared" si="44"/>
        <v>178.86969999999999</v>
      </c>
      <c r="T56" s="81">
        <f t="shared" si="44"/>
        <v>172.26759999999999</v>
      </c>
      <c r="U56" s="81">
        <f t="shared" si="44"/>
        <v>175.57980000000001</v>
      </c>
    </row>
    <row r="57" spans="1:21" x14ac:dyDescent="0.25">
      <c r="A57" s="2" t="s">
        <v>219</v>
      </c>
      <c r="B57" s="81">
        <f t="shared" ref="B57" si="45">B45*$B$48</f>
        <v>0</v>
      </c>
      <c r="C57" s="81">
        <f t="shared" ref="C57:U57" si="46">C45*$B$48</f>
        <v>0</v>
      </c>
      <c r="D57" s="81">
        <f t="shared" si="46"/>
        <v>0</v>
      </c>
      <c r="E57" s="81">
        <f t="shared" si="46"/>
        <v>0</v>
      </c>
      <c r="F57" s="81">
        <f t="shared" si="46"/>
        <v>0</v>
      </c>
      <c r="G57" s="81">
        <f t="shared" si="46"/>
        <v>0</v>
      </c>
      <c r="H57" s="81">
        <f t="shared" si="46"/>
        <v>0</v>
      </c>
      <c r="I57" s="81">
        <f t="shared" si="46"/>
        <v>0</v>
      </c>
      <c r="J57" s="81">
        <f t="shared" si="46"/>
        <v>0</v>
      </c>
      <c r="K57" s="81">
        <f t="shared" si="46"/>
        <v>0</v>
      </c>
      <c r="L57" s="81">
        <f t="shared" si="46"/>
        <v>0</v>
      </c>
      <c r="M57" s="81">
        <f t="shared" si="46"/>
        <v>0</v>
      </c>
      <c r="N57" s="81">
        <f t="shared" si="46"/>
        <v>0</v>
      </c>
      <c r="O57" s="81">
        <f t="shared" si="46"/>
        <v>0</v>
      </c>
      <c r="P57" s="81">
        <f t="shared" si="46"/>
        <v>0</v>
      </c>
      <c r="Q57" s="81">
        <f t="shared" si="46"/>
        <v>0</v>
      </c>
      <c r="R57" s="81">
        <f t="shared" si="46"/>
        <v>0</v>
      </c>
      <c r="S57" s="81">
        <f t="shared" si="46"/>
        <v>0</v>
      </c>
      <c r="T57" s="81">
        <f t="shared" si="46"/>
        <v>0</v>
      </c>
      <c r="U57" s="81">
        <f t="shared" si="46"/>
        <v>0</v>
      </c>
    </row>
    <row r="58" spans="1:21" x14ac:dyDescent="0.25">
      <c r="A58" s="2" t="s">
        <v>220</v>
      </c>
      <c r="B58" s="81">
        <f t="shared" ref="B58" si="47">B46*$B$48</f>
        <v>0</v>
      </c>
      <c r="C58" s="81">
        <f t="shared" ref="C58:U58" si="48">C46*$B$48</f>
        <v>0</v>
      </c>
      <c r="D58" s="81">
        <f t="shared" si="48"/>
        <v>0</v>
      </c>
      <c r="E58" s="81">
        <f t="shared" si="48"/>
        <v>0</v>
      </c>
      <c r="F58" s="81">
        <f t="shared" si="48"/>
        <v>0</v>
      </c>
      <c r="G58" s="81">
        <f t="shared" si="48"/>
        <v>0</v>
      </c>
      <c r="H58" s="81">
        <f t="shared" si="48"/>
        <v>0</v>
      </c>
      <c r="I58" s="81">
        <f t="shared" si="48"/>
        <v>0</v>
      </c>
      <c r="J58" s="81">
        <f t="shared" si="48"/>
        <v>0</v>
      </c>
      <c r="K58" s="81">
        <f t="shared" si="48"/>
        <v>0</v>
      </c>
      <c r="L58" s="81">
        <f t="shared" si="48"/>
        <v>0</v>
      </c>
      <c r="M58" s="81">
        <f t="shared" si="48"/>
        <v>0</v>
      </c>
      <c r="N58" s="81">
        <f t="shared" si="48"/>
        <v>0</v>
      </c>
      <c r="O58" s="81">
        <f t="shared" si="48"/>
        <v>0</v>
      </c>
      <c r="P58" s="81">
        <f t="shared" si="48"/>
        <v>0</v>
      </c>
      <c r="Q58" s="81">
        <f t="shared" si="48"/>
        <v>0</v>
      </c>
      <c r="R58" s="81">
        <f t="shared" si="48"/>
        <v>0</v>
      </c>
      <c r="S58" s="81">
        <f t="shared" si="48"/>
        <v>0</v>
      </c>
      <c r="T58" s="81">
        <f t="shared" si="48"/>
        <v>0</v>
      </c>
      <c r="U58" s="81">
        <f t="shared" si="48"/>
        <v>0</v>
      </c>
    </row>
    <row r="59" spans="1:21" x14ac:dyDescent="0.25">
      <c r="A59" s="2" t="s">
        <v>221</v>
      </c>
      <c r="B59" s="81">
        <f>SUM(B51:B58)</f>
        <v>242.20645999999999</v>
      </c>
      <c r="C59" s="81">
        <f t="shared" ref="C59:U59" si="49">SUM(C51:C58)</f>
        <v>17793.848299999998</v>
      </c>
      <c r="D59" s="81">
        <f t="shared" si="49"/>
        <v>69905.832160000005</v>
      </c>
      <c r="E59" s="81">
        <f t="shared" si="49"/>
        <v>95673.372360000008</v>
      </c>
      <c r="F59" s="81">
        <f t="shared" si="49"/>
        <v>84022.344339999996</v>
      </c>
      <c r="G59" s="81">
        <f t="shared" si="49"/>
        <v>83097.661519999994</v>
      </c>
      <c r="H59" s="81">
        <f t="shared" si="49"/>
        <v>87356.911800000002</v>
      </c>
      <c r="I59" s="81">
        <f t="shared" si="49"/>
        <v>84278.1495</v>
      </c>
      <c r="J59" s="81">
        <f t="shared" si="49"/>
        <v>88724.241380000007</v>
      </c>
      <c r="K59" s="81">
        <f t="shared" si="49"/>
        <v>85239.291679999995</v>
      </c>
      <c r="L59" s="81">
        <f t="shared" si="49"/>
        <v>81645.742859999998</v>
      </c>
      <c r="M59" s="81">
        <f t="shared" si="49"/>
        <v>85430.98165999999</v>
      </c>
      <c r="N59" s="81">
        <f t="shared" si="49"/>
        <v>80334.591180000003</v>
      </c>
      <c r="O59" s="81">
        <f t="shared" si="49"/>
        <v>83620.010220000011</v>
      </c>
      <c r="P59" s="81">
        <f t="shared" si="49"/>
        <v>88815.471739999994</v>
      </c>
      <c r="Q59" s="81">
        <f t="shared" si="49"/>
        <v>89009.53611999999</v>
      </c>
      <c r="R59" s="81">
        <f t="shared" si="49"/>
        <v>99036.704199999993</v>
      </c>
      <c r="S59" s="81">
        <f t="shared" si="49"/>
        <v>99508.91425999999</v>
      </c>
      <c r="T59" s="81">
        <f t="shared" si="49"/>
        <v>95621.970760000011</v>
      </c>
      <c r="U59" s="81">
        <f t="shared" si="49"/>
        <v>99839.887100000022</v>
      </c>
    </row>
    <row r="60" spans="1:21" x14ac:dyDescent="0.25">
      <c r="A60" s="26" t="s">
        <v>222</v>
      </c>
      <c r="B60" s="127">
        <f>B59/1000</f>
        <v>0.24220645999999998</v>
      </c>
      <c r="C60" s="127">
        <f t="shared" ref="C60" si="50">C59/1000</f>
        <v>17.793848299999997</v>
      </c>
      <c r="D60" s="127">
        <f t="shared" ref="D60" si="51">D59/1000</f>
        <v>69.905832160000003</v>
      </c>
      <c r="E60" s="127">
        <f t="shared" ref="E60" si="52">E59/1000</f>
        <v>95.673372360000002</v>
      </c>
      <c r="F60" s="127">
        <f t="shared" ref="F60" si="53">F59/1000</f>
        <v>84.022344339999989</v>
      </c>
      <c r="G60" s="127">
        <f t="shared" ref="G60" si="54">G59/1000</f>
        <v>83.097661519999988</v>
      </c>
      <c r="H60" s="127">
        <f t="shared" ref="H60" si="55">H59/1000</f>
        <v>87.356911800000006</v>
      </c>
      <c r="I60" s="127">
        <f t="shared" ref="I60" si="56">I59/1000</f>
        <v>84.278149499999998</v>
      </c>
      <c r="J60" s="127">
        <f t="shared" ref="J60" si="57">J59/1000</f>
        <v>88.724241380000009</v>
      </c>
      <c r="K60" s="127">
        <f t="shared" ref="K60" si="58">K59/1000</f>
        <v>85.239291679999994</v>
      </c>
      <c r="L60" s="127">
        <f t="shared" ref="L60" si="59">L59/1000</f>
        <v>81.645742859999999</v>
      </c>
      <c r="M60" s="127">
        <f t="shared" ref="M60" si="60">M59/1000</f>
        <v>85.430981659999986</v>
      </c>
      <c r="N60" s="127">
        <f t="shared" ref="N60" si="61">N59/1000</f>
        <v>80.334591180000004</v>
      </c>
      <c r="O60" s="127">
        <f t="shared" ref="O60" si="62">O59/1000</f>
        <v>83.620010220000012</v>
      </c>
      <c r="P60" s="127">
        <f t="shared" ref="P60" si="63">P59/1000</f>
        <v>88.815471739999992</v>
      </c>
      <c r="Q60" s="127">
        <f t="shared" ref="Q60" si="64">Q59/1000</f>
        <v>89.009536119999993</v>
      </c>
      <c r="R60" s="127">
        <f t="shared" ref="R60" si="65">R59/1000</f>
        <v>99.036704199999988</v>
      </c>
      <c r="S60" s="127">
        <f>S59/1000</f>
        <v>99.508914259999997</v>
      </c>
      <c r="T60" s="127">
        <f t="shared" ref="T60" si="66">T59/1000</f>
        <v>95.621970760000011</v>
      </c>
      <c r="U60" s="127">
        <f t="shared" ref="U60" si="67">U59/1000</f>
        <v>99.839887100000027</v>
      </c>
    </row>
    <row r="63" spans="1:21" ht="23.25" x14ac:dyDescent="0.35">
      <c r="A63" s="150" t="s">
        <v>45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2"/>
    </row>
    <row r="64" spans="1:21" x14ac:dyDescent="0.25">
      <c r="A64" s="13" t="s">
        <v>34</v>
      </c>
      <c r="B64" s="34">
        <v>1.0873999999999999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S64" s="4"/>
      <c r="U64" s="31"/>
    </row>
    <row r="65" spans="1:25" x14ac:dyDescent="0.25">
      <c r="A65" s="2" t="s">
        <v>35</v>
      </c>
      <c r="B65" s="3">
        <v>-7.8100000000000003E-2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S65" s="4"/>
      <c r="U65" s="32"/>
    </row>
    <row r="66" spans="1:25" x14ac:dyDescent="0.25">
      <c r="A66" s="2" t="s">
        <v>9</v>
      </c>
      <c r="B66" s="2">
        <v>0</v>
      </c>
      <c r="C66" s="2">
        <v>2</v>
      </c>
      <c r="D66" s="2">
        <v>5</v>
      </c>
      <c r="E66" s="2">
        <v>7</v>
      </c>
      <c r="F66" s="2">
        <v>9</v>
      </c>
      <c r="G66" s="2">
        <v>12</v>
      </c>
      <c r="H66" s="2">
        <v>14</v>
      </c>
      <c r="I66" s="2">
        <v>16</v>
      </c>
      <c r="J66" s="2">
        <v>19</v>
      </c>
      <c r="K66" s="2">
        <v>21</v>
      </c>
      <c r="L66" s="2">
        <v>23</v>
      </c>
      <c r="M66" s="2">
        <v>26</v>
      </c>
      <c r="N66" s="2">
        <v>28</v>
      </c>
      <c r="O66" s="2">
        <v>30</v>
      </c>
      <c r="P66" s="2">
        <v>33</v>
      </c>
      <c r="Q66" s="2">
        <v>35</v>
      </c>
      <c r="R66" s="2">
        <v>37</v>
      </c>
      <c r="S66" s="2">
        <v>40</v>
      </c>
      <c r="T66" s="2">
        <v>44</v>
      </c>
      <c r="U66" s="2">
        <v>47</v>
      </c>
      <c r="X66" s="19"/>
    </row>
    <row r="67" spans="1:25" x14ac:dyDescent="0.25">
      <c r="A67" s="2" t="s">
        <v>33</v>
      </c>
      <c r="B67" s="11">
        <v>1.214</v>
      </c>
      <c r="C67" s="11">
        <v>0.42299999999999999</v>
      </c>
      <c r="D67" s="11">
        <v>0.47299999999999998</v>
      </c>
      <c r="E67" s="11">
        <v>0.11</v>
      </c>
      <c r="F67" s="11">
        <v>0.11</v>
      </c>
      <c r="G67" s="11">
        <v>8.5000000000000006E-2</v>
      </c>
      <c r="H67" s="11">
        <v>0.11</v>
      </c>
      <c r="I67" s="11">
        <v>0.2</v>
      </c>
      <c r="J67" s="11">
        <v>0.16900000000000001</v>
      </c>
      <c r="K67" s="11">
        <v>0.14000000000000001</v>
      </c>
      <c r="L67" s="11">
        <v>0.22700000000000001</v>
      </c>
      <c r="M67" s="11">
        <v>0.26400000000000001</v>
      </c>
      <c r="N67" s="11">
        <v>0.48599999999999999</v>
      </c>
      <c r="O67" s="11">
        <v>0.27800000000000002</v>
      </c>
      <c r="P67" s="11">
        <v>0.16600000000000001</v>
      </c>
      <c r="Q67" s="11">
        <v>0.27700000000000002</v>
      </c>
      <c r="R67" s="11">
        <v>0.73399999999999999</v>
      </c>
      <c r="S67" s="11">
        <v>0.38</v>
      </c>
      <c r="T67" s="11">
        <v>0.45300000000000001</v>
      </c>
      <c r="U67" s="11">
        <v>0.45500000000000002</v>
      </c>
    </row>
    <row r="68" spans="1:25" x14ac:dyDescent="0.25">
      <c r="A68" s="2" t="s">
        <v>12</v>
      </c>
      <c r="B68" s="2">
        <v>81</v>
      </c>
      <c r="C68" s="2">
        <v>231</v>
      </c>
      <c r="D68" s="2">
        <v>121</v>
      </c>
      <c r="E68" s="2">
        <v>121</v>
      </c>
      <c r="F68" s="2">
        <v>121</v>
      </c>
      <c r="G68" s="2">
        <v>121</v>
      </c>
      <c r="H68" s="2">
        <v>121</v>
      </c>
      <c r="I68" s="2">
        <v>121</v>
      </c>
      <c r="J68" s="2">
        <v>121</v>
      </c>
      <c r="K68" s="2">
        <v>121</v>
      </c>
      <c r="L68" s="2">
        <v>121</v>
      </c>
      <c r="M68" s="2">
        <v>121</v>
      </c>
      <c r="N68" s="2">
        <v>63</v>
      </c>
      <c r="O68" s="2">
        <v>63</v>
      </c>
      <c r="P68" s="2">
        <v>63</v>
      </c>
      <c r="Q68" s="2">
        <v>63</v>
      </c>
      <c r="R68" s="25">
        <v>14.333333333333334</v>
      </c>
      <c r="S68" s="25">
        <v>14.333333333333334</v>
      </c>
      <c r="T68" s="25">
        <v>14.333333333333334</v>
      </c>
      <c r="U68" s="25">
        <v>14.333333333333334</v>
      </c>
    </row>
    <row r="69" spans="1:25" x14ac:dyDescent="0.25">
      <c r="A69" s="99" t="s">
        <v>36</v>
      </c>
      <c r="B69" s="102">
        <f>(($B$64*B67+$B$65)*B68)</f>
        <v>100.60229159999999</v>
      </c>
      <c r="C69" s="103">
        <f>(($B$64*C67+$B$65)*C68)</f>
        <v>88.212016199999979</v>
      </c>
      <c r="D69" s="103">
        <f t="shared" ref="D69:U69" si="68">(($B$64*D67+$B$65)*D68)</f>
        <v>52.785064199999987</v>
      </c>
      <c r="E69" s="104">
        <f t="shared" si="68"/>
        <v>5.0231939999999993</v>
      </c>
      <c r="F69" s="104">
        <f t="shared" si="68"/>
        <v>5.0231939999999993</v>
      </c>
      <c r="G69" s="104">
        <f t="shared" si="68"/>
        <v>1.7338089999999993</v>
      </c>
      <c r="H69" s="104">
        <f t="shared" si="68"/>
        <v>5.0231939999999993</v>
      </c>
      <c r="I69" s="103">
        <f t="shared" si="68"/>
        <v>16.864979999999999</v>
      </c>
      <c r="J69" s="103">
        <f t="shared" si="68"/>
        <v>12.7861426</v>
      </c>
      <c r="K69" s="104">
        <f t="shared" si="68"/>
        <v>8.9704560000000004</v>
      </c>
      <c r="L69" s="103">
        <f t="shared" si="68"/>
        <v>20.4175158</v>
      </c>
      <c r="M69" s="103">
        <f t="shared" si="68"/>
        <v>25.285805599999996</v>
      </c>
      <c r="N69" s="103">
        <f t="shared" si="68"/>
        <v>28.373713199999997</v>
      </c>
      <c r="O69" s="103">
        <f t="shared" si="68"/>
        <v>14.124423599999998</v>
      </c>
      <c r="P69" s="104">
        <f t="shared" si="68"/>
        <v>6.4517291999999991</v>
      </c>
      <c r="Q69" s="103">
        <f t="shared" si="68"/>
        <v>14.055917400000002</v>
      </c>
      <c r="R69" s="103">
        <f t="shared" si="68"/>
        <v>10.3207396</v>
      </c>
      <c r="S69" s="104">
        <f t="shared" si="68"/>
        <v>4.8032719999999998</v>
      </c>
      <c r="T69" s="104">
        <f t="shared" si="68"/>
        <v>5.9410548666666667</v>
      </c>
      <c r="U69" s="104">
        <f t="shared" si="68"/>
        <v>5.9722269999999993</v>
      </c>
    </row>
    <row r="70" spans="1:25" x14ac:dyDescent="0.25">
      <c r="A70" s="99" t="s">
        <v>37</v>
      </c>
      <c r="B70" s="99">
        <f>B69*1000</f>
        <v>100602.29159999998</v>
      </c>
      <c r="C70" s="102">
        <f t="shared" ref="C70:S70" si="69">C69*1000</f>
        <v>88212.016199999984</v>
      </c>
      <c r="D70" s="102">
        <f t="shared" si="69"/>
        <v>52785.064199999986</v>
      </c>
      <c r="E70" s="102">
        <f t="shared" si="69"/>
        <v>5023.1939999999995</v>
      </c>
      <c r="F70" s="102">
        <f t="shared" si="69"/>
        <v>5023.1939999999995</v>
      </c>
      <c r="G70" s="102">
        <f t="shared" si="69"/>
        <v>1733.8089999999993</v>
      </c>
      <c r="H70" s="102">
        <f t="shared" si="69"/>
        <v>5023.1939999999995</v>
      </c>
      <c r="I70" s="102">
        <f t="shared" si="69"/>
        <v>16864.98</v>
      </c>
      <c r="J70" s="102">
        <f t="shared" si="69"/>
        <v>12786.142599999999</v>
      </c>
      <c r="K70" s="102">
        <f t="shared" si="69"/>
        <v>8970.4560000000001</v>
      </c>
      <c r="L70" s="102">
        <f t="shared" si="69"/>
        <v>20417.515800000001</v>
      </c>
      <c r="M70" s="102">
        <f t="shared" si="69"/>
        <v>25285.805599999996</v>
      </c>
      <c r="N70" s="102">
        <f t="shared" si="69"/>
        <v>28373.713199999998</v>
      </c>
      <c r="O70" s="102">
        <f t="shared" si="69"/>
        <v>14124.423599999998</v>
      </c>
      <c r="P70" s="102">
        <f t="shared" si="69"/>
        <v>6451.7291999999989</v>
      </c>
      <c r="Q70" s="102">
        <f t="shared" si="69"/>
        <v>14055.917400000002</v>
      </c>
      <c r="R70" s="102">
        <f t="shared" si="69"/>
        <v>10320.739599999999</v>
      </c>
      <c r="S70" s="102">
        <f t="shared" si="69"/>
        <v>4803.2719999999999</v>
      </c>
      <c r="T70" s="102">
        <f>T69*1000</f>
        <v>5941.0548666666664</v>
      </c>
      <c r="U70" s="102">
        <f>U69*1000</f>
        <v>5972.226999999999</v>
      </c>
    </row>
    <row r="71" spans="1:25" x14ac:dyDescent="0.25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</row>
    <row r="72" spans="1:25" ht="23.25" x14ac:dyDescent="0.35">
      <c r="A72" s="147" t="s">
        <v>47</v>
      </c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9"/>
    </row>
    <row r="73" spans="1:25" x14ac:dyDescent="0.25">
      <c r="A73" s="106" t="s">
        <v>34</v>
      </c>
      <c r="B73" s="107">
        <v>1.0873999999999999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9"/>
      <c r="R73" s="109"/>
      <c r="S73" s="109"/>
      <c r="T73" s="109"/>
      <c r="U73" s="110"/>
    </row>
    <row r="74" spans="1:25" x14ac:dyDescent="0.25">
      <c r="A74" s="111" t="s">
        <v>35</v>
      </c>
      <c r="B74" s="112">
        <v>-7.8100000000000003E-2</v>
      </c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9"/>
      <c r="R74" s="109"/>
      <c r="S74" s="109"/>
      <c r="T74" s="109"/>
      <c r="U74" s="113"/>
      <c r="Y74" s="19"/>
    </row>
    <row r="75" spans="1:25" x14ac:dyDescent="0.25">
      <c r="A75" s="99" t="s">
        <v>9</v>
      </c>
      <c r="B75" s="99">
        <v>0</v>
      </c>
      <c r="C75" s="99">
        <v>2</v>
      </c>
      <c r="D75" s="99">
        <v>5</v>
      </c>
      <c r="E75" s="99">
        <v>7</v>
      </c>
      <c r="F75" s="99">
        <v>9</v>
      </c>
      <c r="G75" s="99">
        <v>12</v>
      </c>
      <c r="H75" s="99">
        <v>14</v>
      </c>
      <c r="I75" s="99">
        <v>16</v>
      </c>
      <c r="J75" s="99">
        <v>19</v>
      </c>
      <c r="K75" s="99">
        <v>21</v>
      </c>
      <c r="L75" s="99">
        <v>23</v>
      </c>
      <c r="M75" s="99">
        <v>26</v>
      </c>
      <c r="N75" s="99">
        <v>28</v>
      </c>
      <c r="O75" s="99">
        <v>30</v>
      </c>
      <c r="P75" s="99">
        <v>33</v>
      </c>
      <c r="Q75" s="99">
        <v>35</v>
      </c>
      <c r="R75" s="99">
        <v>37</v>
      </c>
      <c r="S75" s="99">
        <v>40</v>
      </c>
      <c r="T75" s="99">
        <v>44</v>
      </c>
      <c r="U75" s="99">
        <v>47</v>
      </c>
    </row>
    <row r="76" spans="1:25" x14ac:dyDescent="0.25">
      <c r="A76" s="99" t="s">
        <v>33</v>
      </c>
      <c r="B76" s="114">
        <v>1.1559999999999999</v>
      </c>
      <c r="C76" s="114">
        <v>0.436</v>
      </c>
      <c r="D76" s="114">
        <v>0.436</v>
      </c>
      <c r="E76" s="114">
        <v>0.21099999999999999</v>
      </c>
      <c r="F76" s="114">
        <v>0.20499999999999999</v>
      </c>
      <c r="G76" s="114">
        <v>0.151</v>
      </c>
      <c r="H76" s="114">
        <v>0.185</v>
      </c>
      <c r="I76" s="114">
        <v>0.19500000000000001</v>
      </c>
      <c r="J76" s="114">
        <v>0.185</v>
      </c>
      <c r="K76" s="114">
        <v>0.22</v>
      </c>
      <c r="L76" s="114">
        <v>0.26</v>
      </c>
      <c r="M76" s="114">
        <v>0.28599999999999998</v>
      </c>
      <c r="N76" s="114">
        <v>0.20100000000000001</v>
      </c>
      <c r="O76" s="114">
        <v>0.52200000000000002</v>
      </c>
      <c r="P76" s="114">
        <v>0.54</v>
      </c>
      <c r="Q76" s="114">
        <v>0.54800000000000004</v>
      </c>
      <c r="R76" s="114">
        <v>0.58599999999999997</v>
      </c>
      <c r="S76" s="114">
        <v>0.54200000000000004</v>
      </c>
      <c r="T76" s="114">
        <v>0.44800000000000001</v>
      </c>
      <c r="U76" s="114">
        <v>0.64500000000000002</v>
      </c>
    </row>
    <row r="77" spans="1:25" x14ac:dyDescent="0.25">
      <c r="A77" s="99" t="s">
        <v>12</v>
      </c>
      <c r="B77" s="99">
        <v>81</v>
      </c>
      <c r="C77" s="99">
        <v>231</v>
      </c>
      <c r="D77" s="99">
        <v>11</v>
      </c>
      <c r="E77" s="99">
        <v>11</v>
      </c>
      <c r="F77" s="99">
        <v>11</v>
      </c>
      <c r="G77" s="99">
        <v>11</v>
      </c>
      <c r="H77" s="99">
        <v>11</v>
      </c>
      <c r="I77" s="99">
        <v>11</v>
      </c>
      <c r="J77" s="99">
        <v>11</v>
      </c>
      <c r="K77" s="99">
        <v>11</v>
      </c>
      <c r="L77" s="99">
        <v>11</v>
      </c>
      <c r="M77" s="99">
        <v>11</v>
      </c>
      <c r="N77" s="99">
        <v>11</v>
      </c>
      <c r="O77" s="99">
        <v>21</v>
      </c>
      <c r="P77" s="99">
        <v>21</v>
      </c>
      <c r="Q77" s="99">
        <v>21</v>
      </c>
      <c r="R77" s="99">
        <v>1</v>
      </c>
      <c r="S77" s="99">
        <v>1</v>
      </c>
      <c r="T77" s="99">
        <v>1</v>
      </c>
      <c r="U77" s="99">
        <v>1</v>
      </c>
    </row>
    <row r="78" spans="1:25" x14ac:dyDescent="0.25">
      <c r="A78" s="99" t="s">
        <v>36</v>
      </c>
      <c r="B78" s="103">
        <f>(($B$64*B76+$B$74)*B77)</f>
        <v>95.493686399999973</v>
      </c>
      <c r="C78" s="103">
        <f t="shared" ref="C78:R78" si="70">(($B$64*C76+$B$74)*C77)</f>
        <v>91.477478399999995</v>
      </c>
      <c r="D78" s="104">
        <f t="shared" si="70"/>
        <v>4.3560704000000001</v>
      </c>
      <c r="E78" s="104">
        <f t="shared" si="70"/>
        <v>1.6647553999999998</v>
      </c>
      <c r="F78" s="104">
        <f t="shared" si="70"/>
        <v>1.5929869999999997</v>
      </c>
      <c r="G78" s="114">
        <f t="shared" si="70"/>
        <v>0.9470713999999999</v>
      </c>
      <c r="H78" s="104">
        <f t="shared" si="70"/>
        <v>1.3537589999999997</v>
      </c>
      <c r="I78" s="104">
        <f t="shared" si="70"/>
        <v>1.4733729999999998</v>
      </c>
      <c r="J78" s="104">
        <f t="shared" si="70"/>
        <v>1.3537589999999997</v>
      </c>
      <c r="K78" s="104">
        <f t="shared" si="70"/>
        <v>1.772408</v>
      </c>
      <c r="L78" s="104">
        <f t="shared" si="70"/>
        <v>2.2508639999999995</v>
      </c>
      <c r="M78" s="104">
        <f t="shared" si="70"/>
        <v>2.5618603999999996</v>
      </c>
      <c r="N78" s="104">
        <f t="shared" si="70"/>
        <v>1.5451413999999999</v>
      </c>
      <c r="O78" s="103">
        <f t="shared" si="70"/>
        <v>10.2799788</v>
      </c>
      <c r="P78" s="103">
        <f t="shared" si="70"/>
        <v>10.691015999999999</v>
      </c>
      <c r="Q78" s="103">
        <f t="shared" si="70"/>
        <v>10.873699199999997</v>
      </c>
      <c r="R78" s="114">
        <f t="shared" si="70"/>
        <v>0.55911639999999996</v>
      </c>
      <c r="S78" s="114">
        <f>(($B$64*S76+$B$74)*S77)</f>
        <v>0.51127079999999991</v>
      </c>
      <c r="T78" s="114">
        <f>(($B$64*T76+$B$74)*T77)</f>
        <v>0.40905519999999995</v>
      </c>
      <c r="U78" s="114">
        <f>(($B$64*U76+$B$74)*U77)</f>
        <v>0.62327299999999997</v>
      </c>
    </row>
    <row r="79" spans="1:25" x14ac:dyDescent="0.25">
      <c r="A79" s="99" t="s">
        <v>37</v>
      </c>
      <c r="B79" s="102">
        <f>B78*1000</f>
        <v>95493.686399999977</v>
      </c>
      <c r="C79" s="102">
        <f t="shared" ref="C79:R79" si="71">C78*1000</f>
        <v>91477.478399999993</v>
      </c>
      <c r="D79" s="102">
        <f t="shared" si="71"/>
        <v>4356.0704000000005</v>
      </c>
      <c r="E79" s="102">
        <f t="shared" si="71"/>
        <v>1664.7553999999998</v>
      </c>
      <c r="F79" s="102">
        <f t="shared" si="71"/>
        <v>1592.9869999999996</v>
      </c>
      <c r="G79" s="102">
        <f t="shared" si="71"/>
        <v>947.07139999999993</v>
      </c>
      <c r="H79" s="102">
        <f t="shared" si="71"/>
        <v>1353.7589999999998</v>
      </c>
      <c r="I79" s="102">
        <f t="shared" si="71"/>
        <v>1473.3729999999998</v>
      </c>
      <c r="J79" s="102">
        <f t="shared" si="71"/>
        <v>1353.7589999999998</v>
      </c>
      <c r="K79" s="102">
        <f t="shared" si="71"/>
        <v>1772.4079999999999</v>
      </c>
      <c r="L79" s="102">
        <f t="shared" si="71"/>
        <v>2250.8639999999996</v>
      </c>
      <c r="M79" s="102">
        <f t="shared" si="71"/>
        <v>2561.8603999999996</v>
      </c>
      <c r="N79" s="102">
        <f t="shared" si="71"/>
        <v>1545.1414</v>
      </c>
      <c r="O79" s="102">
        <f t="shared" si="71"/>
        <v>10279.978800000001</v>
      </c>
      <c r="P79" s="102">
        <f t="shared" si="71"/>
        <v>10691.016</v>
      </c>
      <c r="Q79" s="102">
        <f t="shared" si="71"/>
        <v>10873.699199999997</v>
      </c>
      <c r="R79" s="102">
        <f t="shared" si="71"/>
        <v>559.1164</v>
      </c>
      <c r="S79" s="102">
        <f>S78*1000</f>
        <v>511.27079999999989</v>
      </c>
      <c r="T79" s="102">
        <f>T78*1000</f>
        <v>409.05519999999996</v>
      </c>
      <c r="U79" s="102">
        <f>U78*1000</f>
        <v>623.27299999999991</v>
      </c>
    </row>
    <row r="83" spans="1:21" ht="23.25" x14ac:dyDescent="0.35">
      <c r="A83" s="146" t="s">
        <v>46</v>
      </c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</row>
    <row r="84" spans="1:21" x14ac:dyDescent="0.25">
      <c r="A84" s="36" t="s">
        <v>38</v>
      </c>
      <c r="B84" s="37">
        <v>0.03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U84" s="31"/>
    </row>
    <row r="85" spans="1:21" x14ac:dyDescent="0.25">
      <c r="A85" s="24" t="s">
        <v>39</v>
      </c>
      <c r="B85" s="30">
        <v>0.98050000000000004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U85" s="32"/>
    </row>
    <row r="86" spans="1:21" x14ac:dyDescent="0.25">
      <c r="A86" s="2" t="s">
        <v>9</v>
      </c>
      <c r="B86" s="2">
        <v>0</v>
      </c>
      <c r="C86" s="2">
        <v>2</v>
      </c>
      <c r="D86" s="2">
        <v>5</v>
      </c>
      <c r="E86" s="2">
        <v>7</v>
      </c>
      <c r="F86" s="2">
        <v>9</v>
      </c>
      <c r="G86" s="2">
        <v>12</v>
      </c>
      <c r="H86" s="2">
        <v>14</v>
      </c>
      <c r="I86" s="2">
        <v>16</v>
      </c>
      <c r="J86" s="2">
        <v>19</v>
      </c>
      <c r="K86" s="2">
        <v>21</v>
      </c>
      <c r="L86" s="2">
        <v>23</v>
      </c>
      <c r="M86" s="2">
        <v>26</v>
      </c>
      <c r="N86" s="2">
        <v>28</v>
      </c>
      <c r="O86" s="2">
        <v>30</v>
      </c>
      <c r="P86" s="2">
        <v>33</v>
      </c>
      <c r="Q86" s="2">
        <v>35</v>
      </c>
      <c r="R86" s="2">
        <v>37</v>
      </c>
      <c r="S86" s="2">
        <v>40</v>
      </c>
      <c r="T86" s="2">
        <v>44</v>
      </c>
      <c r="U86" s="2">
        <v>47</v>
      </c>
    </row>
    <row r="87" spans="1:21" x14ac:dyDescent="0.25">
      <c r="A87" s="26" t="s">
        <v>41</v>
      </c>
      <c r="B87" s="27">
        <v>0.99</v>
      </c>
      <c r="C87" s="25">
        <v>0.61</v>
      </c>
      <c r="D87" s="25">
        <v>0.57999999999999996</v>
      </c>
      <c r="E87" s="25">
        <v>0.65</v>
      </c>
      <c r="F87" s="25">
        <v>0.6</v>
      </c>
      <c r="G87" s="25">
        <v>0.74</v>
      </c>
      <c r="H87" s="25">
        <v>0.56999999999999995</v>
      </c>
      <c r="I87" s="25">
        <v>0.64</v>
      </c>
      <c r="J87" s="25">
        <v>0.63</v>
      </c>
      <c r="K87" s="25">
        <v>0.59</v>
      </c>
      <c r="L87" s="25">
        <v>0.65</v>
      </c>
      <c r="M87" s="25">
        <v>0.85</v>
      </c>
      <c r="N87" s="25">
        <v>0.67</v>
      </c>
      <c r="O87" s="25">
        <v>0.84</v>
      </c>
      <c r="P87" s="25">
        <v>0.7</v>
      </c>
      <c r="Q87" s="25">
        <v>0.79</v>
      </c>
      <c r="R87" s="25">
        <v>0.75</v>
      </c>
      <c r="S87" s="25">
        <v>0.71</v>
      </c>
      <c r="T87" s="2">
        <v>0.72</v>
      </c>
      <c r="U87" s="2">
        <v>0.74</v>
      </c>
    </row>
    <row r="88" spans="1:21" x14ac:dyDescent="0.25">
      <c r="A88" s="26" t="s">
        <v>184</v>
      </c>
      <c r="B88" s="27">
        <v>0.23</v>
      </c>
      <c r="C88" s="25">
        <v>0.35</v>
      </c>
      <c r="D88" s="25">
        <v>0.7</v>
      </c>
      <c r="E88" s="25">
        <v>0.97</v>
      </c>
      <c r="F88" s="25">
        <v>0.96</v>
      </c>
      <c r="G88" s="25">
        <v>1.2</v>
      </c>
      <c r="H88" s="25">
        <v>0.87</v>
      </c>
      <c r="I88" s="25">
        <v>1.01</v>
      </c>
      <c r="J88" s="25">
        <v>0.97</v>
      </c>
      <c r="K88" s="87">
        <v>0.88</v>
      </c>
      <c r="L88" s="25">
        <v>0.9</v>
      </c>
      <c r="M88" s="25">
        <v>1.18</v>
      </c>
      <c r="N88" s="25">
        <v>0.93</v>
      </c>
      <c r="O88" s="25">
        <v>1.2</v>
      </c>
      <c r="P88" s="25">
        <v>1.08</v>
      </c>
      <c r="Q88" s="25">
        <v>1.1000000000000001</v>
      </c>
      <c r="R88" s="25">
        <v>1.08</v>
      </c>
      <c r="S88" s="25">
        <v>1.07</v>
      </c>
      <c r="T88" s="25">
        <v>0.99</v>
      </c>
      <c r="U88" s="25">
        <v>1.07</v>
      </c>
    </row>
    <row r="89" spans="1:21" x14ac:dyDescent="0.25">
      <c r="A89" s="26" t="s">
        <v>42</v>
      </c>
      <c r="B89" s="29">
        <f t="shared" ref="B89:U89" si="72">(B88-$B$84)*14*0.25*1000*$B$85/B87</f>
        <v>693.2828282828284</v>
      </c>
      <c r="C89" s="29">
        <f t="shared" si="72"/>
        <v>1800.2622950819671</v>
      </c>
      <c r="D89" s="29">
        <f t="shared" si="72"/>
        <v>3964.2629310344823</v>
      </c>
      <c r="E89" s="29">
        <f t="shared" si="72"/>
        <v>4962.8384615384621</v>
      </c>
      <c r="F89" s="29">
        <f t="shared" si="72"/>
        <v>5319.2125000000005</v>
      </c>
      <c r="G89" s="29">
        <f t="shared" si="72"/>
        <v>5425.8749999999991</v>
      </c>
      <c r="H89" s="29">
        <f t="shared" si="72"/>
        <v>5057.3157894736851</v>
      </c>
      <c r="I89" s="29">
        <f t="shared" si="72"/>
        <v>5254.8671875</v>
      </c>
      <c r="J89" s="29">
        <f t="shared" si="72"/>
        <v>5120.3888888888896</v>
      </c>
      <c r="K89" s="29">
        <f t="shared" si="72"/>
        <v>4944.0466101694919</v>
      </c>
      <c r="L89" s="29">
        <f t="shared" si="72"/>
        <v>4593.2653846153844</v>
      </c>
      <c r="M89" s="29">
        <f t="shared" si="72"/>
        <v>4642.9558823529414</v>
      </c>
      <c r="N89" s="29">
        <f t="shared" si="72"/>
        <v>4609.813432835821</v>
      </c>
      <c r="O89" s="29">
        <f t="shared" si="72"/>
        <v>4779.9375</v>
      </c>
      <c r="P89" s="29">
        <f t="shared" si="72"/>
        <v>5147.6250000000009</v>
      </c>
      <c r="Q89" s="29">
        <f t="shared" si="72"/>
        <v>4648.0664556962029</v>
      </c>
      <c r="R89" s="29">
        <f t="shared" si="72"/>
        <v>4804.4500000000007</v>
      </c>
      <c r="S89" s="29">
        <f t="shared" si="72"/>
        <v>5026.788732394366</v>
      </c>
      <c r="T89" s="29">
        <f t="shared" si="72"/>
        <v>4575.666666666667</v>
      </c>
      <c r="U89" s="29">
        <f t="shared" si="72"/>
        <v>4823</v>
      </c>
    </row>
    <row r="90" spans="1:21" x14ac:dyDescent="0.25">
      <c r="A90" s="26" t="s">
        <v>206</v>
      </c>
      <c r="B90" s="127">
        <f>B89/1000</f>
        <v>0.69328282828282839</v>
      </c>
      <c r="C90" s="127">
        <f t="shared" ref="C90:U90" si="73">C89/1000</f>
        <v>1.8002622950819671</v>
      </c>
      <c r="D90" s="127">
        <f t="shared" si="73"/>
        <v>3.9642629310344821</v>
      </c>
      <c r="E90" s="127">
        <f t="shared" si="73"/>
        <v>4.9628384615384622</v>
      </c>
      <c r="F90" s="127">
        <f t="shared" si="73"/>
        <v>5.3192125000000008</v>
      </c>
      <c r="G90" s="127">
        <f t="shared" si="73"/>
        <v>5.4258749999999987</v>
      </c>
      <c r="H90" s="127">
        <f t="shared" si="73"/>
        <v>5.0573157894736847</v>
      </c>
      <c r="I90" s="127">
        <f t="shared" si="73"/>
        <v>5.2548671875000004</v>
      </c>
      <c r="J90" s="127">
        <f t="shared" si="73"/>
        <v>5.1203888888888898</v>
      </c>
      <c r="K90" s="127">
        <f t="shared" si="73"/>
        <v>4.944046610169492</v>
      </c>
      <c r="L90" s="127">
        <f t="shared" si="73"/>
        <v>4.5932653846153846</v>
      </c>
      <c r="M90" s="127">
        <f t="shared" si="73"/>
        <v>4.6429558823529415</v>
      </c>
      <c r="N90" s="127">
        <f t="shared" si="73"/>
        <v>4.6098134328358213</v>
      </c>
      <c r="O90" s="127">
        <f t="shared" si="73"/>
        <v>4.7799375</v>
      </c>
      <c r="P90" s="127">
        <f t="shared" si="73"/>
        <v>5.1476250000000006</v>
      </c>
      <c r="Q90" s="127">
        <f t="shared" si="73"/>
        <v>4.6480664556962026</v>
      </c>
      <c r="R90" s="127">
        <f t="shared" si="73"/>
        <v>4.804450000000001</v>
      </c>
      <c r="S90" s="127">
        <f t="shared" si="73"/>
        <v>5.0267887323943663</v>
      </c>
      <c r="T90" s="127">
        <f t="shared" si="73"/>
        <v>4.5756666666666668</v>
      </c>
      <c r="U90" s="127">
        <f t="shared" si="73"/>
        <v>4.8230000000000004</v>
      </c>
    </row>
    <row r="92" spans="1:21" ht="23.25" x14ac:dyDescent="0.35">
      <c r="A92" s="146" t="s">
        <v>48</v>
      </c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</row>
    <row r="93" spans="1:21" x14ac:dyDescent="0.25">
      <c r="A93" s="36" t="s">
        <v>38</v>
      </c>
      <c r="B93" s="37">
        <v>0.03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8"/>
    </row>
    <row r="94" spans="1:21" x14ac:dyDescent="0.25">
      <c r="A94" s="24" t="s">
        <v>39</v>
      </c>
      <c r="B94" s="101">
        <v>0.98060000000000003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8"/>
    </row>
    <row r="95" spans="1:21" x14ac:dyDescent="0.25">
      <c r="A95" s="26" t="s">
        <v>40</v>
      </c>
      <c r="B95" s="2">
        <v>0</v>
      </c>
      <c r="C95" s="2">
        <v>2</v>
      </c>
      <c r="D95" s="2">
        <v>5</v>
      </c>
      <c r="E95" s="2">
        <v>7</v>
      </c>
      <c r="F95" s="2">
        <v>9</v>
      </c>
      <c r="G95" s="2">
        <v>12</v>
      </c>
      <c r="H95" s="2">
        <v>14</v>
      </c>
      <c r="I95" s="2">
        <v>16</v>
      </c>
      <c r="J95" s="2">
        <v>19</v>
      </c>
      <c r="K95" s="2">
        <v>21</v>
      </c>
      <c r="L95" s="2">
        <v>23</v>
      </c>
      <c r="M95" s="2">
        <v>26</v>
      </c>
      <c r="N95" s="2">
        <v>28</v>
      </c>
      <c r="O95" s="2">
        <v>30</v>
      </c>
      <c r="P95" s="2">
        <v>33</v>
      </c>
      <c r="Q95" s="2">
        <v>35</v>
      </c>
      <c r="R95" s="2">
        <v>37</v>
      </c>
      <c r="S95" s="2">
        <v>40</v>
      </c>
      <c r="T95" s="2">
        <v>44</v>
      </c>
      <c r="U95" s="2">
        <v>47</v>
      </c>
    </row>
    <row r="96" spans="1:21" x14ac:dyDescent="0.25">
      <c r="A96" s="26" t="s">
        <v>41</v>
      </c>
      <c r="B96" s="2">
        <v>1.02</v>
      </c>
      <c r="C96" s="2">
        <v>0.8</v>
      </c>
      <c r="D96" s="2">
        <v>0.86</v>
      </c>
      <c r="E96" s="2">
        <v>0.72</v>
      </c>
      <c r="F96" s="2">
        <v>0.77</v>
      </c>
      <c r="G96" s="2">
        <v>0.63</v>
      </c>
      <c r="H96" s="2">
        <v>0.78</v>
      </c>
      <c r="I96" s="2">
        <v>0.76</v>
      </c>
      <c r="J96" s="2">
        <v>0.67</v>
      </c>
      <c r="K96" s="2">
        <v>0.61</v>
      </c>
      <c r="L96" s="2">
        <v>0.51</v>
      </c>
      <c r="M96" s="2">
        <v>0.62</v>
      </c>
      <c r="N96" s="2">
        <v>0.68</v>
      </c>
      <c r="O96" s="2">
        <v>0.7</v>
      </c>
      <c r="P96" s="25">
        <v>0.79</v>
      </c>
      <c r="Q96" s="2">
        <v>0.62</v>
      </c>
      <c r="R96" s="2">
        <v>0.77</v>
      </c>
      <c r="S96" s="2">
        <v>0.71</v>
      </c>
      <c r="T96" s="2">
        <v>0.64</v>
      </c>
      <c r="U96" s="2">
        <v>0.75</v>
      </c>
    </row>
    <row r="97" spans="1:40" x14ac:dyDescent="0.25">
      <c r="A97" s="26" t="s">
        <v>184</v>
      </c>
      <c r="B97" s="25">
        <v>0.13</v>
      </c>
      <c r="C97" s="25">
        <v>0.47</v>
      </c>
      <c r="D97" s="25">
        <v>1.32</v>
      </c>
      <c r="E97" s="25">
        <v>1.27</v>
      </c>
      <c r="F97" s="25">
        <v>1.33</v>
      </c>
      <c r="G97" s="25">
        <v>1.1599999999999999</v>
      </c>
      <c r="H97" s="25">
        <v>1.35</v>
      </c>
      <c r="I97" s="25">
        <v>1.24</v>
      </c>
      <c r="J97" s="25">
        <v>1.23</v>
      </c>
      <c r="K97" s="25">
        <v>1.07</v>
      </c>
      <c r="L97" s="25">
        <v>0.9</v>
      </c>
      <c r="M97" s="25">
        <v>1</v>
      </c>
      <c r="N97" s="25">
        <v>1.32</v>
      </c>
      <c r="O97" s="25">
        <v>1.1000000000000001</v>
      </c>
      <c r="P97" s="25">
        <v>1.59</v>
      </c>
      <c r="Q97" s="87">
        <v>1.1000000000000001</v>
      </c>
      <c r="R97" s="25">
        <v>2.0099999999999998</v>
      </c>
      <c r="S97" s="25">
        <v>2.06</v>
      </c>
      <c r="T97" s="25">
        <v>1.34</v>
      </c>
      <c r="U97" s="25">
        <v>1.6</v>
      </c>
      <c r="AF97" s="20"/>
    </row>
    <row r="98" spans="1:40" x14ac:dyDescent="0.25">
      <c r="A98" s="26" t="s">
        <v>42</v>
      </c>
      <c r="B98" s="29">
        <f>(B97-$B$93)*14*0.25*1000*$B$94/B96</f>
        <v>336.48039215686282</v>
      </c>
      <c r="C98" s="29">
        <f t="shared" ref="C98:S98" si="74">(C97-$B$93)*14*0.25*1000*$B$94/C96</f>
        <v>1887.6549999999997</v>
      </c>
      <c r="D98" s="29">
        <f t="shared" si="74"/>
        <v>5148.1500000000005</v>
      </c>
      <c r="E98" s="29">
        <f t="shared" si="74"/>
        <v>5910.8388888888894</v>
      </c>
      <c r="F98" s="29">
        <f t="shared" si="74"/>
        <v>5794.454545454546</v>
      </c>
      <c r="G98" s="29">
        <f t="shared" si="74"/>
        <v>6155.9888888888881</v>
      </c>
      <c r="H98" s="29">
        <f t="shared" si="74"/>
        <v>5808.169230769231</v>
      </c>
      <c r="I98" s="29">
        <f t="shared" si="74"/>
        <v>5464.2644736842094</v>
      </c>
      <c r="J98" s="29">
        <f t="shared" si="74"/>
        <v>6147.0447761194037</v>
      </c>
      <c r="K98" s="29">
        <f t="shared" si="74"/>
        <v>5851.4491803278688</v>
      </c>
      <c r="L98" s="29">
        <f t="shared" si="74"/>
        <v>5854.7588235294115</v>
      </c>
      <c r="M98" s="29">
        <f t="shared" si="74"/>
        <v>5369.5758064516131</v>
      </c>
      <c r="N98" s="29">
        <f t="shared" si="74"/>
        <v>6510.8955882352948</v>
      </c>
      <c r="O98" s="29">
        <f t="shared" si="74"/>
        <v>5246.2100000000009</v>
      </c>
      <c r="P98" s="29">
        <f t="shared" si="74"/>
        <v>6777.3113924050631</v>
      </c>
      <c r="Q98" s="29">
        <f t="shared" si="74"/>
        <v>5923.1403225806453</v>
      </c>
      <c r="R98" s="29">
        <f t="shared" si="74"/>
        <v>8825.3999999999978</v>
      </c>
      <c r="S98" s="29">
        <f t="shared" si="74"/>
        <v>9812.9056338028186</v>
      </c>
      <c r="T98" s="29">
        <f>(T97-$B$93)*14*0.25*1000*$B$94/T96</f>
        <v>7025.0796875000005</v>
      </c>
      <c r="U98" s="29">
        <f>(U97-$B$93)*14*0.25*1000*$B$94/U96</f>
        <v>7184.5293333333329</v>
      </c>
      <c r="AF98" s="20"/>
    </row>
    <row r="99" spans="1:40" x14ac:dyDescent="0.25">
      <c r="A99" s="26" t="s">
        <v>206</v>
      </c>
      <c r="B99" s="127">
        <f>B98/1000</f>
        <v>0.33648039215686282</v>
      </c>
      <c r="C99" s="127">
        <f t="shared" ref="C99" si="75">C98/1000</f>
        <v>1.8876549999999996</v>
      </c>
      <c r="D99" s="127">
        <f t="shared" ref="D99" si="76">D98/1000</f>
        <v>5.1481500000000002</v>
      </c>
      <c r="E99" s="127">
        <f t="shared" ref="E99" si="77">E98/1000</f>
        <v>5.9108388888888896</v>
      </c>
      <c r="F99" s="127">
        <f t="shared" ref="F99" si="78">F98/1000</f>
        <v>5.7944545454545455</v>
      </c>
      <c r="G99" s="127">
        <f t="shared" ref="G99" si="79">G98/1000</f>
        <v>6.1559888888888885</v>
      </c>
      <c r="H99" s="127">
        <f t="shared" ref="H99" si="80">H98/1000</f>
        <v>5.8081692307692308</v>
      </c>
      <c r="I99" s="127">
        <f t="shared" ref="I99" si="81">I98/1000</f>
        <v>5.4642644736842092</v>
      </c>
      <c r="J99" s="127">
        <f t="shared" ref="J99" si="82">J98/1000</f>
        <v>6.1470447761194036</v>
      </c>
      <c r="K99" s="127">
        <f t="shared" ref="K99" si="83">K98/1000</f>
        <v>5.8514491803278688</v>
      </c>
      <c r="L99" s="127">
        <f t="shared" ref="L99" si="84">L98/1000</f>
        <v>5.8547588235294112</v>
      </c>
      <c r="M99" s="127">
        <f t="shared" ref="M99" si="85">M98/1000</f>
        <v>5.3695758064516133</v>
      </c>
      <c r="N99" s="127">
        <f t="shared" ref="N99" si="86">N98/1000</f>
        <v>6.5108955882352948</v>
      </c>
      <c r="O99" s="127">
        <f t="shared" ref="O99" si="87">O98/1000</f>
        <v>5.2462100000000014</v>
      </c>
      <c r="P99" s="127">
        <f t="shared" ref="P99" si="88">P98/1000</f>
        <v>6.7773113924050632</v>
      </c>
      <c r="Q99" s="127">
        <f t="shared" ref="Q99" si="89">Q98/1000</f>
        <v>5.9231403225806449</v>
      </c>
      <c r="R99" s="127">
        <f t="shared" ref="R99" si="90">R98/1000</f>
        <v>8.8253999999999984</v>
      </c>
      <c r="S99" s="127">
        <f>S98/1000</f>
        <v>9.8129056338028189</v>
      </c>
      <c r="T99" s="127">
        <f t="shared" ref="T99" si="91">T98/1000</f>
        <v>7.0250796875000008</v>
      </c>
      <c r="U99" s="127">
        <f t="shared" ref="U99" si="92">U98/1000</f>
        <v>7.1845293333333329</v>
      </c>
      <c r="AF99" s="20"/>
    </row>
    <row r="100" spans="1:40" x14ac:dyDescent="0.25">
      <c r="B100" s="98"/>
      <c r="AF100" s="20"/>
    </row>
    <row r="101" spans="1:40" x14ac:dyDescent="0.25">
      <c r="AF101" s="20"/>
    </row>
    <row r="102" spans="1:40" x14ac:dyDescent="0.25">
      <c r="AF102" s="20"/>
    </row>
    <row r="103" spans="1:40" x14ac:dyDescent="0.25">
      <c r="AF103" s="20"/>
    </row>
    <row r="104" spans="1:40" x14ac:dyDescent="0.25">
      <c r="AF104" s="20"/>
    </row>
    <row r="105" spans="1:40" x14ac:dyDescent="0.25">
      <c r="AF105" s="20"/>
    </row>
    <row r="106" spans="1:40" x14ac:dyDescent="0.25">
      <c r="T106" s="1"/>
      <c r="U106" s="1"/>
      <c r="V106" s="1"/>
      <c r="W106" s="1"/>
      <c r="X106" s="1"/>
      <c r="AF106" s="20"/>
    </row>
    <row r="107" spans="1:40" x14ac:dyDescent="0.25">
      <c r="T107" s="1"/>
      <c r="U107" s="1"/>
      <c r="V107" s="1"/>
      <c r="W107" s="1"/>
      <c r="X107" s="1"/>
      <c r="AF107" s="20"/>
    </row>
    <row r="108" spans="1:40" x14ac:dyDescent="0.25">
      <c r="T108" s="1"/>
      <c r="U108" s="1"/>
      <c r="V108" s="1"/>
      <c r="W108" s="1"/>
      <c r="X108" s="1"/>
      <c r="AF108" s="20"/>
    </row>
    <row r="109" spans="1:40" x14ac:dyDescent="0.25">
      <c r="T109" s="5"/>
      <c r="U109" s="5"/>
      <c r="V109" s="5"/>
      <c r="W109" s="5"/>
      <c r="X109" s="1"/>
      <c r="AF109" s="20"/>
    </row>
    <row r="110" spans="1:40" x14ac:dyDescent="0.25">
      <c r="T110" s="5"/>
      <c r="U110" s="5"/>
      <c r="V110" s="5"/>
      <c r="W110" s="5"/>
      <c r="X110" s="1"/>
      <c r="AF110" s="20"/>
    </row>
    <row r="111" spans="1:40" x14ac:dyDescent="0.25">
      <c r="T111" s="5"/>
      <c r="U111" s="49"/>
      <c r="V111" s="49"/>
      <c r="W111" s="49"/>
      <c r="X111" s="33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</row>
    <row r="112" spans="1:40" x14ac:dyDescent="0.25">
      <c r="T112" s="5"/>
      <c r="U112" s="5"/>
      <c r="V112" s="5"/>
      <c r="W112" s="5"/>
      <c r="X112" s="1"/>
      <c r="AD112" s="21"/>
      <c r="AF112" s="20"/>
    </row>
    <row r="113" spans="20:24" x14ac:dyDescent="0.25">
      <c r="T113" s="5"/>
      <c r="U113" s="5"/>
      <c r="V113" s="5"/>
      <c r="W113" s="5"/>
      <c r="X113" s="1"/>
    </row>
    <row r="114" spans="20:24" x14ac:dyDescent="0.25">
      <c r="T114" s="5"/>
      <c r="U114" s="5"/>
      <c r="V114" s="5"/>
      <c r="W114" s="5"/>
      <c r="X114" s="1"/>
    </row>
    <row r="115" spans="20:24" x14ac:dyDescent="0.25">
      <c r="T115" s="1"/>
      <c r="U115" s="1"/>
      <c r="V115" s="1"/>
      <c r="W115" s="1"/>
      <c r="X115" s="1"/>
    </row>
    <row r="116" spans="20:24" x14ac:dyDescent="0.25">
      <c r="T116" s="1"/>
      <c r="U116" s="1"/>
      <c r="V116" s="1"/>
      <c r="W116" s="1"/>
      <c r="X116" s="1"/>
    </row>
    <row r="117" spans="20:24" x14ac:dyDescent="0.25">
      <c r="T117" s="1"/>
      <c r="U117" s="1"/>
      <c r="V117" s="1"/>
      <c r="W117" s="1"/>
      <c r="X117" s="1"/>
    </row>
  </sheetData>
  <mergeCells count="14">
    <mergeCell ref="B49:U49"/>
    <mergeCell ref="A63:U63"/>
    <mergeCell ref="A72:U72"/>
    <mergeCell ref="A83:U83"/>
    <mergeCell ref="A92:U92"/>
    <mergeCell ref="A49:A50"/>
    <mergeCell ref="A8:U9"/>
    <mergeCell ref="B10:U10"/>
    <mergeCell ref="B22:U22"/>
    <mergeCell ref="A37:A38"/>
    <mergeCell ref="A35:U36"/>
    <mergeCell ref="B37:U37"/>
    <mergeCell ref="A10:A11"/>
    <mergeCell ref="A22:A2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opLeftCell="A13" workbookViewId="0">
      <selection activeCell="B27" sqref="B27:U27"/>
    </sheetView>
  </sheetViews>
  <sheetFormatPr defaultRowHeight="15" x14ac:dyDescent="0.25"/>
  <cols>
    <col min="1" max="1" width="22.5703125" bestFit="1" customWidth="1"/>
  </cols>
  <sheetData>
    <row r="1" spans="1:21" x14ac:dyDescent="0.25">
      <c r="A1" s="142" t="s">
        <v>43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1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</row>
    <row r="4" spans="1:21" x14ac:dyDescent="0.25">
      <c r="A4" s="137"/>
      <c r="B4" s="2">
        <v>0</v>
      </c>
      <c r="C4" s="2">
        <v>2</v>
      </c>
      <c r="D4" s="2">
        <v>5</v>
      </c>
      <c r="E4" s="2">
        <v>7</v>
      </c>
      <c r="F4" s="2">
        <v>9</v>
      </c>
      <c r="G4" s="2">
        <v>12</v>
      </c>
      <c r="H4" s="2">
        <v>14</v>
      </c>
      <c r="I4" s="2">
        <v>16</v>
      </c>
      <c r="J4" s="2">
        <v>19</v>
      </c>
      <c r="K4" s="2">
        <v>21</v>
      </c>
      <c r="L4" s="2">
        <v>23</v>
      </c>
      <c r="M4" s="2">
        <v>26</v>
      </c>
      <c r="N4" s="2">
        <v>28</v>
      </c>
      <c r="O4" s="2">
        <v>30</v>
      </c>
      <c r="P4" s="2">
        <v>33</v>
      </c>
      <c r="Q4" s="2">
        <v>35</v>
      </c>
      <c r="R4" s="2">
        <v>37</v>
      </c>
      <c r="S4" s="2">
        <v>40</v>
      </c>
      <c r="T4" s="2">
        <v>44</v>
      </c>
      <c r="U4" s="2">
        <v>47</v>
      </c>
    </row>
    <row r="5" spans="1:21" x14ac:dyDescent="0.25">
      <c r="A5" s="2" t="s">
        <v>0</v>
      </c>
      <c r="B5" s="81">
        <v>121.10323</v>
      </c>
      <c r="C5" s="81">
        <v>3644.1140700000001</v>
      </c>
      <c r="D5" s="81">
        <v>8535.1616300000005</v>
      </c>
      <c r="E5" s="81">
        <v>12099.13377</v>
      </c>
      <c r="F5" s="81">
        <v>12753.202499999999</v>
      </c>
      <c r="G5" s="81">
        <v>12905.566559999999</v>
      </c>
      <c r="H5" s="81">
        <v>13742.454760000001</v>
      </c>
      <c r="I5" s="81">
        <v>13333.58431</v>
      </c>
      <c r="J5" s="81">
        <v>14107.46954</v>
      </c>
      <c r="K5" s="81">
        <v>13510.969800000001</v>
      </c>
      <c r="L5" s="81">
        <v>12541.46802</v>
      </c>
      <c r="M5" s="81">
        <v>13391.568799999999</v>
      </c>
      <c r="N5" s="81">
        <v>12729.434300000001</v>
      </c>
      <c r="O5" s="81">
        <v>12843.937120000001</v>
      </c>
      <c r="P5" s="81">
        <v>13319.380740000001</v>
      </c>
      <c r="Q5" s="81">
        <v>13268.509700000001</v>
      </c>
      <c r="R5" s="81">
        <v>15449.20399</v>
      </c>
      <c r="S5" s="81">
        <v>15102.558709999999</v>
      </c>
      <c r="T5" s="81">
        <v>14449.63588</v>
      </c>
      <c r="U5" s="81">
        <v>15087.00281</v>
      </c>
    </row>
    <row r="6" spans="1:21" x14ac:dyDescent="0.25">
      <c r="A6" s="2" t="s">
        <v>1</v>
      </c>
      <c r="B6" s="81">
        <v>0</v>
      </c>
      <c r="C6" s="81">
        <v>715.86901</v>
      </c>
      <c r="D6" s="81">
        <v>2587.7188000000001</v>
      </c>
      <c r="E6" s="81">
        <v>3115.34717</v>
      </c>
      <c r="F6" s="81">
        <v>2935.89644</v>
      </c>
      <c r="G6" s="81">
        <v>2745.4632499999998</v>
      </c>
      <c r="H6" s="81">
        <v>2771.7651799999999</v>
      </c>
      <c r="I6" s="81">
        <v>2592.73155</v>
      </c>
      <c r="J6" s="81">
        <v>2627.5808000000002</v>
      </c>
      <c r="K6" s="81">
        <v>2698.33952</v>
      </c>
      <c r="L6" s="81">
        <v>3333.5381499999999</v>
      </c>
      <c r="M6" s="81">
        <v>3117.8051099999998</v>
      </c>
      <c r="N6" s="81">
        <v>2555.5228000000002</v>
      </c>
      <c r="O6" s="81">
        <v>2431.4962999999998</v>
      </c>
      <c r="P6" s="81">
        <v>2602.1260400000001</v>
      </c>
      <c r="Q6" s="81">
        <v>2627.3671899999999</v>
      </c>
      <c r="R6" s="81">
        <v>3132.67344</v>
      </c>
      <c r="S6" s="81">
        <v>3139.10466</v>
      </c>
      <c r="T6" s="81">
        <v>3048.0968400000002</v>
      </c>
      <c r="U6" s="81">
        <v>3189.0543600000001</v>
      </c>
    </row>
    <row r="7" spans="1:21" x14ac:dyDescent="0.25">
      <c r="A7" s="2" t="s">
        <v>2</v>
      </c>
      <c r="B7" s="81">
        <v>0</v>
      </c>
      <c r="C7" s="81">
        <v>1059.91886</v>
      </c>
      <c r="D7" s="81">
        <v>4074.9197100000001</v>
      </c>
      <c r="E7" s="81">
        <v>5617.3657800000001</v>
      </c>
      <c r="F7" s="81">
        <v>5280.5254299999997</v>
      </c>
      <c r="G7" s="81">
        <v>5134.0613999999996</v>
      </c>
      <c r="H7" s="81">
        <v>5366.7518099999998</v>
      </c>
      <c r="I7" s="81">
        <v>5165.4307500000004</v>
      </c>
      <c r="J7" s="81">
        <v>5409.5055300000004</v>
      </c>
      <c r="K7" s="81">
        <v>5192.3740100000005</v>
      </c>
      <c r="L7" s="81">
        <v>5232.8784699999997</v>
      </c>
      <c r="M7" s="81">
        <v>5200.6593199999998</v>
      </c>
      <c r="N7" s="81">
        <v>4859.13915</v>
      </c>
      <c r="O7" s="81">
        <v>5127.19614</v>
      </c>
      <c r="P7" s="81">
        <v>5448.7238699999998</v>
      </c>
      <c r="Q7" s="81">
        <v>5457.88166</v>
      </c>
      <c r="R7" s="81">
        <v>6119.2798499999999</v>
      </c>
      <c r="S7" s="81">
        <v>6164.3321800000003</v>
      </c>
      <c r="T7" s="81">
        <v>5951.2619400000003</v>
      </c>
      <c r="U7" s="81">
        <v>6190.5888000000004</v>
      </c>
    </row>
    <row r="8" spans="1:21" x14ac:dyDescent="0.25">
      <c r="A8" s="2" t="s">
        <v>3</v>
      </c>
      <c r="B8" s="81">
        <v>0</v>
      </c>
      <c r="C8" s="81">
        <v>2271.5670300000002</v>
      </c>
      <c r="D8" s="81">
        <v>10575.43692</v>
      </c>
      <c r="E8" s="81">
        <v>13688.14748</v>
      </c>
      <c r="F8" s="81">
        <v>12818.28206</v>
      </c>
      <c r="G8" s="81">
        <v>12603.77016</v>
      </c>
      <c r="H8" s="81">
        <v>13242.07712</v>
      </c>
      <c r="I8" s="81">
        <v>12750.746649999999</v>
      </c>
      <c r="J8" s="81">
        <v>13454.7894</v>
      </c>
      <c r="K8" s="81">
        <v>13022.977870000001</v>
      </c>
      <c r="L8" s="81">
        <v>12055.207259999999</v>
      </c>
      <c r="M8" s="81">
        <v>12852.72327</v>
      </c>
      <c r="N8" s="81">
        <v>12167.643679999999</v>
      </c>
      <c r="O8" s="81">
        <v>12752.79881</v>
      </c>
      <c r="P8" s="81">
        <v>13645.5196</v>
      </c>
      <c r="Q8" s="81">
        <v>13681.16682</v>
      </c>
      <c r="R8" s="81">
        <v>14822.68324</v>
      </c>
      <c r="S8" s="81">
        <v>15049.24228</v>
      </c>
      <c r="T8" s="81">
        <v>14482.143980000001</v>
      </c>
      <c r="U8" s="81">
        <v>15128.370010000001</v>
      </c>
    </row>
    <row r="9" spans="1:21" x14ac:dyDescent="0.25">
      <c r="A9" s="2" t="s">
        <v>4</v>
      </c>
      <c r="B9" s="81">
        <v>0</v>
      </c>
      <c r="C9" s="81">
        <v>1205.4551799999999</v>
      </c>
      <c r="D9" s="81">
        <v>9085.2402199999997</v>
      </c>
      <c r="E9" s="81">
        <v>13213.63042</v>
      </c>
      <c r="F9" s="81">
        <v>8213.9529600000005</v>
      </c>
      <c r="G9" s="81">
        <v>8159.9693900000002</v>
      </c>
      <c r="H9" s="81">
        <v>8555.4070300000003</v>
      </c>
      <c r="I9" s="81">
        <v>8296.5814900000005</v>
      </c>
      <c r="J9" s="81">
        <v>8762.1305699999994</v>
      </c>
      <c r="K9" s="81">
        <v>8099.3283099999999</v>
      </c>
      <c r="L9" s="81">
        <v>7568.6091999999999</v>
      </c>
      <c r="M9" s="81">
        <v>8056.3197</v>
      </c>
      <c r="N9" s="81">
        <v>7630.8916099999997</v>
      </c>
      <c r="O9" s="81">
        <v>8577.8284800000001</v>
      </c>
      <c r="P9" s="81">
        <v>9309.6507199999996</v>
      </c>
      <c r="Q9" s="81">
        <v>9387.0792600000004</v>
      </c>
      <c r="R9" s="81">
        <v>9906.7236499999999</v>
      </c>
      <c r="S9" s="81">
        <v>10209.784449999999</v>
      </c>
      <c r="T9" s="81">
        <v>9793.7129399999994</v>
      </c>
      <c r="U9" s="81">
        <v>10237.13767</v>
      </c>
    </row>
    <row r="10" spans="1:21" x14ac:dyDescent="0.25">
      <c r="A10" s="2" t="s">
        <v>5</v>
      </c>
      <c r="B10" s="81">
        <v>0</v>
      </c>
      <c r="C10" s="81">
        <v>0</v>
      </c>
      <c r="D10" s="81">
        <v>94.438800000000001</v>
      </c>
      <c r="E10" s="81">
        <v>103.06156</v>
      </c>
      <c r="F10" s="81">
        <v>9.3127800000000001</v>
      </c>
      <c r="G10" s="81">
        <v>0</v>
      </c>
      <c r="H10" s="81">
        <v>0</v>
      </c>
      <c r="I10" s="81">
        <v>0</v>
      </c>
      <c r="J10" s="81">
        <v>0.64485000000000003</v>
      </c>
      <c r="K10" s="81">
        <v>95.656329999999997</v>
      </c>
      <c r="L10" s="81">
        <v>91.170330000000007</v>
      </c>
      <c r="M10" s="81">
        <v>96.414630000000002</v>
      </c>
      <c r="N10" s="81">
        <v>224.66405</v>
      </c>
      <c r="O10" s="81">
        <v>76.748260000000002</v>
      </c>
      <c r="P10" s="81">
        <v>82.334900000000005</v>
      </c>
      <c r="Q10" s="81">
        <v>82.76343</v>
      </c>
      <c r="R10" s="81">
        <v>87.787930000000003</v>
      </c>
      <c r="S10" s="81">
        <v>89.434849999999997</v>
      </c>
      <c r="T10" s="81">
        <v>86.133799999999994</v>
      </c>
      <c r="U10" s="81">
        <v>87.789900000000003</v>
      </c>
    </row>
    <row r="11" spans="1:21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</row>
    <row r="12" spans="1:21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</row>
    <row r="13" spans="1:2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21" x14ac:dyDescent="0.25">
      <c r="A14" s="7" t="s">
        <v>12</v>
      </c>
      <c r="B14" s="7">
        <v>2</v>
      </c>
      <c r="C14" s="5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21" x14ac:dyDescent="0.25">
      <c r="A15" s="137" t="s">
        <v>10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</row>
    <row r="16" spans="1:21" x14ac:dyDescent="0.25">
      <c r="A16" s="137"/>
      <c r="B16" s="2">
        <v>0</v>
      </c>
      <c r="C16" s="2">
        <v>2</v>
      </c>
      <c r="D16" s="2">
        <v>5</v>
      </c>
      <c r="E16" s="2">
        <v>7</v>
      </c>
      <c r="F16" s="2">
        <v>9</v>
      </c>
      <c r="G16" s="2">
        <v>12</v>
      </c>
      <c r="H16" s="2">
        <v>14</v>
      </c>
      <c r="I16" s="2">
        <v>16</v>
      </c>
      <c r="J16" s="2">
        <v>19</v>
      </c>
      <c r="K16" s="2">
        <v>21</v>
      </c>
      <c r="L16" s="2">
        <v>23</v>
      </c>
      <c r="M16" s="2">
        <v>26</v>
      </c>
      <c r="N16" s="2">
        <v>28</v>
      </c>
      <c r="O16" s="2">
        <v>30</v>
      </c>
      <c r="P16" s="2">
        <v>33</v>
      </c>
      <c r="Q16" s="2">
        <v>35</v>
      </c>
      <c r="R16" s="2">
        <v>37</v>
      </c>
      <c r="S16" s="2">
        <v>40</v>
      </c>
      <c r="T16" s="2">
        <v>44</v>
      </c>
      <c r="U16" s="2">
        <v>47</v>
      </c>
    </row>
    <row r="17" spans="1:21" x14ac:dyDescent="0.25">
      <c r="A17" s="2" t="s">
        <v>0</v>
      </c>
      <c r="B17" s="81">
        <f t="shared" ref="B17:U17" si="0">B5*$B$14</f>
        <v>242.20645999999999</v>
      </c>
      <c r="C17" s="81">
        <f t="shared" si="0"/>
        <v>7288.2281400000002</v>
      </c>
      <c r="D17" s="81">
        <f t="shared" si="0"/>
        <v>17070.323260000001</v>
      </c>
      <c r="E17" s="81">
        <f t="shared" si="0"/>
        <v>24198.267540000001</v>
      </c>
      <c r="F17" s="81">
        <f t="shared" si="0"/>
        <v>25506.404999999999</v>
      </c>
      <c r="G17" s="81">
        <f t="shared" si="0"/>
        <v>25811.133119999999</v>
      </c>
      <c r="H17" s="81">
        <f t="shared" si="0"/>
        <v>27484.909520000001</v>
      </c>
      <c r="I17" s="81">
        <f t="shared" si="0"/>
        <v>26667.16862</v>
      </c>
      <c r="J17" s="81">
        <f t="shared" si="0"/>
        <v>28214.93908</v>
      </c>
      <c r="K17" s="81">
        <f t="shared" si="0"/>
        <v>27021.939600000002</v>
      </c>
      <c r="L17" s="81">
        <f t="shared" si="0"/>
        <v>25082.936040000001</v>
      </c>
      <c r="M17" s="81">
        <f t="shared" si="0"/>
        <v>26783.137599999998</v>
      </c>
      <c r="N17" s="81">
        <f t="shared" si="0"/>
        <v>25458.868600000002</v>
      </c>
      <c r="O17" s="81">
        <f t="shared" si="0"/>
        <v>25687.874240000001</v>
      </c>
      <c r="P17" s="81">
        <f t="shared" si="0"/>
        <v>26638.761480000001</v>
      </c>
      <c r="Q17" s="81">
        <f t="shared" si="0"/>
        <v>26537.019400000001</v>
      </c>
      <c r="R17" s="81">
        <f t="shared" si="0"/>
        <v>30898.40798</v>
      </c>
      <c r="S17" s="81">
        <f t="shared" si="0"/>
        <v>30205.117419999999</v>
      </c>
      <c r="T17" s="81">
        <f t="shared" si="0"/>
        <v>28899.27176</v>
      </c>
      <c r="U17" s="81">
        <f t="shared" si="0"/>
        <v>30174.00562</v>
      </c>
    </row>
    <row r="18" spans="1:21" x14ac:dyDescent="0.25">
      <c r="A18" s="2" t="s">
        <v>1</v>
      </c>
      <c r="B18" s="81">
        <f t="shared" ref="B18:U18" si="1">B6*$B$14</f>
        <v>0</v>
      </c>
      <c r="C18" s="81">
        <f t="shared" si="1"/>
        <v>1431.73802</v>
      </c>
      <c r="D18" s="81">
        <f t="shared" si="1"/>
        <v>5175.4376000000002</v>
      </c>
      <c r="E18" s="81">
        <f t="shared" si="1"/>
        <v>6230.69434</v>
      </c>
      <c r="F18" s="81">
        <f t="shared" si="1"/>
        <v>5871.79288</v>
      </c>
      <c r="G18" s="81">
        <f t="shared" si="1"/>
        <v>5490.9264999999996</v>
      </c>
      <c r="H18" s="81">
        <f t="shared" si="1"/>
        <v>5543.5303599999997</v>
      </c>
      <c r="I18" s="81">
        <f t="shared" si="1"/>
        <v>5185.4630999999999</v>
      </c>
      <c r="J18" s="81">
        <f t="shared" si="1"/>
        <v>5255.1616000000004</v>
      </c>
      <c r="K18" s="81">
        <f t="shared" si="1"/>
        <v>5396.67904</v>
      </c>
      <c r="L18" s="81">
        <f t="shared" si="1"/>
        <v>6667.0762999999997</v>
      </c>
      <c r="M18" s="81">
        <f t="shared" si="1"/>
        <v>6235.6102199999996</v>
      </c>
      <c r="N18" s="81">
        <f t="shared" si="1"/>
        <v>5111.0456000000004</v>
      </c>
      <c r="O18" s="81">
        <f t="shared" si="1"/>
        <v>4862.9925999999996</v>
      </c>
      <c r="P18" s="81">
        <f t="shared" si="1"/>
        <v>5204.2520800000002</v>
      </c>
      <c r="Q18" s="81">
        <f t="shared" si="1"/>
        <v>5254.7343799999999</v>
      </c>
      <c r="R18" s="81">
        <f t="shared" si="1"/>
        <v>6265.3468800000001</v>
      </c>
      <c r="S18" s="81">
        <f t="shared" si="1"/>
        <v>6278.2093199999999</v>
      </c>
      <c r="T18" s="81">
        <f t="shared" si="1"/>
        <v>6096.1936800000003</v>
      </c>
      <c r="U18" s="81">
        <f t="shared" si="1"/>
        <v>6378.1087200000002</v>
      </c>
    </row>
    <row r="19" spans="1:21" x14ac:dyDescent="0.25">
      <c r="A19" s="2" t="s">
        <v>2</v>
      </c>
      <c r="B19" s="81">
        <f t="shared" ref="B19:U19" si="2">B7*$B$14</f>
        <v>0</v>
      </c>
      <c r="C19" s="81">
        <f t="shared" si="2"/>
        <v>2119.83772</v>
      </c>
      <c r="D19" s="81">
        <f t="shared" si="2"/>
        <v>8149.8394200000002</v>
      </c>
      <c r="E19" s="81">
        <f t="shared" si="2"/>
        <v>11234.73156</v>
      </c>
      <c r="F19" s="81">
        <f t="shared" si="2"/>
        <v>10561.050859999999</v>
      </c>
      <c r="G19" s="81">
        <f t="shared" si="2"/>
        <v>10268.122799999999</v>
      </c>
      <c r="H19" s="81">
        <f t="shared" si="2"/>
        <v>10733.50362</v>
      </c>
      <c r="I19" s="81">
        <f t="shared" si="2"/>
        <v>10330.861500000001</v>
      </c>
      <c r="J19" s="81">
        <f t="shared" si="2"/>
        <v>10819.011060000001</v>
      </c>
      <c r="K19" s="81">
        <f t="shared" si="2"/>
        <v>10384.748020000001</v>
      </c>
      <c r="L19" s="81">
        <f t="shared" si="2"/>
        <v>10465.756939999999</v>
      </c>
      <c r="M19" s="81">
        <f t="shared" si="2"/>
        <v>10401.31864</v>
      </c>
      <c r="N19" s="81">
        <f t="shared" si="2"/>
        <v>9718.2782999999999</v>
      </c>
      <c r="O19" s="81">
        <f t="shared" si="2"/>
        <v>10254.39228</v>
      </c>
      <c r="P19" s="81">
        <f t="shared" si="2"/>
        <v>10897.44774</v>
      </c>
      <c r="Q19" s="81">
        <f t="shared" si="2"/>
        <v>10915.76332</v>
      </c>
      <c r="R19" s="81">
        <f t="shared" si="2"/>
        <v>12238.5597</v>
      </c>
      <c r="S19" s="81">
        <f t="shared" si="2"/>
        <v>12328.664360000001</v>
      </c>
      <c r="T19" s="81">
        <f t="shared" si="2"/>
        <v>11902.523880000001</v>
      </c>
      <c r="U19" s="81">
        <f t="shared" si="2"/>
        <v>12381.177600000001</v>
      </c>
    </row>
    <row r="20" spans="1:21" x14ac:dyDescent="0.25">
      <c r="A20" s="2" t="s">
        <v>3</v>
      </c>
      <c r="B20" s="81">
        <f t="shared" ref="B20:U20" si="3">B8*$B$14</f>
        <v>0</v>
      </c>
      <c r="C20" s="81">
        <f t="shared" si="3"/>
        <v>4543.1340600000003</v>
      </c>
      <c r="D20" s="81">
        <f t="shared" si="3"/>
        <v>21150.87384</v>
      </c>
      <c r="E20" s="81">
        <f t="shared" si="3"/>
        <v>27376.294959999999</v>
      </c>
      <c r="F20" s="81">
        <f t="shared" si="3"/>
        <v>25636.564119999999</v>
      </c>
      <c r="G20" s="81">
        <f t="shared" si="3"/>
        <v>25207.54032</v>
      </c>
      <c r="H20" s="81">
        <f t="shared" si="3"/>
        <v>26484.15424</v>
      </c>
      <c r="I20" s="81">
        <f t="shared" si="3"/>
        <v>25501.493299999998</v>
      </c>
      <c r="J20" s="81">
        <f t="shared" si="3"/>
        <v>26909.578799999999</v>
      </c>
      <c r="K20" s="81">
        <f t="shared" si="3"/>
        <v>26045.955740000001</v>
      </c>
      <c r="L20" s="81">
        <f t="shared" si="3"/>
        <v>24110.414519999998</v>
      </c>
      <c r="M20" s="81">
        <f t="shared" si="3"/>
        <v>25705.446540000001</v>
      </c>
      <c r="N20" s="81">
        <f t="shared" si="3"/>
        <v>24335.287359999998</v>
      </c>
      <c r="O20" s="81">
        <f t="shared" si="3"/>
        <v>25505.59762</v>
      </c>
      <c r="P20" s="81">
        <f t="shared" si="3"/>
        <v>27291.039199999999</v>
      </c>
      <c r="Q20" s="81">
        <f t="shared" si="3"/>
        <v>27362.333640000001</v>
      </c>
      <c r="R20" s="81">
        <f t="shared" si="3"/>
        <v>29645.366480000001</v>
      </c>
      <c r="S20" s="81">
        <f t="shared" si="3"/>
        <v>30098.484560000001</v>
      </c>
      <c r="T20" s="81">
        <f t="shared" si="3"/>
        <v>28964.287960000001</v>
      </c>
      <c r="U20" s="81">
        <f t="shared" si="3"/>
        <v>30256.740020000001</v>
      </c>
    </row>
    <row r="21" spans="1:21" x14ac:dyDescent="0.25">
      <c r="A21" s="2" t="s">
        <v>4</v>
      </c>
      <c r="B21" s="81">
        <f t="shared" ref="B21:U21" si="4">B9*$B$14</f>
        <v>0</v>
      </c>
      <c r="C21" s="81">
        <f t="shared" si="4"/>
        <v>2410.9103599999999</v>
      </c>
      <c r="D21" s="81">
        <f t="shared" si="4"/>
        <v>18170.480439999999</v>
      </c>
      <c r="E21" s="81">
        <f t="shared" si="4"/>
        <v>26427.260839999999</v>
      </c>
      <c r="F21" s="81">
        <f t="shared" si="4"/>
        <v>16427.905920000001</v>
      </c>
      <c r="G21" s="81">
        <f t="shared" si="4"/>
        <v>16319.93878</v>
      </c>
      <c r="H21" s="81">
        <f t="shared" si="4"/>
        <v>17110.814060000001</v>
      </c>
      <c r="I21" s="81">
        <f t="shared" si="4"/>
        <v>16593.162980000001</v>
      </c>
      <c r="J21" s="81">
        <f t="shared" si="4"/>
        <v>17524.261139999999</v>
      </c>
      <c r="K21" s="81">
        <f t="shared" si="4"/>
        <v>16198.65662</v>
      </c>
      <c r="L21" s="81">
        <f t="shared" si="4"/>
        <v>15137.2184</v>
      </c>
      <c r="M21" s="81">
        <f t="shared" si="4"/>
        <v>16112.6394</v>
      </c>
      <c r="N21" s="81">
        <f t="shared" si="4"/>
        <v>15261.783219999999</v>
      </c>
      <c r="O21" s="81">
        <f t="shared" si="4"/>
        <v>17155.65696</v>
      </c>
      <c r="P21" s="81">
        <f t="shared" si="4"/>
        <v>18619.301439999999</v>
      </c>
      <c r="Q21" s="81">
        <f t="shared" si="4"/>
        <v>18774.158520000001</v>
      </c>
      <c r="R21" s="81">
        <f t="shared" si="4"/>
        <v>19813.4473</v>
      </c>
      <c r="S21" s="81">
        <f t="shared" si="4"/>
        <v>20419.568899999998</v>
      </c>
      <c r="T21" s="81">
        <f t="shared" si="4"/>
        <v>19587.425879999999</v>
      </c>
      <c r="U21" s="81">
        <f t="shared" si="4"/>
        <v>20474.27534</v>
      </c>
    </row>
    <row r="22" spans="1:21" x14ac:dyDescent="0.25">
      <c r="A22" s="2" t="s">
        <v>5</v>
      </c>
      <c r="B22" s="81">
        <f t="shared" ref="B22:U22" si="5">B10*$B$14</f>
        <v>0</v>
      </c>
      <c r="C22" s="81">
        <f t="shared" si="5"/>
        <v>0</v>
      </c>
      <c r="D22" s="81">
        <f t="shared" si="5"/>
        <v>188.8776</v>
      </c>
      <c r="E22" s="81">
        <f t="shared" si="5"/>
        <v>206.12312</v>
      </c>
      <c r="F22" s="81">
        <f t="shared" si="5"/>
        <v>18.62556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1.2897000000000001</v>
      </c>
      <c r="K22" s="81">
        <f t="shared" si="5"/>
        <v>191.31265999999999</v>
      </c>
      <c r="L22" s="81">
        <f t="shared" si="5"/>
        <v>182.34066000000001</v>
      </c>
      <c r="M22" s="81">
        <f t="shared" si="5"/>
        <v>192.82926</v>
      </c>
      <c r="N22" s="81">
        <f t="shared" si="5"/>
        <v>449.32810000000001</v>
      </c>
      <c r="O22" s="81">
        <f t="shared" si="5"/>
        <v>153.49652</v>
      </c>
      <c r="P22" s="81">
        <f t="shared" si="5"/>
        <v>164.66980000000001</v>
      </c>
      <c r="Q22" s="81">
        <f t="shared" si="5"/>
        <v>165.52686</v>
      </c>
      <c r="R22" s="81">
        <f t="shared" si="5"/>
        <v>175.57586000000001</v>
      </c>
      <c r="S22" s="81">
        <f t="shared" si="5"/>
        <v>178.86969999999999</v>
      </c>
      <c r="T22" s="81">
        <f t="shared" si="5"/>
        <v>172.26759999999999</v>
      </c>
      <c r="U22" s="81">
        <f t="shared" si="5"/>
        <v>175.57980000000001</v>
      </c>
    </row>
    <row r="23" spans="1:21" x14ac:dyDescent="0.25">
      <c r="A23" s="2" t="s">
        <v>6</v>
      </c>
      <c r="B23" s="81">
        <f t="shared" ref="B23:U23" si="6">B11*$B$14</f>
        <v>0</v>
      </c>
      <c r="C23" s="81">
        <f t="shared" si="6"/>
        <v>0</v>
      </c>
      <c r="D23" s="81">
        <f t="shared" si="6"/>
        <v>0</v>
      </c>
      <c r="E23" s="81">
        <f t="shared" si="6"/>
        <v>0</v>
      </c>
      <c r="F23" s="81">
        <f t="shared" si="6"/>
        <v>0</v>
      </c>
      <c r="G23" s="81">
        <f t="shared" si="6"/>
        <v>0</v>
      </c>
      <c r="H23" s="81">
        <f t="shared" si="6"/>
        <v>0</v>
      </c>
      <c r="I23" s="81">
        <f t="shared" si="6"/>
        <v>0</v>
      </c>
      <c r="J23" s="81">
        <f t="shared" si="6"/>
        <v>0</v>
      </c>
      <c r="K23" s="81">
        <f t="shared" si="6"/>
        <v>0</v>
      </c>
      <c r="L23" s="81">
        <f t="shared" si="6"/>
        <v>0</v>
      </c>
      <c r="M23" s="81">
        <f t="shared" si="6"/>
        <v>0</v>
      </c>
      <c r="N23" s="81">
        <f t="shared" si="6"/>
        <v>0</v>
      </c>
      <c r="O23" s="81">
        <f t="shared" si="6"/>
        <v>0</v>
      </c>
      <c r="P23" s="81">
        <f t="shared" si="6"/>
        <v>0</v>
      </c>
      <c r="Q23" s="81">
        <f t="shared" si="6"/>
        <v>0</v>
      </c>
      <c r="R23" s="81">
        <f t="shared" si="6"/>
        <v>0</v>
      </c>
      <c r="S23" s="81">
        <f t="shared" si="6"/>
        <v>0</v>
      </c>
      <c r="T23" s="81">
        <f t="shared" si="6"/>
        <v>0</v>
      </c>
      <c r="U23" s="81">
        <f t="shared" si="6"/>
        <v>0</v>
      </c>
    </row>
    <row r="24" spans="1:21" x14ac:dyDescent="0.25">
      <c r="A24" s="2" t="s">
        <v>7</v>
      </c>
      <c r="B24" s="81">
        <f t="shared" ref="B24:U24" si="7">B12*$B$14</f>
        <v>0</v>
      </c>
      <c r="C24" s="81">
        <f t="shared" si="7"/>
        <v>0</v>
      </c>
      <c r="D24" s="81">
        <f t="shared" si="7"/>
        <v>0</v>
      </c>
      <c r="E24" s="81">
        <f t="shared" si="7"/>
        <v>0</v>
      </c>
      <c r="F24" s="81">
        <f t="shared" si="7"/>
        <v>0</v>
      </c>
      <c r="G24" s="81">
        <f t="shared" si="7"/>
        <v>0</v>
      </c>
      <c r="H24" s="81">
        <f t="shared" si="7"/>
        <v>0</v>
      </c>
      <c r="I24" s="81">
        <f t="shared" si="7"/>
        <v>0</v>
      </c>
      <c r="J24" s="81">
        <f t="shared" si="7"/>
        <v>0</v>
      </c>
      <c r="K24" s="81">
        <f t="shared" si="7"/>
        <v>0</v>
      </c>
      <c r="L24" s="81">
        <f t="shared" si="7"/>
        <v>0</v>
      </c>
      <c r="M24" s="81">
        <f t="shared" si="7"/>
        <v>0</v>
      </c>
      <c r="N24" s="81">
        <f t="shared" si="7"/>
        <v>0</v>
      </c>
      <c r="O24" s="81">
        <f t="shared" si="7"/>
        <v>0</v>
      </c>
      <c r="P24" s="81">
        <f t="shared" si="7"/>
        <v>0</v>
      </c>
      <c r="Q24" s="81">
        <f t="shared" si="7"/>
        <v>0</v>
      </c>
      <c r="R24" s="81">
        <f t="shared" si="7"/>
        <v>0</v>
      </c>
      <c r="S24" s="81">
        <f t="shared" si="7"/>
        <v>0</v>
      </c>
      <c r="T24" s="81">
        <f t="shared" si="7"/>
        <v>0</v>
      </c>
      <c r="U24" s="81">
        <f t="shared" si="7"/>
        <v>0</v>
      </c>
    </row>
    <row r="25" spans="1:21" x14ac:dyDescent="0.25">
      <c r="A25" s="2" t="s">
        <v>8</v>
      </c>
      <c r="B25" s="81">
        <f t="shared" ref="B25:U25" si="8">SUM(B17:B24)</f>
        <v>242.20645999999999</v>
      </c>
      <c r="C25" s="81">
        <f t="shared" si="8"/>
        <v>17793.848299999998</v>
      </c>
      <c r="D25" s="81">
        <f t="shared" si="8"/>
        <v>69905.832160000005</v>
      </c>
      <c r="E25" s="81">
        <f t="shared" si="8"/>
        <v>95673.372360000008</v>
      </c>
      <c r="F25" s="81">
        <f t="shared" si="8"/>
        <v>84022.344339999996</v>
      </c>
      <c r="G25" s="81">
        <f t="shared" si="8"/>
        <v>83097.661519999994</v>
      </c>
      <c r="H25" s="81">
        <f t="shared" si="8"/>
        <v>87356.911800000002</v>
      </c>
      <c r="I25" s="81">
        <f t="shared" si="8"/>
        <v>84278.1495</v>
      </c>
      <c r="J25" s="81">
        <f t="shared" si="8"/>
        <v>88724.241380000007</v>
      </c>
      <c r="K25" s="81">
        <f t="shared" si="8"/>
        <v>85239.291679999995</v>
      </c>
      <c r="L25" s="81">
        <f t="shared" si="8"/>
        <v>81645.742859999998</v>
      </c>
      <c r="M25" s="81">
        <f t="shared" si="8"/>
        <v>85430.98165999999</v>
      </c>
      <c r="N25" s="81">
        <f t="shared" si="8"/>
        <v>80334.591180000003</v>
      </c>
      <c r="O25" s="81">
        <f t="shared" si="8"/>
        <v>83620.010220000011</v>
      </c>
      <c r="P25" s="81">
        <f t="shared" si="8"/>
        <v>88815.471739999994</v>
      </c>
      <c r="Q25" s="81">
        <f t="shared" si="8"/>
        <v>89009.53611999999</v>
      </c>
      <c r="R25" s="81">
        <f t="shared" si="8"/>
        <v>99036.704199999993</v>
      </c>
      <c r="S25" s="81">
        <f t="shared" si="8"/>
        <v>99508.91425999999</v>
      </c>
      <c r="T25" s="81">
        <f t="shared" si="8"/>
        <v>95621.970760000011</v>
      </c>
      <c r="U25" s="81">
        <f t="shared" si="8"/>
        <v>99839.887100000022</v>
      </c>
    </row>
    <row r="27" spans="1:21" x14ac:dyDescent="0.25">
      <c r="A27" s="137" t="s">
        <v>205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</row>
    <row r="28" spans="1:21" x14ac:dyDescent="0.25">
      <c r="A28" s="137"/>
      <c r="B28" s="2">
        <v>0</v>
      </c>
      <c r="C28" s="2">
        <v>2</v>
      </c>
      <c r="D28" s="2">
        <v>5</v>
      </c>
      <c r="E28" s="2">
        <v>7</v>
      </c>
      <c r="F28" s="2">
        <v>9</v>
      </c>
      <c r="G28" s="2">
        <v>12</v>
      </c>
      <c r="H28" s="2">
        <v>14</v>
      </c>
      <c r="I28" s="2">
        <v>16</v>
      </c>
      <c r="J28" s="2">
        <v>19</v>
      </c>
      <c r="K28" s="2">
        <v>21</v>
      </c>
      <c r="L28" s="2">
        <v>23</v>
      </c>
      <c r="M28" s="2">
        <v>26</v>
      </c>
      <c r="N28" s="2">
        <v>28</v>
      </c>
      <c r="O28" s="2">
        <v>30</v>
      </c>
      <c r="P28" s="2">
        <v>33</v>
      </c>
      <c r="Q28" s="2">
        <v>35</v>
      </c>
      <c r="R28" s="2">
        <v>37</v>
      </c>
      <c r="S28" s="2">
        <v>40</v>
      </c>
      <c r="T28" s="2">
        <v>44</v>
      </c>
      <c r="U28" s="2">
        <v>47</v>
      </c>
    </row>
    <row r="29" spans="1:21" x14ac:dyDescent="0.25">
      <c r="A29" s="2" t="s">
        <v>0</v>
      </c>
      <c r="B29" s="48">
        <f t="shared" ref="B29:U29" si="9">B17/1000</f>
        <v>0.24220645999999998</v>
      </c>
      <c r="C29" s="48">
        <f t="shared" si="9"/>
        <v>7.2882281400000002</v>
      </c>
      <c r="D29" s="48">
        <f t="shared" si="9"/>
        <v>17.070323260000002</v>
      </c>
      <c r="E29" s="48">
        <f t="shared" si="9"/>
        <v>24.19826754</v>
      </c>
      <c r="F29" s="48">
        <f t="shared" si="9"/>
        <v>25.506404999999997</v>
      </c>
      <c r="G29" s="48">
        <f t="shared" si="9"/>
        <v>25.811133119999997</v>
      </c>
      <c r="H29" s="48">
        <f t="shared" si="9"/>
        <v>27.484909520000002</v>
      </c>
      <c r="I29" s="48">
        <f t="shared" si="9"/>
        <v>26.667168620000002</v>
      </c>
      <c r="J29" s="48">
        <f t="shared" si="9"/>
        <v>28.214939080000001</v>
      </c>
      <c r="K29" s="48">
        <f t="shared" si="9"/>
        <v>27.021939600000003</v>
      </c>
      <c r="L29" s="48">
        <f t="shared" si="9"/>
        <v>25.08293604</v>
      </c>
      <c r="M29" s="48">
        <f t="shared" si="9"/>
        <v>26.7831376</v>
      </c>
      <c r="N29" s="48">
        <f t="shared" si="9"/>
        <v>25.458868600000002</v>
      </c>
      <c r="O29" s="48">
        <f t="shared" si="9"/>
        <v>25.687874239999999</v>
      </c>
      <c r="P29" s="48">
        <f t="shared" si="9"/>
        <v>26.638761479999999</v>
      </c>
      <c r="Q29" s="48">
        <f t="shared" si="9"/>
        <v>26.537019400000002</v>
      </c>
      <c r="R29" s="48">
        <f t="shared" si="9"/>
        <v>30.898407979999998</v>
      </c>
      <c r="S29" s="48">
        <f t="shared" si="9"/>
        <v>30.205117419999997</v>
      </c>
      <c r="T29" s="48">
        <f t="shared" si="9"/>
        <v>28.899271760000001</v>
      </c>
      <c r="U29" s="48">
        <f t="shared" si="9"/>
        <v>30.174005619999999</v>
      </c>
    </row>
    <row r="30" spans="1:21" x14ac:dyDescent="0.25">
      <c r="A30" s="2" t="s">
        <v>1</v>
      </c>
      <c r="B30" s="48">
        <f t="shared" ref="B30:U30" si="10">B18/1000</f>
        <v>0</v>
      </c>
      <c r="C30" s="48">
        <f t="shared" si="10"/>
        <v>1.4317380200000001</v>
      </c>
      <c r="D30" s="48">
        <f t="shared" si="10"/>
        <v>5.1754376000000004</v>
      </c>
      <c r="E30" s="48">
        <f t="shared" si="10"/>
        <v>6.2306943400000003</v>
      </c>
      <c r="F30" s="48">
        <f t="shared" si="10"/>
        <v>5.8717928800000001</v>
      </c>
      <c r="G30" s="48">
        <f t="shared" si="10"/>
        <v>5.4909264999999996</v>
      </c>
      <c r="H30" s="48">
        <f t="shared" si="10"/>
        <v>5.5435303600000001</v>
      </c>
      <c r="I30" s="48">
        <f t="shared" si="10"/>
        <v>5.1854630999999998</v>
      </c>
      <c r="J30" s="48">
        <f t="shared" si="10"/>
        <v>5.2551616000000001</v>
      </c>
      <c r="K30" s="48">
        <f t="shared" si="10"/>
        <v>5.3966790400000004</v>
      </c>
      <c r="L30" s="48">
        <f t="shared" si="10"/>
        <v>6.6670762999999997</v>
      </c>
      <c r="M30" s="48">
        <f t="shared" si="10"/>
        <v>6.2356102199999999</v>
      </c>
      <c r="N30" s="48">
        <f t="shared" si="10"/>
        <v>5.1110456000000006</v>
      </c>
      <c r="O30" s="48">
        <f t="shared" si="10"/>
        <v>4.8629925999999992</v>
      </c>
      <c r="P30" s="48">
        <f t="shared" si="10"/>
        <v>5.2042520799999998</v>
      </c>
      <c r="Q30" s="48">
        <f t="shared" si="10"/>
        <v>5.2547343799999995</v>
      </c>
      <c r="R30" s="48">
        <f t="shared" si="10"/>
        <v>6.2653468800000001</v>
      </c>
      <c r="S30" s="48">
        <f t="shared" si="10"/>
        <v>6.2782093200000002</v>
      </c>
      <c r="T30" s="48">
        <f t="shared" si="10"/>
        <v>6.0961936800000007</v>
      </c>
      <c r="U30" s="48">
        <f t="shared" si="10"/>
        <v>6.3781087200000002</v>
      </c>
    </row>
    <row r="31" spans="1:21" x14ac:dyDescent="0.25">
      <c r="A31" s="2" t="s">
        <v>2</v>
      </c>
      <c r="B31" s="48">
        <f t="shared" ref="B31:U31" si="11">B19/1000</f>
        <v>0</v>
      </c>
      <c r="C31" s="48">
        <f t="shared" si="11"/>
        <v>2.11983772</v>
      </c>
      <c r="D31" s="48">
        <f t="shared" si="11"/>
        <v>8.1498394200000011</v>
      </c>
      <c r="E31" s="48">
        <f t="shared" si="11"/>
        <v>11.23473156</v>
      </c>
      <c r="F31" s="48">
        <f t="shared" si="11"/>
        <v>10.56105086</v>
      </c>
      <c r="G31" s="48">
        <f t="shared" si="11"/>
        <v>10.268122799999999</v>
      </c>
      <c r="H31" s="48">
        <f t="shared" si="11"/>
        <v>10.733503619999999</v>
      </c>
      <c r="I31" s="48">
        <f t="shared" si="11"/>
        <v>10.330861500000001</v>
      </c>
      <c r="J31" s="48">
        <f t="shared" si="11"/>
        <v>10.819011060000001</v>
      </c>
      <c r="K31" s="48">
        <f t="shared" si="11"/>
        <v>10.384748020000002</v>
      </c>
      <c r="L31" s="48">
        <f t="shared" si="11"/>
        <v>10.465756939999999</v>
      </c>
      <c r="M31" s="48">
        <f t="shared" si="11"/>
        <v>10.40131864</v>
      </c>
      <c r="N31" s="48">
        <f t="shared" si="11"/>
        <v>9.7182782999999997</v>
      </c>
      <c r="O31" s="48">
        <f t="shared" si="11"/>
        <v>10.254392279999999</v>
      </c>
      <c r="P31" s="48">
        <f t="shared" si="11"/>
        <v>10.89744774</v>
      </c>
      <c r="Q31" s="48">
        <f t="shared" si="11"/>
        <v>10.91576332</v>
      </c>
      <c r="R31" s="48">
        <f t="shared" si="11"/>
        <v>12.2385597</v>
      </c>
      <c r="S31" s="48">
        <f t="shared" si="11"/>
        <v>12.328664360000001</v>
      </c>
      <c r="T31" s="48">
        <f t="shared" si="11"/>
        <v>11.90252388</v>
      </c>
      <c r="U31" s="48">
        <f t="shared" si="11"/>
        <v>12.381177600000001</v>
      </c>
    </row>
    <row r="32" spans="1:21" x14ac:dyDescent="0.25">
      <c r="A32" s="2" t="s">
        <v>3</v>
      </c>
      <c r="B32" s="48">
        <f t="shared" ref="B32:U32" si="12">B20/1000</f>
        <v>0</v>
      </c>
      <c r="C32" s="48">
        <f t="shared" si="12"/>
        <v>4.5431340600000008</v>
      </c>
      <c r="D32" s="48">
        <f t="shared" si="12"/>
        <v>21.150873839999999</v>
      </c>
      <c r="E32" s="48">
        <f t="shared" si="12"/>
        <v>27.376294959999999</v>
      </c>
      <c r="F32" s="48">
        <f t="shared" si="12"/>
        <v>25.636564119999999</v>
      </c>
      <c r="G32" s="48">
        <f t="shared" si="12"/>
        <v>25.20754032</v>
      </c>
      <c r="H32" s="48">
        <f t="shared" si="12"/>
        <v>26.484154239999999</v>
      </c>
      <c r="I32" s="48">
        <f t="shared" si="12"/>
        <v>25.5014933</v>
      </c>
      <c r="J32" s="48">
        <f t="shared" si="12"/>
        <v>26.909578799999998</v>
      </c>
      <c r="K32" s="48">
        <f t="shared" si="12"/>
        <v>26.04595574</v>
      </c>
      <c r="L32" s="48">
        <f t="shared" si="12"/>
        <v>24.110414519999999</v>
      </c>
      <c r="M32" s="48">
        <f t="shared" si="12"/>
        <v>25.705446540000001</v>
      </c>
      <c r="N32" s="48">
        <f t="shared" si="12"/>
        <v>24.335287359999999</v>
      </c>
      <c r="O32" s="48">
        <f t="shared" si="12"/>
        <v>25.50559762</v>
      </c>
      <c r="P32" s="48">
        <f t="shared" si="12"/>
        <v>27.2910392</v>
      </c>
      <c r="Q32" s="48">
        <f t="shared" si="12"/>
        <v>27.362333639999999</v>
      </c>
      <c r="R32" s="48">
        <f t="shared" si="12"/>
        <v>29.64536648</v>
      </c>
      <c r="S32" s="48">
        <f t="shared" si="12"/>
        <v>30.098484559999999</v>
      </c>
      <c r="T32" s="48">
        <f t="shared" si="12"/>
        <v>28.96428796</v>
      </c>
      <c r="U32" s="48">
        <f t="shared" si="12"/>
        <v>30.256740020000002</v>
      </c>
    </row>
    <row r="33" spans="1:21" x14ac:dyDescent="0.25">
      <c r="A33" s="2" t="s">
        <v>4</v>
      </c>
      <c r="B33" s="48">
        <f t="shared" ref="B33:U33" si="13">B21/1000</f>
        <v>0</v>
      </c>
      <c r="C33" s="48">
        <f t="shared" si="13"/>
        <v>2.4109103599999999</v>
      </c>
      <c r="D33" s="48">
        <f t="shared" si="13"/>
        <v>18.170480439999999</v>
      </c>
      <c r="E33" s="48">
        <f t="shared" si="13"/>
        <v>26.427260839999999</v>
      </c>
      <c r="F33" s="48">
        <f t="shared" si="13"/>
        <v>16.427905920000001</v>
      </c>
      <c r="G33" s="48">
        <f t="shared" si="13"/>
        <v>16.319938780000001</v>
      </c>
      <c r="H33" s="48">
        <f t="shared" si="13"/>
        <v>17.110814059999999</v>
      </c>
      <c r="I33" s="48">
        <f t="shared" si="13"/>
        <v>16.593162980000002</v>
      </c>
      <c r="J33" s="48">
        <f t="shared" si="13"/>
        <v>17.52426114</v>
      </c>
      <c r="K33" s="48">
        <f t="shared" si="13"/>
        <v>16.198656620000001</v>
      </c>
      <c r="L33" s="48">
        <f t="shared" si="13"/>
        <v>15.1372184</v>
      </c>
      <c r="M33" s="48">
        <f t="shared" si="13"/>
        <v>16.112639399999999</v>
      </c>
      <c r="N33" s="48">
        <f t="shared" si="13"/>
        <v>15.26178322</v>
      </c>
      <c r="O33" s="48">
        <f t="shared" si="13"/>
        <v>17.155656960000002</v>
      </c>
      <c r="P33" s="48">
        <f t="shared" si="13"/>
        <v>18.619301440000001</v>
      </c>
      <c r="Q33" s="48">
        <f t="shared" si="13"/>
        <v>18.77415852</v>
      </c>
      <c r="R33" s="48">
        <f t="shared" si="13"/>
        <v>19.8134473</v>
      </c>
      <c r="S33" s="48">
        <f t="shared" si="13"/>
        <v>20.419568899999998</v>
      </c>
      <c r="T33" s="48">
        <f t="shared" si="13"/>
        <v>19.587425879999998</v>
      </c>
      <c r="U33" s="48">
        <f t="shared" si="13"/>
        <v>20.474275339999998</v>
      </c>
    </row>
    <row r="34" spans="1:21" x14ac:dyDescent="0.25">
      <c r="A34" s="2" t="s">
        <v>5</v>
      </c>
      <c r="B34" s="48">
        <f t="shared" ref="B34:U34" si="14">B22/1000</f>
        <v>0</v>
      </c>
      <c r="C34" s="48">
        <f t="shared" si="14"/>
        <v>0</v>
      </c>
      <c r="D34" s="48">
        <f t="shared" si="14"/>
        <v>0.18887760000000001</v>
      </c>
      <c r="E34" s="48">
        <f t="shared" si="14"/>
        <v>0.20612311999999999</v>
      </c>
      <c r="F34" s="48">
        <f t="shared" si="14"/>
        <v>1.8625559999999999E-2</v>
      </c>
      <c r="G34" s="48">
        <f t="shared" si="14"/>
        <v>0</v>
      </c>
      <c r="H34" s="48">
        <f t="shared" si="14"/>
        <v>0</v>
      </c>
      <c r="I34" s="48">
        <f t="shared" si="14"/>
        <v>0</v>
      </c>
      <c r="J34" s="48">
        <f t="shared" si="14"/>
        <v>1.2897E-3</v>
      </c>
      <c r="K34" s="48">
        <f t="shared" si="14"/>
        <v>0.19131266</v>
      </c>
      <c r="L34" s="48">
        <f t="shared" si="14"/>
        <v>0.18234066000000002</v>
      </c>
      <c r="M34" s="48">
        <f t="shared" si="14"/>
        <v>0.19282926</v>
      </c>
      <c r="N34" s="48">
        <f t="shared" si="14"/>
        <v>0.44932810000000001</v>
      </c>
      <c r="O34" s="48">
        <f t="shared" si="14"/>
        <v>0.15349652</v>
      </c>
      <c r="P34" s="48">
        <f t="shared" si="14"/>
        <v>0.16466980000000001</v>
      </c>
      <c r="Q34" s="48">
        <f t="shared" si="14"/>
        <v>0.16552686</v>
      </c>
      <c r="R34" s="48">
        <f t="shared" si="14"/>
        <v>0.17557586</v>
      </c>
      <c r="S34" s="48">
        <f t="shared" si="14"/>
        <v>0.17886969999999999</v>
      </c>
      <c r="T34" s="48">
        <f t="shared" si="14"/>
        <v>0.17226759999999999</v>
      </c>
      <c r="U34" s="48">
        <f t="shared" si="14"/>
        <v>0.17557980000000001</v>
      </c>
    </row>
    <row r="35" spans="1:21" x14ac:dyDescent="0.25">
      <c r="A35" s="2" t="s">
        <v>6</v>
      </c>
      <c r="B35" s="48">
        <f t="shared" ref="B35:U35" si="15">B23/1000</f>
        <v>0</v>
      </c>
      <c r="C35" s="48">
        <f t="shared" si="15"/>
        <v>0</v>
      </c>
      <c r="D35" s="48">
        <f t="shared" si="15"/>
        <v>0</v>
      </c>
      <c r="E35" s="48">
        <f t="shared" si="15"/>
        <v>0</v>
      </c>
      <c r="F35" s="48">
        <f t="shared" si="15"/>
        <v>0</v>
      </c>
      <c r="G35" s="48">
        <f t="shared" si="15"/>
        <v>0</v>
      </c>
      <c r="H35" s="48">
        <f t="shared" si="15"/>
        <v>0</v>
      </c>
      <c r="I35" s="48">
        <f t="shared" si="15"/>
        <v>0</v>
      </c>
      <c r="J35" s="48">
        <f t="shared" si="15"/>
        <v>0</v>
      </c>
      <c r="K35" s="48">
        <f t="shared" si="15"/>
        <v>0</v>
      </c>
      <c r="L35" s="48">
        <f t="shared" si="15"/>
        <v>0</v>
      </c>
      <c r="M35" s="48">
        <f t="shared" si="15"/>
        <v>0</v>
      </c>
      <c r="N35" s="48">
        <f t="shared" si="15"/>
        <v>0</v>
      </c>
      <c r="O35" s="48">
        <f t="shared" si="15"/>
        <v>0</v>
      </c>
      <c r="P35" s="48">
        <f t="shared" si="15"/>
        <v>0</v>
      </c>
      <c r="Q35" s="48">
        <f t="shared" si="15"/>
        <v>0</v>
      </c>
      <c r="R35" s="48">
        <f t="shared" si="15"/>
        <v>0</v>
      </c>
      <c r="S35" s="48">
        <f t="shared" si="15"/>
        <v>0</v>
      </c>
      <c r="T35" s="48">
        <f t="shared" si="15"/>
        <v>0</v>
      </c>
      <c r="U35" s="48">
        <f t="shared" si="15"/>
        <v>0</v>
      </c>
    </row>
    <row r="36" spans="1:21" x14ac:dyDescent="0.25">
      <c r="A36" s="2" t="s">
        <v>7</v>
      </c>
      <c r="B36" s="48">
        <f t="shared" ref="B36:U36" si="16">B24/1000</f>
        <v>0</v>
      </c>
      <c r="C36" s="48">
        <f t="shared" si="16"/>
        <v>0</v>
      </c>
      <c r="D36" s="48">
        <f t="shared" si="16"/>
        <v>0</v>
      </c>
      <c r="E36" s="48">
        <f t="shared" si="16"/>
        <v>0</v>
      </c>
      <c r="F36" s="48">
        <f t="shared" si="16"/>
        <v>0</v>
      </c>
      <c r="G36" s="48">
        <f t="shared" si="16"/>
        <v>0</v>
      </c>
      <c r="H36" s="48">
        <f t="shared" si="16"/>
        <v>0</v>
      </c>
      <c r="I36" s="48">
        <f t="shared" si="16"/>
        <v>0</v>
      </c>
      <c r="J36" s="48">
        <f t="shared" si="16"/>
        <v>0</v>
      </c>
      <c r="K36" s="48">
        <f t="shared" si="16"/>
        <v>0</v>
      </c>
      <c r="L36" s="48">
        <f t="shared" si="16"/>
        <v>0</v>
      </c>
      <c r="M36" s="48">
        <f t="shared" si="16"/>
        <v>0</v>
      </c>
      <c r="N36" s="48">
        <f t="shared" si="16"/>
        <v>0</v>
      </c>
      <c r="O36" s="48">
        <f t="shared" si="16"/>
        <v>0</v>
      </c>
      <c r="P36" s="48">
        <f t="shared" si="16"/>
        <v>0</v>
      </c>
      <c r="Q36" s="48">
        <f t="shared" si="16"/>
        <v>0</v>
      </c>
      <c r="R36" s="48">
        <f t="shared" si="16"/>
        <v>0</v>
      </c>
      <c r="S36" s="48">
        <f t="shared" si="16"/>
        <v>0</v>
      </c>
      <c r="T36" s="48">
        <f t="shared" si="16"/>
        <v>0</v>
      </c>
      <c r="U36" s="48">
        <f t="shared" si="16"/>
        <v>0</v>
      </c>
    </row>
    <row r="37" spans="1:21" x14ac:dyDescent="0.25">
      <c r="A37" s="2" t="s">
        <v>8</v>
      </c>
      <c r="B37" s="48">
        <f t="shared" ref="B37:U37" si="17">B25/1000</f>
        <v>0.24220645999999998</v>
      </c>
      <c r="C37" s="48">
        <f t="shared" si="17"/>
        <v>17.793848299999997</v>
      </c>
      <c r="D37" s="48">
        <f t="shared" si="17"/>
        <v>69.905832160000003</v>
      </c>
      <c r="E37" s="48">
        <f t="shared" si="17"/>
        <v>95.673372360000002</v>
      </c>
      <c r="F37" s="48">
        <f t="shared" si="17"/>
        <v>84.022344339999989</v>
      </c>
      <c r="G37" s="48">
        <f t="shared" si="17"/>
        <v>83.097661519999988</v>
      </c>
      <c r="H37" s="48">
        <f t="shared" si="17"/>
        <v>87.356911800000006</v>
      </c>
      <c r="I37" s="48">
        <f t="shared" si="17"/>
        <v>84.278149499999998</v>
      </c>
      <c r="J37" s="48">
        <f t="shared" si="17"/>
        <v>88.724241380000009</v>
      </c>
      <c r="K37" s="48">
        <f t="shared" si="17"/>
        <v>85.239291679999994</v>
      </c>
      <c r="L37" s="48">
        <f t="shared" si="17"/>
        <v>81.645742859999999</v>
      </c>
      <c r="M37" s="48">
        <f t="shared" si="17"/>
        <v>85.430981659999986</v>
      </c>
      <c r="N37" s="48">
        <f t="shared" si="17"/>
        <v>80.334591180000004</v>
      </c>
      <c r="O37" s="48">
        <f t="shared" si="17"/>
        <v>83.620010220000012</v>
      </c>
      <c r="P37" s="48">
        <f t="shared" si="17"/>
        <v>88.815471739999992</v>
      </c>
      <c r="Q37" s="48">
        <f t="shared" si="17"/>
        <v>89.009536119999993</v>
      </c>
      <c r="R37" s="48">
        <f t="shared" si="17"/>
        <v>99.036704199999988</v>
      </c>
      <c r="S37" s="48">
        <f t="shared" si="17"/>
        <v>99.508914259999997</v>
      </c>
      <c r="T37" s="48">
        <f t="shared" si="17"/>
        <v>95.621970760000011</v>
      </c>
      <c r="U37" s="48">
        <f t="shared" si="17"/>
        <v>99.839887100000027</v>
      </c>
    </row>
    <row r="38" spans="1:21" x14ac:dyDescent="0.25">
      <c r="A38" s="4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</row>
    <row r="39" spans="1:21" x14ac:dyDescent="0.25">
      <c r="A39" s="137" t="s">
        <v>224</v>
      </c>
      <c r="B39" s="137" t="s">
        <v>11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</row>
    <row r="40" spans="1:21" x14ac:dyDescent="0.25">
      <c r="A40" s="137"/>
      <c r="B40" s="2">
        <v>0</v>
      </c>
      <c r="C40" s="2">
        <v>2</v>
      </c>
      <c r="D40" s="2">
        <v>5</v>
      </c>
      <c r="E40" s="2">
        <v>7</v>
      </c>
      <c r="F40" s="2">
        <v>9</v>
      </c>
      <c r="G40" s="2">
        <v>12</v>
      </c>
      <c r="H40" s="2">
        <v>14</v>
      </c>
      <c r="I40" s="2">
        <v>16</v>
      </c>
      <c r="J40" s="2">
        <v>19</v>
      </c>
      <c r="K40" s="2">
        <v>21</v>
      </c>
      <c r="L40" s="2">
        <v>23</v>
      </c>
      <c r="M40" s="2">
        <v>26</v>
      </c>
      <c r="N40" s="2">
        <v>28</v>
      </c>
      <c r="O40" s="2">
        <v>30</v>
      </c>
      <c r="P40" s="2">
        <v>33</v>
      </c>
      <c r="Q40" s="2">
        <v>35</v>
      </c>
      <c r="R40" s="2">
        <v>37</v>
      </c>
      <c r="S40" s="2">
        <v>40</v>
      </c>
      <c r="T40" s="2">
        <v>44</v>
      </c>
      <c r="U40" s="2">
        <v>47</v>
      </c>
    </row>
    <row r="41" spans="1:21" x14ac:dyDescent="0.25">
      <c r="A41" s="2" t="s">
        <v>0</v>
      </c>
      <c r="B41" s="48">
        <f t="shared" ref="B41:U41" si="18">(B29/B$37)*100</f>
        <v>100</v>
      </c>
      <c r="C41" s="48">
        <f t="shared" si="18"/>
        <v>40.959257475517546</v>
      </c>
      <c r="D41" s="48">
        <f t="shared" si="18"/>
        <v>24.419025898911496</v>
      </c>
      <c r="E41" s="48">
        <f t="shared" si="18"/>
        <v>25.292583446255769</v>
      </c>
      <c r="F41" s="48">
        <f t="shared" si="18"/>
        <v>30.356692853971374</v>
      </c>
      <c r="G41" s="48">
        <f t="shared" si="18"/>
        <v>31.061202743699063</v>
      </c>
      <c r="H41" s="48">
        <f t="shared" si="18"/>
        <v>31.462776045615659</v>
      </c>
      <c r="I41" s="48">
        <f t="shared" si="18"/>
        <v>31.641853526933456</v>
      </c>
      <c r="J41" s="48">
        <f t="shared" si="18"/>
        <v>31.800710427218306</v>
      </c>
      <c r="K41" s="48">
        <f t="shared" si="18"/>
        <v>31.701271875233399</v>
      </c>
      <c r="L41" s="48">
        <f t="shared" si="18"/>
        <v>30.721670428071601</v>
      </c>
      <c r="M41" s="48">
        <f t="shared" si="18"/>
        <v>31.350614355096717</v>
      </c>
      <c r="N41" s="48">
        <f t="shared" si="18"/>
        <v>31.691041463018248</v>
      </c>
      <c r="O41" s="48">
        <f t="shared" si="18"/>
        <v>30.719769314087024</v>
      </c>
      <c r="P41" s="48">
        <f t="shared" si="18"/>
        <v>29.993379484582132</v>
      </c>
      <c r="Q41" s="48">
        <f t="shared" si="18"/>
        <v>29.813681271435438</v>
      </c>
      <c r="R41" s="48">
        <f t="shared" si="18"/>
        <v>31.198946117595057</v>
      </c>
      <c r="S41" s="48">
        <f t="shared" si="18"/>
        <v>30.354182481661013</v>
      </c>
      <c r="T41" s="48">
        <f t="shared" si="18"/>
        <v>30.222418059688188</v>
      </c>
      <c r="U41" s="48">
        <f t="shared" si="18"/>
        <v>30.222395574002999</v>
      </c>
    </row>
    <row r="42" spans="1:21" x14ac:dyDescent="0.25">
      <c r="A42" s="2" t="s">
        <v>1</v>
      </c>
      <c r="B42" s="48">
        <f t="shared" ref="B42:U42" si="19">(B30/B$37)*100</f>
        <v>0</v>
      </c>
      <c r="C42" s="48">
        <f t="shared" si="19"/>
        <v>8.0462528164860228</v>
      </c>
      <c r="D42" s="48">
        <f t="shared" si="19"/>
        <v>7.4034418017576753</v>
      </c>
      <c r="E42" s="48">
        <f t="shared" si="19"/>
        <v>6.5124644258959838</v>
      </c>
      <c r="F42" s="48">
        <f t="shared" si="19"/>
        <v>6.9883706841593716</v>
      </c>
      <c r="G42" s="48">
        <f t="shared" si="19"/>
        <v>6.6077990638502389</v>
      </c>
      <c r="H42" s="48">
        <f t="shared" si="19"/>
        <v>6.3458405817866828</v>
      </c>
      <c r="I42" s="48">
        <f t="shared" si="19"/>
        <v>6.1527965798537139</v>
      </c>
      <c r="J42" s="48">
        <f t="shared" si="19"/>
        <v>5.9230279326847022</v>
      </c>
      <c r="K42" s="48">
        <f t="shared" si="19"/>
        <v>6.3312105645596803</v>
      </c>
      <c r="L42" s="48">
        <f t="shared" si="19"/>
        <v>8.1658590717120472</v>
      </c>
      <c r="M42" s="48">
        <f t="shared" si="19"/>
        <v>7.2990033578410847</v>
      </c>
      <c r="N42" s="48">
        <f t="shared" si="19"/>
        <v>6.3621978090957656</v>
      </c>
      <c r="O42" s="48">
        <f t="shared" si="19"/>
        <v>5.8155847950815982</v>
      </c>
      <c r="P42" s="48">
        <f t="shared" si="19"/>
        <v>5.8596233044114436</v>
      </c>
      <c r="Q42" s="48">
        <f t="shared" si="19"/>
        <v>5.9035633810243926</v>
      </c>
      <c r="R42" s="48">
        <f t="shared" si="19"/>
        <v>6.3262877441351701</v>
      </c>
      <c r="S42" s="48">
        <f t="shared" si="19"/>
        <v>6.3091928664763621</v>
      </c>
      <c r="T42" s="48">
        <f t="shared" si="19"/>
        <v>6.3753064610022889</v>
      </c>
      <c r="U42" s="48">
        <f t="shared" si="19"/>
        <v>6.3883372720680871</v>
      </c>
    </row>
    <row r="43" spans="1:21" x14ac:dyDescent="0.25">
      <c r="A43" s="2" t="s">
        <v>2</v>
      </c>
      <c r="B43" s="48">
        <f t="shared" ref="B43:U43" si="20">(B31/B$37)*100</f>
        <v>0</v>
      </c>
      <c r="C43" s="48">
        <f t="shared" si="20"/>
        <v>11.913317930219741</v>
      </c>
      <c r="D43" s="48">
        <f t="shared" si="20"/>
        <v>11.658311142547738</v>
      </c>
      <c r="E43" s="48">
        <f t="shared" si="20"/>
        <v>11.742798735813267</v>
      </c>
      <c r="F43" s="48">
        <f t="shared" si="20"/>
        <v>12.569336100959358</v>
      </c>
      <c r="G43" s="48">
        <f t="shared" si="20"/>
        <v>12.356692850530651</v>
      </c>
      <c r="H43" s="48">
        <f t="shared" si="20"/>
        <v>12.286954058739973</v>
      </c>
      <c r="I43" s="48">
        <f t="shared" si="20"/>
        <v>12.258054503201926</v>
      </c>
      <c r="J43" s="48">
        <f t="shared" si="20"/>
        <v>12.193974151509392</v>
      </c>
      <c r="K43" s="48">
        <f t="shared" si="20"/>
        <v>12.183052927030143</v>
      </c>
      <c r="L43" s="48">
        <f t="shared" si="20"/>
        <v>12.818496805088655</v>
      </c>
      <c r="M43" s="48">
        <f t="shared" si="20"/>
        <v>12.175113100532293</v>
      </c>
      <c r="N43" s="48">
        <f t="shared" si="20"/>
        <v>12.097252450348499</v>
      </c>
      <c r="O43" s="48">
        <f t="shared" si="20"/>
        <v>12.26308422233053</v>
      </c>
      <c r="P43" s="48">
        <f t="shared" si="20"/>
        <v>12.269762831301943</v>
      </c>
      <c r="Q43" s="48">
        <f t="shared" si="20"/>
        <v>12.263588594916049</v>
      </c>
      <c r="R43" s="48">
        <f t="shared" si="20"/>
        <v>12.357599941214522</v>
      </c>
      <c r="S43" s="48">
        <f t="shared" si="20"/>
        <v>12.389507464413974</v>
      </c>
      <c r="T43" s="48">
        <f t="shared" si="20"/>
        <v>12.447478111357846</v>
      </c>
      <c r="U43" s="48">
        <f t="shared" si="20"/>
        <v>12.401033253972898</v>
      </c>
    </row>
    <row r="44" spans="1:21" x14ac:dyDescent="0.25">
      <c r="A44" s="2" t="s">
        <v>3</v>
      </c>
      <c r="B44" s="48">
        <f t="shared" ref="B44:U44" si="21">(B32/B$37)*100</f>
        <v>0</v>
      </c>
      <c r="C44" s="48">
        <f t="shared" si="21"/>
        <v>25.532048960988398</v>
      </c>
      <c r="D44" s="48">
        <f t="shared" si="21"/>
        <v>30.256236406127059</v>
      </c>
      <c r="E44" s="48">
        <f t="shared" si="21"/>
        <v>28.614330492070884</v>
      </c>
      <c r="F44" s="48">
        <f t="shared" si="21"/>
        <v>30.511602980584012</v>
      </c>
      <c r="G44" s="48">
        <f t="shared" si="21"/>
        <v>30.334837177016148</v>
      </c>
      <c r="H44" s="48">
        <f t="shared" si="21"/>
        <v>30.317182343435356</v>
      </c>
      <c r="I44" s="48">
        <f t="shared" si="21"/>
        <v>30.258724771834245</v>
      </c>
      <c r="J44" s="48">
        <f t="shared" si="21"/>
        <v>30.329454928499267</v>
      </c>
      <c r="K44" s="48">
        <f t="shared" si="21"/>
        <v>30.55627894912606</v>
      </c>
      <c r="L44" s="48">
        <f t="shared" si="21"/>
        <v>29.530522566672868</v>
      </c>
      <c r="M44" s="48">
        <f t="shared" si="21"/>
        <v>30.089138671381626</v>
      </c>
      <c r="N44" s="48">
        <f t="shared" si="21"/>
        <v>30.292414516025424</v>
      </c>
      <c r="O44" s="48">
        <f t="shared" si="21"/>
        <v>30.501787255103253</v>
      </c>
      <c r="P44" s="48">
        <f t="shared" si="21"/>
        <v>30.727798507778324</v>
      </c>
      <c r="Q44" s="48">
        <f t="shared" si="21"/>
        <v>30.740901292992834</v>
      </c>
      <c r="R44" s="48">
        <f t="shared" si="21"/>
        <v>29.933716715908243</v>
      </c>
      <c r="S44" s="48">
        <f t="shared" si="21"/>
        <v>30.247023378586707</v>
      </c>
      <c r="T44" s="48">
        <f t="shared" si="21"/>
        <v>30.290411010976737</v>
      </c>
      <c r="U44" s="48">
        <f t="shared" si="21"/>
        <v>30.305262654889354</v>
      </c>
    </row>
    <row r="45" spans="1:21" x14ac:dyDescent="0.25">
      <c r="A45" s="2" t="s">
        <v>4</v>
      </c>
      <c r="B45" s="48">
        <f t="shared" ref="B45:U45" si="22">(B33/B$37)*100</f>
        <v>0</v>
      </c>
      <c r="C45" s="48">
        <f t="shared" si="22"/>
        <v>13.549122816788319</v>
      </c>
      <c r="D45" s="48">
        <f t="shared" si="22"/>
        <v>25.992796135251666</v>
      </c>
      <c r="E45" s="48">
        <f t="shared" si="22"/>
        <v>27.622378294097793</v>
      </c>
      <c r="F45" s="48">
        <f t="shared" si="22"/>
        <v>19.551829991226835</v>
      </c>
      <c r="G45" s="48">
        <f t="shared" si="22"/>
        <v>19.639468164903906</v>
      </c>
      <c r="H45" s="48">
        <f t="shared" si="22"/>
        <v>19.587246970422321</v>
      </c>
      <c r="I45" s="48">
        <f t="shared" si="22"/>
        <v>19.688570618176666</v>
      </c>
      <c r="J45" s="48">
        <f t="shared" si="22"/>
        <v>19.751378955098371</v>
      </c>
      <c r="K45" s="48">
        <f t="shared" si="22"/>
        <v>19.003743814310404</v>
      </c>
      <c r="L45" s="48">
        <f t="shared" si="22"/>
        <v>18.540119631168238</v>
      </c>
      <c r="M45" s="48">
        <f t="shared" si="22"/>
        <v>18.860417013730942</v>
      </c>
      <c r="N45" s="48">
        <f t="shared" si="22"/>
        <v>18.997772934207145</v>
      </c>
      <c r="O45" s="48">
        <f t="shared" si="22"/>
        <v>20.51621007324005</v>
      </c>
      <c r="P45" s="48">
        <f t="shared" si="22"/>
        <v>20.964029211606821</v>
      </c>
      <c r="Q45" s="48">
        <f t="shared" si="22"/>
        <v>21.092300149378648</v>
      </c>
      <c r="R45" s="48">
        <f t="shared" si="22"/>
        <v>20.006165855426357</v>
      </c>
      <c r="S45" s="48">
        <f t="shared" si="22"/>
        <v>20.520341370268707</v>
      </c>
      <c r="T45" s="48">
        <f t="shared" si="22"/>
        <v>20.484231525788303</v>
      </c>
      <c r="U45" s="48">
        <f t="shared" si="22"/>
        <v>20.507109868316338</v>
      </c>
    </row>
    <row r="46" spans="1:21" x14ac:dyDescent="0.25">
      <c r="A46" s="2" t="s">
        <v>5</v>
      </c>
      <c r="B46" s="48">
        <f t="shared" ref="B46:U46" si="23">(B34/B$37)*100</f>
        <v>0</v>
      </c>
      <c r="C46" s="48">
        <f t="shared" si="23"/>
        <v>0</v>
      </c>
      <c r="D46" s="48">
        <f t="shared" si="23"/>
        <v>0.27018861540436029</v>
      </c>
      <c r="E46" s="48">
        <f t="shared" si="23"/>
        <v>0.2154446058663004</v>
      </c>
      <c r="F46" s="48">
        <f t="shared" si="23"/>
        <v>2.2167389099060221E-2</v>
      </c>
      <c r="G46" s="48">
        <f t="shared" si="23"/>
        <v>0</v>
      </c>
      <c r="H46" s="48">
        <f t="shared" si="23"/>
        <v>0</v>
      </c>
      <c r="I46" s="48">
        <f t="shared" si="23"/>
        <v>0</v>
      </c>
      <c r="J46" s="48">
        <f t="shared" si="23"/>
        <v>1.4536049899556772E-3</v>
      </c>
      <c r="K46" s="48">
        <f t="shared" si="23"/>
        <v>0.22444186974032351</v>
      </c>
      <c r="L46" s="48">
        <f t="shared" si="23"/>
        <v>0.22333149728659352</v>
      </c>
      <c r="M46" s="48">
        <f t="shared" si="23"/>
        <v>0.22571350141734992</v>
      </c>
      <c r="N46" s="48">
        <f t="shared" si="23"/>
        <v>0.55932082730491839</v>
      </c>
      <c r="O46" s="48">
        <f t="shared" si="23"/>
        <v>0.1835643401575274</v>
      </c>
      <c r="P46" s="48">
        <f t="shared" si="23"/>
        <v>0.18540666031933867</v>
      </c>
      <c r="Q46" s="48">
        <f t="shared" si="23"/>
        <v>0.18596531025264712</v>
      </c>
      <c r="R46" s="48">
        <f t="shared" si="23"/>
        <v>0.17728362572065481</v>
      </c>
      <c r="S46" s="48">
        <f t="shared" si="23"/>
        <v>0.17975243859323362</v>
      </c>
      <c r="T46" s="48">
        <f t="shared" si="23"/>
        <v>0.18015483118662298</v>
      </c>
      <c r="U46" s="48">
        <f t="shared" si="23"/>
        <v>0.17586137675029478</v>
      </c>
    </row>
    <row r="47" spans="1:21" x14ac:dyDescent="0.25">
      <c r="A47" s="2" t="s">
        <v>6</v>
      </c>
      <c r="B47" s="48">
        <f t="shared" ref="B47:U47" si="24">(B35/B$37)*100</f>
        <v>0</v>
      </c>
      <c r="C47" s="48">
        <f t="shared" si="24"/>
        <v>0</v>
      </c>
      <c r="D47" s="48">
        <f t="shared" si="24"/>
        <v>0</v>
      </c>
      <c r="E47" s="48">
        <f t="shared" si="24"/>
        <v>0</v>
      </c>
      <c r="F47" s="48">
        <f t="shared" si="24"/>
        <v>0</v>
      </c>
      <c r="G47" s="48">
        <f t="shared" si="24"/>
        <v>0</v>
      </c>
      <c r="H47" s="48">
        <f t="shared" si="24"/>
        <v>0</v>
      </c>
      <c r="I47" s="48">
        <f t="shared" si="24"/>
        <v>0</v>
      </c>
      <c r="J47" s="48">
        <f t="shared" si="24"/>
        <v>0</v>
      </c>
      <c r="K47" s="48">
        <f t="shared" si="24"/>
        <v>0</v>
      </c>
      <c r="L47" s="48">
        <f t="shared" si="24"/>
        <v>0</v>
      </c>
      <c r="M47" s="48">
        <f t="shared" si="24"/>
        <v>0</v>
      </c>
      <c r="N47" s="48">
        <f t="shared" si="24"/>
        <v>0</v>
      </c>
      <c r="O47" s="48">
        <f t="shared" si="24"/>
        <v>0</v>
      </c>
      <c r="P47" s="48">
        <f t="shared" si="24"/>
        <v>0</v>
      </c>
      <c r="Q47" s="48">
        <f t="shared" si="24"/>
        <v>0</v>
      </c>
      <c r="R47" s="48">
        <f t="shared" si="24"/>
        <v>0</v>
      </c>
      <c r="S47" s="48">
        <f t="shared" si="24"/>
        <v>0</v>
      </c>
      <c r="T47" s="48">
        <f t="shared" si="24"/>
        <v>0</v>
      </c>
      <c r="U47" s="48">
        <f t="shared" si="24"/>
        <v>0</v>
      </c>
    </row>
    <row r="48" spans="1:21" x14ac:dyDescent="0.25">
      <c r="A48" s="2" t="s">
        <v>7</v>
      </c>
      <c r="B48" s="48">
        <f t="shared" ref="B48:U48" si="25">(B36/B$37)*100</f>
        <v>0</v>
      </c>
      <c r="C48" s="48">
        <f t="shared" si="25"/>
        <v>0</v>
      </c>
      <c r="D48" s="48">
        <f t="shared" si="25"/>
        <v>0</v>
      </c>
      <c r="E48" s="48">
        <f t="shared" si="25"/>
        <v>0</v>
      </c>
      <c r="F48" s="48">
        <f t="shared" si="25"/>
        <v>0</v>
      </c>
      <c r="G48" s="48">
        <f t="shared" si="25"/>
        <v>0</v>
      </c>
      <c r="H48" s="48">
        <f t="shared" si="25"/>
        <v>0</v>
      </c>
      <c r="I48" s="48">
        <f t="shared" si="25"/>
        <v>0</v>
      </c>
      <c r="J48" s="48">
        <f t="shared" si="25"/>
        <v>0</v>
      </c>
      <c r="K48" s="48">
        <f t="shared" si="25"/>
        <v>0</v>
      </c>
      <c r="L48" s="48">
        <f t="shared" si="25"/>
        <v>0</v>
      </c>
      <c r="M48" s="48">
        <f t="shared" si="25"/>
        <v>0</v>
      </c>
      <c r="N48" s="48">
        <f t="shared" si="25"/>
        <v>0</v>
      </c>
      <c r="O48" s="48">
        <f t="shared" si="25"/>
        <v>0</v>
      </c>
      <c r="P48" s="48">
        <f t="shared" si="25"/>
        <v>0</v>
      </c>
      <c r="Q48" s="48">
        <f t="shared" si="25"/>
        <v>0</v>
      </c>
      <c r="R48" s="48">
        <f t="shared" si="25"/>
        <v>0</v>
      </c>
      <c r="S48" s="48">
        <f t="shared" si="25"/>
        <v>0</v>
      </c>
      <c r="T48" s="48">
        <f t="shared" si="25"/>
        <v>0</v>
      </c>
      <c r="U48" s="48">
        <f t="shared" si="25"/>
        <v>0</v>
      </c>
    </row>
    <row r="49" spans="1:21" x14ac:dyDescent="0.25">
      <c r="A49" s="2" t="s">
        <v>8</v>
      </c>
      <c r="B49" s="48">
        <f t="shared" ref="B49:U49" si="26">(B37/B$37)*100</f>
        <v>100</v>
      </c>
      <c r="C49" s="48">
        <f t="shared" si="26"/>
        <v>100</v>
      </c>
      <c r="D49" s="48">
        <f t="shared" si="26"/>
        <v>100</v>
      </c>
      <c r="E49" s="48">
        <f t="shared" si="26"/>
        <v>100</v>
      </c>
      <c r="F49" s="48">
        <f t="shared" si="26"/>
        <v>100</v>
      </c>
      <c r="G49" s="48">
        <f t="shared" si="26"/>
        <v>100</v>
      </c>
      <c r="H49" s="48">
        <f t="shared" si="26"/>
        <v>100</v>
      </c>
      <c r="I49" s="48">
        <f t="shared" si="26"/>
        <v>100</v>
      </c>
      <c r="J49" s="48">
        <f t="shared" si="26"/>
        <v>100</v>
      </c>
      <c r="K49" s="48">
        <f t="shared" si="26"/>
        <v>100</v>
      </c>
      <c r="L49" s="48">
        <f t="shared" si="26"/>
        <v>100</v>
      </c>
      <c r="M49" s="48">
        <f t="shared" si="26"/>
        <v>100</v>
      </c>
      <c r="N49" s="48">
        <f t="shared" si="26"/>
        <v>100</v>
      </c>
      <c r="O49" s="48">
        <f t="shared" si="26"/>
        <v>100</v>
      </c>
      <c r="P49" s="48">
        <f t="shared" si="26"/>
        <v>100</v>
      </c>
      <c r="Q49" s="48">
        <f t="shared" si="26"/>
        <v>100</v>
      </c>
      <c r="R49" s="48">
        <f t="shared" si="26"/>
        <v>100</v>
      </c>
      <c r="S49" s="48">
        <f t="shared" si="26"/>
        <v>100</v>
      </c>
      <c r="T49" s="48">
        <f t="shared" si="26"/>
        <v>100</v>
      </c>
      <c r="U49" s="48">
        <f t="shared" si="26"/>
        <v>100</v>
      </c>
    </row>
  </sheetData>
  <mergeCells count="9">
    <mergeCell ref="A27:A28"/>
    <mergeCell ref="B27:U27"/>
    <mergeCell ref="A39:A40"/>
    <mergeCell ref="B39:U39"/>
    <mergeCell ref="A1:U2"/>
    <mergeCell ref="A3:A4"/>
    <mergeCell ref="B3:U3"/>
    <mergeCell ref="A15:A16"/>
    <mergeCell ref="B15:U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4"/>
  <sheetViews>
    <sheetView workbookViewId="0">
      <selection sqref="A1:R1"/>
    </sheetView>
  </sheetViews>
  <sheetFormatPr defaultRowHeight="15" x14ac:dyDescent="0.25"/>
  <cols>
    <col min="1" max="2" width="32" bestFit="1" customWidth="1"/>
    <col min="3" max="3" width="16.85546875" bestFit="1" customWidth="1"/>
    <col min="4" max="4" width="19.85546875" bestFit="1" customWidth="1"/>
    <col min="6" max="6" width="7" bestFit="1" customWidth="1"/>
    <col min="7" max="7" width="14.28515625" bestFit="1" customWidth="1"/>
    <col min="17" max="17" width="8.140625" customWidth="1"/>
  </cols>
  <sheetData>
    <row r="1" spans="1:20" ht="26.25" x14ac:dyDescent="0.4">
      <c r="A1" s="154" t="s">
        <v>228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6"/>
      <c r="S1" s="124"/>
      <c r="T1" s="123"/>
    </row>
    <row r="2" spans="1:20" x14ac:dyDescent="0.25">
      <c r="A2" s="71" t="s">
        <v>69</v>
      </c>
      <c r="B2" s="72"/>
      <c r="C2" s="20"/>
      <c r="D2" s="47"/>
      <c r="E2" s="51"/>
      <c r="F2" s="20"/>
      <c r="G2" s="20"/>
      <c r="H2" s="47"/>
      <c r="I2" s="47"/>
      <c r="R2" s="31"/>
      <c r="T2" s="4"/>
    </row>
    <row r="3" spans="1:20" x14ac:dyDescent="0.25">
      <c r="A3" s="2" t="s">
        <v>70</v>
      </c>
      <c r="B3" s="62">
        <v>273.14999999999998</v>
      </c>
      <c r="C3" s="20"/>
      <c r="D3" s="47"/>
      <c r="E3" s="51"/>
      <c r="F3" s="20"/>
      <c r="G3" s="20"/>
      <c r="H3" s="47"/>
      <c r="I3" s="47"/>
      <c r="R3" s="38"/>
      <c r="T3" s="4"/>
    </row>
    <row r="4" spans="1:20" x14ac:dyDescent="0.25">
      <c r="A4" s="2" t="s">
        <v>49</v>
      </c>
      <c r="B4" s="62">
        <v>101325</v>
      </c>
      <c r="C4" s="20"/>
      <c r="D4" s="47"/>
      <c r="E4" s="51"/>
      <c r="F4" s="20"/>
      <c r="G4" s="20"/>
      <c r="H4" s="47"/>
      <c r="I4" s="47"/>
      <c r="R4" s="38"/>
      <c r="T4" s="4"/>
    </row>
    <row r="5" spans="1:20" x14ac:dyDescent="0.25">
      <c r="A5" s="48" t="s">
        <v>50</v>
      </c>
      <c r="B5" s="62">
        <v>1000</v>
      </c>
      <c r="C5" s="51"/>
      <c r="E5" s="52"/>
      <c r="F5" s="52"/>
      <c r="G5" s="52"/>
      <c r="H5" s="52"/>
      <c r="R5" s="38"/>
      <c r="T5" s="4"/>
    </row>
    <row r="6" spans="1:20" x14ac:dyDescent="0.25">
      <c r="A6" s="48" t="s">
        <v>51</v>
      </c>
      <c r="B6" s="62">
        <v>9.81</v>
      </c>
      <c r="C6" s="51"/>
      <c r="E6" s="52"/>
      <c r="F6" s="52"/>
      <c r="G6" s="52"/>
      <c r="H6" s="52"/>
      <c r="R6" s="38"/>
      <c r="T6" s="4"/>
    </row>
    <row r="7" spans="1:20" x14ac:dyDescent="0.25">
      <c r="A7" s="47"/>
      <c r="B7" s="50"/>
      <c r="C7" s="51"/>
      <c r="E7" s="52"/>
      <c r="F7" s="52"/>
      <c r="G7" s="52"/>
      <c r="H7" s="52"/>
      <c r="R7" s="38"/>
      <c r="T7" s="4"/>
    </row>
    <row r="8" spans="1:20" ht="15" customHeight="1" x14ac:dyDescent="0.25">
      <c r="A8" s="63" t="s">
        <v>52</v>
      </c>
      <c r="B8" s="64"/>
      <c r="C8" s="55"/>
      <c r="D8" s="54"/>
      <c r="E8" s="54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125"/>
      <c r="S8" s="53"/>
      <c r="T8" s="4"/>
    </row>
    <row r="9" spans="1:20" x14ac:dyDescent="0.25">
      <c r="A9" s="65" t="s">
        <v>53</v>
      </c>
      <c r="B9" s="66">
        <v>0.66</v>
      </c>
      <c r="C9" s="55"/>
      <c r="D9" s="54"/>
      <c r="E9" s="5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125"/>
      <c r="S9" s="53"/>
      <c r="T9" s="4"/>
    </row>
    <row r="10" spans="1:20" x14ac:dyDescent="0.25">
      <c r="A10" s="65" t="s">
        <v>54</v>
      </c>
      <c r="B10" s="66">
        <v>1.6E-2</v>
      </c>
      <c r="C10" s="55"/>
      <c r="D10" s="54"/>
      <c r="E10" s="54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125"/>
      <c r="S10" s="53"/>
      <c r="T10" s="4"/>
    </row>
    <row r="11" spans="1:20" x14ac:dyDescent="0.25">
      <c r="A11" s="53"/>
      <c r="B11" s="158"/>
      <c r="C11" s="158"/>
      <c r="D11" s="158"/>
      <c r="E11" s="158"/>
      <c r="F11" s="158"/>
      <c r="G11" s="158"/>
      <c r="H11" s="53"/>
      <c r="I11" s="53"/>
      <c r="J11" s="53"/>
      <c r="K11" s="53"/>
      <c r="L11" s="53"/>
      <c r="M11" s="53"/>
      <c r="N11" s="53"/>
      <c r="O11" s="53"/>
      <c r="P11" s="165" t="s">
        <v>229</v>
      </c>
      <c r="Q11" s="166"/>
      <c r="R11" s="167"/>
      <c r="S11" s="53"/>
      <c r="T11" s="122"/>
    </row>
    <row r="12" spans="1:20" x14ac:dyDescent="0.25">
      <c r="A12" s="6" t="s">
        <v>40</v>
      </c>
      <c r="B12" s="67" t="s">
        <v>55</v>
      </c>
      <c r="C12" s="62" t="s">
        <v>56</v>
      </c>
      <c r="D12" s="68" t="s">
        <v>57</v>
      </c>
      <c r="E12" s="67" t="s">
        <v>58</v>
      </c>
      <c r="F12" s="67" t="s">
        <v>59</v>
      </c>
      <c r="G12" s="6" t="s">
        <v>71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65</v>
      </c>
      <c r="M12" s="2" t="s">
        <v>66</v>
      </c>
      <c r="N12" s="2" t="s">
        <v>67</v>
      </c>
      <c r="O12" s="2" t="s">
        <v>68</v>
      </c>
      <c r="P12" s="6" t="s">
        <v>66</v>
      </c>
      <c r="Q12" s="6" t="s">
        <v>67</v>
      </c>
      <c r="R12" s="6" t="s">
        <v>68</v>
      </c>
    </row>
    <row r="13" spans="1:20" x14ac:dyDescent="0.25">
      <c r="A13" s="6">
        <v>0</v>
      </c>
      <c r="B13" s="6"/>
      <c r="C13" s="67"/>
      <c r="D13" s="62"/>
      <c r="E13" s="67"/>
      <c r="F13" s="67"/>
      <c r="G13" s="78">
        <v>0</v>
      </c>
      <c r="H13" s="67"/>
      <c r="I13" s="67"/>
      <c r="J13" s="67"/>
      <c r="K13" s="67"/>
      <c r="L13" s="67"/>
      <c r="M13" s="11">
        <f>L13*G13/100</f>
        <v>0</v>
      </c>
      <c r="N13" s="11">
        <f>G13*(K13/100)</f>
        <v>0</v>
      </c>
      <c r="O13" s="11">
        <f>H13*(L13/100)</f>
        <v>0</v>
      </c>
      <c r="P13" s="78">
        <f>M13</f>
        <v>0</v>
      </c>
      <c r="Q13" s="78">
        <f t="shared" ref="Q13:R13" si="0">N13</f>
        <v>0</v>
      </c>
      <c r="R13" s="78">
        <f t="shared" si="0"/>
        <v>0</v>
      </c>
      <c r="S13" s="10"/>
    </row>
    <row r="14" spans="1:20" x14ac:dyDescent="0.25">
      <c r="A14" s="6">
        <v>2</v>
      </c>
      <c r="B14" s="67">
        <v>101.2</v>
      </c>
      <c r="C14" s="67">
        <v>18.5</v>
      </c>
      <c r="D14" s="69">
        <f t="shared" ref="D14:D32" si="1">100*1013.246*10^((-7.90298*((373.16/(C14+273.16))-1))+(5.02808*LOG((373.16/(C14+273.16)),10))-(0.00000013816*((10^(11.344*(1-((C14+273.16)/373.16))))-1))+(0.0081328*((10^(-3.49149*((373.16/(C14+273.16))-1)))-1)))</f>
        <v>2128.7672691299254</v>
      </c>
      <c r="E14" s="67">
        <v>6</v>
      </c>
      <c r="F14" s="67">
        <v>885.5</v>
      </c>
      <c r="G14" s="70">
        <f t="shared" ref="G14:G32" si="2">1000*(B$3*B$10/((C14+B$3)*B$4))*((((B14*1000)-D14-(B$5*B$6*(B$9-(E14/100)-((F14/1000)/(B$10*B$5)))))*((E14/100)+((F14/1000)/(B$10*B$5))))-(((B14*1000)-D14-(B$5*B$6*(B$9-(E14/100))))*(E14/100)))</f>
        <v>0.77196929580947826</v>
      </c>
      <c r="H14" s="48">
        <v>0.4</v>
      </c>
      <c r="I14" s="48">
        <v>1.2</v>
      </c>
      <c r="J14" s="48">
        <v>52.2</v>
      </c>
      <c r="K14" s="48">
        <v>35.6</v>
      </c>
      <c r="L14" s="48">
        <v>10.6</v>
      </c>
      <c r="M14" s="11">
        <f>(H14*100/SUM($H14,$K14,$L14))*$G14/100</f>
        <v>6.6263458867766379E-3</v>
      </c>
      <c r="N14" s="11">
        <f t="shared" ref="N14:O32" si="3">(K14*100/SUM($H14,$K14,$L14))*$G14/100</f>
        <v>0.5897447839231208</v>
      </c>
      <c r="O14" s="11">
        <f t="shared" si="3"/>
        <v>0.17559816599958086</v>
      </c>
      <c r="P14" s="78">
        <f>P13+M14</f>
        <v>6.6263458867766379E-3</v>
      </c>
      <c r="Q14" s="78">
        <f t="shared" ref="Q14:R14" si="4">Q13+N14</f>
        <v>0.5897447839231208</v>
      </c>
      <c r="R14" s="78">
        <f t="shared" si="4"/>
        <v>0.17559816599958086</v>
      </c>
      <c r="S14" s="10"/>
    </row>
    <row r="15" spans="1:20" x14ac:dyDescent="0.25">
      <c r="A15" s="6">
        <v>5</v>
      </c>
      <c r="B15" s="67">
        <v>102.6</v>
      </c>
      <c r="C15" s="67">
        <v>20</v>
      </c>
      <c r="D15" s="69">
        <f t="shared" si="1"/>
        <v>2337.2941453352651</v>
      </c>
      <c r="E15" s="67">
        <v>6</v>
      </c>
      <c r="F15" s="67">
        <v>2171</v>
      </c>
      <c r="G15" s="70">
        <f t="shared" si="2"/>
        <v>1.9224921268563584</v>
      </c>
      <c r="H15" s="48">
        <v>1</v>
      </c>
      <c r="I15" s="48">
        <v>0.6</v>
      </c>
      <c r="J15" s="48">
        <v>28.5</v>
      </c>
      <c r="K15" s="48">
        <v>54.3</v>
      </c>
      <c r="L15" s="48">
        <v>15.6</v>
      </c>
      <c r="M15" s="11">
        <f t="shared" ref="M15:M32" si="5">(H15*100/SUM($H15,$K15,$L15))*$G15/100</f>
        <v>2.7115544807565003E-2</v>
      </c>
      <c r="N15" s="11">
        <f t="shared" si="3"/>
        <v>1.4723740830507797</v>
      </c>
      <c r="O15" s="11">
        <f t="shared" si="3"/>
        <v>0.42300249899801401</v>
      </c>
      <c r="P15" s="78">
        <f>P14+M15</f>
        <v>3.3741890694341643E-2</v>
      </c>
      <c r="Q15" s="78">
        <f>Q14+N15</f>
        <v>2.0621188669739006</v>
      </c>
      <c r="R15" s="78">
        <f t="shared" ref="R15" si="6">R14+O15</f>
        <v>0.5986006649975949</v>
      </c>
      <c r="S15" s="10"/>
    </row>
    <row r="16" spans="1:20" x14ac:dyDescent="0.25">
      <c r="A16" s="6">
        <v>7</v>
      </c>
      <c r="B16" s="67">
        <v>101.5</v>
      </c>
      <c r="C16" s="67">
        <v>18</v>
      </c>
      <c r="D16" s="69">
        <f t="shared" si="1"/>
        <v>2062.9773924527003</v>
      </c>
      <c r="E16" s="67">
        <v>6.2</v>
      </c>
      <c r="F16" s="67">
        <v>1215.5</v>
      </c>
      <c r="G16" s="70">
        <f t="shared" si="2"/>
        <v>1.068314991326627</v>
      </c>
      <c r="H16" s="48">
        <v>3.2</v>
      </c>
      <c r="I16" s="48">
        <v>0.4</v>
      </c>
      <c r="J16" s="48">
        <v>42.5</v>
      </c>
      <c r="K16" s="48">
        <v>50</v>
      </c>
      <c r="L16" s="48">
        <v>3.9</v>
      </c>
      <c r="M16" s="11">
        <f t="shared" si="5"/>
        <v>5.987054242110694E-2</v>
      </c>
      <c r="N16" s="11">
        <f t="shared" si="3"/>
        <v>0.93547722532979594</v>
      </c>
      <c r="O16" s="11">
        <f t="shared" si="3"/>
        <v>7.2967223575724091E-2</v>
      </c>
      <c r="P16" s="78">
        <f t="shared" ref="P16:P32" si="7">P15+M16</f>
        <v>9.361243311544859E-2</v>
      </c>
      <c r="Q16" s="78">
        <f t="shared" ref="Q16:Q32" si="8">Q15+N16</f>
        <v>2.9975960923036964</v>
      </c>
      <c r="R16" s="78">
        <f t="shared" ref="R16:R32" si="9">R15+O16</f>
        <v>0.67156788857331895</v>
      </c>
      <c r="S16" s="10"/>
    </row>
    <row r="17" spans="1:19" x14ac:dyDescent="0.25">
      <c r="A17" s="6">
        <v>9</v>
      </c>
      <c r="B17" s="67">
        <v>100.7</v>
      </c>
      <c r="C17" s="67">
        <v>18.5</v>
      </c>
      <c r="D17" s="69">
        <f t="shared" si="1"/>
        <v>2128.7672691299254</v>
      </c>
      <c r="E17" s="67">
        <v>6.7</v>
      </c>
      <c r="F17" s="67">
        <v>950.5</v>
      </c>
      <c r="G17" s="70">
        <f t="shared" si="2"/>
        <v>0.8257995171418524</v>
      </c>
      <c r="H17" s="48">
        <v>0.7</v>
      </c>
      <c r="I17" s="48">
        <v>0.7</v>
      </c>
      <c r="J17" s="48">
        <v>45.4</v>
      </c>
      <c r="K17" s="48">
        <v>52.4</v>
      </c>
      <c r="L17" s="48">
        <v>0.8</v>
      </c>
      <c r="M17" s="11">
        <f t="shared" si="5"/>
        <v>1.0724669053790291E-2</v>
      </c>
      <c r="N17" s="11">
        <f t="shared" si="3"/>
        <v>0.80281808345515904</v>
      </c>
      <c r="O17" s="11">
        <f t="shared" si="3"/>
        <v>1.225676463290319E-2</v>
      </c>
      <c r="P17" s="78">
        <f t="shared" si="7"/>
        <v>0.10433710216923889</v>
      </c>
      <c r="Q17" s="78">
        <f t="shared" si="8"/>
        <v>3.8004141757588554</v>
      </c>
      <c r="R17" s="78">
        <f t="shared" si="9"/>
        <v>0.6838246532062221</v>
      </c>
      <c r="S17" s="10"/>
    </row>
    <row r="18" spans="1:19" x14ac:dyDescent="0.25">
      <c r="A18" s="6">
        <v>12</v>
      </c>
      <c r="B18" s="67">
        <v>98.1</v>
      </c>
      <c r="C18" s="67">
        <v>20.5</v>
      </c>
      <c r="D18" s="69">
        <f t="shared" si="1"/>
        <v>2410.6679616674073</v>
      </c>
      <c r="E18" s="67">
        <v>6.3</v>
      </c>
      <c r="F18" s="67">
        <v>851</v>
      </c>
      <c r="G18" s="70">
        <f t="shared" si="2"/>
        <v>0.71071350855864646</v>
      </c>
      <c r="H18" s="48">
        <v>0.1</v>
      </c>
      <c r="I18" s="48">
        <v>0.5</v>
      </c>
      <c r="J18" s="48">
        <v>50</v>
      </c>
      <c r="K18" s="48">
        <v>48.8</v>
      </c>
      <c r="L18" s="48">
        <v>0.6</v>
      </c>
      <c r="M18" s="11">
        <f t="shared" si="5"/>
        <v>1.4357848657750433E-3</v>
      </c>
      <c r="N18" s="11">
        <f t="shared" si="3"/>
        <v>0.70066301449822121</v>
      </c>
      <c r="O18" s="11">
        <f t="shared" si="3"/>
        <v>8.6147091946502611E-3</v>
      </c>
      <c r="P18" s="78">
        <f t="shared" si="7"/>
        <v>0.10577288703501393</v>
      </c>
      <c r="Q18" s="78">
        <f t="shared" si="8"/>
        <v>4.5010771902570763</v>
      </c>
      <c r="R18" s="78">
        <f t="shared" si="9"/>
        <v>0.69243936240087234</v>
      </c>
      <c r="S18" s="10"/>
    </row>
    <row r="19" spans="1:19" x14ac:dyDescent="0.25">
      <c r="A19" s="6">
        <v>14</v>
      </c>
      <c r="B19" s="67">
        <v>97.8</v>
      </c>
      <c r="C19" s="67">
        <v>18</v>
      </c>
      <c r="D19" s="69">
        <f t="shared" si="1"/>
        <v>2062.9773924527003</v>
      </c>
      <c r="E19" s="67">
        <v>7</v>
      </c>
      <c r="F19" s="67">
        <v>540</v>
      </c>
      <c r="G19" s="70">
        <f t="shared" si="2"/>
        <v>0.45482570462319932</v>
      </c>
      <c r="H19" s="48">
        <v>0.1</v>
      </c>
      <c r="I19" s="48">
        <v>0.6</v>
      </c>
      <c r="J19" s="48">
        <v>61.1</v>
      </c>
      <c r="K19" s="48">
        <v>37.9</v>
      </c>
      <c r="L19" s="48">
        <v>0.3</v>
      </c>
      <c r="M19" s="11">
        <f t="shared" si="5"/>
        <v>1.1875344768229748E-3</v>
      </c>
      <c r="N19" s="11">
        <f t="shared" si="3"/>
        <v>0.45007556671590748</v>
      </c>
      <c r="O19" s="11">
        <f t="shared" si="3"/>
        <v>3.5626034304689241E-3</v>
      </c>
      <c r="P19" s="78">
        <f t="shared" si="7"/>
        <v>0.10696042151183691</v>
      </c>
      <c r="Q19" s="78">
        <f t="shared" si="8"/>
        <v>4.9511527569729834</v>
      </c>
      <c r="R19" s="78">
        <f t="shared" si="9"/>
        <v>0.69600196583134122</v>
      </c>
      <c r="S19" s="10"/>
    </row>
    <row r="20" spans="1:19" x14ac:dyDescent="0.25">
      <c r="A20" s="6">
        <v>16</v>
      </c>
      <c r="B20" s="67">
        <v>100.1</v>
      </c>
      <c r="C20" s="67">
        <v>18</v>
      </c>
      <c r="D20" s="69">
        <f t="shared" si="1"/>
        <v>2062.9773924527003</v>
      </c>
      <c r="E20" s="67">
        <v>7.2</v>
      </c>
      <c r="F20" s="67">
        <v>262.5</v>
      </c>
      <c r="G20" s="70">
        <f t="shared" si="2"/>
        <v>0.22636783883955736</v>
      </c>
      <c r="H20" s="48">
        <v>0.1</v>
      </c>
      <c r="I20" s="48">
        <v>0.7</v>
      </c>
      <c r="J20" s="48">
        <v>65</v>
      </c>
      <c r="K20" s="48">
        <v>34.1</v>
      </c>
      <c r="L20" s="48">
        <v>0.2</v>
      </c>
      <c r="M20" s="11">
        <f t="shared" si="5"/>
        <v>6.5804604313824799E-4</v>
      </c>
      <c r="N20" s="11">
        <f t="shared" si="3"/>
        <v>0.22439370071014256</v>
      </c>
      <c r="O20" s="11">
        <f t="shared" si="3"/>
        <v>1.316092086276496E-3</v>
      </c>
      <c r="P20" s="78">
        <f t="shared" si="7"/>
        <v>0.10761846755497516</v>
      </c>
      <c r="Q20" s="78">
        <f t="shared" si="8"/>
        <v>5.1755464576831258</v>
      </c>
      <c r="R20" s="78">
        <f t="shared" si="9"/>
        <v>0.6973180579176177</v>
      </c>
      <c r="S20" s="10"/>
    </row>
    <row r="21" spans="1:19" x14ac:dyDescent="0.25">
      <c r="A21" s="6">
        <v>19</v>
      </c>
      <c r="B21" s="67">
        <v>100.7</v>
      </c>
      <c r="C21" s="67">
        <v>19</v>
      </c>
      <c r="D21" s="69">
        <f t="shared" si="1"/>
        <v>2196.3879322928847</v>
      </c>
      <c r="E21" s="67">
        <v>16.5</v>
      </c>
      <c r="F21" s="67">
        <v>386</v>
      </c>
      <c r="G21" s="70">
        <f t="shared" si="2"/>
        <v>0.3401597486937622</v>
      </c>
      <c r="H21" s="48">
        <v>0.1</v>
      </c>
      <c r="I21" s="48">
        <v>0.7</v>
      </c>
      <c r="J21" s="48">
        <v>53.7</v>
      </c>
      <c r="K21" s="48">
        <v>45.1</v>
      </c>
      <c r="L21" s="48">
        <v>0.4</v>
      </c>
      <c r="M21" s="11">
        <f t="shared" si="5"/>
        <v>7.4596436117053109E-4</v>
      </c>
      <c r="N21" s="11">
        <f t="shared" si="3"/>
        <v>0.33642992688790957</v>
      </c>
      <c r="O21" s="11">
        <f t="shared" si="3"/>
        <v>2.9838574446821244E-3</v>
      </c>
      <c r="P21" s="78">
        <f t="shared" si="7"/>
        <v>0.10836443191614568</v>
      </c>
      <c r="Q21" s="78">
        <f t="shared" si="8"/>
        <v>5.5119763845710352</v>
      </c>
      <c r="R21" s="78">
        <f t="shared" si="9"/>
        <v>0.7003019153622998</v>
      </c>
      <c r="S21" s="10"/>
    </row>
    <row r="22" spans="1:19" x14ac:dyDescent="0.25">
      <c r="A22" s="6">
        <v>21</v>
      </c>
      <c r="B22" s="67">
        <v>100.6</v>
      </c>
      <c r="C22" s="67">
        <v>15.6</v>
      </c>
      <c r="D22" s="69">
        <f t="shared" si="1"/>
        <v>1771.3638754692836</v>
      </c>
      <c r="E22" s="67">
        <v>26.6</v>
      </c>
      <c r="F22" s="67">
        <v>324.5</v>
      </c>
      <c r="G22" s="70">
        <f t="shared" si="2"/>
        <v>0.29620434375325244</v>
      </c>
      <c r="H22" s="48">
        <v>0.1</v>
      </c>
      <c r="I22" s="48">
        <v>0.6</v>
      </c>
      <c r="J22" s="48">
        <v>59.6</v>
      </c>
      <c r="K22" s="48">
        <v>39.5</v>
      </c>
      <c r="L22" s="48">
        <v>0.2</v>
      </c>
      <c r="M22" s="11">
        <f>(H22*100/SUM($H22,$K22,$L22))*$G22/100</f>
        <v>7.4423201948053367E-4</v>
      </c>
      <c r="N22" s="11">
        <f t="shared" si="3"/>
        <v>0.29397164769481082</v>
      </c>
      <c r="O22" s="11">
        <f t="shared" si="3"/>
        <v>1.4884640389610673E-3</v>
      </c>
      <c r="P22" s="78">
        <f t="shared" si="7"/>
        <v>0.10910866393562622</v>
      </c>
      <c r="Q22" s="78">
        <f t="shared" si="8"/>
        <v>5.8059480322658459</v>
      </c>
      <c r="R22" s="78">
        <f t="shared" si="9"/>
        <v>0.70179037940126088</v>
      </c>
      <c r="S22" s="10"/>
    </row>
    <row r="23" spans="1:19" x14ac:dyDescent="0.25">
      <c r="A23" s="6">
        <v>23</v>
      </c>
      <c r="B23" s="67">
        <v>101.7</v>
      </c>
      <c r="C23" s="67">
        <v>17.5</v>
      </c>
      <c r="D23" s="69">
        <f t="shared" si="1"/>
        <v>1998.9761566905095</v>
      </c>
      <c r="E23" s="67">
        <v>40</v>
      </c>
      <c r="F23" s="67">
        <v>413.5</v>
      </c>
      <c r="G23" s="70">
        <f t="shared" si="2"/>
        <v>0.38861453476686442</v>
      </c>
      <c r="H23" s="48">
        <v>0.1</v>
      </c>
      <c r="I23" s="48">
        <v>0.7</v>
      </c>
      <c r="J23" s="48">
        <v>60.1</v>
      </c>
      <c r="K23" s="48">
        <v>37.9</v>
      </c>
      <c r="L23" s="48">
        <v>1.3</v>
      </c>
      <c r="M23" s="11">
        <f t="shared" si="5"/>
        <v>9.8884105538642338E-4</v>
      </c>
      <c r="N23" s="11">
        <f t="shared" si="3"/>
        <v>0.37477075999145448</v>
      </c>
      <c r="O23" s="11">
        <f t="shared" si="3"/>
        <v>1.2854933720023505E-2</v>
      </c>
      <c r="P23" s="78">
        <f t="shared" si="7"/>
        <v>0.11009750499101265</v>
      </c>
      <c r="Q23" s="78">
        <f t="shared" si="8"/>
        <v>6.1807187922573004</v>
      </c>
      <c r="R23" s="78">
        <f t="shared" si="9"/>
        <v>0.71464531312128443</v>
      </c>
      <c r="S23" s="10"/>
    </row>
    <row r="24" spans="1:19" x14ac:dyDescent="0.25">
      <c r="A24" s="6">
        <v>26</v>
      </c>
      <c r="B24" s="67">
        <v>103.2</v>
      </c>
      <c r="C24" s="67">
        <v>18.5</v>
      </c>
      <c r="D24" s="69">
        <f t="shared" si="1"/>
        <v>2128.7672691299254</v>
      </c>
      <c r="E24" s="67">
        <v>32.1</v>
      </c>
      <c r="F24" s="67">
        <v>429.5</v>
      </c>
      <c r="G24" s="70">
        <f t="shared" si="2"/>
        <v>0.40159284895650699</v>
      </c>
      <c r="H24" s="48">
        <v>0</v>
      </c>
      <c r="I24" s="48">
        <v>1</v>
      </c>
      <c r="J24" s="48">
        <v>52</v>
      </c>
      <c r="K24" s="48">
        <v>44.7</v>
      </c>
      <c r="L24" s="48">
        <v>2.2999999999999998</v>
      </c>
      <c r="M24" s="11">
        <f t="shared" si="5"/>
        <v>0</v>
      </c>
      <c r="N24" s="11">
        <f t="shared" si="3"/>
        <v>0.38194043294374175</v>
      </c>
      <c r="O24" s="11">
        <f t="shared" si="3"/>
        <v>1.9652416012765236E-2</v>
      </c>
      <c r="P24" s="78">
        <f t="shared" si="7"/>
        <v>0.11009750499101265</v>
      </c>
      <c r="Q24" s="78">
        <f t="shared" si="8"/>
        <v>6.5626592252010418</v>
      </c>
      <c r="R24" s="78">
        <f t="shared" si="9"/>
        <v>0.73429772913404967</v>
      </c>
      <c r="S24" s="10"/>
    </row>
    <row r="25" spans="1:19" x14ac:dyDescent="0.25">
      <c r="A25" s="6">
        <v>28</v>
      </c>
      <c r="B25" s="67">
        <v>100.7</v>
      </c>
      <c r="C25" s="67">
        <v>17</v>
      </c>
      <c r="D25" s="69">
        <f t="shared" si="1"/>
        <v>1936.7221931985198</v>
      </c>
      <c r="E25" s="67">
        <v>32.700000000000003</v>
      </c>
      <c r="F25" s="67">
        <v>392.5</v>
      </c>
      <c r="G25" s="70">
        <f t="shared" si="2"/>
        <v>0.36082434833248977</v>
      </c>
      <c r="H25" s="48">
        <v>0</v>
      </c>
      <c r="I25" s="48">
        <v>1.2</v>
      </c>
      <c r="J25" s="48">
        <v>47.9</v>
      </c>
      <c r="K25" s="48">
        <v>47.5</v>
      </c>
      <c r="L25" s="48">
        <v>3.4</v>
      </c>
      <c r="M25" s="11">
        <f t="shared" si="5"/>
        <v>0</v>
      </c>
      <c r="N25" s="11">
        <f t="shared" si="3"/>
        <v>0.33672213253031957</v>
      </c>
      <c r="O25" s="11">
        <f t="shared" si="3"/>
        <v>2.4102215802170243E-2</v>
      </c>
      <c r="P25" s="78">
        <f t="shared" si="7"/>
        <v>0.11009750499101265</v>
      </c>
      <c r="Q25" s="78">
        <f t="shared" si="8"/>
        <v>6.899381357731361</v>
      </c>
      <c r="R25" s="78">
        <f t="shared" si="9"/>
        <v>0.75839994493621987</v>
      </c>
      <c r="S25" s="10"/>
    </row>
    <row r="26" spans="1:19" x14ac:dyDescent="0.25">
      <c r="A26" s="6">
        <v>30</v>
      </c>
      <c r="B26" s="67">
        <v>102</v>
      </c>
      <c r="C26" s="67">
        <v>16.100000000000001</v>
      </c>
      <c r="D26" s="69">
        <f t="shared" si="1"/>
        <v>1828.9390678412647</v>
      </c>
      <c r="E26" s="67">
        <v>34</v>
      </c>
      <c r="F26" s="67">
        <v>380.5</v>
      </c>
      <c r="G26" s="70">
        <f t="shared" si="2"/>
        <v>0.35675187354685939</v>
      </c>
      <c r="H26" s="48">
        <v>0</v>
      </c>
      <c r="I26" s="48">
        <v>1.2</v>
      </c>
      <c r="J26" s="48">
        <v>47.9</v>
      </c>
      <c r="K26" s="48">
        <v>47.5</v>
      </c>
      <c r="L26" s="48">
        <v>3.4</v>
      </c>
      <c r="M26" s="11">
        <f t="shared" si="5"/>
        <v>0</v>
      </c>
      <c r="N26" s="11">
        <f t="shared" si="3"/>
        <v>0.33292168945924994</v>
      </c>
      <c r="O26" s="11">
        <f t="shared" si="3"/>
        <v>2.3830184087609466E-2</v>
      </c>
      <c r="P26" s="78">
        <f t="shared" si="7"/>
        <v>0.11009750499101265</v>
      </c>
      <c r="Q26" s="78">
        <f t="shared" si="8"/>
        <v>7.2323030471906105</v>
      </c>
      <c r="R26" s="78">
        <f t="shared" si="9"/>
        <v>0.78223012902382938</v>
      </c>
      <c r="S26" s="10"/>
    </row>
    <row r="27" spans="1:19" x14ac:dyDescent="0.25">
      <c r="A27" s="6">
        <v>33</v>
      </c>
      <c r="B27" s="67">
        <v>90.4</v>
      </c>
      <c r="C27" s="67">
        <v>20.5</v>
      </c>
      <c r="D27" s="69">
        <f t="shared" si="1"/>
        <v>2410.6679616674073</v>
      </c>
      <c r="E27" s="67">
        <v>15.4</v>
      </c>
      <c r="F27" s="67">
        <v>403</v>
      </c>
      <c r="G27" s="70">
        <f t="shared" si="2"/>
        <v>0.31366781390451426</v>
      </c>
      <c r="H27" s="48">
        <v>0</v>
      </c>
      <c r="I27" s="48">
        <v>0.8</v>
      </c>
      <c r="J27" s="48">
        <v>12</v>
      </c>
      <c r="K27" s="48">
        <v>72.5</v>
      </c>
      <c r="L27" s="48">
        <v>14.7</v>
      </c>
      <c r="M27" s="11">
        <f t="shared" si="5"/>
        <v>0</v>
      </c>
      <c r="N27" s="11">
        <f t="shared" si="3"/>
        <v>0.26079032692749177</v>
      </c>
      <c r="O27" s="11">
        <f t="shared" si="3"/>
        <v>5.2877486977022464E-2</v>
      </c>
      <c r="P27" s="78">
        <f t="shared" si="7"/>
        <v>0.11009750499101265</v>
      </c>
      <c r="Q27" s="78">
        <f t="shared" si="8"/>
        <v>7.4930933741181018</v>
      </c>
      <c r="R27" s="78">
        <f t="shared" si="9"/>
        <v>0.83510761600085182</v>
      </c>
      <c r="S27" s="10"/>
    </row>
    <row r="28" spans="1:19" x14ac:dyDescent="0.25">
      <c r="A28" s="6">
        <v>35</v>
      </c>
      <c r="B28" s="67">
        <v>100</v>
      </c>
      <c r="C28" s="67">
        <v>19</v>
      </c>
      <c r="D28" s="69">
        <f t="shared" si="1"/>
        <v>2196.3879322928847</v>
      </c>
      <c r="E28" s="67">
        <v>36.5</v>
      </c>
      <c r="F28" s="67">
        <v>357.5</v>
      </c>
      <c r="G28" s="70">
        <f t="shared" si="2"/>
        <v>0.32562198444504814</v>
      </c>
      <c r="H28" s="48">
        <v>0</v>
      </c>
      <c r="I28" s="48">
        <v>0.9</v>
      </c>
      <c r="J28" s="48">
        <v>15.1</v>
      </c>
      <c r="K28" s="48">
        <v>70.099999999999994</v>
      </c>
      <c r="L28" s="48">
        <v>13.9</v>
      </c>
      <c r="M28" s="11">
        <f t="shared" si="5"/>
        <v>0</v>
      </c>
      <c r="N28" s="11">
        <f t="shared" si="3"/>
        <v>0.27173929892378418</v>
      </c>
      <c r="O28" s="11">
        <f t="shared" si="3"/>
        <v>5.3882685521263921E-2</v>
      </c>
      <c r="P28" s="78">
        <f t="shared" si="7"/>
        <v>0.11009750499101265</v>
      </c>
      <c r="Q28" s="78">
        <f t="shared" si="8"/>
        <v>7.7648326730418864</v>
      </c>
      <c r="R28" s="78">
        <f t="shared" si="9"/>
        <v>0.88899030152211578</v>
      </c>
      <c r="S28" s="10"/>
    </row>
    <row r="29" spans="1:19" x14ac:dyDescent="0.25">
      <c r="A29" s="6">
        <v>37</v>
      </c>
      <c r="B29" s="67">
        <v>101.7</v>
      </c>
      <c r="C29" s="67">
        <v>15.1</v>
      </c>
      <c r="D29" s="69">
        <f t="shared" si="1"/>
        <v>1715.3856643197469</v>
      </c>
      <c r="E29" s="67">
        <v>34.4</v>
      </c>
      <c r="F29" s="67">
        <v>325.5</v>
      </c>
      <c r="G29" s="70">
        <f t="shared" si="2"/>
        <v>0.30581201411591585</v>
      </c>
      <c r="H29" s="48">
        <v>0</v>
      </c>
      <c r="I29" s="48">
        <v>0.6</v>
      </c>
      <c r="J29" s="48">
        <v>20.9</v>
      </c>
      <c r="K29" s="48">
        <v>62.3</v>
      </c>
      <c r="L29" s="48">
        <v>16.2</v>
      </c>
      <c r="M29" s="11">
        <f t="shared" si="5"/>
        <v>0</v>
      </c>
      <c r="N29" s="11">
        <f t="shared" si="3"/>
        <v>0.24270176406906444</v>
      </c>
      <c r="O29" s="11">
        <f t="shared" si="3"/>
        <v>6.3110250046851432E-2</v>
      </c>
      <c r="P29" s="78">
        <f t="shared" si="7"/>
        <v>0.11009750499101265</v>
      </c>
      <c r="Q29" s="78">
        <f t="shared" si="8"/>
        <v>8.0075344371109516</v>
      </c>
      <c r="R29" s="78">
        <f t="shared" si="9"/>
        <v>0.95210055156896722</v>
      </c>
      <c r="S29" s="10"/>
    </row>
    <row r="30" spans="1:19" x14ac:dyDescent="0.25">
      <c r="A30" s="6">
        <v>40</v>
      </c>
      <c r="B30" s="67">
        <v>101.4</v>
      </c>
      <c r="C30" s="67">
        <v>16.600000000000001</v>
      </c>
      <c r="D30" s="69">
        <f t="shared" si="1"/>
        <v>1888.1497485684567</v>
      </c>
      <c r="E30" s="67">
        <v>5.8</v>
      </c>
      <c r="F30" s="67">
        <v>393.5</v>
      </c>
      <c r="G30" s="70">
        <f t="shared" si="2"/>
        <v>0.34566361409292223</v>
      </c>
      <c r="H30" s="48">
        <v>0</v>
      </c>
      <c r="I30" s="48">
        <v>0.9</v>
      </c>
      <c r="J30" s="48">
        <v>16.399999999999999</v>
      </c>
      <c r="K30" s="48">
        <v>61.5</v>
      </c>
      <c r="L30" s="48">
        <v>21.2</v>
      </c>
      <c r="M30" s="11">
        <f t="shared" si="5"/>
        <v>0</v>
      </c>
      <c r="N30" s="11">
        <f t="shared" si="3"/>
        <v>0.25705335268095181</v>
      </c>
      <c r="O30" s="11">
        <f t="shared" si="3"/>
        <v>8.8610261411970384E-2</v>
      </c>
      <c r="P30" s="78">
        <f t="shared" si="7"/>
        <v>0.11009750499101265</v>
      </c>
      <c r="Q30" s="78">
        <f t="shared" si="8"/>
        <v>8.2645877897919036</v>
      </c>
      <c r="R30" s="78">
        <f t="shared" si="9"/>
        <v>1.0407108129809377</v>
      </c>
      <c r="S30" s="10"/>
    </row>
    <row r="31" spans="1:19" x14ac:dyDescent="0.25">
      <c r="A31" s="6">
        <v>44</v>
      </c>
      <c r="B31" s="67">
        <v>101.4</v>
      </c>
      <c r="C31" s="67">
        <v>19</v>
      </c>
      <c r="D31" s="69">
        <f t="shared" si="1"/>
        <v>2196.3879322928847</v>
      </c>
      <c r="E31" s="67">
        <v>39.799999999999997</v>
      </c>
      <c r="F31" s="67">
        <v>551.5</v>
      </c>
      <c r="G31" s="70">
        <f t="shared" si="2"/>
        <v>0.51334777766070705</v>
      </c>
      <c r="H31" s="48">
        <v>0</v>
      </c>
      <c r="I31" s="48">
        <v>0.7</v>
      </c>
      <c r="J31" s="48">
        <v>13.8</v>
      </c>
      <c r="K31" s="48">
        <v>60.3</v>
      </c>
      <c r="L31" s="48">
        <v>25.2</v>
      </c>
      <c r="M31" s="11">
        <f t="shared" si="5"/>
        <v>0</v>
      </c>
      <c r="N31" s="11">
        <f t="shared" si="3"/>
        <v>0.36204527477123549</v>
      </c>
      <c r="O31" s="11">
        <f t="shared" si="3"/>
        <v>0.15130250288947156</v>
      </c>
      <c r="P31" s="78">
        <f t="shared" si="7"/>
        <v>0.11009750499101265</v>
      </c>
      <c r="Q31" s="78">
        <f t="shared" si="8"/>
        <v>8.6266330645631388</v>
      </c>
      <c r="R31" s="78">
        <f t="shared" si="9"/>
        <v>1.1920133158704092</v>
      </c>
      <c r="S31" s="10"/>
    </row>
    <row r="32" spans="1:19" x14ac:dyDescent="0.25">
      <c r="A32" s="6">
        <v>47</v>
      </c>
      <c r="B32" s="67">
        <v>101.8</v>
      </c>
      <c r="C32" s="67">
        <v>19.5</v>
      </c>
      <c r="D32" s="69">
        <f t="shared" si="1"/>
        <v>2265.8823144882831</v>
      </c>
      <c r="E32" s="67">
        <v>22.5</v>
      </c>
      <c r="F32" s="67">
        <v>504.5</v>
      </c>
      <c r="G32" s="70">
        <f t="shared" si="2"/>
        <v>0.45442487733979164</v>
      </c>
      <c r="H32" s="48">
        <v>0</v>
      </c>
      <c r="I32" s="48">
        <v>0.8</v>
      </c>
      <c r="J32" s="48">
        <v>18.399999999999999</v>
      </c>
      <c r="K32" s="48">
        <v>56.5</v>
      </c>
      <c r="L32" s="48">
        <v>24.2</v>
      </c>
      <c r="M32" s="11">
        <f t="shared" si="5"/>
        <v>0</v>
      </c>
      <c r="N32" s="11">
        <f t="shared" si="3"/>
        <v>0.31815372453157653</v>
      </c>
      <c r="O32" s="11">
        <f t="shared" si="3"/>
        <v>0.13627115280821508</v>
      </c>
      <c r="P32" s="78">
        <f t="shared" si="7"/>
        <v>0.11009750499101265</v>
      </c>
      <c r="Q32" s="78">
        <f t="shared" si="8"/>
        <v>8.9447867890947155</v>
      </c>
      <c r="R32" s="78">
        <f t="shared" si="9"/>
        <v>1.3282844686786242</v>
      </c>
      <c r="S32" s="10"/>
    </row>
    <row r="33" spans="1:21" x14ac:dyDescent="0.25">
      <c r="A33" s="1"/>
      <c r="B33" s="1"/>
      <c r="C33" s="1"/>
      <c r="D33" s="56"/>
      <c r="E33" s="1"/>
      <c r="F33" s="1"/>
      <c r="G33" s="57"/>
      <c r="M33" s="10"/>
      <c r="N33" s="10"/>
      <c r="O33" s="10"/>
      <c r="P33" s="10"/>
      <c r="Q33" s="10"/>
    </row>
    <row r="34" spans="1:21" x14ac:dyDescent="0.25">
      <c r="A34" s="145" t="s">
        <v>44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</row>
    <row r="35" spans="1:21" x14ac:dyDescent="0.25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</row>
    <row r="36" spans="1:21" x14ac:dyDescent="0.25">
      <c r="A36" s="137" t="s">
        <v>10</v>
      </c>
      <c r="B36" s="137" t="s">
        <v>11</v>
      </c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</row>
    <row r="37" spans="1:21" x14ac:dyDescent="0.25">
      <c r="A37" s="137"/>
      <c r="B37" s="2">
        <v>0</v>
      </c>
      <c r="C37" s="2">
        <v>2</v>
      </c>
      <c r="D37" s="2">
        <v>5</v>
      </c>
      <c r="E37" s="2">
        <v>7</v>
      </c>
      <c r="F37" s="2">
        <v>9</v>
      </c>
      <c r="G37" s="2">
        <v>12</v>
      </c>
      <c r="H37" s="2">
        <v>14</v>
      </c>
      <c r="I37" s="2">
        <v>16</v>
      </c>
      <c r="J37" s="2">
        <v>19</v>
      </c>
      <c r="K37" s="2">
        <v>21</v>
      </c>
      <c r="L37" s="2">
        <v>23</v>
      </c>
      <c r="M37" s="2">
        <v>26</v>
      </c>
      <c r="N37" s="2">
        <v>28</v>
      </c>
      <c r="O37" s="2">
        <v>30</v>
      </c>
      <c r="P37" s="2">
        <v>33</v>
      </c>
      <c r="Q37" s="2">
        <v>35</v>
      </c>
      <c r="R37" s="2">
        <v>37</v>
      </c>
      <c r="S37" s="2">
        <v>40</v>
      </c>
      <c r="T37" s="2">
        <v>44</v>
      </c>
      <c r="U37" s="2">
        <v>47</v>
      </c>
    </row>
    <row r="38" spans="1:21" x14ac:dyDescent="0.25">
      <c r="A38" s="2" t="s">
        <v>0</v>
      </c>
      <c r="B38" s="81">
        <v>108.58356999999999</v>
      </c>
      <c r="C38" s="81">
        <v>1891.1865600000001</v>
      </c>
      <c r="D38" s="81">
        <v>4764.0654999999997</v>
      </c>
      <c r="E38" s="81">
        <v>5805.2118300000002</v>
      </c>
      <c r="F38" s="81">
        <v>7193.3897500000003</v>
      </c>
      <c r="G38" s="81">
        <v>8568.4988599999997</v>
      </c>
      <c r="H38" s="81">
        <v>9094.4139200000009</v>
      </c>
      <c r="I38" s="81">
        <v>9359.37435</v>
      </c>
      <c r="J38" s="81">
        <v>10159.57393</v>
      </c>
      <c r="K38" s="81">
        <v>10014.86197</v>
      </c>
      <c r="L38" s="81">
        <v>8476.3829999999998</v>
      </c>
      <c r="M38" s="81">
        <v>8271.9904600000009</v>
      </c>
      <c r="N38" s="81">
        <v>9483.0560299999997</v>
      </c>
      <c r="O38" s="81">
        <v>10019.97992</v>
      </c>
      <c r="P38" s="81">
        <v>10569.27181</v>
      </c>
      <c r="Q38" s="81">
        <v>10347.234909999999</v>
      </c>
      <c r="R38" s="81">
        <v>12209.59856</v>
      </c>
      <c r="S38" s="81">
        <v>11587.348540000001</v>
      </c>
      <c r="T38" s="81">
        <v>12028.09224</v>
      </c>
      <c r="U38" s="81">
        <v>12153.772730000001</v>
      </c>
    </row>
    <row r="39" spans="1:21" x14ac:dyDescent="0.25">
      <c r="A39" s="2" t="s">
        <v>1</v>
      </c>
      <c r="B39" s="81">
        <v>0</v>
      </c>
      <c r="C39" s="81">
        <v>585.10703999999998</v>
      </c>
      <c r="D39" s="81">
        <v>2389.5108</v>
      </c>
      <c r="E39" s="81">
        <v>2915.3855100000001</v>
      </c>
      <c r="F39" s="81">
        <v>3046.9261200000001</v>
      </c>
      <c r="G39" s="81">
        <v>3281.9947099999999</v>
      </c>
      <c r="H39" s="81">
        <v>3327.8696599999998</v>
      </c>
      <c r="I39" s="81">
        <v>3285.12138</v>
      </c>
      <c r="J39" s="81">
        <v>3363.4626800000001</v>
      </c>
      <c r="K39" s="81">
        <v>3545.6047400000002</v>
      </c>
      <c r="L39" s="81">
        <v>2913.0268999999998</v>
      </c>
      <c r="M39" s="81">
        <v>2764.1341900000002</v>
      </c>
      <c r="N39" s="81">
        <v>3221.0456899999999</v>
      </c>
      <c r="O39" s="81">
        <v>2966.6844500000002</v>
      </c>
      <c r="P39" s="81">
        <v>3447.87291</v>
      </c>
      <c r="Q39" s="81">
        <v>3369.27061</v>
      </c>
      <c r="R39" s="81">
        <v>3989.74289</v>
      </c>
      <c r="S39" s="81">
        <v>3795.5739600000002</v>
      </c>
      <c r="T39" s="81">
        <v>3925.2327500000001</v>
      </c>
      <c r="U39" s="81">
        <v>3940.3003100000001</v>
      </c>
    </row>
    <row r="40" spans="1:21" x14ac:dyDescent="0.25">
      <c r="A40" s="2" t="s">
        <v>2</v>
      </c>
      <c r="B40" s="81">
        <v>0</v>
      </c>
      <c r="C40" s="81">
        <v>434.01092999999997</v>
      </c>
      <c r="D40" s="81">
        <v>2414.82681</v>
      </c>
      <c r="E40" s="81">
        <v>3408.37763</v>
      </c>
      <c r="F40" s="81">
        <v>3751.66842</v>
      </c>
      <c r="G40" s="81">
        <v>4078.2725300000002</v>
      </c>
      <c r="H40" s="81">
        <v>4158.3591399999996</v>
      </c>
      <c r="I40" s="81">
        <v>4135.1302800000003</v>
      </c>
      <c r="J40" s="81">
        <v>4263.9071400000003</v>
      </c>
      <c r="K40" s="81">
        <v>4114.1541699999998</v>
      </c>
      <c r="L40" s="81">
        <v>3415.1165099999998</v>
      </c>
      <c r="M40" s="81">
        <v>3229.3797100000002</v>
      </c>
      <c r="N40" s="81">
        <v>3587.4592499999999</v>
      </c>
      <c r="O40" s="81">
        <v>3904.3828600000002</v>
      </c>
      <c r="P40" s="81">
        <v>4119.0950300000004</v>
      </c>
      <c r="Q40" s="81">
        <v>4023.5228000000002</v>
      </c>
      <c r="R40" s="81">
        <v>4478.7011400000001</v>
      </c>
      <c r="S40" s="81">
        <v>4323.5153399999999</v>
      </c>
      <c r="T40" s="81">
        <v>4452.5117399999999</v>
      </c>
      <c r="U40" s="81">
        <v>4481.30411</v>
      </c>
    </row>
    <row r="41" spans="1:21" x14ac:dyDescent="0.25">
      <c r="A41" s="2" t="s">
        <v>3</v>
      </c>
      <c r="B41" s="81">
        <v>0</v>
      </c>
      <c r="C41" s="81">
        <v>797.28189999999995</v>
      </c>
      <c r="D41" s="81">
        <v>5143.1082299999998</v>
      </c>
      <c r="E41" s="81">
        <v>8285.1712000000007</v>
      </c>
      <c r="F41" s="81">
        <v>9040.0245900000009</v>
      </c>
      <c r="G41" s="81">
        <v>9749.9222599999994</v>
      </c>
      <c r="H41" s="81">
        <v>9848.3150499999992</v>
      </c>
      <c r="I41" s="81">
        <v>9647.9033500000005</v>
      </c>
      <c r="J41" s="81">
        <v>9855.24928</v>
      </c>
      <c r="K41" s="81">
        <v>9537.9823099999994</v>
      </c>
      <c r="L41" s="81">
        <v>7862.9047899999996</v>
      </c>
      <c r="M41" s="81">
        <v>7433.6300099999999</v>
      </c>
      <c r="N41" s="81">
        <v>8297.3825899999993</v>
      </c>
      <c r="O41" s="81">
        <v>8942.2733200000002</v>
      </c>
      <c r="P41" s="81">
        <v>9359.4984700000005</v>
      </c>
      <c r="Q41" s="81">
        <v>9045.5011699999995</v>
      </c>
      <c r="R41" s="81">
        <v>9690.4155100000007</v>
      </c>
      <c r="S41" s="81">
        <v>9273.2336200000009</v>
      </c>
      <c r="T41" s="81">
        <v>9516.3882799999992</v>
      </c>
      <c r="U41" s="81">
        <v>9509.2858500000002</v>
      </c>
    </row>
    <row r="42" spans="1:21" x14ac:dyDescent="0.25">
      <c r="A42" s="2" t="s">
        <v>4</v>
      </c>
      <c r="B42" s="81">
        <v>0</v>
      </c>
      <c r="C42" s="81">
        <v>3.7565499999999998</v>
      </c>
      <c r="D42" s="81">
        <v>4749.8398900000002</v>
      </c>
      <c r="E42" s="81">
        <v>7580.6975199999997</v>
      </c>
      <c r="F42" s="81">
        <v>5648.9273800000001</v>
      </c>
      <c r="G42" s="81">
        <v>6324.81016</v>
      </c>
      <c r="H42" s="81">
        <v>6510.3863000000001</v>
      </c>
      <c r="I42" s="81">
        <v>6503.6821499999996</v>
      </c>
      <c r="J42" s="81">
        <v>6804.5234499999997</v>
      </c>
      <c r="K42" s="81">
        <v>6352.0216799999998</v>
      </c>
      <c r="L42" s="81">
        <v>5266.9561800000001</v>
      </c>
      <c r="M42" s="81">
        <v>4998.2639499999996</v>
      </c>
      <c r="N42" s="81">
        <v>5655.8099599999996</v>
      </c>
      <c r="O42" s="81">
        <v>6495.0843000000004</v>
      </c>
      <c r="P42" s="81">
        <v>6987.0204400000002</v>
      </c>
      <c r="Q42" s="81">
        <v>6835.1293800000003</v>
      </c>
      <c r="R42" s="81">
        <v>7223.4061499999998</v>
      </c>
      <c r="S42" s="81">
        <v>7098.2164199999997</v>
      </c>
      <c r="T42" s="81">
        <v>7351.0904600000003</v>
      </c>
      <c r="U42" s="81">
        <v>7416.4846299999999</v>
      </c>
    </row>
    <row r="43" spans="1:21" x14ac:dyDescent="0.25">
      <c r="A43" s="2" t="s">
        <v>5</v>
      </c>
      <c r="B43" s="81">
        <v>0</v>
      </c>
      <c r="C43" s="81">
        <v>0</v>
      </c>
      <c r="D43" s="81">
        <v>111.08647999999999</v>
      </c>
      <c r="E43" s="81">
        <v>170.36761999999999</v>
      </c>
      <c r="F43" s="81">
        <v>108.26025</v>
      </c>
      <c r="G43" s="81">
        <v>114.94029</v>
      </c>
      <c r="H43" s="81">
        <v>103.22112</v>
      </c>
      <c r="I43" s="81">
        <v>90.055260000000004</v>
      </c>
      <c r="J43" s="81">
        <v>77.384820000000005</v>
      </c>
      <c r="K43" s="81">
        <v>154.78861000000001</v>
      </c>
      <c r="L43" s="81">
        <v>353.20073000000002</v>
      </c>
      <c r="M43" s="81">
        <v>122.94381</v>
      </c>
      <c r="N43" s="81">
        <v>129.39061000000001</v>
      </c>
      <c r="O43" s="81">
        <v>115.20446</v>
      </c>
      <c r="P43" s="81">
        <v>120.13084000000001</v>
      </c>
      <c r="Q43" s="81">
        <v>117.30833</v>
      </c>
      <c r="R43" s="81">
        <v>114.41464000000001</v>
      </c>
      <c r="S43" s="81">
        <v>111.98327999999999</v>
      </c>
      <c r="T43" s="81">
        <v>111.46934</v>
      </c>
      <c r="U43" s="81">
        <v>113.7343</v>
      </c>
    </row>
    <row r="44" spans="1:21" x14ac:dyDescent="0.25">
      <c r="A44" s="2" t="s">
        <v>6</v>
      </c>
      <c r="B44" s="81">
        <v>0</v>
      </c>
      <c r="C44" s="81">
        <v>0</v>
      </c>
      <c r="D44" s="81">
        <v>0</v>
      </c>
      <c r="E44" s="81">
        <v>20.536149999999999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1">
        <v>0</v>
      </c>
    </row>
    <row r="45" spans="1:21" x14ac:dyDescent="0.25">
      <c r="A45" s="2" t="s">
        <v>7</v>
      </c>
      <c r="B45" s="81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334.33348999999998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81">
        <v>0</v>
      </c>
      <c r="T45" s="81">
        <v>0</v>
      </c>
      <c r="U45" s="81">
        <v>0</v>
      </c>
    </row>
    <row r="46" spans="1:2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21" x14ac:dyDescent="0.25">
      <c r="A47" s="7" t="s">
        <v>12</v>
      </c>
      <c r="B47" s="7">
        <v>2</v>
      </c>
      <c r="C47" s="5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21" x14ac:dyDescent="0.25">
      <c r="A48" s="137" t="s">
        <v>10</v>
      </c>
      <c r="B48" s="137" t="s">
        <v>11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</row>
    <row r="49" spans="1:21" x14ac:dyDescent="0.25">
      <c r="A49" s="137"/>
      <c r="B49" s="2">
        <v>0</v>
      </c>
      <c r="C49" s="2">
        <v>2</v>
      </c>
      <c r="D49" s="2">
        <v>5</v>
      </c>
      <c r="E49" s="2">
        <v>7</v>
      </c>
      <c r="F49" s="2">
        <v>9</v>
      </c>
      <c r="G49" s="2">
        <v>12</v>
      </c>
      <c r="H49" s="2">
        <v>14</v>
      </c>
      <c r="I49" s="2">
        <v>16</v>
      </c>
      <c r="J49" s="2">
        <v>19</v>
      </c>
      <c r="K49" s="2">
        <v>21</v>
      </c>
      <c r="L49" s="2">
        <v>23</v>
      </c>
      <c r="M49" s="2">
        <v>26</v>
      </c>
      <c r="N49" s="2">
        <v>28</v>
      </c>
      <c r="O49" s="2">
        <v>30</v>
      </c>
      <c r="P49" s="2">
        <v>33</v>
      </c>
      <c r="Q49" s="2">
        <v>35</v>
      </c>
      <c r="R49" s="2">
        <v>37</v>
      </c>
      <c r="S49" s="2">
        <v>40</v>
      </c>
      <c r="T49" s="2">
        <v>44</v>
      </c>
      <c r="U49" s="2">
        <v>47</v>
      </c>
    </row>
    <row r="50" spans="1:21" x14ac:dyDescent="0.25">
      <c r="A50" s="2" t="s">
        <v>213</v>
      </c>
      <c r="B50" s="81">
        <f>B38*$B$47</f>
        <v>217.16713999999999</v>
      </c>
      <c r="C50" s="81">
        <f>C38*$B$47</f>
        <v>3782.3731200000002</v>
      </c>
      <c r="D50" s="81">
        <f t="shared" ref="D50:U50" si="10">D38*$B$47</f>
        <v>9528.1309999999994</v>
      </c>
      <c r="E50" s="81">
        <f t="shared" si="10"/>
        <v>11610.42366</v>
      </c>
      <c r="F50" s="81">
        <f t="shared" si="10"/>
        <v>14386.779500000001</v>
      </c>
      <c r="G50" s="81">
        <f t="shared" si="10"/>
        <v>17136.997719999999</v>
      </c>
      <c r="H50" s="81">
        <f t="shared" si="10"/>
        <v>18188.827840000002</v>
      </c>
      <c r="I50" s="81">
        <f t="shared" si="10"/>
        <v>18718.7487</v>
      </c>
      <c r="J50" s="81">
        <f t="shared" si="10"/>
        <v>20319.147860000001</v>
      </c>
      <c r="K50" s="81">
        <f t="shared" si="10"/>
        <v>20029.72394</v>
      </c>
      <c r="L50" s="81">
        <f t="shared" si="10"/>
        <v>16952.766</v>
      </c>
      <c r="M50" s="81">
        <f t="shared" si="10"/>
        <v>16543.980920000002</v>
      </c>
      <c r="N50" s="81">
        <f t="shared" si="10"/>
        <v>18966.112059999999</v>
      </c>
      <c r="O50" s="81">
        <f t="shared" si="10"/>
        <v>20039.95984</v>
      </c>
      <c r="P50" s="81">
        <f t="shared" si="10"/>
        <v>21138.54362</v>
      </c>
      <c r="Q50" s="81">
        <f t="shared" si="10"/>
        <v>20694.469819999998</v>
      </c>
      <c r="R50" s="81">
        <f t="shared" si="10"/>
        <v>24419.197120000001</v>
      </c>
      <c r="S50" s="81">
        <f t="shared" si="10"/>
        <v>23174.697080000002</v>
      </c>
      <c r="T50" s="81">
        <f t="shared" si="10"/>
        <v>24056.18448</v>
      </c>
      <c r="U50" s="81">
        <f t="shared" si="10"/>
        <v>24307.545460000001</v>
      </c>
    </row>
    <row r="51" spans="1:21" x14ac:dyDescent="0.25">
      <c r="A51" s="2" t="s">
        <v>214</v>
      </c>
      <c r="B51" s="81">
        <f t="shared" ref="B51" si="11">B39*$B$47</f>
        <v>0</v>
      </c>
      <c r="C51" s="81">
        <f t="shared" ref="C51:U51" si="12">C39*$B$47</f>
        <v>1170.21408</v>
      </c>
      <c r="D51" s="81">
        <f t="shared" si="12"/>
        <v>4779.0216</v>
      </c>
      <c r="E51" s="81">
        <f t="shared" si="12"/>
        <v>5830.7710200000001</v>
      </c>
      <c r="F51" s="81">
        <f t="shared" si="12"/>
        <v>6093.8522400000002</v>
      </c>
      <c r="G51" s="81">
        <f t="shared" si="12"/>
        <v>6563.9894199999999</v>
      </c>
      <c r="H51" s="81">
        <f t="shared" si="12"/>
        <v>6655.7393199999997</v>
      </c>
      <c r="I51" s="81">
        <f t="shared" si="12"/>
        <v>6570.2427600000001</v>
      </c>
      <c r="J51" s="81">
        <f t="shared" si="12"/>
        <v>6726.9253600000002</v>
      </c>
      <c r="K51" s="81">
        <f t="shared" si="12"/>
        <v>7091.2094800000004</v>
      </c>
      <c r="L51" s="81">
        <f t="shared" si="12"/>
        <v>5826.0537999999997</v>
      </c>
      <c r="M51" s="81">
        <f t="shared" si="12"/>
        <v>5528.2683800000004</v>
      </c>
      <c r="N51" s="81">
        <f t="shared" si="12"/>
        <v>6442.0913799999998</v>
      </c>
      <c r="O51" s="81">
        <f t="shared" si="12"/>
        <v>5933.3689000000004</v>
      </c>
      <c r="P51" s="81">
        <f t="shared" si="12"/>
        <v>6895.7458200000001</v>
      </c>
      <c r="Q51" s="81">
        <f t="shared" si="12"/>
        <v>6738.5412200000001</v>
      </c>
      <c r="R51" s="81">
        <f t="shared" si="12"/>
        <v>7979.48578</v>
      </c>
      <c r="S51" s="81">
        <f t="shared" si="12"/>
        <v>7591.1479200000003</v>
      </c>
      <c r="T51" s="81">
        <f t="shared" si="12"/>
        <v>7850.4655000000002</v>
      </c>
      <c r="U51" s="81">
        <f t="shared" si="12"/>
        <v>7880.6006200000002</v>
      </c>
    </row>
    <row r="52" spans="1:21" x14ac:dyDescent="0.25">
      <c r="A52" s="2" t="s">
        <v>215</v>
      </c>
      <c r="B52" s="81">
        <f t="shared" ref="B52" si="13">B40*$B$47</f>
        <v>0</v>
      </c>
      <c r="C52" s="81">
        <f t="shared" ref="C52:U52" si="14">C40*$B$47</f>
        <v>868.02185999999995</v>
      </c>
      <c r="D52" s="81">
        <f t="shared" si="14"/>
        <v>4829.65362</v>
      </c>
      <c r="E52" s="81">
        <f t="shared" si="14"/>
        <v>6816.7552599999999</v>
      </c>
      <c r="F52" s="81">
        <f t="shared" si="14"/>
        <v>7503.3368399999999</v>
      </c>
      <c r="G52" s="81">
        <f t="shared" si="14"/>
        <v>8156.5450600000004</v>
      </c>
      <c r="H52" s="81">
        <f t="shared" si="14"/>
        <v>8316.7182799999991</v>
      </c>
      <c r="I52" s="81">
        <f t="shared" si="14"/>
        <v>8270.2605600000006</v>
      </c>
      <c r="J52" s="81">
        <f t="shared" si="14"/>
        <v>8527.8142800000005</v>
      </c>
      <c r="K52" s="81">
        <f t="shared" si="14"/>
        <v>8228.3083399999996</v>
      </c>
      <c r="L52" s="81">
        <f t="shared" si="14"/>
        <v>6830.2330199999997</v>
      </c>
      <c r="M52" s="81">
        <f t="shared" si="14"/>
        <v>6458.7594200000003</v>
      </c>
      <c r="N52" s="81">
        <f t="shared" si="14"/>
        <v>7174.9184999999998</v>
      </c>
      <c r="O52" s="81">
        <f t="shared" si="14"/>
        <v>7808.7657200000003</v>
      </c>
      <c r="P52" s="81">
        <f t="shared" si="14"/>
        <v>8238.1900600000008</v>
      </c>
      <c r="Q52" s="81">
        <f t="shared" si="14"/>
        <v>8047.0456000000004</v>
      </c>
      <c r="R52" s="81">
        <f t="shared" si="14"/>
        <v>8957.4022800000002</v>
      </c>
      <c r="S52" s="81">
        <f t="shared" si="14"/>
        <v>8647.0306799999998</v>
      </c>
      <c r="T52" s="81">
        <f t="shared" si="14"/>
        <v>8905.0234799999998</v>
      </c>
      <c r="U52" s="81">
        <f t="shared" si="14"/>
        <v>8962.6082200000001</v>
      </c>
    </row>
    <row r="53" spans="1:21" x14ac:dyDescent="0.25">
      <c r="A53" s="2" t="s">
        <v>216</v>
      </c>
      <c r="B53" s="81">
        <f t="shared" ref="B53" si="15">B41*$B$47</f>
        <v>0</v>
      </c>
      <c r="C53" s="81">
        <f t="shared" ref="C53:U53" si="16">C41*$B$47</f>
        <v>1594.5637999999999</v>
      </c>
      <c r="D53" s="81">
        <f t="shared" si="16"/>
        <v>10286.21646</v>
      </c>
      <c r="E53" s="81">
        <f t="shared" si="16"/>
        <v>16570.342400000001</v>
      </c>
      <c r="F53" s="81">
        <f t="shared" si="16"/>
        <v>18080.049180000002</v>
      </c>
      <c r="G53" s="81">
        <f t="shared" si="16"/>
        <v>19499.844519999999</v>
      </c>
      <c r="H53" s="81">
        <f t="shared" si="16"/>
        <v>19696.630099999998</v>
      </c>
      <c r="I53" s="81">
        <f t="shared" si="16"/>
        <v>19295.806700000001</v>
      </c>
      <c r="J53" s="81">
        <f t="shared" si="16"/>
        <v>19710.49856</v>
      </c>
      <c r="K53" s="81">
        <f t="shared" si="16"/>
        <v>19075.964619999999</v>
      </c>
      <c r="L53" s="81">
        <f t="shared" si="16"/>
        <v>15725.809579999999</v>
      </c>
      <c r="M53" s="81">
        <f t="shared" si="16"/>
        <v>14867.26002</v>
      </c>
      <c r="N53" s="81">
        <f t="shared" si="16"/>
        <v>16594.765179999999</v>
      </c>
      <c r="O53" s="81">
        <f t="shared" si="16"/>
        <v>17884.54664</v>
      </c>
      <c r="P53" s="81">
        <f t="shared" si="16"/>
        <v>18718.996940000001</v>
      </c>
      <c r="Q53" s="81">
        <f t="shared" si="16"/>
        <v>18091.002339999999</v>
      </c>
      <c r="R53" s="81">
        <f t="shared" si="16"/>
        <v>19380.831020000001</v>
      </c>
      <c r="S53" s="81">
        <f t="shared" si="16"/>
        <v>18546.467240000002</v>
      </c>
      <c r="T53" s="81">
        <f t="shared" si="16"/>
        <v>19032.776559999998</v>
      </c>
      <c r="U53" s="81">
        <f t="shared" si="16"/>
        <v>19018.5717</v>
      </c>
    </row>
    <row r="54" spans="1:21" x14ac:dyDescent="0.25">
      <c r="A54" s="2" t="s">
        <v>217</v>
      </c>
      <c r="B54" s="81">
        <f t="shared" ref="B54" si="17">B42*$B$47</f>
        <v>0</v>
      </c>
      <c r="C54" s="81">
        <f t="shared" ref="C54:U54" si="18">C42*$B$47</f>
        <v>7.5130999999999997</v>
      </c>
      <c r="D54" s="81">
        <f t="shared" si="18"/>
        <v>9499.6797800000004</v>
      </c>
      <c r="E54" s="81">
        <f t="shared" si="18"/>
        <v>15161.395039999999</v>
      </c>
      <c r="F54" s="81">
        <f t="shared" si="18"/>
        <v>11297.85476</v>
      </c>
      <c r="G54" s="81">
        <f t="shared" si="18"/>
        <v>12649.62032</v>
      </c>
      <c r="H54" s="81">
        <f t="shared" si="18"/>
        <v>13020.7726</v>
      </c>
      <c r="I54" s="81">
        <f t="shared" si="18"/>
        <v>13007.364299999999</v>
      </c>
      <c r="J54" s="81">
        <f t="shared" si="18"/>
        <v>13609.046899999999</v>
      </c>
      <c r="K54" s="81">
        <f t="shared" si="18"/>
        <v>12704.04336</v>
      </c>
      <c r="L54" s="81">
        <f t="shared" si="18"/>
        <v>10533.91236</v>
      </c>
      <c r="M54" s="81">
        <f t="shared" si="18"/>
        <v>9996.5278999999991</v>
      </c>
      <c r="N54" s="81">
        <f t="shared" si="18"/>
        <v>11311.619919999999</v>
      </c>
      <c r="O54" s="81">
        <f t="shared" si="18"/>
        <v>12990.168600000001</v>
      </c>
      <c r="P54" s="81">
        <f t="shared" si="18"/>
        <v>13974.04088</v>
      </c>
      <c r="Q54" s="81">
        <f t="shared" si="18"/>
        <v>13670.258760000001</v>
      </c>
      <c r="R54" s="81">
        <f t="shared" si="18"/>
        <v>14446.8123</v>
      </c>
      <c r="S54" s="81">
        <f t="shared" si="18"/>
        <v>14196.432839999999</v>
      </c>
      <c r="T54" s="81">
        <f t="shared" si="18"/>
        <v>14702.180920000001</v>
      </c>
      <c r="U54" s="81">
        <f t="shared" si="18"/>
        <v>14832.96926</v>
      </c>
    </row>
    <row r="55" spans="1:21" x14ac:dyDescent="0.25">
      <c r="A55" s="2" t="s">
        <v>218</v>
      </c>
      <c r="B55" s="81">
        <f t="shared" ref="B55" si="19">B43*$B$47</f>
        <v>0</v>
      </c>
      <c r="C55" s="81">
        <f t="shared" ref="C55:U55" si="20">C43*$B$47</f>
        <v>0</v>
      </c>
      <c r="D55" s="81">
        <f t="shared" si="20"/>
        <v>222.17295999999999</v>
      </c>
      <c r="E55" s="81">
        <f t="shared" si="20"/>
        <v>340.73523999999998</v>
      </c>
      <c r="F55" s="81">
        <f t="shared" si="20"/>
        <v>216.5205</v>
      </c>
      <c r="G55" s="81">
        <f t="shared" si="20"/>
        <v>229.88058000000001</v>
      </c>
      <c r="H55" s="81">
        <f t="shared" si="20"/>
        <v>206.44224</v>
      </c>
      <c r="I55" s="81">
        <f t="shared" si="20"/>
        <v>180.11052000000001</v>
      </c>
      <c r="J55" s="81">
        <f t="shared" si="20"/>
        <v>154.76964000000001</v>
      </c>
      <c r="K55" s="81">
        <f t="shared" si="20"/>
        <v>309.57722000000001</v>
      </c>
      <c r="L55" s="81">
        <f t="shared" si="20"/>
        <v>706.40146000000004</v>
      </c>
      <c r="M55" s="81">
        <f t="shared" si="20"/>
        <v>245.88762</v>
      </c>
      <c r="N55" s="81">
        <f t="shared" si="20"/>
        <v>258.78122000000002</v>
      </c>
      <c r="O55" s="81">
        <f t="shared" si="20"/>
        <v>230.40891999999999</v>
      </c>
      <c r="P55" s="81">
        <f t="shared" si="20"/>
        <v>240.26168000000001</v>
      </c>
      <c r="Q55" s="81">
        <f t="shared" si="20"/>
        <v>234.61666</v>
      </c>
      <c r="R55" s="81">
        <f t="shared" si="20"/>
        <v>228.82928000000001</v>
      </c>
      <c r="S55" s="81">
        <f t="shared" si="20"/>
        <v>223.96655999999999</v>
      </c>
      <c r="T55" s="81">
        <f t="shared" si="20"/>
        <v>222.93868000000001</v>
      </c>
      <c r="U55" s="81">
        <f t="shared" si="20"/>
        <v>227.46860000000001</v>
      </c>
    </row>
    <row r="56" spans="1:21" x14ac:dyDescent="0.25">
      <c r="A56" s="2" t="s">
        <v>219</v>
      </c>
      <c r="B56" s="81">
        <f t="shared" ref="B56" si="21">B44*$B$47</f>
        <v>0</v>
      </c>
      <c r="C56" s="81">
        <f t="shared" ref="C56:U56" si="22">C44*$B$47</f>
        <v>0</v>
      </c>
      <c r="D56" s="81">
        <f t="shared" si="22"/>
        <v>0</v>
      </c>
      <c r="E56" s="81">
        <f t="shared" si="22"/>
        <v>41.072299999999998</v>
      </c>
      <c r="F56" s="81">
        <f t="shared" si="22"/>
        <v>0</v>
      </c>
      <c r="G56" s="81">
        <f t="shared" si="22"/>
        <v>0</v>
      </c>
      <c r="H56" s="81">
        <f t="shared" si="22"/>
        <v>0</v>
      </c>
      <c r="I56" s="81">
        <f t="shared" si="22"/>
        <v>0</v>
      </c>
      <c r="J56" s="81">
        <f t="shared" si="22"/>
        <v>0</v>
      </c>
      <c r="K56" s="81">
        <f t="shared" si="22"/>
        <v>0</v>
      </c>
      <c r="L56" s="81">
        <f t="shared" si="22"/>
        <v>0</v>
      </c>
      <c r="M56" s="81">
        <f t="shared" si="22"/>
        <v>0</v>
      </c>
      <c r="N56" s="81">
        <f t="shared" si="22"/>
        <v>0</v>
      </c>
      <c r="O56" s="81">
        <f t="shared" si="22"/>
        <v>0</v>
      </c>
      <c r="P56" s="81">
        <f t="shared" si="22"/>
        <v>0</v>
      </c>
      <c r="Q56" s="81">
        <f t="shared" si="22"/>
        <v>0</v>
      </c>
      <c r="R56" s="81">
        <f t="shared" si="22"/>
        <v>0</v>
      </c>
      <c r="S56" s="81">
        <f t="shared" si="22"/>
        <v>0</v>
      </c>
      <c r="T56" s="81">
        <f t="shared" si="22"/>
        <v>0</v>
      </c>
      <c r="U56" s="81">
        <f t="shared" si="22"/>
        <v>0</v>
      </c>
    </row>
    <row r="57" spans="1:21" x14ac:dyDescent="0.25">
      <c r="A57" s="2" t="s">
        <v>220</v>
      </c>
      <c r="B57" s="81">
        <f t="shared" ref="B57" si="23">B45*$B$47</f>
        <v>0</v>
      </c>
      <c r="C57" s="81">
        <f t="shared" ref="C57:U57" si="24">C45*$B$47</f>
        <v>0</v>
      </c>
      <c r="D57" s="81">
        <f t="shared" si="24"/>
        <v>0</v>
      </c>
      <c r="E57" s="81">
        <f t="shared" si="24"/>
        <v>0</v>
      </c>
      <c r="F57" s="81">
        <f t="shared" si="24"/>
        <v>0</v>
      </c>
      <c r="G57" s="81">
        <f t="shared" si="24"/>
        <v>0</v>
      </c>
      <c r="H57" s="81">
        <f t="shared" si="24"/>
        <v>0</v>
      </c>
      <c r="I57" s="81">
        <f t="shared" si="24"/>
        <v>0</v>
      </c>
      <c r="J57" s="81">
        <f t="shared" si="24"/>
        <v>0</v>
      </c>
      <c r="K57" s="81">
        <f t="shared" si="24"/>
        <v>0</v>
      </c>
      <c r="L57" s="81">
        <f t="shared" si="24"/>
        <v>668.66697999999997</v>
      </c>
      <c r="M57" s="81">
        <f t="shared" si="24"/>
        <v>0</v>
      </c>
      <c r="N57" s="81">
        <f t="shared" si="24"/>
        <v>0</v>
      </c>
      <c r="O57" s="81">
        <f t="shared" si="24"/>
        <v>0</v>
      </c>
      <c r="P57" s="81">
        <f t="shared" si="24"/>
        <v>0</v>
      </c>
      <c r="Q57" s="81">
        <f t="shared" si="24"/>
        <v>0</v>
      </c>
      <c r="R57" s="81">
        <f t="shared" si="24"/>
        <v>0</v>
      </c>
      <c r="S57" s="81">
        <f t="shared" si="24"/>
        <v>0</v>
      </c>
      <c r="T57" s="81">
        <f t="shared" si="24"/>
        <v>0</v>
      </c>
      <c r="U57" s="81">
        <f t="shared" si="24"/>
        <v>0</v>
      </c>
    </row>
    <row r="58" spans="1:21" x14ac:dyDescent="0.25">
      <c r="A58" s="2" t="s">
        <v>221</v>
      </c>
      <c r="B58" s="81">
        <f>SUM(B50:B57)</f>
        <v>217.16713999999999</v>
      </c>
      <c r="C58" s="81">
        <f t="shared" ref="C58:U58" si="25">SUM(C50:C57)</f>
        <v>7422.6859599999998</v>
      </c>
      <c r="D58" s="81">
        <f t="shared" si="25"/>
        <v>39144.875420000004</v>
      </c>
      <c r="E58" s="81">
        <f t="shared" si="25"/>
        <v>56371.494920000005</v>
      </c>
      <c r="F58" s="81">
        <f t="shared" si="25"/>
        <v>57578.393020000003</v>
      </c>
      <c r="G58" s="81">
        <f t="shared" si="25"/>
        <v>64236.877619999999</v>
      </c>
      <c r="H58" s="81">
        <f t="shared" si="25"/>
        <v>66085.130380000002</v>
      </c>
      <c r="I58" s="81">
        <f t="shared" si="25"/>
        <v>66042.533540000004</v>
      </c>
      <c r="J58" s="81">
        <f t="shared" si="25"/>
        <v>69048.202600000004</v>
      </c>
      <c r="K58" s="81">
        <f t="shared" si="25"/>
        <v>67438.826960000006</v>
      </c>
      <c r="L58" s="81">
        <f t="shared" si="25"/>
        <v>57243.843200000003</v>
      </c>
      <c r="M58" s="81">
        <f t="shared" si="25"/>
        <v>53640.684260000009</v>
      </c>
      <c r="N58" s="81">
        <f t="shared" si="25"/>
        <v>60748.288259999994</v>
      </c>
      <c r="O58" s="81">
        <f t="shared" si="25"/>
        <v>64887.21862</v>
      </c>
      <c r="P58" s="81">
        <f t="shared" si="25"/>
        <v>69205.778999999995</v>
      </c>
      <c r="Q58" s="81">
        <f t="shared" si="25"/>
        <v>67475.934399999998</v>
      </c>
      <c r="R58" s="81">
        <f t="shared" si="25"/>
        <v>75412.557780000017</v>
      </c>
      <c r="S58" s="81">
        <f t="shared" si="25"/>
        <v>72379.74231999999</v>
      </c>
      <c r="T58" s="81">
        <f t="shared" si="25"/>
        <v>74769.569620000009</v>
      </c>
      <c r="U58" s="81">
        <f t="shared" si="25"/>
        <v>75229.763859999992</v>
      </c>
    </row>
    <row r="59" spans="1:21" x14ac:dyDescent="0.25">
      <c r="A59" s="26" t="s">
        <v>222</v>
      </c>
      <c r="B59" s="127">
        <f>B58/1000</f>
        <v>0.21716713999999998</v>
      </c>
      <c r="C59" s="127">
        <f t="shared" ref="C59:R59" si="26">C58/1000</f>
        <v>7.4226859599999999</v>
      </c>
      <c r="D59" s="127">
        <f t="shared" si="26"/>
        <v>39.144875420000005</v>
      </c>
      <c r="E59" s="127">
        <f t="shared" si="26"/>
        <v>56.371494920000004</v>
      </c>
      <c r="F59" s="127">
        <f t="shared" si="26"/>
        <v>57.57839302</v>
      </c>
      <c r="G59" s="127">
        <f t="shared" si="26"/>
        <v>64.236877620000001</v>
      </c>
      <c r="H59" s="127">
        <f t="shared" si="26"/>
        <v>66.085130379999995</v>
      </c>
      <c r="I59" s="127">
        <f t="shared" si="26"/>
        <v>66.042533540000008</v>
      </c>
      <c r="J59" s="127">
        <f t="shared" si="26"/>
        <v>69.04820260000001</v>
      </c>
      <c r="K59" s="127">
        <f t="shared" si="26"/>
        <v>67.43882696</v>
      </c>
      <c r="L59" s="127">
        <f t="shared" si="26"/>
        <v>57.243843200000001</v>
      </c>
      <c r="M59" s="127">
        <f t="shared" si="26"/>
        <v>53.640684260000008</v>
      </c>
      <c r="N59" s="127">
        <f t="shared" si="26"/>
        <v>60.748288259999995</v>
      </c>
      <c r="O59" s="127">
        <f t="shared" si="26"/>
        <v>64.887218619999999</v>
      </c>
      <c r="P59" s="127">
        <f t="shared" si="26"/>
        <v>69.205778999999993</v>
      </c>
      <c r="Q59" s="127">
        <f t="shared" si="26"/>
        <v>67.4759344</v>
      </c>
      <c r="R59" s="127">
        <f t="shared" si="26"/>
        <v>75.412557780000014</v>
      </c>
      <c r="S59" s="127">
        <f>S58/1000</f>
        <v>72.379742319999991</v>
      </c>
      <c r="T59" s="127">
        <f t="shared" ref="T59:U59" si="27">T58/1000</f>
        <v>74.769569620000013</v>
      </c>
      <c r="U59" s="127">
        <f t="shared" si="27"/>
        <v>75.229763859999991</v>
      </c>
    </row>
    <row r="61" spans="1:21" ht="26.25" x14ac:dyDescent="0.4">
      <c r="A61" s="154" t="s">
        <v>72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6"/>
      <c r="S61" s="124"/>
      <c r="T61" s="123"/>
    </row>
    <row r="62" spans="1:21" x14ac:dyDescent="0.25">
      <c r="A62" s="60" t="s">
        <v>69</v>
      </c>
      <c r="B62" s="59"/>
      <c r="C62" s="20"/>
      <c r="D62" s="47"/>
      <c r="E62" s="51"/>
      <c r="F62" s="20"/>
      <c r="G62" s="20"/>
      <c r="H62" s="47"/>
      <c r="I62" s="47"/>
      <c r="R62" s="31"/>
      <c r="T62" s="4"/>
    </row>
    <row r="63" spans="1:21" x14ac:dyDescent="0.25">
      <c r="A63" s="2" t="s">
        <v>70</v>
      </c>
      <c r="B63" s="62">
        <v>273.14999999999998</v>
      </c>
      <c r="C63" s="20"/>
      <c r="D63" s="47"/>
      <c r="E63" s="51"/>
      <c r="F63" s="20"/>
      <c r="G63" s="20"/>
      <c r="H63" s="47"/>
      <c r="I63" s="47"/>
      <c r="R63" s="38"/>
      <c r="T63" s="4"/>
    </row>
    <row r="64" spans="1:21" x14ac:dyDescent="0.25">
      <c r="A64" s="2" t="s">
        <v>49</v>
      </c>
      <c r="B64" s="62">
        <v>101325</v>
      </c>
      <c r="C64" s="20"/>
      <c r="D64" s="47"/>
      <c r="E64" s="51"/>
      <c r="F64" s="20"/>
      <c r="G64" s="20"/>
      <c r="H64" s="47"/>
      <c r="I64" s="47"/>
      <c r="R64" s="38"/>
      <c r="T64" s="4"/>
    </row>
    <row r="65" spans="1:20" x14ac:dyDescent="0.25">
      <c r="A65" s="48" t="s">
        <v>50</v>
      </c>
      <c r="B65" s="62">
        <v>1000</v>
      </c>
      <c r="C65" s="51"/>
      <c r="E65" s="52"/>
      <c r="F65" s="52"/>
      <c r="G65" s="52"/>
      <c r="H65" s="52"/>
      <c r="R65" s="38"/>
      <c r="T65" s="4"/>
    </row>
    <row r="66" spans="1:20" x14ac:dyDescent="0.25">
      <c r="A66" s="48" t="s">
        <v>51</v>
      </c>
      <c r="B66" s="62">
        <v>9.81</v>
      </c>
      <c r="C66" s="51"/>
      <c r="E66" s="52"/>
      <c r="F66" s="52"/>
      <c r="G66" s="52"/>
      <c r="H66" s="52"/>
      <c r="R66" s="38"/>
      <c r="T66" s="4"/>
    </row>
    <row r="67" spans="1:20" x14ac:dyDescent="0.25">
      <c r="A67" s="47"/>
      <c r="B67" s="50"/>
      <c r="C67" s="51"/>
      <c r="E67" s="52"/>
      <c r="F67" s="52"/>
      <c r="G67" s="52"/>
      <c r="H67" s="52"/>
      <c r="R67" s="38"/>
      <c r="T67" s="4"/>
    </row>
    <row r="68" spans="1:20" x14ac:dyDescent="0.25">
      <c r="A68" s="63" t="s">
        <v>52</v>
      </c>
      <c r="B68" s="64"/>
      <c r="C68" s="55"/>
      <c r="D68" s="54"/>
      <c r="E68" s="54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125"/>
      <c r="S68" s="53"/>
      <c r="T68" s="4"/>
    </row>
    <row r="69" spans="1:20" x14ac:dyDescent="0.25">
      <c r="A69" s="65" t="s">
        <v>53</v>
      </c>
      <c r="B69" s="66">
        <v>0.66</v>
      </c>
      <c r="C69" s="55"/>
      <c r="D69" s="54"/>
      <c r="E69" s="54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125"/>
      <c r="S69" s="53"/>
      <c r="T69" s="4"/>
    </row>
    <row r="70" spans="1:20" x14ac:dyDescent="0.25">
      <c r="A70" s="65" t="s">
        <v>54</v>
      </c>
      <c r="B70" s="66">
        <v>1.6E-2</v>
      </c>
      <c r="C70" s="55"/>
      <c r="D70" s="54"/>
      <c r="E70" s="54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125"/>
      <c r="S70" s="53"/>
      <c r="T70" s="4"/>
    </row>
    <row r="71" spans="1:20" x14ac:dyDescent="0.25">
      <c r="A71" s="53"/>
      <c r="B71" s="158"/>
      <c r="C71" s="158"/>
      <c r="D71" s="158"/>
      <c r="E71" s="158"/>
      <c r="F71" s="158"/>
      <c r="G71" s="158"/>
      <c r="H71" s="53"/>
      <c r="I71" s="53"/>
      <c r="J71" s="53"/>
      <c r="K71" s="53"/>
      <c r="L71" s="53"/>
      <c r="M71" s="53"/>
      <c r="N71" s="53"/>
      <c r="O71" s="53"/>
      <c r="P71" s="165" t="s">
        <v>229</v>
      </c>
      <c r="Q71" s="166"/>
      <c r="R71" s="167"/>
      <c r="S71" s="53"/>
      <c r="T71" s="122"/>
    </row>
    <row r="72" spans="1:20" x14ac:dyDescent="0.25">
      <c r="A72" s="6" t="s">
        <v>40</v>
      </c>
      <c r="B72" s="67" t="s">
        <v>55</v>
      </c>
      <c r="C72" s="62" t="s">
        <v>56</v>
      </c>
      <c r="D72" s="68" t="s">
        <v>57</v>
      </c>
      <c r="E72" s="67" t="s">
        <v>58</v>
      </c>
      <c r="F72" s="67" t="s">
        <v>59</v>
      </c>
      <c r="G72" s="6" t="s">
        <v>60</v>
      </c>
      <c r="H72" s="2" t="s">
        <v>61</v>
      </c>
      <c r="I72" s="2" t="s">
        <v>62</v>
      </c>
      <c r="J72" s="2" t="s">
        <v>63</v>
      </c>
      <c r="K72" s="2" t="s">
        <v>64</v>
      </c>
      <c r="L72" s="2" t="s">
        <v>65</v>
      </c>
      <c r="M72" s="2" t="s">
        <v>66</v>
      </c>
      <c r="N72" s="2" t="s">
        <v>67</v>
      </c>
      <c r="O72" s="2" t="s">
        <v>68</v>
      </c>
      <c r="P72" s="6" t="s">
        <v>66</v>
      </c>
      <c r="Q72" s="6" t="s">
        <v>67</v>
      </c>
      <c r="R72" s="6" t="s">
        <v>68</v>
      </c>
    </row>
    <row r="73" spans="1:20" x14ac:dyDescent="0.25">
      <c r="A73" s="6">
        <v>0</v>
      </c>
      <c r="B73" s="6"/>
      <c r="C73" s="62"/>
      <c r="D73" s="62"/>
      <c r="E73" s="62"/>
      <c r="F73" s="62"/>
      <c r="G73" s="78">
        <v>0</v>
      </c>
      <c r="H73" s="62"/>
      <c r="I73" s="62"/>
      <c r="J73" s="62"/>
      <c r="K73" s="62"/>
      <c r="L73" s="62"/>
      <c r="M73" s="11">
        <f>L73*G73/100</f>
        <v>0</v>
      </c>
      <c r="N73" s="11">
        <f>G73*(K73/100)</f>
        <v>0</v>
      </c>
      <c r="O73" s="11">
        <f>H73*(L73/100)</f>
        <v>0</v>
      </c>
      <c r="P73" s="78">
        <f>M73</f>
        <v>0</v>
      </c>
      <c r="Q73" s="78">
        <f t="shared" ref="Q73:R73" si="28">N73</f>
        <v>0</v>
      </c>
      <c r="R73" s="78">
        <f t="shared" si="28"/>
        <v>0</v>
      </c>
    </row>
    <row r="74" spans="1:20" x14ac:dyDescent="0.25">
      <c r="A74" s="6">
        <v>2</v>
      </c>
      <c r="B74" s="6">
        <v>101.2</v>
      </c>
      <c r="C74" s="67">
        <v>18.5</v>
      </c>
      <c r="D74" s="69">
        <f t="shared" ref="D74:D92" si="29">100*1013.246*10^((-7.90298*((373.16/(C74+273.16))-1))+(5.02808*LOG((373.16/(C74+273.16)),10))-(0.00000013816*((10^(11.344*(1-((C74+273.16)/373.16))))-1))+(0.0081328*((10^(-3.49149*((373.16/(C74+273.16))-1)))-1)))</f>
        <v>2128.7672691299254</v>
      </c>
      <c r="E74" s="67">
        <v>7</v>
      </c>
      <c r="F74" s="67">
        <v>1334.5</v>
      </c>
      <c r="G74" s="70">
        <f t="shared" ref="G74:G92" si="30">1000*(B$63*B$70/((C74+B$63)*B$64))*((((B74*1000)-D74-(B$65*B$66*(B$69-(E74/100)-((F74/1000)/(B$70*B$65)))))*((E74/100)+((F74/1000)/(B$70*B$65))))-(((B74*1000)-D74-(B$65*B$66*(B$69-(E74/100))))*(E74/100)))</f>
        <v>1.1692185208879857</v>
      </c>
      <c r="H74" s="48">
        <v>0.9</v>
      </c>
      <c r="I74" s="48">
        <v>1</v>
      </c>
      <c r="J74" s="48">
        <v>30.9</v>
      </c>
      <c r="K74" s="48">
        <v>56.7</v>
      </c>
      <c r="L74" s="48">
        <v>10.4</v>
      </c>
      <c r="M74" s="11">
        <f>(H74*100/SUM($H74,$K74,$L74))*$G74/100</f>
        <v>1.547495101175275E-2</v>
      </c>
      <c r="N74" s="11">
        <f t="shared" ref="N74:O92" si="31">(K74*100/SUM($H74,$K74,$L74))*$G74/100</f>
        <v>0.97492191374042336</v>
      </c>
      <c r="O74" s="11">
        <f t="shared" si="31"/>
        <v>0.17882165613580958</v>
      </c>
      <c r="P74" s="78">
        <f>M74+P73</f>
        <v>1.547495101175275E-2</v>
      </c>
      <c r="Q74" s="78">
        <f t="shared" ref="Q74:R74" si="32">N74+Q73</f>
        <v>0.97492191374042336</v>
      </c>
      <c r="R74" s="78">
        <f t="shared" si="32"/>
        <v>0.17882165613580958</v>
      </c>
      <c r="S74" s="10"/>
    </row>
    <row r="75" spans="1:20" x14ac:dyDescent="0.25">
      <c r="A75" s="6">
        <v>5</v>
      </c>
      <c r="B75" s="6">
        <v>102.6</v>
      </c>
      <c r="C75" s="67">
        <v>20</v>
      </c>
      <c r="D75" s="69">
        <f t="shared" si="29"/>
        <v>2337.2941453352651</v>
      </c>
      <c r="E75" s="67">
        <v>6</v>
      </c>
      <c r="F75" s="67">
        <v>2745.5</v>
      </c>
      <c r="G75" s="70">
        <f t="shared" si="30"/>
        <v>2.4401239725274224</v>
      </c>
      <c r="H75" s="48">
        <v>1.9</v>
      </c>
      <c r="I75" s="48">
        <v>0.7</v>
      </c>
      <c r="J75" s="48">
        <v>18.7</v>
      </c>
      <c r="K75" s="48">
        <v>74.5</v>
      </c>
      <c r="L75" s="48">
        <v>4.0999999999999996</v>
      </c>
      <c r="M75" s="11">
        <f t="shared" ref="M75:M92" si="33">(H75*100/SUM($H75,$K75,$L75))*$G75/100</f>
        <v>5.7592988171454688E-2</v>
      </c>
      <c r="N75" s="11">
        <f t="shared" si="31"/>
        <v>2.2582513783017761</v>
      </c>
      <c r="O75" s="11">
        <f t="shared" si="31"/>
        <v>0.12427960605419168</v>
      </c>
      <c r="P75" s="78">
        <f t="shared" ref="P75:P92" si="34">M75+P74</f>
        <v>7.3067939183207434E-2</v>
      </c>
      <c r="Q75" s="78">
        <f t="shared" ref="Q75:Q92" si="35">N75+Q74</f>
        <v>3.2331732920421996</v>
      </c>
      <c r="R75" s="78">
        <f t="shared" ref="R75:R92" si="36">O75+R74</f>
        <v>0.30310126219000127</v>
      </c>
      <c r="S75" s="10"/>
    </row>
    <row r="76" spans="1:20" x14ac:dyDescent="0.25">
      <c r="A76" s="6">
        <v>7</v>
      </c>
      <c r="B76" s="6">
        <v>101.4</v>
      </c>
      <c r="C76" s="67">
        <v>18</v>
      </c>
      <c r="D76" s="69">
        <f t="shared" si="29"/>
        <v>2062.9773924527003</v>
      </c>
      <c r="E76" s="67">
        <v>5.8</v>
      </c>
      <c r="F76" s="67">
        <v>1531</v>
      </c>
      <c r="G76" s="70">
        <f t="shared" si="30"/>
        <v>1.3458231478381293</v>
      </c>
      <c r="H76" s="48">
        <v>0.4</v>
      </c>
      <c r="I76" s="48">
        <v>0.6</v>
      </c>
      <c r="J76" s="48">
        <v>35.200000000000003</v>
      </c>
      <c r="K76" s="48">
        <v>63.6</v>
      </c>
      <c r="L76" s="48">
        <v>0.2</v>
      </c>
      <c r="M76" s="11">
        <f t="shared" si="33"/>
        <v>8.3851909522624866E-3</v>
      </c>
      <c r="N76" s="11">
        <f t="shared" si="31"/>
        <v>1.3332453614097355</v>
      </c>
      <c r="O76" s="11">
        <f t="shared" si="31"/>
        <v>4.1925954761312433E-3</v>
      </c>
      <c r="P76" s="78">
        <f t="shared" si="34"/>
        <v>8.1453130135469926E-2</v>
      </c>
      <c r="Q76" s="78">
        <f t="shared" si="35"/>
        <v>4.5664186534519349</v>
      </c>
      <c r="R76" s="78">
        <f t="shared" si="36"/>
        <v>0.30729385766613254</v>
      </c>
      <c r="S76" s="10"/>
    </row>
    <row r="77" spans="1:20" x14ac:dyDescent="0.25">
      <c r="A77" s="6">
        <v>9</v>
      </c>
      <c r="B77" s="6">
        <v>100.8</v>
      </c>
      <c r="C77" s="67">
        <v>18.5</v>
      </c>
      <c r="D77" s="69">
        <f t="shared" si="29"/>
        <v>2128.7672691299254</v>
      </c>
      <c r="E77" s="67">
        <v>6.9</v>
      </c>
      <c r="F77" s="67">
        <v>852.5</v>
      </c>
      <c r="G77" s="70">
        <f t="shared" si="30"/>
        <v>0.74128030785702792</v>
      </c>
      <c r="H77" s="48">
        <v>0.1</v>
      </c>
      <c r="I77" s="48">
        <v>0.9</v>
      </c>
      <c r="J77" s="48">
        <v>51.5</v>
      </c>
      <c r="K77" s="48">
        <v>47.6</v>
      </c>
      <c r="L77" s="48">
        <v>0</v>
      </c>
      <c r="M77" s="11">
        <f t="shared" si="33"/>
        <v>1.5540467669958654E-3</v>
      </c>
      <c r="N77" s="11">
        <f t="shared" si="31"/>
        <v>0.73972626109003203</v>
      </c>
      <c r="O77" s="11">
        <f t="shared" si="31"/>
        <v>0</v>
      </c>
      <c r="P77" s="78">
        <f t="shared" si="34"/>
        <v>8.3007176902465785E-2</v>
      </c>
      <c r="Q77" s="78">
        <f t="shared" si="35"/>
        <v>5.3061449145419672</v>
      </c>
      <c r="R77" s="78">
        <f t="shared" si="36"/>
        <v>0.30729385766613254</v>
      </c>
      <c r="S77" s="10"/>
    </row>
    <row r="78" spans="1:20" x14ac:dyDescent="0.25">
      <c r="A78" s="6">
        <v>12</v>
      </c>
      <c r="B78" s="6">
        <v>98.1</v>
      </c>
      <c r="C78" s="67">
        <v>20.5</v>
      </c>
      <c r="D78" s="69">
        <f t="shared" si="29"/>
        <v>2410.6679616674073</v>
      </c>
      <c r="E78" s="67">
        <v>6.5</v>
      </c>
      <c r="F78" s="67">
        <v>780</v>
      </c>
      <c r="G78" s="70">
        <f t="shared" si="30"/>
        <v>0.65138705454376156</v>
      </c>
      <c r="H78" s="48">
        <v>0</v>
      </c>
      <c r="I78" s="48">
        <v>0.8</v>
      </c>
      <c r="J78" s="48">
        <v>54.3</v>
      </c>
      <c r="K78" s="48">
        <v>44.8</v>
      </c>
      <c r="L78" s="48">
        <v>0</v>
      </c>
      <c r="M78" s="11">
        <f t="shared" si="33"/>
        <v>0</v>
      </c>
      <c r="N78" s="11">
        <f t="shared" si="31"/>
        <v>0.65138705454376156</v>
      </c>
      <c r="O78" s="11">
        <f t="shared" si="31"/>
        <v>0</v>
      </c>
      <c r="P78" s="78">
        <f t="shared" si="34"/>
        <v>8.3007176902465785E-2</v>
      </c>
      <c r="Q78" s="78">
        <f t="shared" si="35"/>
        <v>5.9575319690857285</v>
      </c>
      <c r="R78" s="78">
        <f t="shared" si="36"/>
        <v>0.30729385766613254</v>
      </c>
      <c r="S78" s="10"/>
    </row>
    <row r="79" spans="1:20" x14ac:dyDescent="0.25">
      <c r="A79" s="6">
        <v>14</v>
      </c>
      <c r="B79" s="6">
        <v>97.8</v>
      </c>
      <c r="C79" s="67">
        <v>18</v>
      </c>
      <c r="D79" s="69">
        <f t="shared" si="29"/>
        <v>2062.9773924527003</v>
      </c>
      <c r="E79" s="67">
        <v>6.5</v>
      </c>
      <c r="F79" s="67">
        <v>602.5</v>
      </c>
      <c r="G79" s="70">
        <f t="shared" si="30"/>
        <v>0.50713408190614462</v>
      </c>
      <c r="H79" s="48">
        <v>0</v>
      </c>
      <c r="I79" s="48">
        <v>1</v>
      </c>
      <c r="J79" s="48">
        <v>55</v>
      </c>
      <c r="K79" s="48">
        <v>44</v>
      </c>
      <c r="L79" s="48">
        <v>0</v>
      </c>
      <c r="M79" s="11">
        <f t="shared" si="33"/>
        <v>0</v>
      </c>
      <c r="N79" s="11">
        <f t="shared" si="31"/>
        <v>0.50713408190614462</v>
      </c>
      <c r="O79" s="11">
        <f t="shared" si="31"/>
        <v>0</v>
      </c>
      <c r="P79" s="78">
        <f t="shared" si="34"/>
        <v>8.3007176902465785E-2</v>
      </c>
      <c r="Q79" s="78">
        <f t="shared" si="35"/>
        <v>6.4646660509918732</v>
      </c>
      <c r="R79" s="78">
        <f t="shared" si="36"/>
        <v>0.30729385766613254</v>
      </c>
      <c r="S79" s="10"/>
    </row>
    <row r="80" spans="1:20" x14ac:dyDescent="0.25">
      <c r="A80" s="6">
        <v>16</v>
      </c>
      <c r="B80" s="6">
        <v>100.1</v>
      </c>
      <c r="C80" s="67">
        <v>18</v>
      </c>
      <c r="D80" s="69">
        <f t="shared" si="29"/>
        <v>2062.9773924527003</v>
      </c>
      <c r="E80" s="67">
        <v>6.5</v>
      </c>
      <c r="F80" s="67">
        <v>562</v>
      </c>
      <c r="G80" s="70">
        <f t="shared" si="30"/>
        <v>0.48488364317263877</v>
      </c>
      <c r="H80" s="48">
        <v>0</v>
      </c>
      <c r="I80" s="48">
        <v>0.9</v>
      </c>
      <c r="J80" s="48">
        <v>56.8</v>
      </c>
      <c r="K80" s="48">
        <v>42.3</v>
      </c>
      <c r="L80" s="48">
        <v>0</v>
      </c>
      <c r="M80" s="11">
        <f t="shared" si="33"/>
        <v>0</v>
      </c>
      <c r="N80" s="11">
        <f t="shared" si="31"/>
        <v>0.48488364317263882</v>
      </c>
      <c r="O80" s="11">
        <f t="shared" si="31"/>
        <v>0</v>
      </c>
      <c r="P80" s="78">
        <f t="shared" si="34"/>
        <v>8.3007176902465785E-2</v>
      </c>
      <c r="Q80" s="78">
        <f t="shared" si="35"/>
        <v>6.9495496941645118</v>
      </c>
      <c r="R80" s="78">
        <f t="shared" si="36"/>
        <v>0.30729385766613254</v>
      </c>
      <c r="S80" s="10"/>
    </row>
    <row r="81" spans="1:21" x14ac:dyDescent="0.25">
      <c r="A81" s="6">
        <v>19</v>
      </c>
      <c r="B81" s="6">
        <v>100.7</v>
      </c>
      <c r="C81" s="67">
        <v>19.5</v>
      </c>
      <c r="D81" s="69">
        <f t="shared" si="29"/>
        <v>2265.8823144882831</v>
      </c>
      <c r="E81" s="67">
        <v>19</v>
      </c>
      <c r="F81" s="67">
        <v>514.5</v>
      </c>
      <c r="G81" s="70">
        <f t="shared" si="30"/>
        <v>0.45499351780631081</v>
      </c>
      <c r="H81" s="48">
        <v>0.1</v>
      </c>
      <c r="I81" s="48">
        <v>0.9</v>
      </c>
      <c r="J81" s="48">
        <v>54.7</v>
      </c>
      <c r="K81" s="48">
        <v>44.3</v>
      </c>
      <c r="L81" s="48">
        <v>0</v>
      </c>
      <c r="M81" s="11">
        <f t="shared" si="33"/>
        <v>1.0247601752394388E-3</v>
      </c>
      <c r="N81" s="11">
        <f t="shared" si="31"/>
        <v>0.45396875763107142</v>
      </c>
      <c r="O81" s="11">
        <f t="shared" si="31"/>
        <v>0</v>
      </c>
      <c r="P81" s="78">
        <f t="shared" si="34"/>
        <v>8.4031937077705218E-2</v>
      </c>
      <c r="Q81" s="78">
        <f t="shared" si="35"/>
        <v>7.4035184517955832</v>
      </c>
      <c r="R81" s="78">
        <f t="shared" si="36"/>
        <v>0.30729385766613254</v>
      </c>
      <c r="S81" s="10"/>
    </row>
    <row r="82" spans="1:21" x14ac:dyDescent="0.25">
      <c r="A82" s="6">
        <v>21</v>
      </c>
      <c r="B82" s="6">
        <v>100.6</v>
      </c>
      <c r="C82" s="67">
        <v>15.1</v>
      </c>
      <c r="D82" s="69">
        <f t="shared" si="29"/>
        <v>1715.3856643197469</v>
      </c>
      <c r="E82" s="67">
        <v>28.6</v>
      </c>
      <c r="F82" s="67">
        <v>393</v>
      </c>
      <c r="G82" s="70">
        <f t="shared" si="30"/>
        <v>0.36115590397585756</v>
      </c>
      <c r="H82" s="48">
        <v>0.1</v>
      </c>
      <c r="I82" s="48">
        <v>0.8</v>
      </c>
      <c r="J82" s="48">
        <v>55.6</v>
      </c>
      <c r="K82" s="48">
        <v>43.5</v>
      </c>
      <c r="L82" s="48">
        <v>0</v>
      </c>
      <c r="M82" s="11">
        <f t="shared" si="33"/>
        <v>8.2833922930242556E-4</v>
      </c>
      <c r="N82" s="11">
        <f t="shared" si="31"/>
        <v>0.36032756474655514</v>
      </c>
      <c r="O82" s="11">
        <f t="shared" si="31"/>
        <v>0</v>
      </c>
      <c r="P82" s="78">
        <f t="shared" si="34"/>
        <v>8.486027630700764E-2</v>
      </c>
      <c r="Q82" s="78">
        <f t="shared" si="35"/>
        <v>7.7638460165421384</v>
      </c>
      <c r="R82" s="78">
        <f t="shared" si="36"/>
        <v>0.30729385766613254</v>
      </c>
      <c r="S82" s="10"/>
    </row>
    <row r="83" spans="1:21" x14ac:dyDescent="0.25">
      <c r="A83" s="6">
        <v>23</v>
      </c>
      <c r="B83" s="6">
        <v>101.5</v>
      </c>
      <c r="C83" s="67">
        <v>17.5</v>
      </c>
      <c r="D83" s="69">
        <f t="shared" si="29"/>
        <v>1998.9761566905095</v>
      </c>
      <c r="E83" s="67">
        <v>42.7</v>
      </c>
      <c r="F83" s="67">
        <v>493</v>
      </c>
      <c r="G83" s="70">
        <f t="shared" si="30"/>
        <v>0.46506067101815218</v>
      </c>
      <c r="H83" s="48">
        <v>0.1</v>
      </c>
      <c r="I83" s="48">
        <v>0.8</v>
      </c>
      <c r="J83" s="48">
        <v>53.9</v>
      </c>
      <c r="K83" s="48">
        <v>45.3</v>
      </c>
      <c r="L83" s="48">
        <v>0</v>
      </c>
      <c r="M83" s="11">
        <f t="shared" si="33"/>
        <v>1.0243627114937272E-3</v>
      </c>
      <c r="N83" s="11">
        <f t="shared" si="31"/>
        <v>0.46403630830665848</v>
      </c>
      <c r="O83" s="11">
        <f t="shared" si="31"/>
        <v>0</v>
      </c>
      <c r="P83" s="78">
        <f t="shared" si="34"/>
        <v>8.5884639018501366E-2</v>
      </c>
      <c r="Q83" s="78">
        <f t="shared" si="35"/>
        <v>8.227882324848796</v>
      </c>
      <c r="R83" s="78">
        <f t="shared" si="36"/>
        <v>0.30729385766613254</v>
      </c>
      <c r="S83" s="10"/>
    </row>
    <row r="84" spans="1:21" x14ac:dyDescent="0.25">
      <c r="A84" s="6">
        <v>26</v>
      </c>
      <c r="B84" s="6">
        <v>103.2</v>
      </c>
      <c r="C84" s="67">
        <v>18.5</v>
      </c>
      <c r="D84" s="69">
        <f t="shared" si="29"/>
        <v>2128.7672691299254</v>
      </c>
      <c r="E84" s="67">
        <v>34.700000000000003</v>
      </c>
      <c r="F84" s="67">
        <v>529.5</v>
      </c>
      <c r="G84" s="70">
        <f t="shared" si="30"/>
        <v>0.4978920076322666</v>
      </c>
      <c r="H84" s="48">
        <v>0.1</v>
      </c>
      <c r="I84" s="48">
        <v>1.2</v>
      </c>
      <c r="J84" s="48">
        <v>43.3</v>
      </c>
      <c r="K84" s="48">
        <v>55.4</v>
      </c>
      <c r="L84" s="48">
        <v>0</v>
      </c>
      <c r="M84" s="11">
        <f t="shared" si="33"/>
        <v>8.9710271645453436E-4</v>
      </c>
      <c r="N84" s="11">
        <f t="shared" si="31"/>
        <v>0.496994904915812</v>
      </c>
      <c r="O84" s="11">
        <f t="shared" si="31"/>
        <v>0</v>
      </c>
      <c r="P84" s="78">
        <f t="shared" si="34"/>
        <v>8.6781741734955897E-2</v>
      </c>
      <c r="Q84" s="78">
        <f t="shared" si="35"/>
        <v>8.7248772297646084</v>
      </c>
      <c r="R84" s="78">
        <f t="shared" si="36"/>
        <v>0.30729385766613254</v>
      </c>
      <c r="S84" s="10"/>
    </row>
    <row r="85" spans="1:21" x14ac:dyDescent="0.25">
      <c r="A85" s="6">
        <v>28</v>
      </c>
      <c r="B85" s="6">
        <v>100.7</v>
      </c>
      <c r="C85" s="67">
        <v>17</v>
      </c>
      <c r="D85" s="69">
        <f t="shared" si="29"/>
        <v>1936.7221931985198</v>
      </c>
      <c r="E85" s="67">
        <v>35.1</v>
      </c>
      <c r="F85" s="67">
        <v>508.5</v>
      </c>
      <c r="G85" s="70">
        <f t="shared" si="30"/>
        <v>0.47002355569130061</v>
      </c>
      <c r="H85" s="48">
        <v>0.1</v>
      </c>
      <c r="I85" s="48">
        <v>0.8</v>
      </c>
      <c r="J85" s="48">
        <v>39.1</v>
      </c>
      <c r="K85" s="48">
        <v>60</v>
      </c>
      <c r="L85" s="48">
        <v>0</v>
      </c>
      <c r="M85" s="11">
        <f t="shared" si="33"/>
        <v>7.8206914424509247E-4</v>
      </c>
      <c r="N85" s="11">
        <f t="shared" si="31"/>
        <v>0.4692414865470555</v>
      </c>
      <c r="O85" s="11">
        <f t="shared" si="31"/>
        <v>0</v>
      </c>
      <c r="P85" s="78">
        <f t="shared" si="34"/>
        <v>8.7563810879200996E-2</v>
      </c>
      <c r="Q85" s="78">
        <f t="shared" si="35"/>
        <v>9.1941187163116638</v>
      </c>
      <c r="R85" s="78">
        <f t="shared" si="36"/>
        <v>0.30729385766613254</v>
      </c>
      <c r="S85" s="10"/>
    </row>
    <row r="86" spans="1:21" x14ac:dyDescent="0.25">
      <c r="A86" s="6">
        <v>30</v>
      </c>
      <c r="B86" s="6">
        <v>102</v>
      </c>
      <c r="C86" s="67">
        <v>16.100000000000001</v>
      </c>
      <c r="D86" s="69">
        <f t="shared" si="29"/>
        <v>1828.9390678412647</v>
      </c>
      <c r="E86" s="67">
        <v>36.4</v>
      </c>
      <c r="F86" s="67">
        <v>502</v>
      </c>
      <c r="G86" s="70">
        <f t="shared" si="30"/>
        <v>0.47322028473550554</v>
      </c>
      <c r="H86" s="67">
        <v>0.1</v>
      </c>
      <c r="I86" s="67">
        <v>0.7</v>
      </c>
      <c r="J86" s="67">
        <v>42.2</v>
      </c>
      <c r="K86" s="48">
        <v>58</v>
      </c>
      <c r="L86" s="48">
        <v>0</v>
      </c>
      <c r="M86" s="11">
        <f t="shared" si="33"/>
        <v>8.1449274481154132E-4</v>
      </c>
      <c r="N86" s="11">
        <f t="shared" si="31"/>
        <v>0.47240579199069399</v>
      </c>
      <c r="O86" s="11">
        <f t="shared" si="31"/>
        <v>0</v>
      </c>
      <c r="P86" s="78">
        <f t="shared" si="34"/>
        <v>8.8378303624012541E-2</v>
      </c>
      <c r="Q86" s="78">
        <f t="shared" si="35"/>
        <v>9.6665245083023574</v>
      </c>
      <c r="R86" s="78">
        <f t="shared" si="36"/>
        <v>0.30729385766613254</v>
      </c>
      <c r="S86" s="10"/>
    </row>
    <row r="87" spans="1:21" x14ac:dyDescent="0.25">
      <c r="A87" s="6">
        <v>33</v>
      </c>
      <c r="B87" s="6">
        <v>90.4</v>
      </c>
      <c r="C87" s="67">
        <v>20.5</v>
      </c>
      <c r="D87" s="69">
        <f t="shared" si="29"/>
        <v>2410.6679616674073</v>
      </c>
      <c r="E87" s="67">
        <v>17.8</v>
      </c>
      <c r="F87" s="67">
        <v>559</v>
      </c>
      <c r="G87" s="70">
        <f t="shared" si="30"/>
        <v>0.43799489638608335</v>
      </c>
      <c r="H87" s="48">
        <v>0.1</v>
      </c>
      <c r="I87" s="48">
        <v>0.8</v>
      </c>
      <c r="J87" s="48">
        <v>17.399999999999999</v>
      </c>
      <c r="K87" s="48">
        <v>81</v>
      </c>
      <c r="L87" s="48">
        <v>0.7</v>
      </c>
      <c r="M87" s="11">
        <f t="shared" si="33"/>
        <v>5.3544608360156889E-4</v>
      </c>
      <c r="N87" s="11">
        <f t="shared" si="31"/>
        <v>0.43371132771727078</v>
      </c>
      <c r="O87" s="11">
        <f t="shared" si="31"/>
        <v>3.7481225852109821E-3</v>
      </c>
      <c r="P87" s="78">
        <f t="shared" si="34"/>
        <v>8.8913749707614106E-2</v>
      </c>
      <c r="Q87" s="78">
        <f t="shared" si="35"/>
        <v>10.100235836019628</v>
      </c>
      <c r="R87" s="78">
        <f t="shared" si="36"/>
        <v>0.3110419802513435</v>
      </c>
      <c r="S87" s="10"/>
    </row>
    <row r="88" spans="1:21" x14ac:dyDescent="0.25">
      <c r="A88" s="6">
        <v>35</v>
      </c>
      <c r="B88" s="6">
        <v>99.9</v>
      </c>
      <c r="C88" s="67">
        <v>20</v>
      </c>
      <c r="D88" s="69">
        <f t="shared" si="29"/>
        <v>2337.2941453352651</v>
      </c>
      <c r="E88" s="67">
        <v>38.700000000000003</v>
      </c>
      <c r="F88" s="67">
        <v>166</v>
      </c>
      <c r="G88" s="70">
        <f t="shared" si="30"/>
        <v>0.15079405577839669</v>
      </c>
      <c r="H88" s="48">
        <v>0</v>
      </c>
      <c r="I88" s="48">
        <v>6.7</v>
      </c>
      <c r="J88" s="48">
        <v>54.1</v>
      </c>
      <c r="K88" s="48">
        <v>39.200000000000003</v>
      </c>
      <c r="L88" s="48">
        <v>0</v>
      </c>
      <c r="M88" s="11">
        <f t="shared" si="33"/>
        <v>0</v>
      </c>
      <c r="N88" s="11">
        <f t="shared" si="31"/>
        <v>0.15079405577839669</v>
      </c>
      <c r="O88" s="11">
        <f t="shared" si="31"/>
        <v>0</v>
      </c>
      <c r="P88" s="78">
        <f t="shared" si="34"/>
        <v>8.8913749707614106E-2</v>
      </c>
      <c r="Q88" s="78">
        <f t="shared" si="35"/>
        <v>10.251029891798025</v>
      </c>
      <c r="R88" s="78">
        <f t="shared" si="36"/>
        <v>0.3110419802513435</v>
      </c>
      <c r="S88" s="10"/>
    </row>
    <row r="89" spans="1:21" x14ac:dyDescent="0.25">
      <c r="A89" s="6">
        <v>37</v>
      </c>
      <c r="B89" s="6">
        <v>101.7</v>
      </c>
      <c r="C89" s="67">
        <v>14.5</v>
      </c>
      <c r="D89" s="69">
        <f t="shared" si="29"/>
        <v>1650.2666858263224</v>
      </c>
      <c r="E89" s="67">
        <v>36.5</v>
      </c>
      <c r="F89" s="67">
        <v>325.5</v>
      </c>
      <c r="G89" s="70">
        <f t="shared" si="30"/>
        <v>0.3079054107336639</v>
      </c>
      <c r="H89" s="48">
        <v>0</v>
      </c>
      <c r="I89" s="48">
        <v>1.4</v>
      </c>
      <c r="J89" s="48">
        <v>40.799999999999997</v>
      </c>
      <c r="K89" s="48">
        <v>57.8</v>
      </c>
      <c r="L89" s="48">
        <v>0</v>
      </c>
      <c r="M89" s="11">
        <f t="shared" si="33"/>
        <v>0</v>
      </c>
      <c r="N89" s="11">
        <f t="shared" si="31"/>
        <v>0.3079054107336639</v>
      </c>
      <c r="O89" s="11">
        <f t="shared" si="31"/>
        <v>0</v>
      </c>
      <c r="P89" s="78">
        <f t="shared" si="34"/>
        <v>8.8913749707614106E-2</v>
      </c>
      <c r="Q89" s="78">
        <f t="shared" si="35"/>
        <v>10.558935302531689</v>
      </c>
      <c r="R89" s="78">
        <f t="shared" si="36"/>
        <v>0.3110419802513435</v>
      </c>
      <c r="S89" s="10"/>
    </row>
    <row r="90" spans="1:21" x14ac:dyDescent="0.25">
      <c r="A90" s="6">
        <v>40</v>
      </c>
      <c r="B90" s="6">
        <v>101.3</v>
      </c>
      <c r="C90" s="67">
        <v>16.600000000000001</v>
      </c>
      <c r="D90" s="69">
        <f t="shared" si="29"/>
        <v>1888.1497485684567</v>
      </c>
      <c r="E90" s="67">
        <v>8.5</v>
      </c>
      <c r="F90" s="67">
        <v>245.5</v>
      </c>
      <c r="G90" s="70">
        <f t="shared" si="30"/>
        <v>0.21642974390323616</v>
      </c>
      <c r="H90" s="48">
        <v>0</v>
      </c>
      <c r="I90" s="48">
        <v>1.2</v>
      </c>
      <c r="J90" s="48">
        <v>44.3</v>
      </c>
      <c r="K90" s="48">
        <v>54.4</v>
      </c>
      <c r="L90" s="48">
        <v>0.1</v>
      </c>
      <c r="M90" s="11">
        <f t="shared" si="33"/>
        <v>0</v>
      </c>
      <c r="N90" s="11">
        <f t="shared" si="31"/>
        <v>0.21603262510708343</v>
      </c>
      <c r="O90" s="11">
        <f t="shared" si="31"/>
        <v>3.9711879615272693E-4</v>
      </c>
      <c r="P90" s="78">
        <f t="shared" si="34"/>
        <v>8.8913749707614106E-2</v>
      </c>
      <c r="Q90" s="78">
        <f t="shared" si="35"/>
        <v>10.774967927638771</v>
      </c>
      <c r="R90" s="78">
        <f t="shared" si="36"/>
        <v>0.31143909904749623</v>
      </c>
      <c r="S90" s="10"/>
    </row>
    <row r="91" spans="1:21" x14ac:dyDescent="0.25">
      <c r="A91" s="6">
        <v>44</v>
      </c>
      <c r="B91" s="6">
        <v>101.4</v>
      </c>
      <c r="C91" s="67">
        <v>19</v>
      </c>
      <c r="D91" s="69">
        <f t="shared" si="29"/>
        <v>2196.3879322928847</v>
      </c>
      <c r="E91" s="67">
        <v>43.1</v>
      </c>
      <c r="F91" s="67">
        <v>247.5</v>
      </c>
      <c r="G91" s="70">
        <f t="shared" si="30"/>
        <v>0.23143117734808735</v>
      </c>
      <c r="H91" s="48">
        <v>0</v>
      </c>
      <c r="I91" s="48">
        <v>0.9</v>
      </c>
      <c r="J91" s="48">
        <v>56.1</v>
      </c>
      <c r="K91" s="48">
        <v>42.9</v>
      </c>
      <c r="L91" s="48">
        <v>0.1</v>
      </c>
      <c r="M91" s="11">
        <f t="shared" si="33"/>
        <v>0</v>
      </c>
      <c r="N91" s="11">
        <f t="shared" si="31"/>
        <v>0.23089296530774295</v>
      </c>
      <c r="O91" s="11">
        <f t="shared" si="31"/>
        <v>5.3821204034438922E-4</v>
      </c>
      <c r="P91" s="78">
        <f t="shared" si="34"/>
        <v>8.8913749707614106E-2</v>
      </c>
      <c r="Q91" s="78">
        <f t="shared" si="35"/>
        <v>11.005860892946515</v>
      </c>
      <c r="R91" s="78">
        <f t="shared" si="36"/>
        <v>0.3119773110878406</v>
      </c>
      <c r="S91" s="10"/>
    </row>
    <row r="92" spans="1:21" x14ac:dyDescent="0.25">
      <c r="A92" s="6">
        <v>47</v>
      </c>
      <c r="B92" s="6">
        <v>101.8</v>
      </c>
      <c r="C92" s="67">
        <v>19</v>
      </c>
      <c r="D92" s="69">
        <f t="shared" si="29"/>
        <v>2196.3879322928847</v>
      </c>
      <c r="E92" s="67">
        <v>25.5</v>
      </c>
      <c r="F92" s="67">
        <v>251.5</v>
      </c>
      <c r="G92" s="70">
        <f t="shared" si="30"/>
        <v>0.2280918328109808</v>
      </c>
      <c r="H92" s="48">
        <v>0</v>
      </c>
      <c r="I92" s="48">
        <v>1.3</v>
      </c>
      <c r="J92" s="48">
        <v>61.6</v>
      </c>
      <c r="K92" s="48">
        <v>37.1</v>
      </c>
      <c r="L92" s="48">
        <v>0</v>
      </c>
      <c r="M92" s="11">
        <f t="shared" si="33"/>
        <v>0</v>
      </c>
      <c r="N92" s="11">
        <f t="shared" si="31"/>
        <v>0.22809183281098078</v>
      </c>
      <c r="O92" s="11">
        <f t="shared" si="31"/>
        <v>0</v>
      </c>
      <c r="P92" s="78">
        <f t="shared" si="34"/>
        <v>8.8913749707614106E-2</v>
      </c>
      <c r="Q92" s="78">
        <f t="shared" si="35"/>
        <v>11.233952725757495</v>
      </c>
      <c r="R92" s="78">
        <f t="shared" si="36"/>
        <v>0.3119773110878406</v>
      </c>
      <c r="S92" s="10"/>
    </row>
    <row r="94" spans="1:21" x14ac:dyDescent="0.25">
      <c r="A94" s="145" t="s">
        <v>43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</row>
    <row r="95" spans="1:21" x14ac:dyDescent="0.25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</row>
    <row r="96" spans="1:21" x14ac:dyDescent="0.25">
      <c r="A96" s="137" t="s">
        <v>10</v>
      </c>
      <c r="B96" s="137" t="s">
        <v>11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</row>
    <row r="97" spans="1:21" x14ac:dyDescent="0.25">
      <c r="A97" s="137"/>
      <c r="B97" s="2">
        <v>0</v>
      </c>
      <c r="C97" s="2">
        <v>2</v>
      </c>
      <c r="D97" s="2">
        <v>5</v>
      </c>
      <c r="E97" s="2">
        <v>7</v>
      </c>
      <c r="F97" s="2">
        <v>9</v>
      </c>
      <c r="G97" s="2">
        <v>12</v>
      </c>
      <c r="H97" s="2">
        <v>14</v>
      </c>
      <c r="I97" s="2">
        <v>16</v>
      </c>
      <c r="J97" s="2">
        <v>19</v>
      </c>
      <c r="K97" s="2">
        <v>21</v>
      </c>
      <c r="L97" s="2">
        <v>23</v>
      </c>
      <c r="M97" s="2">
        <v>26</v>
      </c>
      <c r="N97" s="2">
        <v>28</v>
      </c>
      <c r="O97" s="2">
        <v>30</v>
      </c>
      <c r="P97" s="2">
        <v>33</v>
      </c>
      <c r="Q97" s="2">
        <v>35</v>
      </c>
      <c r="R97" s="2">
        <v>37</v>
      </c>
      <c r="S97" s="2">
        <v>40</v>
      </c>
      <c r="T97" s="2">
        <v>44</v>
      </c>
      <c r="U97" s="2">
        <v>47</v>
      </c>
    </row>
    <row r="98" spans="1:21" x14ac:dyDescent="0.25">
      <c r="A98" s="2" t="s">
        <v>0</v>
      </c>
      <c r="B98" s="81">
        <v>121.10323</v>
      </c>
      <c r="C98" s="81">
        <v>3644.1140700000001</v>
      </c>
      <c r="D98" s="81">
        <v>8535.1616300000005</v>
      </c>
      <c r="E98" s="81">
        <v>12099.13377</v>
      </c>
      <c r="F98" s="81">
        <v>12753.202499999999</v>
      </c>
      <c r="G98" s="81">
        <v>12905.566559999999</v>
      </c>
      <c r="H98" s="81">
        <v>13742.454760000001</v>
      </c>
      <c r="I98" s="81">
        <v>13333.58431</v>
      </c>
      <c r="J98" s="81">
        <v>14107.46954</v>
      </c>
      <c r="K98" s="81">
        <v>13510.969800000001</v>
      </c>
      <c r="L98" s="81">
        <v>12541.46802</v>
      </c>
      <c r="M98" s="81">
        <v>13391.568799999999</v>
      </c>
      <c r="N98" s="81">
        <v>12729.434300000001</v>
      </c>
      <c r="O98" s="81">
        <v>12843.937120000001</v>
      </c>
      <c r="P98" s="81">
        <v>13319.380740000001</v>
      </c>
      <c r="Q98" s="81">
        <v>13268.509700000001</v>
      </c>
      <c r="R98" s="81">
        <v>15449.20399</v>
      </c>
      <c r="S98" s="81">
        <v>15102.558709999999</v>
      </c>
      <c r="T98" s="81">
        <v>14449.63588</v>
      </c>
      <c r="U98" s="81">
        <v>15087.00281</v>
      </c>
    </row>
    <row r="99" spans="1:21" x14ac:dyDescent="0.25">
      <c r="A99" s="2" t="s">
        <v>1</v>
      </c>
      <c r="B99" s="81">
        <v>0</v>
      </c>
      <c r="C99" s="81">
        <v>715.86901</v>
      </c>
      <c r="D99" s="81">
        <v>2587.7188000000001</v>
      </c>
      <c r="E99" s="81">
        <v>3115.34717</v>
      </c>
      <c r="F99" s="81">
        <v>2935.89644</v>
      </c>
      <c r="G99" s="81">
        <v>2745.4632499999998</v>
      </c>
      <c r="H99" s="81">
        <v>2771.7651799999999</v>
      </c>
      <c r="I99" s="81">
        <v>2592.73155</v>
      </c>
      <c r="J99" s="81">
        <v>2627.5808000000002</v>
      </c>
      <c r="K99" s="81">
        <v>2698.33952</v>
      </c>
      <c r="L99" s="81">
        <v>3333.5381499999999</v>
      </c>
      <c r="M99" s="81">
        <v>3117.8051099999998</v>
      </c>
      <c r="N99" s="81">
        <v>2555.5228000000002</v>
      </c>
      <c r="O99" s="81">
        <v>2431.4962999999998</v>
      </c>
      <c r="P99" s="81">
        <v>2602.1260400000001</v>
      </c>
      <c r="Q99" s="81">
        <v>2627.3671899999999</v>
      </c>
      <c r="R99" s="81">
        <v>3132.67344</v>
      </c>
      <c r="S99" s="81">
        <v>3139.10466</v>
      </c>
      <c r="T99" s="81">
        <v>3048.0968400000002</v>
      </c>
      <c r="U99" s="81">
        <v>3189.0543600000001</v>
      </c>
    </row>
    <row r="100" spans="1:21" x14ac:dyDescent="0.25">
      <c r="A100" s="2" t="s">
        <v>2</v>
      </c>
      <c r="B100" s="81">
        <v>0</v>
      </c>
      <c r="C100" s="81">
        <v>1059.91886</v>
      </c>
      <c r="D100" s="81">
        <v>4074.9197100000001</v>
      </c>
      <c r="E100" s="81">
        <v>5617.3657800000001</v>
      </c>
      <c r="F100" s="81">
        <v>5280.5254299999997</v>
      </c>
      <c r="G100" s="81">
        <v>5134.0613999999996</v>
      </c>
      <c r="H100" s="81">
        <v>5366.7518099999998</v>
      </c>
      <c r="I100" s="81">
        <v>5165.4307500000004</v>
      </c>
      <c r="J100" s="81">
        <v>5409.5055300000004</v>
      </c>
      <c r="K100" s="81">
        <v>5192.3740100000005</v>
      </c>
      <c r="L100" s="81">
        <v>5232.8784699999997</v>
      </c>
      <c r="M100" s="81">
        <v>5200.6593199999998</v>
      </c>
      <c r="N100" s="81">
        <v>4859.13915</v>
      </c>
      <c r="O100" s="81">
        <v>5127.19614</v>
      </c>
      <c r="P100" s="81">
        <v>5448.7238699999998</v>
      </c>
      <c r="Q100" s="81">
        <v>5457.88166</v>
      </c>
      <c r="R100" s="81">
        <v>6119.2798499999999</v>
      </c>
      <c r="S100" s="81">
        <v>6164.3321800000003</v>
      </c>
      <c r="T100" s="81">
        <v>5951.2619400000003</v>
      </c>
      <c r="U100" s="81">
        <v>6190.5888000000004</v>
      </c>
    </row>
    <row r="101" spans="1:21" x14ac:dyDescent="0.25">
      <c r="A101" s="2" t="s">
        <v>3</v>
      </c>
      <c r="B101" s="81">
        <v>0</v>
      </c>
      <c r="C101" s="81">
        <v>2271.5670300000002</v>
      </c>
      <c r="D101" s="81">
        <v>10575.43692</v>
      </c>
      <c r="E101" s="81">
        <v>13688.14748</v>
      </c>
      <c r="F101" s="81">
        <v>12818.28206</v>
      </c>
      <c r="G101" s="81">
        <v>12603.77016</v>
      </c>
      <c r="H101" s="81">
        <v>13242.07712</v>
      </c>
      <c r="I101" s="81">
        <v>12750.746649999999</v>
      </c>
      <c r="J101" s="81">
        <v>13454.7894</v>
      </c>
      <c r="K101" s="81">
        <v>13022.977870000001</v>
      </c>
      <c r="L101" s="81">
        <v>12055.207259999999</v>
      </c>
      <c r="M101" s="81">
        <v>12852.72327</v>
      </c>
      <c r="N101" s="81">
        <v>12167.643679999999</v>
      </c>
      <c r="O101" s="81">
        <v>12752.79881</v>
      </c>
      <c r="P101" s="81">
        <v>13645.5196</v>
      </c>
      <c r="Q101" s="81">
        <v>13681.16682</v>
      </c>
      <c r="R101" s="81">
        <v>14822.68324</v>
      </c>
      <c r="S101" s="81">
        <v>15049.24228</v>
      </c>
      <c r="T101" s="81">
        <v>14482.143980000001</v>
      </c>
      <c r="U101" s="81">
        <v>15128.370010000001</v>
      </c>
    </row>
    <row r="102" spans="1:21" x14ac:dyDescent="0.25">
      <c r="A102" s="2" t="s">
        <v>4</v>
      </c>
      <c r="B102" s="81">
        <v>0</v>
      </c>
      <c r="C102" s="81">
        <v>1205.4551799999999</v>
      </c>
      <c r="D102" s="81">
        <v>9085.2402199999997</v>
      </c>
      <c r="E102" s="81">
        <v>13213.63042</v>
      </c>
      <c r="F102" s="81">
        <v>8213.9529600000005</v>
      </c>
      <c r="G102" s="81">
        <v>8159.9693900000002</v>
      </c>
      <c r="H102" s="81">
        <v>8555.4070300000003</v>
      </c>
      <c r="I102" s="81">
        <v>8296.5814900000005</v>
      </c>
      <c r="J102" s="81">
        <v>8762.1305699999994</v>
      </c>
      <c r="K102" s="81">
        <v>8099.3283099999999</v>
      </c>
      <c r="L102" s="81">
        <v>7568.6091999999999</v>
      </c>
      <c r="M102" s="81">
        <v>8056.3197</v>
      </c>
      <c r="N102" s="81">
        <v>7630.8916099999997</v>
      </c>
      <c r="O102" s="81">
        <v>8577.8284800000001</v>
      </c>
      <c r="P102" s="81">
        <v>9309.6507199999996</v>
      </c>
      <c r="Q102" s="81">
        <v>9387.0792600000004</v>
      </c>
      <c r="R102" s="81">
        <v>9906.7236499999999</v>
      </c>
      <c r="S102" s="81">
        <v>10209.784449999999</v>
      </c>
      <c r="T102" s="81">
        <v>9793.7129399999994</v>
      </c>
      <c r="U102" s="81">
        <v>10237.13767</v>
      </c>
    </row>
    <row r="103" spans="1:21" x14ac:dyDescent="0.25">
      <c r="A103" s="2" t="s">
        <v>5</v>
      </c>
      <c r="B103" s="81">
        <v>0</v>
      </c>
      <c r="C103" s="81">
        <v>0</v>
      </c>
      <c r="D103" s="81">
        <v>94.438800000000001</v>
      </c>
      <c r="E103" s="81">
        <v>103.06156</v>
      </c>
      <c r="F103" s="81">
        <v>9.3127800000000001</v>
      </c>
      <c r="G103" s="81">
        <v>0</v>
      </c>
      <c r="H103" s="81">
        <v>0</v>
      </c>
      <c r="I103" s="81">
        <v>0</v>
      </c>
      <c r="J103" s="81">
        <v>0.64485000000000003</v>
      </c>
      <c r="K103" s="81">
        <v>95.656329999999997</v>
      </c>
      <c r="L103" s="81">
        <v>91.170330000000007</v>
      </c>
      <c r="M103" s="81">
        <v>96.414630000000002</v>
      </c>
      <c r="N103" s="81">
        <v>224.66405</v>
      </c>
      <c r="O103" s="81">
        <v>76.748260000000002</v>
      </c>
      <c r="P103" s="81">
        <v>82.334900000000005</v>
      </c>
      <c r="Q103" s="81">
        <v>82.76343</v>
      </c>
      <c r="R103" s="81">
        <v>87.787930000000003</v>
      </c>
      <c r="S103" s="81">
        <v>89.434849999999997</v>
      </c>
      <c r="T103" s="81">
        <v>86.133799999999994</v>
      </c>
      <c r="U103" s="81">
        <v>87.789900000000003</v>
      </c>
    </row>
    <row r="104" spans="1:21" x14ac:dyDescent="0.25">
      <c r="A104" s="2" t="s">
        <v>6</v>
      </c>
      <c r="B104" s="81">
        <v>0</v>
      </c>
      <c r="C104" s="81">
        <v>0</v>
      </c>
      <c r="D104" s="81">
        <v>0</v>
      </c>
      <c r="E104" s="81">
        <v>0</v>
      </c>
      <c r="F104" s="81">
        <v>0</v>
      </c>
      <c r="G104" s="81">
        <v>0</v>
      </c>
      <c r="H104" s="81">
        <v>0</v>
      </c>
      <c r="I104" s="81">
        <v>0</v>
      </c>
      <c r="J104" s="81">
        <v>0</v>
      </c>
      <c r="K104" s="81">
        <v>0</v>
      </c>
      <c r="L104" s="81">
        <v>0</v>
      </c>
      <c r="M104" s="81">
        <v>0</v>
      </c>
      <c r="N104" s="81">
        <v>0</v>
      </c>
      <c r="O104" s="81">
        <v>0</v>
      </c>
      <c r="P104" s="81">
        <v>0</v>
      </c>
      <c r="Q104" s="81">
        <v>0</v>
      </c>
      <c r="R104" s="81">
        <v>0</v>
      </c>
      <c r="S104" s="81">
        <v>0</v>
      </c>
      <c r="T104" s="81">
        <v>0</v>
      </c>
      <c r="U104" s="81">
        <v>0</v>
      </c>
    </row>
    <row r="105" spans="1:21" x14ac:dyDescent="0.25">
      <c r="A105" s="2" t="s">
        <v>7</v>
      </c>
      <c r="B105" s="81">
        <v>0</v>
      </c>
      <c r="C105" s="81">
        <v>0</v>
      </c>
      <c r="D105" s="81">
        <v>0</v>
      </c>
      <c r="E105" s="81">
        <v>0</v>
      </c>
      <c r="F105" s="81">
        <v>0</v>
      </c>
      <c r="G105" s="81">
        <v>0</v>
      </c>
      <c r="H105" s="81">
        <v>0</v>
      </c>
      <c r="I105" s="81">
        <v>0</v>
      </c>
      <c r="J105" s="81">
        <v>0</v>
      </c>
      <c r="K105" s="81">
        <v>0</v>
      </c>
      <c r="L105" s="81">
        <v>0</v>
      </c>
      <c r="M105" s="81">
        <v>0</v>
      </c>
      <c r="N105" s="81">
        <v>0</v>
      </c>
      <c r="O105" s="81">
        <v>0</v>
      </c>
      <c r="P105" s="81">
        <v>0</v>
      </c>
      <c r="Q105" s="81">
        <v>0</v>
      </c>
      <c r="R105" s="81">
        <v>0</v>
      </c>
      <c r="S105" s="81">
        <v>0</v>
      </c>
      <c r="T105" s="81">
        <v>0</v>
      </c>
      <c r="U105" s="81">
        <v>0</v>
      </c>
    </row>
    <row r="106" spans="1:2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21" x14ac:dyDescent="0.25">
      <c r="A107" s="7" t="s">
        <v>12</v>
      </c>
      <c r="B107" s="7">
        <v>2</v>
      </c>
      <c r="C107" s="5"/>
      <c r="D107" s="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21" x14ac:dyDescent="0.25">
      <c r="A108" s="137" t="s">
        <v>10</v>
      </c>
      <c r="B108" s="137" t="s">
        <v>11</v>
      </c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</row>
    <row r="109" spans="1:21" x14ac:dyDescent="0.25">
      <c r="A109" s="137"/>
      <c r="B109" s="2">
        <v>0</v>
      </c>
      <c r="C109" s="2">
        <v>2</v>
      </c>
      <c r="D109" s="2">
        <v>5</v>
      </c>
      <c r="E109" s="2">
        <v>7</v>
      </c>
      <c r="F109" s="2">
        <v>9</v>
      </c>
      <c r="G109" s="2">
        <v>12</v>
      </c>
      <c r="H109" s="2">
        <v>14</v>
      </c>
      <c r="I109" s="2">
        <v>16</v>
      </c>
      <c r="J109" s="2">
        <v>19</v>
      </c>
      <c r="K109" s="2">
        <v>21</v>
      </c>
      <c r="L109" s="2">
        <v>23</v>
      </c>
      <c r="M109" s="2">
        <v>26</v>
      </c>
      <c r="N109" s="2">
        <v>28</v>
      </c>
      <c r="O109" s="2">
        <v>30</v>
      </c>
      <c r="P109" s="2">
        <v>33</v>
      </c>
      <c r="Q109" s="2">
        <v>35</v>
      </c>
      <c r="R109" s="2">
        <v>37</v>
      </c>
      <c r="S109" s="2">
        <v>40</v>
      </c>
      <c r="T109" s="2">
        <v>44</v>
      </c>
      <c r="U109" s="2">
        <v>47</v>
      </c>
    </row>
    <row r="110" spans="1:21" x14ac:dyDescent="0.25">
      <c r="A110" s="2" t="s">
        <v>213</v>
      </c>
      <c r="B110" s="81">
        <f>B98*$B$107</f>
        <v>242.20645999999999</v>
      </c>
      <c r="C110" s="81">
        <f>C98*$B$107</f>
        <v>7288.2281400000002</v>
      </c>
      <c r="D110" s="81">
        <f t="shared" ref="D110:U110" si="37">D98*$B$107</f>
        <v>17070.323260000001</v>
      </c>
      <c r="E110" s="81">
        <f t="shared" si="37"/>
        <v>24198.267540000001</v>
      </c>
      <c r="F110" s="81">
        <f t="shared" si="37"/>
        <v>25506.404999999999</v>
      </c>
      <c r="G110" s="81">
        <f t="shared" si="37"/>
        <v>25811.133119999999</v>
      </c>
      <c r="H110" s="81">
        <f t="shared" si="37"/>
        <v>27484.909520000001</v>
      </c>
      <c r="I110" s="81">
        <f t="shared" si="37"/>
        <v>26667.16862</v>
      </c>
      <c r="J110" s="81">
        <f t="shared" si="37"/>
        <v>28214.93908</v>
      </c>
      <c r="K110" s="81">
        <f t="shared" si="37"/>
        <v>27021.939600000002</v>
      </c>
      <c r="L110" s="81">
        <f t="shared" si="37"/>
        <v>25082.936040000001</v>
      </c>
      <c r="M110" s="81">
        <f t="shared" si="37"/>
        <v>26783.137599999998</v>
      </c>
      <c r="N110" s="81">
        <f t="shared" si="37"/>
        <v>25458.868600000002</v>
      </c>
      <c r="O110" s="81">
        <f t="shared" si="37"/>
        <v>25687.874240000001</v>
      </c>
      <c r="P110" s="81">
        <f t="shared" si="37"/>
        <v>26638.761480000001</v>
      </c>
      <c r="Q110" s="81">
        <f t="shared" si="37"/>
        <v>26537.019400000001</v>
      </c>
      <c r="R110" s="81">
        <f t="shared" si="37"/>
        <v>30898.40798</v>
      </c>
      <c r="S110" s="81">
        <f t="shared" si="37"/>
        <v>30205.117419999999</v>
      </c>
      <c r="T110" s="81">
        <f t="shared" si="37"/>
        <v>28899.27176</v>
      </c>
      <c r="U110" s="81">
        <f t="shared" si="37"/>
        <v>30174.00562</v>
      </c>
    </row>
    <row r="111" spans="1:21" x14ac:dyDescent="0.25">
      <c r="A111" s="2" t="s">
        <v>214</v>
      </c>
      <c r="B111" s="81">
        <f t="shared" ref="B111" si="38">B99*$B$107</f>
        <v>0</v>
      </c>
      <c r="C111" s="81">
        <f t="shared" ref="C111:U111" si="39">C99*$B$107</f>
        <v>1431.73802</v>
      </c>
      <c r="D111" s="81">
        <f t="shared" si="39"/>
        <v>5175.4376000000002</v>
      </c>
      <c r="E111" s="81">
        <f t="shared" si="39"/>
        <v>6230.69434</v>
      </c>
      <c r="F111" s="81">
        <f t="shared" si="39"/>
        <v>5871.79288</v>
      </c>
      <c r="G111" s="81">
        <f t="shared" si="39"/>
        <v>5490.9264999999996</v>
      </c>
      <c r="H111" s="81">
        <f t="shared" si="39"/>
        <v>5543.5303599999997</v>
      </c>
      <c r="I111" s="81">
        <f t="shared" si="39"/>
        <v>5185.4630999999999</v>
      </c>
      <c r="J111" s="81">
        <f t="shared" si="39"/>
        <v>5255.1616000000004</v>
      </c>
      <c r="K111" s="81">
        <f t="shared" si="39"/>
        <v>5396.67904</v>
      </c>
      <c r="L111" s="81">
        <f t="shared" si="39"/>
        <v>6667.0762999999997</v>
      </c>
      <c r="M111" s="81">
        <f t="shared" si="39"/>
        <v>6235.6102199999996</v>
      </c>
      <c r="N111" s="81">
        <f t="shared" si="39"/>
        <v>5111.0456000000004</v>
      </c>
      <c r="O111" s="81">
        <f t="shared" si="39"/>
        <v>4862.9925999999996</v>
      </c>
      <c r="P111" s="81">
        <f t="shared" si="39"/>
        <v>5204.2520800000002</v>
      </c>
      <c r="Q111" s="81">
        <f t="shared" si="39"/>
        <v>5254.7343799999999</v>
      </c>
      <c r="R111" s="81">
        <f t="shared" si="39"/>
        <v>6265.3468800000001</v>
      </c>
      <c r="S111" s="81">
        <f t="shared" si="39"/>
        <v>6278.2093199999999</v>
      </c>
      <c r="T111" s="81">
        <f t="shared" si="39"/>
        <v>6096.1936800000003</v>
      </c>
      <c r="U111" s="81">
        <f t="shared" si="39"/>
        <v>6378.1087200000002</v>
      </c>
    </row>
    <row r="112" spans="1:21" x14ac:dyDescent="0.25">
      <c r="A112" s="2" t="s">
        <v>215</v>
      </c>
      <c r="B112" s="81">
        <f t="shared" ref="B112" si="40">B100*$B$107</f>
        <v>0</v>
      </c>
      <c r="C112" s="81">
        <f t="shared" ref="C112:U112" si="41">C100*$B$107</f>
        <v>2119.83772</v>
      </c>
      <c r="D112" s="81">
        <f t="shared" si="41"/>
        <v>8149.8394200000002</v>
      </c>
      <c r="E112" s="81">
        <f t="shared" si="41"/>
        <v>11234.73156</v>
      </c>
      <c r="F112" s="81">
        <f t="shared" si="41"/>
        <v>10561.050859999999</v>
      </c>
      <c r="G112" s="81">
        <f t="shared" si="41"/>
        <v>10268.122799999999</v>
      </c>
      <c r="H112" s="81">
        <f t="shared" si="41"/>
        <v>10733.50362</v>
      </c>
      <c r="I112" s="81">
        <f t="shared" si="41"/>
        <v>10330.861500000001</v>
      </c>
      <c r="J112" s="81">
        <f t="shared" si="41"/>
        <v>10819.011060000001</v>
      </c>
      <c r="K112" s="81">
        <f t="shared" si="41"/>
        <v>10384.748020000001</v>
      </c>
      <c r="L112" s="81">
        <f t="shared" si="41"/>
        <v>10465.756939999999</v>
      </c>
      <c r="M112" s="81">
        <f t="shared" si="41"/>
        <v>10401.31864</v>
      </c>
      <c r="N112" s="81">
        <f t="shared" si="41"/>
        <v>9718.2782999999999</v>
      </c>
      <c r="O112" s="81">
        <f t="shared" si="41"/>
        <v>10254.39228</v>
      </c>
      <c r="P112" s="81">
        <f t="shared" si="41"/>
        <v>10897.44774</v>
      </c>
      <c r="Q112" s="81">
        <f t="shared" si="41"/>
        <v>10915.76332</v>
      </c>
      <c r="R112" s="81">
        <f t="shared" si="41"/>
        <v>12238.5597</v>
      </c>
      <c r="S112" s="81">
        <f t="shared" si="41"/>
        <v>12328.664360000001</v>
      </c>
      <c r="T112" s="81">
        <f t="shared" si="41"/>
        <v>11902.523880000001</v>
      </c>
      <c r="U112" s="81">
        <f t="shared" si="41"/>
        <v>12381.177600000001</v>
      </c>
    </row>
    <row r="113" spans="1:21" x14ac:dyDescent="0.25">
      <c r="A113" s="2" t="s">
        <v>216</v>
      </c>
      <c r="B113" s="81">
        <f t="shared" ref="B113" si="42">B101*$B$107</f>
        <v>0</v>
      </c>
      <c r="C113" s="81">
        <f t="shared" ref="C113:U113" si="43">C101*$B$107</f>
        <v>4543.1340600000003</v>
      </c>
      <c r="D113" s="81">
        <f t="shared" si="43"/>
        <v>21150.87384</v>
      </c>
      <c r="E113" s="81">
        <f t="shared" si="43"/>
        <v>27376.294959999999</v>
      </c>
      <c r="F113" s="81">
        <f t="shared" si="43"/>
        <v>25636.564119999999</v>
      </c>
      <c r="G113" s="81">
        <f t="shared" si="43"/>
        <v>25207.54032</v>
      </c>
      <c r="H113" s="81">
        <f t="shared" si="43"/>
        <v>26484.15424</v>
      </c>
      <c r="I113" s="81">
        <f t="shared" si="43"/>
        <v>25501.493299999998</v>
      </c>
      <c r="J113" s="81">
        <f t="shared" si="43"/>
        <v>26909.578799999999</v>
      </c>
      <c r="K113" s="81">
        <f t="shared" si="43"/>
        <v>26045.955740000001</v>
      </c>
      <c r="L113" s="81">
        <f t="shared" si="43"/>
        <v>24110.414519999998</v>
      </c>
      <c r="M113" s="81">
        <f t="shared" si="43"/>
        <v>25705.446540000001</v>
      </c>
      <c r="N113" s="81">
        <f t="shared" si="43"/>
        <v>24335.287359999998</v>
      </c>
      <c r="O113" s="81">
        <f t="shared" si="43"/>
        <v>25505.59762</v>
      </c>
      <c r="P113" s="81">
        <f t="shared" si="43"/>
        <v>27291.039199999999</v>
      </c>
      <c r="Q113" s="81">
        <f t="shared" si="43"/>
        <v>27362.333640000001</v>
      </c>
      <c r="R113" s="81">
        <f t="shared" si="43"/>
        <v>29645.366480000001</v>
      </c>
      <c r="S113" s="81">
        <f t="shared" si="43"/>
        <v>30098.484560000001</v>
      </c>
      <c r="T113" s="81">
        <f t="shared" si="43"/>
        <v>28964.287960000001</v>
      </c>
      <c r="U113" s="81">
        <f t="shared" si="43"/>
        <v>30256.740020000001</v>
      </c>
    </row>
    <row r="114" spans="1:21" x14ac:dyDescent="0.25">
      <c r="A114" s="2" t="s">
        <v>217</v>
      </c>
      <c r="B114" s="81">
        <f t="shared" ref="B114" si="44">B102*$B$107</f>
        <v>0</v>
      </c>
      <c r="C114" s="81">
        <f t="shared" ref="C114:U114" si="45">C102*$B$107</f>
        <v>2410.9103599999999</v>
      </c>
      <c r="D114" s="81">
        <f t="shared" si="45"/>
        <v>18170.480439999999</v>
      </c>
      <c r="E114" s="81">
        <f t="shared" si="45"/>
        <v>26427.260839999999</v>
      </c>
      <c r="F114" s="81">
        <f t="shared" si="45"/>
        <v>16427.905920000001</v>
      </c>
      <c r="G114" s="81">
        <f t="shared" si="45"/>
        <v>16319.93878</v>
      </c>
      <c r="H114" s="81">
        <f t="shared" si="45"/>
        <v>17110.814060000001</v>
      </c>
      <c r="I114" s="81">
        <f t="shared" si="45"/>
        <v>16593.162980000001</v>
      </c>
      <c r="J114" s="81">
        <f t="shared" si="45"/>
        <v>17524.261139999999</v>
      </c>
      <c r="K114" s="81">
        <f t="shared" si="45"/>
        <v>16198.65662</v>
      </c>
      <c r="L114" s="81">
        <f t="shared" si="45"/>
        <v>15137.2184</v>
      </c>
      <c r="M114" s="81">
        <f t="shared" si="45"/>
        <v>16112.6394</v>
      </c>
      <c r="N114" s="81">
        <f t="shared" si="45"/>
        <v>15261.783219999999</v>
      </c>
      <c r="O114" s="81">
        <f t="shared" si="45"/>
        <v>17155.65696</v>
      </c>
      <c r="P114" s="81">
        <f t="shared" si="45"/>
        <v>18619.301439999999</v>
      </c>
      <c r="Q114" s="81">
        <f t="shared" si="45"/>
        <v>18774.158520000001</v>
      </c>
      <c r="R114" s="81">
        <f t="shared" si="45"/>
        <v>19813.4473</v>
      </c>
      <c r="S114" s="81">
        <f t="shared" si="45"/>
        <v>20419.568899999998</v>
      </c>
      <c r="T114" s="81">
        <f t="shared" si="45"/>
        <v>19587.425879999999</v>
      </c>
      <c r="U114" s="81">
        <f t="shared" si="45"/>
        <v>20474.27534</v>
      </c>
    </row>
    <row r="115" spans="1:21" x14ac:dyDescent="0.25">
      <c r="A115" s="2" t="s">
        <v>218</v>
      </c>
      <c r="B115" s="81">
        <f t="shared" ref="B115" si="46">B103*$B$107</f>
        <v>0</v>
      </c>
      <c r="C115" s="81">
        <f t="shared" ref="C115:U115" si="47">C103*$B$107</f>
        <v>0</v>
      </c>
      <c r="D115" s="81">
        <f t="shared" si="47"/>
        <v>188.8776</v>
      </c>
      <c r="E115" s="81">
        <f t="shared" si="47"/>
        <v>206.12312</v>
      </c>
      <c r="F115" s="81">
        <f t="shared" si="47"/>
        <v>18.62556</v>
      </c>
      <c r="G115" s="81">
        <f t="shared" si="47"/>
        <v>0</v>
      </c>
      <c r="H115" s="81">
        <f t="shared" si="47"/>
        <v>0</v>
      </c>
      <c r="I115" s="81">
        <f t="shared" si="47"/>
        <v>0</v>
      </c>
      <c r="J115" s="81">
        <f t="shared" si="47"/>
        <v>1.2897000000000001</v>
      </c>
      <c r="K115" s="81">
        <f t="shared" si="47"/>
        <v>191.31265999999999</v>
      </c>
      <c r="L115" s="81">
        <f t="shared" si="47"/>
        <v>182.34066000000001</v>
      </c>
      <c r="M115" s="81">
        <f t="shared" si="47"/>
        <v>192.82926</v>
      </c>
      <c r="N115" s="81">
        <f t="shared" si="47"/>
        <v>449.32810000000001</v>
      </c>
      <c r="O115" s="81">
        <f t="shared" si="47"/>
        <v>153.49652</v>
      </c>
      <c r="P115" s="81">
        <f t="shared" si="47"/>
        <v>164.66980000000001</v>
      </c>
      <c r="Q115" s="81">
        <f t="shared" si="47"/>
        <v>165.52686</v>
      </c>
      <c r="R115" s="81">
        <f t="shared" si="47"/>
        <v>175.57586000000001</v>
      </c>
      <c r="S115" s="81">
        <f t="shared" si="47"/>
        <v>178.86969999999999</v>
      </c>
      <c r="T115" s="81">
        <f t="shared" si="47"/>
        <v>172.26759999999999</v>
      </c>
      <c r="U115" s="81">
        <f t="shared" si="47"/>
        <v>175.57980000000001</v>
      </c>
    </row>
    <row r="116" spans="1:21" x14ac:dyDescent="0.25">
      <c r="A116" s="2" t="s">
        <v>219</v>
      </c>
      <c r="B116" s="81">
        <f t="shared" ref="B116" si="48">B104*$B$107</f>
        <v>0</v>
      </c>
      <c r="C116" s="81">
        <f t="shared" ref="C116:U116" si="49">C104*$B$107</f>
        <v>0</v>
      </c>
      <c r="D116" s="81">
        <f t="shared" si="49"/>
        <v>0</v>
      </c>
      <c r="E116" s="81">
        <f t="shared" si="49"/>
        <v>0</v>
      </c>
      <c r="F116" s="81">
        <f t="shared" si="49"/>
        <v>0</v>
      </c>
      <c r="G116" s="81">
        <f t="shared" si="49"/>
        <v>0</v>
      </c>
      <c r="H116" s="81">
        <f t="shared" si="49"/>
        <v>0</v>
      </c>
      <c r="I116" s="81">
        <f t="shared" si="49"/>
        <v>0</v>
      </c>
      <c r="J116" s="81">
        <f t="shared" si="49"/>
        <v>0</v>
      </c>
      <c r="K116" s="81">
        <f t="shared" si="49"/>
        <v>0</v>
      </c>
      <c r="L116" s="81">
        <f t="shared" si="49"/>
        <v>0</v>
      </c>
      <c r="M116" s="81">
        <f t="shared" si="49"/>
        <v>0</v>
      </c>
      <c r="N116" s="81">
        <f t="shared" si="49"/>
        <v>0</v>
      </c>
      <c r="O116" s="81">
        <f t="shared" si="49"/>
        <v>0</v>
      </c>
      <c r="P116" s="81">
        <f t="shared" si="49"/>
        <v>0</v>
      </c>
      <c r="Q116" s="81">
        <f t="shared" si="49"/>
        <v>0</v>
      </c>
      <c r="R116" s="81">
        <f t="shared" si="49"/>
        <v>0</v>
      </c>
      <c r="S116" s="81">
        <f t="shared" si="49"/>
        <v>0</v>
      </c>
      <c r="T116" s="81">
        <f t="shared" si="49"/>
        <v>0</v>
      </c>
      <c r="U116" s="81">
        <f t="shared" si="49"/>
        <v>0</v>
      </c>
    </row>
    <row r="117" spans="1:21" x14ac:dyDescent="0.25">
      <c r="A117" s="2" t="s">
        <v>220</v>
      </c>
      <c r="B117" s="81">
        <f t="shared" ref="B117" si="50">B105*$B$107</f>
        <v>0</v>
      </c>
      <c r="C117" s="81">
        <f t="shared" ref="C117:U117" si="51">C105*$B$107</f>
        <v>0</v>
      </c>
      <c r="D117" s="81">
        <f t="shared" si="51"/>
        <v>0</v>
      </c>
      <c r="E117" s="81">
        <f t="shared" si="51"/>
        <v>0</v>
      </c>
      <c r="F117" s="81">
        <f t="shared" si="51"/>
        <v>0</v>
      </c>
      <c r="G117" s="81">
        <f t="shared" si="51"/>
        <v>0</v>
      </c>
      <c r="H117" s="81">
        <f t="shared" si="51"/>
        <v>0</v>
      </c>
      <c r="I117" s="81">
        <f t="shared" si="51"/>
        <v>0</v>
      </c>
      <c r="J117" s="81">
        <f t="shared" si="51"/>
        <v>0</v>
      </c>
      <c r="K117" s="81">
        <f t="shared" si="51"/>
        <v>0</v>
      </c>
      <c r="L117" s="81">
        <f t="shared" si="51"/>
        <v>0</v>
      </c>
      <c r="M117" s="81">
        <f t="shared" si="51"/>
        <v>0</v>
      </c>
      <c r="N117" s="81">
        <f t="shared" si="51"/>
        <v>0</v>
      </c>
      <c r="O117" s="81">
        <f t="shared" si="51"/>
        <v>0</v>
      </c>
      <c r="P117" s="81">
        <f t="shared" si="51"/>
        <v>0</v>
      </c>
      <c r="Q117" s="81">
        <f t="shared" si="51"/>
        <v>0</v>
      </c>
      <c r="R117" s="81">
        <f t="shared" si="51"/>
        <v>0</v>
      </c>
      <c r="S117" s="81">
        <f t="shared" si="51"/>
        <v>0</v>
      </c>
      <c r="T117" s="81">
        <f t="shared" si="51"/>
        <v>0</v>
      </c>
      <c r="U117" s="81">
        <f t="shared" si="51"/>
        <v>0</v>
      </c>
    </row>
    <row r="118" spans="1:21" x14ac:dyDescent="0.25">
      <c r="A118" s="2" t="s">
        <v>221</v>
      </c>
      <c r="B118" s="81">
        <f>SUM(B110:B117)</f>
        <v>242.20645999999999</v>
      </c>
      <c r="C118" s="81">
        <f t="shared" ref="C118:U118" si="52">SUM(C110:C117)</f>
        <v>17793.848299999998</v>
      </c>
      <c r="D118" s="81">
        <f t="shared" si="52"/>
        <v>69905.832160000005</v>
      </c>
      <c r="E118" s="81">
        <f t="shared" si="52"/>
        <v>95673.372360000008</v>
      </c>
      <c r="F118" s="81">
        <f t="shared" si="52"/>
        <v>84022.344339999996</v>
      </c>
      <c r="G118" s="81">
        <f t="shared" si="52"/>
        <v>83097.661519999994</v>
      </c>
      <c r="H118" s="81">
        <f t="shared" si="52"/>
        <v>87356.911800000002</v>
      </c>
      <c r="I118" s="81">
        <f t="shared" si="52"/>
        <v>84278.1495</v>
      </c>
      <c r="J118" s="81">
        <f t="shared" si="52"/>
        <v>88724.241380000007</v>
      </c>
      <c r="K118" s="81">
        <f t="shared" si="52"/>
        <v>85239.291679999995</v>
      </c>
      <c r="L118" s="81">
        <f t="shared" si="52"/>
        <v>81645.742859999998</v>
      </c>
      <c r="M118" s="81">
        <f t="shared" si="52"/>
        <v>85430.98165999999</v>
      </c>
      <c r="N118" s="81">
        <f t="shared" si="52"/>
        <v>80334.591180000003</v>
      </c>
      <c r="O118" s="81">
        <f t="shared" si="52"/>
        <v>83620.010220000011</v>
      </c>
      <c r="P118" s="81">
        <f t="shared" si="52"/>
        <v>88815.471739999994</v>
      </c>
      <c r="Q118" s="81">
        <f t="shared" si="52"/>
        <v>89009.53611999999</v>
      </c>
      <c r="R118" s="81">
        <f t="shared" si="52"/>
        <v>99036.704199999993</v>
      </c>
      <c r="S118" s="81">
        <f t="shared" si="52"/>
        <v>99508.91425999999</v>
      </c>
      <c r="T118" s="81">
        <f t="shared" si="52"/>
        <v>95621.970760000011</v>
      </c>
      <c r="U118" s="81">
        <f t="shared" si="52"/>
        <v>99839.887100000022</v>
      </c>
    </row>
    <row r="119" spans="1:21" x14ac:dyDescent="0.25">
      <c r="A119" s="26" t="s">
        <v>222</v>
      </c>
      <c r="B119" s="127">
        <f>B118/1000</f>
        <v>0.24220645999999998</v>
      </c>
      <c r="C119" s="127">
        <f t="shared" ref="C119:R119" si="53">C118/1000</f>
        <v>17.793848299999997</v>
      </c>
      <c r="D119" s="127">
        <f t="shared" si="53"/>
        <v>69.905832160000003</v>
      </c>
      <c r="E119" s="127">
        <f t="shared" si="53"/>
        <v>95.673372360000002</v>
      </c>
      <c r="F119" s="127">
        <f t="shared" si="53"/>
        <v>84.022344339999989</v>
      </c>
      <c r="G119" s="127">
        <f t="shared" si="53"/>
        <v>83.097661519999988</v>
      </c>
      <c r="H119" s="127">
        <f t="shared" si="53"/>
        <v>87.356911800000006</v>
      </c>
      <c r="I119" s="127">
        <f t="shared" si="53"/>
        <v>84.278149499999998</v>
      </c>
      <c r="J119" s="127">
        <f t="shared" si="53"/>
        <v>88.724241380000009</v>
      </c>
      <c r="K119" s="127">
        <f t="shared" si="53"/>
        <v>85.239291679999994</v>
      </c>
      <c r="L119" s="127">
        <f t="shared" si="53"/>
        <v>81.645742859999999</v>
      </c>
      <c r="M119" s="127">
        <f t="shared" si="53"/>
        <v>85.430981659999986</v>
      </c>
      <c r="N119" s="127">
        <f t="shared" si="53"/>
        <v>80.334591180000004</v>
      </c>
      <c r="O119" s="127">
        <f t="shared" si="53"/>
        <v>83.620010220000012</v>
      </c>
      <c r="P119" s="127">
        <f t="shared" si="53"/>
        <v>88.815471739999992</v>
      </c>
      <c r="Q119" s="127">
        <f t="shared" si="53"/>
        <v>89.009536119999993</v>
      </c>
      <c r="R119" s="127">
        <f t="shared" si="53"/>
        <v>99.036704199999988</v>
      </c>
      <c r="S119" s="127">
        <f>S118/1000</f>
        <v>99.508914259999997</v>
      </c>
      <c r="T119" s="127">
        <f t="shared" ref="T119:U119" si="54">T118/1000</f>
        <v>95.621970760000011</v>
      </c>
      <c r="U119" s="127">
        <f t="shared" si="54"/>
        <v>99.839887100000027</v>
      </c>
    </row>
    <row r="121" spans="1:21" ht="21" x14ac:dyDescent="0.35">
      <c r="A121" s="135" t="s">
        <v>32</v>
      </c>
      <c r="B121" s="157" t="s">
        <v>31</v>
      </c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</row>
    <row r="122" spans="1:21" x14ac:dyDescent="0.25">
      <c r="A122" s="136"/>
      <c r="B122" s="2">
        <v>0</v>
      </c>
      <c r="C122" s="2">
        <v>2</v>
      </c>
      <c r="D122" s="2">
        <v>5</v>
      </c>
      <c r="E122" s="2">
        <v>7</v>
      </c>
      <c r="F122" s="2">
        <v>9</v>
      </c>
      <c r="G122" s="2">
        <v>12</v>
      </c>
      <c r="H122" s="2">
        <v>14</v>
      </c>
      <c r="I122" s="2">
        <v>16</v>
      </c>
      <c r="J122" s="2">
        <v>19</v>
      </c>
      <c r="K122" s="2">
        <v>21</v>
      </c>
      <c r="L122" s="2">
        <v>23</v>
      </c>
      <c r="M122" s="2">
        <v>26</v>
      </c>
      <c r="N122" s="2">
        <v>28</v>
      </c>
      <c r="O122" s="2">
        <v>30</v>
      </c>
      <c r="P122" s="2">
        <v>33</v>
      </c>
      <c r="Q122" s="2">
        <v>35</v>
      </c>
      <c r="R122" s="2">
        <v>37</v>
      </c>
      <c r="S122" s="2">
        <v>40</v>
      </c>
      <c r="T122" s="2">
        <v>44</v>
      </c>
      <c r="U122" s="2">
        <v>47</v>
      </c>
    </row>
    <row r="123" spans="1:21" x14ac:dyDescent="0.25">
      <c r="A123" s="2" t="s">
        <v>44</v>
      </c>
      <c r="B123" s="25">
        <v>7.45</v>
      </c>
      <c r="C123" s="25">
        <v>6.93</v>
      </c>
      <c r="D123" s="25">
        <v>7.36</v>
      </c>
      <c r="E123" s="25">
        <v>7.35</v>
      </c>
      <c r="F123" s="25">
        <v>7.33</v>
      </c>
      <c r="G123" s="25">
        <v>7.4</v>
      </c>
      <c r="H123" s="25">
        <v>7.53</v>
      </c>
      <c r="I123" s="25">
        <v>7.46</v>
      </c>
      <c r="J123" s="25">
        <v>7.39</v>
      </c>
      <c r="K123" s="25">
        <v>7.31</v>
      </c>
      <c r="L123" s="25">
        <v>7.33</v>
      </c>
      <c r="M123" s="25">
        <v>7.29</v>
      </c>
      <c r="N123" s="25">
        <v>7.26</v>
      </c>
      <c r="O123" s="25">
        <v>7.18</v>
      </c>
      <c r="P123" s="25">
        <v>7.22</v>
      </c>
      <c r="Q123" s="25">
        <v>7.24</v>
      </c>
      <c r="R123" s="25">
        <v>7.28</v>
      </c>
      <c r="S123" s="25">
        <v>7.24</v>
      </c>
      <c r="T123" s="25">
        <v>7.35</v>
      </c>
      <c r="U123" s="25">
        <v>7.32</v>
      </c>
    </row>
    <row r="124" spans="1:21" x14ac:dyDescent="0.25">
      <c r="A124" s="2" t="s">
        <v>43</v>
      </c>
      <c r="B124" s="25">
        <v>7.45</v>
      </c>
      <c r="C124" s="25">
        <v>7.13</v>
      </c>
      <c r="D124" s="25">
        <v>7.36</v>
      </c>
      <c r="E124" s="25">
        <v>7.4</v>
      </c>
      <c r="F124" s="25">
        <v>7.48</v>
      </c>
      <c r="G124" s="25">
        <v>7.45</v>
      </c>
      <c r="H124" s="25">
        <v>7.5</v>
      </c>
      <c r="I124" s="25">
        <v>7.45</v>
      </c>
      <c r="J124" s="25">
        <v>7.37</v>
      </c>
      <c r="K124" s="25">
        <v>7.44</v>
      </c>
      <c r="L124" s="25">
        <v>7.42</v>
      </c>
      <c r="M124" s="25">
        <v>7.32</v>
      </c>
      <c r="N124" s="25">
        <v>7.35</v>
      </c>
      <c r="O124" s="25">
        <v>7.24</v>
      </c>
      <c r="P124" s="25">
        <v>7.18</v>
      </c>
      <c r="Q124" s="25">
        <v>7.21</v>
      </c>
      <c r="R124" s="25">
        <v>7.22</v>
      </c>
      <c r="S124" s="25">
        <v>7.23</v>
      </c>
      <c r="T124" s="25">
        <v>7.35</v>
      </c>
      <c r="U124" s="25">
        <v>7.42</v>
      </c>
    </row>
  </sheetData>
  <mergeCells count="18">
    <mergeCell ref="B71:G71"/>
    <mergeCell ref="A94:U95"/>
    <mergeCell ref="P11:R11"/>
    <mergeCell ref="A1:R1"/>
    <mergeCell ref="A61:R61"/>
    <mergeCell ref="P71:R71"/>
    <mergeCell ref="B121:U121"/>
    <mergeCell ref="A121:A122"/>
    <mergeCell ref="B11:G11"/>
    <mergeCell ref="A34:U35"/>
    <mergeCell ref="A36:A37"/>
    <mergeCell ref="B36:U36"/>
    <mergeCell ref="A96:A97"/>
    <mergeCell ref="B96:U96"/>
    <mergeCell ref="A108:A109"/>
    <mergeCell ref="B108:U108"/>
    <mergeCell ref="A48:A49"/>
    <mergeCell ref="B48:U48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opLeftCell="A13" workbookViewId="0">
      <selection activeCell="B27" sqref="B27:AB27"/>
    </sheetView>
  </sheetViews>
  <sheetFormatPr defaultRowHeight="15" x14ac:dyDescent="0.25"/>
  <cols>
    <col min="1" max="1" width="18.28515625" customWidth="1"/>
  </cols>
  <sheetData>
    <row r="1" spans="1:28" x14ac:dyDescent="0.25">
      <c r="A1" s="145" t="s">
        <v>75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spans="1:28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spans="1:28" ht="15.75" x14ac:dyDescent="0.25">
      <c r="A3" s="137" t="s">
        <v>10</v>
      </c>
      <c r="B3" s="160" t="s">
        <v>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2"/>
    </row>
    <row r="4" spans="1:28" x14ac:dyDescent="0.25">
      <c r="A4" s="137"/>
      <c r="B4" s="2">
        <v>0</v>
      </c>
      <c r="C4" s="2">
        <v>2</v>
      </c>
      <c r="D4" s="2">
        <v>5</v>
      </c>
      <c r="E4" s="2">
        <v>7</v>
      </c>
      <c r="F4" s="2">
        <v>9</v>
      </c>
      <c r="G4" s="2">
        <v>12</v>
      </c>
      <c r="H4" s="2">
        <v>14</v>
      </c>
      <c r="I4" s="2">
        <v>16</v>
      </c>
      <c r="J4" s="2">
        <v>19</v>
      </c>
      <c r="K4" s="2">
        <v>21</v>
      </c>
      <c r="L4" s="2">
        <v>23</v>
      </c>
      <c r="M4" s="2">
        <v>26</v>
      </c>
      <c r="N4" s="2">
        <v>28</v>
      </c>
      <c r="O4" s="2">
        <v>30</v>
      </c>
      <c r="P4" s="2">
        <v>33</v>
      </c>
      <c r="Q4" s="2">
        <v>35</v>
      </c>
      <c r="R4" s="2">
        <v>37</v>
      </c>
      <c r="S4" s="2">
        <v>40</v>
      </c>
      <c r="T4" s="2">
        <v>42</v>
      </c>
      <c r="U4" s="2">
        <v>44</v>
      </c>
      <c r="V4" s="2">
        <v>47</v>
      </c>
      <c r="W4" s="2">
        <v>49</v>
      </c>
      <c r="X4" s="2">
        <v>51</v>
      </c>
      <c r="Y4" s="2">
        <v>54</v>
      </c>
      <c r="Z4" s="2">
        <v>58</v>
      </c>
      <c r="AA4" s="2">
        <v>61</v>
      </c>
      <c r="AB4" s="2">
        <v>63</v>
      </c>
    </row>
    <row r="5" spans="1:28" x14ac:dyDescent="0.25">
      <c r="A5" s="2" t="s">
        <v>0</v>
      </c>
      <c r="B5" s="81">
        <v>104.34921</v>
      </c>
      <c r="C5" s="81">
        <v>2592.84202</v>
      </c>
      <c r="D5" s="81">
        <v>7966.7698099999998</v>
      </c>
      <c r="E5" s="81">
        <v>10475.68334</v>
      </c>
      <c r="F5" s="81">
        <v>8923.6350299999995</v>
      </c>
      <c r="G5" s="81">
        <v>13480.46117</v>
      </c>
      <c r="H5" s="81">
        <v>14033.84742</v>
      </c>
      <c r="I5" s="81">
        <v>13545.81559</v>
      </c>
      <c r="J5" s="81">
        <v>13575.40215</v>
      </c>
      <c r="K5" s="81">
        <v>13196.66704</v>
      </c>
      <c r="L5" s="81">
        <v>12282.80531</v>
      </c>
      <c r="M5" s="81">
        <v>12872.37191</v>
      </c>
      <c r="N5" s="81">
        <v>12112.610860000001</v>
      </c>
      <c r="O5" s="81">
        <v>12029.77223</v>
      </c>
      <c r="P5" s="81">
        <v>12236.89148</v>
      </c>
      <c r="Q5" s="81">
        <v>11045.05168</v>
      </c>
      <c r="R5" s="81">
        <v>11751.574329999999</v>
      </c>
      <c r="S5" s="81">
        <v>11857.82087</v>
      </c>
      <c r="T5" s="81">
        <v>11024.90223</v>
      </c>
      <c r="U5" s="81">
        <v>10216.6387</v>
      </c>
      <c r="V5" s="81">
        <v>10804.38351</v>
      </c>
      <c r="W5" s="81">
        <v>10378.59294</v>
      </c>
      <c r="X5" s="81">
        <v>7507.6059800000003</v>
      </c>
      <c r="Y5" s="81">
        <v>7730.8615200000004</v>
      </c>
      <c r="Z5" s="81">
        <v>6676.3607000000002</v>
      </c>
      <c r="AA5" s="81">
        <v>4677.2154300000002</v>
      </c>
      <c r="AB5" s="81">
        <v>748.98694999999998</v>
      </c>
    </row>
    <row r="6" spans="1:28" x14ac:dyDescent="0.25">
      <c r="A6" s="2" t="s">
        <v>1</v>
      </c>
      <c r="B6" s="81">
        <v>0</v>
      </c>
      <c r="C6" s="81">
        <v>737.99444000000005</v>
      </c>
      <c r="D6" s="81">
        <v>2185.0128399999999</v>
      </c>
      <c r="E6" s="81">
        <v>2273.7268199999999</v>
      </c>
      <c r="F6" s="81">
        <v>2671.4178400000001</v>
      </c>
      <c r="G6" s="81">
        <v>1964.35168</v>
      </c>
      <c r="H6" s="81">
        <v>1659.7553499999999</v>
      </c>
      <c r="I6" s="81">
        <v>1374.6484399999999</v>
      </c>
      <c r="J6" s="81">
        <v>1220.7010600000001</v>
      </c>
      <c r="K6" s="81">
        <v>1051.01893</v>
      </c>
      <c r="L6" s="81">
        <v>869.62765999999999</v>
      </c>
      <c r="M6" s="81">
        <v>782.59254999999996</v>
      </c>
      <c r="N6" s="81">
        <v>681.90214000000003</v>
      </c>
      <c r="O6" s="81">
        <v>627.51298999999995</v>
      </c>
      <c r="P6" s="81">
        <v>601.93816000000004</v>
      </c>
      <c r="Q6" s="81">
        <v>1572.3924</v>
      </c>
      <c r="R6" s="81">
        <v>881.21731</v>
      </c>
      <c r="S6" s="81">
        <v>715.50031999999999</v>
      </c>
      <c r="T6" s="81">
        <v>1177.01614</v>
      </c>
      <c r="U6" s="81">
        <v>469.76325000000003</v>
      </c>
      <c r="V6" s="81">
        <v>428.38387</v>
      </c>
      <c r="W6" s="81">
        <v>358.44882000000001</v>
      </c>
      <c r="X6" s="81">
        <v>222.45180999999999</v>
      </c>
      <c r="Y6" s="81">
        <v>242.74841000000001</v>
      </c>
      <c r="Z6" s="81">
        <v>190.90638999999999</v>
      </c>
      <c r="AA6" s="81">
        <v>174.11716000000001</v>
      </c>
      <c r="AB6" s="81">
        <v>30.835149999999999</v>
      </c>
    </row>
    <row r="7" spans="1:28" x14ac:dyDescent="0.25">
      <c r="A7" s="2" t="s">
        <v>2</v>
      </c>
      <c r="B7" s="81">
        <v>0</v>
      </c>
      <c r="C7" s="81">
        <v>626.81656999999996</v>
      </c>
      <c r="D7" s="81">
        <v>3326.0431400000002</v>
      </c>
      <c r="E7" s="81">
        <v>5055.5013900000004</v>
      </c>
      <c r="F7" s="81">
        <v>5100.6804300000003</v>
      </c>
      <c r="G7" s="81">
        <v>5254.7032600000002</v>
      </c>
      <c r="H7" s="81">
        <v>5064.10311</v>
      </c>
      <c r="I7" s="81">
        <v>5042.31059</v>
      </c>
      <c r="J7" s="81">
        <v>5399.1200900000003</v>
      </c>
      <c r="K7" s="81">
        <v>5208.1473100000003</v>
      </c>
      <c r="L7" s="81">
        <v>5004.6647800000001</v>
      </c>
      <c r="M7" s="81">
        <v>5410.4613399999998</v>
      </c>
      <c r="N7" s="81">
        <v>5195.5559199999998</v>
      </c>
      <c r="O7" s="81">
        <v>5185.8638899999996</v>
      </c>
      <c r="P7" s="81">
        <v>5315.9317899999996</v>
      </c>
      <c r="Q7" s="81">
        <v>5210.1807399999998</v>
      </c>
      <c r="R7" s="81">
        <v>5021.5173000000004</v>
      </c>
      <c r="S7" s="81">
        <v>5021.9790199999998</v>
      </c>
      <c r="T7" s="81">
        <v>4885.7460499999997</v>
      </c>
      <c r="U7" s="81">
        <v>4609.55368</v>
      </c>
      <c r="V7" s="81">
        <v>5391.4874900000004</v>
      </c>
      <c r="W7" s="81">
        <v>4550.6091699999997</v>
      </c>
      <c r="X7" s="81">
        <v>3854.4728599999999</v>
      </c>
      <c r="Y7" s="81">
        <v>4476.2131099999997</v>
      </c>
      <c r="Z7" s="81">
        <v>4158.1354799999999</v>
      </c>
      <c r="AA7" s="81">
        <v>3094.9288200000001</v>
      </c>
      <c r="AB7" s="81">
        <v>436.02829000000003</v>
      </c>
    </row>
    <row r="8" spans="1:28" x14ac:dyDescent="0.25">
      <c r="A8" s="2" t="s">
        <v>3</v>
      </c>
      <c r="B8" s="81">
        <v>25.977799999999998</v>
      </c>
      <c r="C8" s="81">
        <v>1167.8939</v>
      </c>
      <c r="D8" s="81">
        <v>10401.601290000001</v>
      </c>
      <c r="E8" s="81">
        <v>12209.668669999999</v>
      </c>
      <c r="F8" s="81">
        <v>13391.736000000001</v>
      </c>
      <c r="G8" s="81">
        <v>11926.91971</v>
      </c>
      <c r="H8" s="81">
        <v>11342.978719999999</v>
      </c>
      <c r="I8" s="81">
        <v>11427.5065</v>
      </c>
      <c r="J8" s="81">
        <v>12420.6752</v>
      </c>
      <c r="K8" s="81">
        <v>11718.76965</v>
      </c>
      <c r="L8" s="81">
        <v>11462.459140000001</v>
      </c>
      <c r="M8" s="81">
        <v>12527.37537</v>
      </c>
      <c r="N8" s="81">
        <v>11457.840980000001</v>
      </c>
      <c r="O8" s="81">
        <v>10154.123149999999</v>
      </c>
      <c r="P8" s="81">
        <v>9792.3338100000001</v>
      </c>
      <c r="Q8" s="81">
        <v>7822.2705999999998</v>
      </c>
      <c r="R8" s="81">
        <v>7930.9945900000002</v>
      </c>
      <c r="S8" s="81">
        <v>7335.0442899999998</v>
      </c>
      <c r="T8" s="81">
        <v>6630.3212400000002</v>
      </c>
      <c r="U8" s="81">
        <v>6557.42353</v>
      </c>
      <c r="V8" s="81">
        <v>8554.9595100000006</v>
      </c>
      <c r="W8" s="81">
        <v>6853.1030899999996</v>
      </c>
      <c r="X8" s="81">
        <v>6222.4767899999997</v>
      </c>
      <c r="Y8" s="81">
        <v>7728.08806</v>
      </c>
      <c r="Z8" s="81">
        <v>7727.9580699999997</v>
      </c>
      <c r="AA8" s="81">
        <v>6143.5473400000001</v>
      </c>
      <c r="AB8" s="81">
        <v>886.09226000000001</v>
      </c>
    </row>
    <row r="9" spans="1:28" x14ac:dyDescent="0.25">
      <c r="A9" s="2" t="s">
        <v>4</v>
      </c>
      <c r="B9" s="81">
        <v>26.508099999999999</v>
      </c>
      <c r="C9" s="81">
        <v>689.14257999999995</v>
      </c>
      <c r="D9" s="81">
        <v>5268.6375099999996</v>
      </c>
      <c r="E9" s="81">
        <v>7418.7421700000004</v>
      </c>
      <c r="F9" s="81">
        <v>7270.0078800000001</v>
      </c>
      <c r="G9" s="81">
        <v>7772.6608100000003</v>
      </c>
      <c r="H9" s="81">
        <v>7816.0006000000003</v>
      </c>
      <c r="I9" s="81">
        <v>7780.6541900000002</v>
      </c>
      <c r="J9" s="81">
        <v>8234.9603900000002</v>
      </c>
      <c r="K9" s="81">
        <v>8156.1295899999996</v>
      </c>
      <c r="L9" s="81">
        <v>8562.4184999999998</v>
      </c>
      <c r="M9" s="81">
        <v>9351.0050200000005</v>
      </c>
      <c r="N9" s="81">
        <v>9084.4557000000004</v>
      </c>
      <c r="O9" s="81">
        <v>9029.0255199999992</v>
      </c>
      <c r="P9" s="81">
        <v>9164.1315900000009</v>
      </c>
      <c r="Q9" s="81">
        <v>7613.2870400000002</v>
      </c>
      <c r="R9" s="81">
        <v>8457.8510200000001</v>
      </c>
      <c r="S9" s="81">
        <v>8296.4230499999994</v>
      </c>
      <c r="T9" s="81">
        <v>7645.9227700000001</v>
      </c>
      <c r="U9" s="81">
        <v>8315.1083999999992</v>
      </c>
      <c r="V9" s="81">
        <v>9921.8082699999995</v>
      </c>
      <c r="W9" s="81">
        <v>8267.2814600000002</v>
      </c>
      <c r="X9" s="81">
        <v>6486.7188500000002</v>
      </c>
      <c r="Y9" s="81">
        <v>7670.6417600000004</v>
      </c>
      <c r="Z9" s="81">
        <v>7150.7263899999998</v>
      </c>
      <c r="AA9" s="81">
        <v>5366.0369199999996</v>
      </c>
      <c r="AB9" s="81">
        <v>672.03628000000003</v>
      </c>
    </row>
    <row r="10" spans="1:28" x14ac:dyDescent="0.25">
      <c r="A10" s="2" t="s">
        <v>74</v>
      </c>
      <c r="B10" s="81">
        <v>0</v>
      </c>
      <c r="C10" s="81">
        <v>40.053019999999997</v>
      </c>
      <c r="D10" s="81">
        <v>83.462689999999995</v>
      </c>
      <c r="E10" s="81">
        <v>84.811980000000005</v>
      </c>
      <c r="F10" s="81">
        <v>108.4952</v>
      </c>
      <c r="G10" s="81">
        <v>60.630710000000001</v>
      </c>
      <c r="H10" s="81">
        <v>45.563929999999999</v>
      </c>
      <c r="I10" s="81">
        <v>34.28492</v>
      </c>
      <c r="J10" s="81">
        <v>30.577100000000002</v>
      </c>
      <c r="K10" s="81">
        <v>28.60688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</row>
    <row r="11" spans="1:28" x14ac:dyDescent="0.25">
      <c r="A11" s="2" t="s">
        <v>6</v>
      </c>
      <c r="B11" s="81">
        <v>0</v>
      </c>
      <c r="C11" s="81">
        <v>0</v>
      </c>
      <c r="D11" s="81">
        <v>20.374510000000001</v>
      </c>
      <c r="E11" s="81">
        <v>17.668150000000001</v>
      </c>
      <c r="F11" s="81">
        <v>21.522349999999999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  <c r="Y11" s="81">
        <v>0</v>
      </c>
      <c r="Z11" s="81">
        <v>0</v>
      </c>
      <c r="AA11" s="81">
        <v>0</v>
      </c>
      <c r="AB11" s="81">
        <v>0</v>
      </c>
    </row>
    <row r="12" spans="1:28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0</v>
      </c>
      <c r="Y12" s="81">
        <v>0</v>
      </c>
      <c r="Z12" s="81">
        <v>0</v>
      </c>
      <c r="AA12" s="81">
        <v>0</v>
      </c>
      <c r="AB12" s="81">
        <v>0</v>
      </c>
    </row>
    <row r="14" spans="1:28" x14ac:dyDescent="0.25">
      <c r="A14" s="6" t="s">
        <v>12</v>
      </c>
      <c r="B14" s="6">
        <v>2</v>
      </c>
      <c r="C14" s="2">
        <v>10</v>
      </c>
    </row>
    <row r="15" spans="1:28" ht="15.75" x14ac:dyDescent="0.25">
      <c r="A15" s="137" t="s">
        <v>223</v>
      </c>
      <c r="B15" s="159" t="s">
        <v>9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</row>
    <row r="16" spans="1:28" x14ac:dyDescent="0.25">
      <c r="A16" s="137"/>
      <c r="B16" s="2">
        <v>0</v>
      </c>
      <c r="C16" s="2">
        <v>2</v>
      </c>
      <c r="D16" s="2">
        <v>5</v>
      </c>
      <c r="E16" s="2">
        <v>7</v>
      </c>
      <c r="F16" s="2">
        <v>9</v>
      </c>
      <c r="G16" s="2">
        <v>12</v>
      </c>
      <c r="H16" s="2">
        <v>14</v>
      </c>
      <c r="I16" s="2">
        <v>16</v>
      </c>
      <c r="J16" s="2">
        <v>19</v>
      </c>
      <c r="K16" s="2">
        <v>21</v>
      </c>
      <c r="L16" s="2">
        <v>23</v>
      </c>
      <c r="M16" s="2">
        <v>26</v>
      </c>
      <c r="N16" s="2">
        <v>28</v>
      </c>
      <c r="O16" s="2">
        <v>30</v>
      </c>
      <c r="P16" s="2">
        <v>33</v>
      </c>
      <c r="Q16" s="2">
        <v>35</v>
      </c>
      <c r="R16" s="2">
        <v>37</v>
      </c>
      <c r="S16" s="2">
        <v>40</v>
      </c>
      <c r="T16" s="2">
        <v>42</v>
      </c>
      <c r="U16" s="2">
        <v>44</v>
      </c>
      <c r="V16" s="2">
        <v>47</v>
      </c>
      <c r="W16" s="2">
        <v>49</v>
      </c>
      <c r="X16" s="2">
        <v>51</v>
      </c>
      <c r="Y16" s="2">
        <v>54</v>
      </c>
      <c r="Z16" s="2">
        <v>58</v>
      </c>
      <c r="AA16" s="2">
        <v>61</v>
      </c>
      <c r="AB16" s="2">
        <v>63</v>
      </c>
    </row>
    <row r="17" spans="1:28" x14ac:dyDescent="0.25">
      <c r="A17" s="2" t="s">
        <v>0</v>
      </c>
      <c r="B17" s="81">
        <f>B5*$B$14</f>
        <v>208.69842</v>
      </c>
      <c r="C17" s="81">
        <f t="shared" ref="C17:AA24" si="0">C5*$B$14</f>
        <v>5185.6840400000001</v>
      </c>
      <c r="D17" s="81">
        <f t="shared" si="0"/>
        <v>15933.53962</v>
      </c>
      <c r="E17" s="81">
        <f t="shared" si="0"/>
        <v>20951.366679999999</v>
      </c>
      <c r="F17" s="81">
        <f t="shared" si="0"/>
        <v>17847.270059999999</v>
      </c>
      <c r="G17" s="81">
        <f t="shared" si="0"/>
        <v>26960.922340000001</v>
      </c>
      <c r="H17" s="81">
        <f t="shared" si="0"/>
        <v>28067.69484</v>
      </c>
      <c r="I17" s="81">
        <f t="shared" si="0"/>
        <v>27091.63118</v>
      </c>
      <c r="J17" s="81">
        <f t="shared" si="0"/>
        <v>27150.8043</v>
      </c>
      <c r="K17" s="81">
        <f t="shared" si="0"/>
        <v>26393.334080000001</v>
      </c>
      <c r="L17" s="81">
        <f t="shared" si="0"/>
        <v>24565.610619999999</v>
      </c>
      <c r="M17" s="81">
        <f t="shared" si="0"/>
        <v>25744.74382</v>
      </c>
      <c r="N17" s="81">
        <f t="shared" si="0"/>
        <v>24225.221720000001</v>
      </c>
      <c r="O17" s="81">
        <f t="shared" si="0"/>
        <v>24059.544460000001</v>
      </c>
      <c r="P17" s="81">
        <f t="shared" si="0"/>
        <v>24473.78296</v>
      </c>
      <c r="Q17" s="81">
        <f t="shared" si="0"/>
        <v>22090.103360000001</v>
      </c>
      <c r="R17" s="81">
        <f t="shared" si="0"/>
        <v>23503.148659999999</v>
      </c>
      <c r="S17" s="81">
        <f t="shared" si="0"/>
        <v>23715.641739999999</v>
      </c>
      <c r="T17" s="81">
        <f t="shared" si="0"/>
        <v>22049.804459999999</v>
      </c>
      <c r="U17" s="81">
        <f t="shared" si="0"/>
        <v>20433.277399999999</v>
      </c>
      <c r="V17" s="81">
        <f t="shared" si="0"/>
        <v>21608.767019999999</v>
      </c>
      <c r="W17" s="81">
        <f t="shared" si="0"/>
        <v>20757.185880000001</v>
      </c>
      <c r="X17" s="81">
        <f t="shared" si="0"/>
        <v>15015.211960000001</v>
      </c>
      <c r="Y17" s="81">
        <f t="shared" si="0"/>
        <v>15461.723040000001</v>
      </c>
      <c r="Z17" s="81">
        <f t="shared" si="0"/>
        <v>13352.7214</v>
      </c>
      <c r="AA17" s="81">
        <f t="shared" si="0"/>
        <v>9354.4308600000004</v>
      </c>
      <c r="AB17" s="81">
        <f>$C$14*AB5</f>
        <v>7489.8694999999998</v>
      </c>
    </row>
    <row r="18" spans="1:28" x14ac:dyDescent="0.25">
      <c r="A18" s="2" t="s">
        <v>1</v>
      </c>
      <c r="B18" s="81">
        <f t="shared" ref="B18:B24" si="1">B6*$B$14</f>
        <v>0</v>
      </c>
      <c r="C18" s="81">
        <f t="shared" ref="C18:Q18" si="2">C6*$B$14</f>
        <v>1475.9888800000001</v>
      </c>
      <c r="D18" s="81">
        <f t="shared" si="2"/>
        <v>4370.0256799999997</v>
      </c>
      <c r="E18" s="81">
        <f t="shared" si="2"/>
        <v>4547.4536399999997</v>
      </c>
      <c r="F18" s="81">
        <f t="shared" si="2"/>
        <v>5342.8356800000001</v>
      </c>
      <c r="G18" s="81">
        <f t="shared" si="2"/>
        <v>3928.70336</v>
      </c>
      <c r="H18" s="81">
        <f t="shared" si="2"/>
        <v>3319.5106999999998</v>
      </c>
      <c r="I18" s="81">
        <f t="shared" si="2"/>
        <v>2749.2968799999999</v>
      </c>
      <c r="J18" s="81">
        <f t="shared" si="2"/>
        <v>2441.4021200000002</v>
      </c>
      <c r="K18" s="81">
        <f t="shared" si="2"/>
        <v>2102.0378599999999</v>
      </c>
      <c r="L18" s="81">
        <f t="shared" si="2"/>
        <v>1739.25532</v>
      </c>
      <c r="M18" s="81">
        <f t="shared" si="2"/>
        <v>1565.1850999999999</v>
      </c>
      <c r="N18" s="81">
        <f t="shared" si="2"/>
        <v>1363.8042800000001</v>
      </c>
      <c r="O18" s="81">
        <f t="shared" si="2"/>
        <v>1255.0259799999999</v>
      </c>
      <c r="P18" s="81">
        <f t="shared" si="2"/>
        <v>1203.8763200000001</v>
      </c>
      <c r="Q18" s="81">
        <f t="shared" si="2"/>
        <v>3144.7847999999999</v>
      </c>
      <c r="R18" s="81">
        <f t="shared" si="0"/>
        <v>1762.43462</v>
      </c>
      <c r="S18" s="81">
        <f t="shared" si="0"/>
        <v>1431.00064</v>
      </c>
      <c r="T18" s="81">
        <f t="shared" si="0"/>
        <v>2354.0322799999999</v>
      </c>
      <c r="U18" s="81">
        <f t="shared" si="0"/>
        <v>939.52650000000006</v>
      </c>
      <c r="V18" s="81">
        <f t="shared" si="0"/>
        <v>856.76774</v>
      </c>
      <c r="W18" s="81">
        <f t="shared" si="0"/>
        <v>716.89764000000002</v>
      </c>
      <c r="X18" s="81">
        <f t="shared" si="0"/>
        <v>444.90361999999999</v>
      </c>
      <c r="Y18" s="81">
        <f t="shared" si="0"/>
        <v>485.49682000000001</v>
      </c>
      <c r="Z18" s="81">
        <f t="shared" si="0"/>
        <v>381.81277999999998</v>
      </c>
      <c r="AA18" s="81">
        <f t="shared" si="0"/>
        <v>348.23432000000003</v>
      </c>
      <c r="AB18" s="81">
        <f t="shared" ref="AB18:AB24" si="3">$C$14*AB6</f>
        <v>308.35149999999999</v>
      </c>
    </row>
    <row r="19" spans="1:28" x14ac:dyDescent="0.25">
      <c r="A19" s="2" t="s">
        <v>2</v>
      </c>
      <c r="B19" s="81">
        <f t="shared" si="1"/>
        <v>0</v>
      </c>
      <c r="C19" s="81">
        <f t="shared" si="0"/>
        <v>1253.6331399999999</v>
      </c>
      <c r="D19" s="81">
        <f t="shared" si="0"/>
        <v>6652.0862800000004</v>
      </c>
      <c r="E19" s="81">
        <f t="shared" si="0"/>
        <v>10111.002780000001</v>
      </c>
      <c r="F19" s="81">
        <f t="shared" si="0"/>
        <v>10201.360860000001</v>
      </c>
      <c r="G19" s="81">
        <f t="shared" si="0"/>
        <v>10509.40652</v>
      </c>
      <c r="H19" s="81">
        <f t="shared" si="0"/>
        <v>10128.20622</v>
      </c>
      <c r="I19" s="81">
        <f t="shared" si="0"/>
        <v>10084.62118</v>
      </c>
      <c r="J19" s="81">
        <f t="shared" si="0"/>
        <v>10798.240180000001</v>
      </c>
      <c r="K19" s="81">
        <f t="shared" si="0"/>
        <v>10416.294620000001</v>
      </c>
      <c r="L19" s="81">
        <f t="shared" si="0"/>
        <v>10009.32956</v>
      </c>
      <c r="M19" s="81">
        <f t="shared" si="0"/>
        <v>10820.92268</v>
      </c>
      <c r="N19" s="81">
        <f t="shared" si="0"/>
        <v>10391.11184</v>
      </c>
      <c r="O19" s="81">
        <f t="shared" si="0"/>
        <v>10371.727779999999</v>
      </c>
      <c r="P19" s="81">
        <f t="shared" si="0"/>
        <v>10631.863579999999</v>
      </c>
      <c r="Q19" s="81">
        <f t="shared" si="0"/>
        <v>10420.36148</v>
      </c>
      <c r="R19" s="81">
        <f t="shared" si="0"/>
        <v>10043.034600000001</v>
      </c>
      <c r="S19" s="81">
        <f t="shared" si="0"/>
        <v>10043.95804</v>
      </c>
      <c r="T19" s="81">
        <f t="shared" si="0"/>
        <v>9771.4920999999995</v>
      </c>
      <c r="U19" s="81">
        <f t="shared" si="0"/>
        <v>9219.10736</v>
      </c>
      <c r="V19" s="81">
        <f t="shared" si="0"/>
        <v>10782.974980000001</v>
      </c>
      <c r="W19" s="81">
        <f t="shared" si="0"/>
        <v>9101.2183399999994</v>
      </c>
      <c r="X19" s="81">
        <f t="shared" si="0"/>
        <v>7708.9457199999997</v>
      </c>
      <c r="Y19" s="81">
        <f t="shared" si="0"/>
        <v>8952.4262199999994</v>
      </c>
      <c r="Z19" s="81">
        <f t="shared" si="0"/>
        <v>8316.2709599999998</v>
      </c>
      <c r="AA19" s="81">
        <f t="shared" si="0"/>
        <v>6189.8576400000002</v>
      </c>
      <c r="AB19" s="81">
        <f t="shared" si="3"/>
        <v>4360.2829000000002</v>
      </c>
    </row>
    <row r="20" spans="1:28" x14ac:dyDescent="0.25">
      <c r="A20" s="2" t="s">
        <v>3</v>
      </c>
      <c r="B20" s="81">
        <f t="shared" si="1"/>
        <v>51.955599999999997</v>
      </c>
      <c r="C20" s="81">
        <f t="shared" si="0"/>
        <v>2335.7878000000001</v>
      </c>
      <c r="D20" s="81">
        <f t="shared" si="0"/>
        <v>20803.202580000001</v>
      </c>
      <c r="E20" s="81">
        <f t="shared" si="0"/>
        <v>24419.337339999998</v>
      </c>
      <c r="F20" s="81">
        <f t="shared" si="0"/>
        <v>26783.472000000002</v>
      </c>
      <c r="G20" s="81">
        <f t="shared" si="0"/>
        <v>23853.83942</v>
      </c>
      <c r="H20" s="81">
        <f t="shared" si="0"/>
        <v>22685.957439999998</v>
      </c>
      <c r="I20" s="81">
        <f t="shared" si="0"/>
        <v>22855.012999999999</v>
      </c>
      <c r="J20" s="81">
        <f t="shared" si="0"/>
        <v>24841.350399999999</v>
      </c>
      <c r="K20" s="81">
        <f t="shared" si="0"/>
        <v>23437.5393</v>
      </c>
      <c r="L20" s="81">
        <f t="shared" si="0"/>
        <v>22924.918280000002</v>
      </c>
      <c r="M20" s="81">
        <f t="shared" si="0"/>
        <v>25054.750739999999</v>
      </c>
      <c r="N20" s="81">
        <f t="shared" si="0"/>
        <v>22915.681960000002</v>
      </c>
      <c r="O20" s="81">
        <f t="shared" si="0"/>
        <v>20308.246299999999</v>
      </c>
      <c r="P20" s="81">
        <f t="shared" si="0"/>
        <v>19584.66762</v>
      </c>
      <c r="Q20" s="81">
        <f t="shared" si="0"/>
        <v>15644.5412</v>
      </c>
      <c r="R20" s="81">
        <f t="shared" si="0"/>
        <v>15861.98918</v>
      </c>
      <c r="S20" s="81">
        <f t="shared" si="0"/>
        <v>14670.08858</v>
      </c>
      <c r="T20" s="81">
        <f t="shared" si="0"/>
        <v>13260.64248</v>
      </c>
      <c r="U20" s="81">
        <f t="shared" si="0"/>
        <v>13114.84706</v>
      </c>
      <c r="V20" s="81">
        <f t="shared" si="0"/>
        <v>17109.919020000001</v>
      </c>
      <c r="W20" s="81">
        <f t="shared" si="0"/>
        <v>13706.206179999999</v>
      </c>
      <c r="X20" s="81">
        <f t="shared" si="0"/>
        <v>12444.953579999999</v>
      </c>
      <c r="Y20" s="81">
        <f t="shared" si="0"/>
        <v>15456.17612</v>
      </c>
      <c r="Z20" s="81">
        <f t="shared" si="0"/>
        <v>15455.916139999999</v>
      </c>
      <c r="AA20" s="81">
        <f t="shared" si="0"/>
        <v>12287.09468</v>
      </c>
      <c r="AB20" s="81">
        <f t="shared" si="3"/>
        <v>8860.9225999999999</v>
      </c>
    </row>
    <row r="21" spans="1:28" x14ac:dyDescent="0.25">
      <c r="A21" s="2" t="s">
        <v>4</v>
      </c>
      <c r="B21" s="81">
        <f t="shared" si="1"/>
        <v>53.016199999999998</v>
      </c>
      <c r="C21" s="81">
        <f t="shared" si="0"/>
        <v>1378.2851599999999</v>
      </c>
      <c r="D21" s="81">
        <f t="shared" si="0"/>
        <v>10537.275019999999</v>
      </c>
      <c r="E21" s="81">
        <f t="shared" si="0"/>
        <v>14837.484340000001</v>
      </c>
      <c r="F21" s="81">
        <f t="shared" si="0"/>
        <v>14540.01576</v>
      </c>
      <c r="G21" s="81">
        <f t="shared" si="0"/>
        <v>15545.321620000001</v>
      </c>
      <c r="H21" s="81">
        <f t="shared" si="0"/>
        <v>15632.001200000001</v>
      </c>
      <c r="I21" s="81">
        <f t="shared" si="0"/>
        <v>15561.30838</v>
      </c>
      <c r="J21" s="81">
        <f t="shared" si="0"/>
        <v>16469.92078</v>
      </c>
      <c r="K21" s="81">
        <f t="shared" si="0"/>
        <v>16312.259179999999</v>
      </c>
      <c r="L21" s="81">
        <f t="shared" si="0"/>
        <v>17124.837</v>
      </c>
      <c r="M21" s="81">
        <f t="shared" si="0"/>
        <v>18702.010040000001</v>
      </c>
      <c r="N21" s="81">
        <f t="shared" si="0"/>
        <v>18168.911400000001</v>
      </c>
      <c r="O21" s="81">
        <f t="shared" si="0"/>
        <v>18058.051039999998</v>
      </c>
      <c r="P21" s="81">
        <f t="shared" si="0"/>
        <v>18328.263180000002</v>
      </c>
      <c r="Q21" s="81">
        <f t="shared" si="0"/>
        <v>15226.57408</v>
      </c>
      <c r="R21" s="81">
        <f t="shared" si="0"/>
        <v>16915.70204</v>
      </c>
      <c r="S21" s="81">
        <f t="shared" si="0"/>
        <v>16592.846099999999</v>
      </c>
      <c r="T21" s="81">
        <f t="shared" si="0"/>
        <v>15291.84554</v>
      </c>
      <c r="U21" s="81">
        <f t="shared" si="0"/>
        <v>16630.216799999998</v>
      </c>
      <c r="V21" s="81">
        <f t="shared" si="0"/>
        <v>19843.616539999999</v>
      </c>
      <c r="W21" s="81">
        <f t="shared" si="0"/>
        <v>16534.56292</v>
      </c>
      <c r="X21" s="81">
        <f t="shared" si="0"/>
        <v>12973.4377</v>
      </c>
      <c r="Y21" s="81">
        <f t="shared" si="0"/>
        <v>15341.283520000001</v>
      </c>
      <c r="Z21" s="81">
        <f t="shared" si="0"/>
        <v>14301.45278</v>
      </c>
      <c r="AA21" s="81">
        <f t="shared" si="0"/>
        <v>10732.073839999999</v>
      </c>
      <c r="AB21" s="81">
        <f t="shared" si="3"/>
        <v>6720.3628000000008</v>
      </c>
    </row>
    <row r="22" spans="1:28" x14ac:dyDescent="0.25">
      <c r="A22" s="2" t="s">
        <v>74</v>
      </c>
      <c r="B22" s="81">
        <f t="shared" si="1"/>
        <v>0</v>
      </c>
      <c r="C22" s="81">
        <f t="shared" si="0"/>
        <v>80.106039999999993</v>
      </c>
      <c r="D22" s="81">
        <f t="shared" si="0"/>
        <v>166.92537999999999</v>
      </c>
      <c r="E22" s="81">
        <f t="shared" si="0"/>
        <v>169.62396000000001</v>
      </c>
      <c r="F22" s="81">
        <f t="shared" si="0"/>
        <v>216.99039999999999</v>
      </c>
      <c r="G22" s="81">
        <f t="shared" si="0"/>
        <v>121.26142</v>
      </c>
      <c r="H22" s="81">
        <f t="shared" si="0"/>
        <v>91.127859999999998</v>
      </c>
      <c r="I22" s="81">
        <f t="shared" si="0"/>
        <v>68.569839999999999</v>
      </c>
      <c r="J22" s="81">
        <f t="shared" si="0"/>
        <v>61.154200000000003</v>
      </c>
      <c r="K22" s="81">
        <f t="shared" si="0"/>
        <v>57.213760000000001</v>
      </c>
      <c r="L22" s="81">
        <f t="shared" si="0"/>
        <v>0</v>
      </c>
      <c r="M22" s="81">
        <f t="shared" si="0"/>
        <v>0</v>
      </c>
      <c r="N22" s="81">
        <f t="shared" si="0"/>
        <v>0</v>
      </c>
      <c r="O22" s="81">
        <f t="shared" si="0"/>
        <v>0</v>
      </c>
      <c r="P22" s="81">
        <f t="shared" si="0"/>
        <v>0</v>
      </c>
      <c r="Q22" s="81">
        <f t="shared" si="0"/>
        <v>0</v>
      </c>
      <c r="R22" s="81">
        <f t="shared" si="0"/>
        <v>0</v>
      </c>
      <c r="S22" s="81">
        <f t="shared" si="0"/>
        <v>0</v>
      </c>
      <c r="T22" s="81">
        <f t="shared" si="0"/>
        <v>0</v>
      </c>
      <c r="U22" s="81">
        <f t="shared" si="0"/>
        <v>0</v>
      </c>
      <c r="V22" s="81">
        <f t="shared" si="0"/>
        <v>0</v>
      </c>
      <c r="W22" s="81">
        <f t="shared" si="0"/>
        <v>0</v>
      </c>
      <c r="X22" s="81">
        <f t="shared" si="0"/>
        <v>0</v>
      </c>
      <c r="Y22" s="81">
        <f t="shared" si="0"/>
        <v>0</v>
      </c>
      <c r="Z22" s="81">
        <f t="shared" si="0"/>
        <v>0</v>
      </c>
      <c r="AA22" s="81">
        <f t="shared" si="0"/>
        <v>0</v>
      </c>
      <c r="AB22" s="81">
        <f t="shared" si="3"/>
        <v>0</v>
      </c>
    </row>
    <row r="23" spans="1:28" x14ac:dyDescent="0.25">
      <c r="A23" s="2" t="s">
        <v>6</v>
      </c>
      <c r="B23" s="81">
        <f t="shared" si="1"/>
        <v>0</v>
      </c>
      <c r="C23" s="81">
        <f t="shared" si="0"/>
        <v>0</v>
      </c>
      <c r="D23" s="81">
        <f t="shared" si="0"/>
        <v>40.749020000000002</v>
      </c>
      <c r="E23" s="81">
        <f t="shared" si="0"/>
        <v>35.336300000000001</v>
      </c>
      <c r="F23" s="81">
        <f t="shared" si="0"/>
        <v>43.044699999999999</v>
      </c>
      <c r="G23" s="81">
        <f t="shared" si="0"/>
        <v>0</v>
      </c>
      <c r="H23" s="81">
        <f t="shared" si="0"/>
        <v>0</v>
      </c>
      <c r="I23" s="81">
        <f t="shared" si="0"/>
        <v>0</v>
      </c>
      <c r="J23" s="81">
        <f t="shared" si="0"/>
        <v>0</v>
      </c>
      <c r="K23" s="81">
        <f t="shared" si="0"/>
        <v>0</v>
      </c>
      <c r="L23" s="81">
        <f t="shared" si="0"/>
        <v>0</v>
      </c>
      <c r="M23" s="81">
        <f t="shared" si="0"/>
        <v>0</v>
      </c>
      <c r="N23" s="81">
        <f t="shared" si="0"/>
        <v>0</v>
      </c>
      <c r="O23" s="81">
        <f t="shared" si="0"/>
        <v>0</v>
      </c>
      <c r="P23" s="81">
        <f t="shared" si="0"/>
        <v>0</v>
      </c>
      <c r="Q23" s="81">
        <f t="shared" si="0"/>
        <v>0</v>
      </c>
      <c r="R23" s="81">
        <f t="shared" si="0"/>
        <v>0</v>
      </c>
      <c r="S23" s="81">
        <f t="shared" si="0"/>
        <v>0</v>
      </c>
      <c r="T23" s="81">
        <f t="shared" si="0"/>
        <v>0</v>
      </c>
      <c r="U23" s="81">
        <f t="shared" si="0"/>
        <v>0</v>
      </c>
      <c r="V23" s="81">
        <f t="shared" si="0"/>
        <v>0</v>
      </c>
      <c r="W23" s="81">
        <f t="shared" si="0"/>
        <v>0</v>
      </c>
      <c r="X23" s="81">
        <f t="shared" si="0"/>
        <v>0</v>
      </c>
      <c r="Y23" s="81">
        <f t="shared" si="0"/>
        <v>0</v>
      </c>
      <c r="Z23" s="81">
        <f t="shared" si="0"/>
        <v>0</v>
      </c>
      <c r="AA23" s="81">
        <f t="shared" si="0"/>
        <v>0</v>
      </c>
      <c r="AB23" s="81">
        <f t="shared" si="3"/>
        <v>0</v>
      </c>
    </row>
    <row r="24" spans="1:28" x14ac:dyDescent="0.25">
      <c r="A24" s="2" t="s">
        <v>7</v>
      </c>
      <c r="B24" s="81">
        <f t="shared" si="1"/>
        <v>0</v>
      </c>
      <c r="C24" s="81">
        <f t="shared" si="0"/>
        <v>0</v>
      </c>
      <c r="D24" s="81">
        <f t="shared" si="0"/>
        <v>0</v>
      </c>
      <c r="E24" s="81">
        <f t="shared" si="0"/>
        <v>0</v>
      </c>
      <c r="F24" s="81">
        <f t="shared" si="0"/>
        <v>0</v>
      </c>
      <c r="G24" s="81">
        <f t="shared" si="0"/>
        <v>0</v>
      </c>
      <c r="H24" s="81">
        <f t="shared" si="0"/>
        <v>0</v>
      </c>
      <c r="I24" s="81">
        <f t="shared" si="0"/>
        <v>0</v>
      </c>
      <c r="J24" s="81">
        <f t="shared" si="0"/>
        <v>0</v>
      </c>
      <c r="K24" s="81">
        <f t="shared" si="0"/>
        <v>0</v>
      </c>
      <c r="L24" s="81">
        <f t="shared" si="0"/>
        <v>0</v>
      </c>
      <c r="M24" s="81">
        <f t="shared" si="0"/>
        <v>0</v>
      </c>
      <c r="N24" s="81">
        <f t="shared" si="0"/>
        <v>0</v>
      </c>
      <c r="O24" s="81">
        <f t="shared" si="0"/>
        <v>0</v>
      </c>
      <c r="P24" s="81">
        <f t="shared" si="0"/>
        <v>0</v>
      </c>
      <c r="Q24" s="81">
        <f t="shared" si="0"/>
        <v>0</v>
      </c>
      <c r="R24" s="81">
        <f t="shared" si="0"/>
        <v>0</v>
      </c>
      <c r="S24" s="81">
        <f t="shared" si="0"/>
        <v>0</v>
      </c>
      <c r="T24" s="81">
        <f t="shared" si="0"/>
        <v>0</v>
      </c>
      <c r="U24" s="81">
        <f t="shared" si="0"/>
        <v>0</v>
      </c>
      <c r="V24" s="81">
        <f t="shared" si="0"/>
        <v>0</v>
      </c>
      <c r="W24" s="81">
        <f t="shared" si="0"/>
        <v>0</v>
      </c>
      <c r="X24" s="81">
        <f t="shared" si="0"/>
        <v>0</v>
      </c>
      <c r="Y24" s="81">
        <f t="shared" si="0"/>
        <v>0</v>
      </c>
      <c r="Z24" s="81">
        <f t="shared" si="0"/>
        <v>0</v>
      </c>
      <c r="AA24" s="81">
        <f t="shared" si="0"/>
        <v>0</v>
      </c>
      <c r="AB24" s="81">
        <f t="shared" si="3"/>
        <v>0</v>
      </c>
    </row>
    <row r="25" spans="1:28" x14ac:dyDescent="0.25">
      <c r="A25" s="2" t="s">
        <v>8</v>
      </c>
      <c r="B25" s="81">
        <f>SUM(B17:B24)</f>
        <v>313.67021999999997</v>
      </c>
      <c r="C25" s="81">
        <f t="shared" ref="C25:AB25" si="4">SUM(C17:C24)</f>
        <v>11709.485060000001</v>
      </c>
      <c r="D25" s="81">
        <f t="shared" si="4"/>
        <v>58503.803580000007</v>
      </c>
      <c r="E25" s="81">
        <f t="shared" si="4"/>
        <v>75071.605039999995</v>
      </c>
      <c r="F25" s="81">
        <f t="shared" si="4"/>
        <v>74974.989459999997</v>
      </c>
      <c r="G25" s="81">
        <f t="shared" si="4"/>
        <v>80919.454679999995</v>
      </c>
      <c r="H25" s="81">
        <f t="shared" si="4"/>
        <v>79924.498259999993</v>
      </c>
      <c r="I25" s="81">
        <f t="shared" si="4"/>
        <v>78410.440459999998</v>
      </c>
      <c r="J25" s="81">
        <f t="shared" si="4"/>
        <v>81762.871979999996</v>
      </c>
      <c r="K25" s="81">
        <f t="shared" si="4"/>
        <v>78718.678799999994</v>
      </c>
      <c r="L25" s="81">
        <f t="shared" si="4"/>
        <v>76363.950779999999</v>
      </c>
      <c r="M25" s="81">
        <f t="shared" si="4"/>
        <v>81887.612380000006</v>
      </c>
      <c r="N25" s="81">
        <f t="shared" si="4"/>
        <v>77064.731200000009</v>
      </c>
      <c r="O25" s="81">
        <f t="shared" si="4"/>
        <v>74052.595559999987</v>
      </c>
      <c r="P25" s="81">
        <f t="shared" si="4"/>
        <v>74222.453659999999</v>
      </c>
      <c r="Q25" s="81">
        <f t="shared" si="4"/>
        <v>66526.364920000007</v>
      </c>
      <c r="R25" s="81">
        <f t="shared" si="4"/>
        <v>68086.309099999999</v>
      </c>
      <c r="S25" s="81">
        <f t="shared" si="4"/>
        <v>66453.535099999994</v>
      </c>
      <c r="T25" s="81">
        <f t="shared" si="4"/>
        <v>62727.816860000006</v>
      </c>
      <c r="U25" s="81">
        <f t="shared" si="4"/>
        <v>60336.975120000003</v>
      </c>
      <c r="V25" s="81">
        <f t="shared" si="4"/>
        <v>70202.045299999998</v>
      </c>
      <c r="W25" s="81">
        <f t="shared" si="4"/>
        <v>60816.070959999997</v>
      </c>
      <c r="X25" s="81">
        <f t="shared" si="4"/>
        <v>48587.452580000005</v>
      </c>
      <c r="Y25" s="81">
        <f t="shared" si="4"/>
        <v>55697.105719999992</v>
      </c>
      <c r="Z25" s="81">
        <f t="shared" si="4"/>
        <v>51808.174059999998</v>
      </c>
      <c r="AA25" s="81">
        <f t="shared" si="4"/>
        <v>38911.691339999998</v>
      </c>
      <c r="AB25" s="81">
        <f t="shared" si="4"/>
        <v>27739.789300000004</v>
      </c>
    </row>
    <row r="27" spans="1:28" ht="15.75" x14ac:dyDescent="0.25">
      <c r="A27" s="137" t="s">
        <v>205</v>
      </c>
      <c r="B27" s="159" t="s">
        <v>9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</row>
    <row r="28" spans="1:28" x14ac:dyDescent="0.25">
      <c r="A28" s="137"/>
      <c r="B28" s="2">
        <v>0</v>
      </c>
      <c r="C28" s="2">
        <v>2</v>
      </c>
      <c r="D28" s="2">
        <v>5</v>
      </c>
      <c r="E28" s="2">
        <v>7</v>
      </c>
      <c r="F28" s="2">
        <v>9</v>
      </c>
      <c r="G28" s="2">
        <v>12</v>
      </c>
      <c r="H28" s="2">
        <v>14</v>
      </c>
      <c r="I28" s="2">
        <v>16</v>
      </c>
      <c r="J28" s="2">
        <v>19</v>
      </c>
      <c r="K28" s="2">
        <v>21</v>
      </c>
      <c r="L28" s="2">
        <v>23</v>
      </c>
      <c r="M28" s="2">
        <v>26</v>
      </c>
      <c r="N28" s="2">
        <v>28</v>
      </c>
      <c r="O28" s="2">
        <v>30</v>
      </c>
      <c r="P28" s="2">
        <v>33</v>
      </c>
      <c r="Q28" s="2">
        <v>35</v>
      </c>
      <c r="R28" s="2">
        <v>37</v>
      </c>
      <c r="S28" s="2">
        <v>40</v>
      </c>
      <c r="T28" s="2">
        <v>42</v>
      </c>
      <c r="U28" s="2">
        <v>44</v>
      </c>
      <c r="V28" s="2">
        <v>47</v>
      </c>
      <c r="W28" s="2">
        <v>49</v>
      </c>
      <c r="X28" s="2">
        <v>51</v>
      </c>
      <c r="Y28" s="2">
        <v>54</v>
      </c>
      <c r="Z28" s="2">
        <v>58</v>
      </c>
      <c r="AA28" s="2">
        <v>61</v>
      </c>
      <c r="AB28" s="2">
        <v>63</v>
      </c>
    </row>
    <row r="29" spans="1:28" x14ac:dyDescent="0.25">
      <c r="A29" s="2" t="s">
        <v>0</v>
      </c>
      <c r="B29" s="25">
        <f>B17/1000</f>
        <v>0.20869842</v>
      </c>
      <c r="C29" s="25">
        <f t="shared" ref="C29:S37" si="5">C17/1000</f>
        <v>5.1856840399999999</v>
      </c>
      <c r="D29" s="48">
        <f t="shared" si="5"/>
        <v>15.933539619999999</v>
      </c>
      <c r="E29" s="48">
        <f t="shared" si="5"/>
        <v>20.95136668</v>
      </c>
      <c r="F29" s="48">
        <f t="shared" si="5"/>
        <v>17.84727006</v>
      </c>
      <c r="G29" s="48">
        <f t="shared" si="5"/>
        <v>26.96092234</v>
      </c>
      <c r="H29" s="48">
        <f t="shared" si="5"/>
        <v>28.067694840000001</v>
      </c>
      <c r="I29" s="48">
        <f t="shared" si="5"/>
        <v>27.09163118</v>
      </c>
      <c r="J29" s="48">
        <f t="shared" si="5"/>
        <v>27.150804300000001</v>
      </c>
      <c r="K29" s="48">
        <f t="shared" si="5"/>
        <v>26.393334079999999</v>
      </c>
      <c r="L29" s="48">
        <f t="shared" si="5"/>
        <v>24.565610620000001</v>
      </c>
      <c r="M29" s="48">
        <f t="shared" si="5"/>
        <v>25.74474382</v>
      </c>
      <c r="N29" s="48">
        <f t="shared" si="5"/>
        <v>24.22522172</v>
      </c>
      <c r="O29" s="48">
        <f t="shared" si="5"/>
        <v>24.059544460000001</v>
      </c>
      <c r="P29" s="48">
        <f t="shared" si="5"/>
        <v>24.473782960000001</v>
      </c>
      <c r="Q29" s="48">
        <f t="shared" si="5"/>
        <v>22.090103360000001</v>
      </c>
      <c r="R29" s="48">
        <f t="shared" si="5"/>
        <v>23.503148659999997</v>
      </c>
      <c r="S29" s="48">
        <f t="shared" si="5"/>
        <v>23.715641739999999</v>
      </c>
      <c r="T29" s="48">
        <f t="shared" ref="T29:AB29" si="6">T17/1000</f>
        <v>22.049804460000001</v>
      </c>
      <c r="U29" s="48">
        <f t="shared" si="6"/>
        <v>20.433277399999998</v>
      </c>
      <c r="V29" s="48">
        <f t="shared" si="6"/>
        <v>21.608767019999998</v>
      </c>
      <c r="W29" s="48">
        <f t="shared" si="6"/>
        <v>20.757185880000002</v>
      </c>
      <c r="X29" s="48">
        <f t="shared" si="6"/>
        <v>15.01521196</v>
      </c>
      <c r="Y29" s="48">
        <f t="shared" si="6"/>
        <v>15.461723040000001</v>
      </c>
      <c r="Z29" s="48">
        <f t="shared" si="6"/>
        <v>13.3527214</v>
      </c>
      <c r="AA29" s="25">
        <f t="shared" si="6"/>
        <v>9.3544308600000008</v>
      </c>
      <c r="AB29" s="25">
        <f t="shared" si="6"/>
        <v>7.4898695000000002</v>
      </c>
    </row>
    <row r="30" spans="1:28" x14ac:dyDescent="0.25">
      <c r="A30" s="2" t="s">
        <v>1</v>
      </c>
      <c r="B30" s="81">
        <f t="shared" ref="B30:P37" si="7">B18/1000</f>
        <v>0</v>
      </c>
      <c r="C30" s="25">
        <f t="shared" si="7"/>
        <v>1.4759888800000001</v>
      </c>
      <c r="D30" s="25">
        <f t="shared" si="7"/>
        <v>4.3700256799999995</v>
      </c>
      <c r="E30" s="25">
        <f t="shared" si="7"/>
        <v>4.5474536399999996</v>
      </c>
      <c r="F30" s="25">
        <f t="shared" si="7"/>
        <v>5.3428356800000003</v>
      </c>
      <c r="G30" s="25">
        <f t="shared" si="7"/>
        <v>3.9287033600000001</v>
      </c>
      <c r="H30" s="25">
        <f t="shared" si="7"/>
        <v>3.3195106999999999</v>
      </c>
      <c r="I30" s="25">
        <f t="shared" si="7"/>
        <v>2.7492968799999997</v>
      </c>
      <c r="J30" s="25">
        <f t="shared" si="7"/>
        <v>2.4414021200000002</v>
      </c>
      <c r="K30" s="25">
        <f t="shared" si="7"/>
        <v>2.1020378599999998</v>
      </c>
      <c r="L30" s="25">
        <f t="shared" si="7"/>
        <v>1.73925532</v>
      </c>
      <c r="M30" s="25">
        <f t="shared" si="7"/>
        <v>1.5651850999999999</v>
      </c>
      <c r="N30" s="25">
        <f t="shared" si="7"/>
        <v>1.3638042800000001</v>
      </c>
      <c r="O30" s="25">
        <f t="shared" si="7"/>
        <v>1.2550259799999999</v>
      </c>
      <c r="P30" s="25">
        <f t="shared" si="7"/>
        <v>1.20387632</v>
      </c>
      <c r="Q30" s="25">
        <f t="shared" si="5"/>
        <v>3.1447848</v>
      </c>
      <c r="R30" s="25">
        <f t="shared" si="5"/>
        <v>1.7624346200000001</v>
      </c>
      <c r="S30" s="25">
        <f t="shared" si="5"/>
        <v>1.4310006399999999</v>
      </c>
      <c r="T30" s="25">
        <f t="shared" ref="T30:AB30" si="8">T18/1000</f>
        <v>2.3540322799999998</v>
      </c>
      <c r="U30" s="25">
        <f t="shared" si="8"/>
        <v>0.93952650000000004</v>
      </c>
      <c r="V30" s="25">
        <f t="shared" si="8"/>
        <v>0.85676774</v>
      </c>
      <c r="W30" s="25">
        <f t="shared" si="8"/>
        <v>0.71689764</v>
      </c>
      <c r="X30" s="25">
        <f t="shared" si="8"/>
        <v>0.44490362</v>
      </c>
      <c r="Y30" s="25">
        <f t="shared" si="8"/>
        <v>0.48549682</v>
      </c>
      <c r="Z30" s="25">
        <f t="shared" si="8"/>
        <v>0.38181277999999996</v>
      </c>
      <c r="AA30" s="25">
        <f t="shared" si="8"/>
        <v>0.34823432000000004</v>
      </c>
      <c r="AB30" s="25">
        <f t="shared" si="8"/>
        <v>0.3083515</v>
      </c>
    </row>
    <row r="31" spans="1:28" x14ac:dyDescent="0.25">
      <c r="A31" s="2" t="s">
        <v>2</v>
      </c>
      <c r="B31" s="81">
        <f t="shared" si="7"/>
        <v>0</v>
      </c>
      <c r="C31" s="25">
        <f t="shared" si="7"/>
        <v>1.2536331399999998</v>
      </c>
      <c r="D31" s="25">
        <f t="shared" si="7"/>
        <v>6.6520862800000007</v>
      </c>
      <c r="E31" s="48">
        <f t="shared" si="7"/>
        <v>10.111002780000002</v>
      </c>
      <c r="F31" s="48">
        <f t="shared" si="7"/>
        <v>10.201360860000001</v>
      </c>
      <c r="G31" s="48">
        <f t="shared" si="7"/>
        <v>10.509406520000001</v>
      </c>
      <c r="H31" s="48">
        <f t="shared" si="7"/>
        <v>10.128206219999999</v>
      </c>
      <c r="I31" s="48">
        <f t="shared" si="7"/>
        <v>10.084621180000001</v>
      </c>
      <c r="J31" s="48">
        <f t="shared" si="7"/>
        <v>10.798240180000001</v>
      </c>
      <c r="K31" s="48">
        <f t="shared" si="7"/>
        <v>10.41629462</v>
      </c>
      <c r="L31" s="48">
        <f t="shared" si="7"/>
        <v>10.009329559999999</v>
      </c>
      <c r="M31" s="48">
        <f t="shared" si="7"/>
        <v>10.820922679999999</v>
      </c>
      <c r="N31" s="48">
        <f t="shared" si="7"/>
        <v>10.391111839999999</v>
      </c>
      <c r="O31" s="48">
        <f t="shared" si="7"/>
        <v>10.371727779999999</v>
      </c>
      <c r="P31" s="48">
        <f t="shared" si="7"/>
        <v>10.631863579999999</v>
      </c>
      <c r="Q31" s="48">
        <f t="shared" si="5"/>
        <v>10.42036148</v>
      </c>
      <c r="R31" s="48">
        <f t="shared" si="5"/>
        <v>10.0430346</v>
      </c>
      <c r="S31" s="48">
        <f t="shared" si="5"/>
        <v>10.04395804</v>
      </c>
      <c r="T31" s="25">
        <f t="shared" ref="T31:AB31" si="9">T19/1000</f>
        <v>9.7714920999999997</v>
      </c>
      <c r="U31" s="25">
        <f t="shared" si="9"/>
        <v>9.2191073600000006</v>
      </c>
      <c r="V31" s="25">
        <f t="shared" si="9"/>
        <v>10.782974980000001</v>
      </c>
      <c r="W31" s="25">
        <f t="shared" si="9"/>
        <v>9.1012183399999991</v>
      </c>
      <c r="X31" s="25">
        <f t="shared" si="9"/>
        <v>7.70894572</v>
      </c>
      <c r="Y31" s="25">
        <f t="shared" si="9"/>
        <v>8.9524262199999995</v>
      </c>
      <c r="Z31" s="25">
        <f t="shared" si="9"/>
        <v>8.3162709600000007</v>
      </c>
      <c r="AA31" s="25">
        <f t="shared" si="9"/>
        <v>6.1898576400000005</v>
      </c>
      <c r="AB31" s="25">
        <f t="shared" si="9"/>
        <v>4.3602829000000005</v>
      </c>
    </row>
    <row r="32" spans="1:28" x14ac:dyDescent="0.25">
      <c r="A32" s="2" t="s">
        <v>3</v>
      </c>
      <c r="B32" s="25">
        <f t="shared" si="7"/>
        <v>5.1955599999999998E-2</v>
      </c>
      <c r="C32" s="25">
        <f t="shared" si="7"/>
        <v>2.3357877999999999</v>
      </c>
      <c r="D32" s="48">
        <f t="shared" si="7"/>
        <v>20.803202580000001</v>
      </c>
      <c r="E32" s="48">
        <f t="shared" si="7"/>
        <v>24.419337339999998</v>
      </c>
      <c r="F32" s="48">
        <f t="shared" si="7"/>
        <v>26.783472000000003</v>
      </c>
      <c r="G32" s="48">
        <f t="shared" si="7"/>
        <v>23.85383942</v>
      </c>
      <c r="H32" s="48">
        <f t="shared" si="7"/>
        <v>22.685957439999999</v>
      </c>
      <c r="I32" s="48">
        <f t="shared" si="7"/>
        <v>22.855013</v>
      </c>
      <c r="J32" s="48">
        <f t="shared" si="7"/>
        <v>24.8413504</v>
      </c>
      <c r="K32" s="48">
        <f t="shared" si="7"/>
        <v>23.437539300000001</v>
      </c>
      <c r="L32" s="48">
        <f t="shared" si="7"/>
        <v>22.92491828</v>
      </c>
      <c r="M32" s="48">
        <f t="shared" si="7"/>
        <v>25.054750739999999</v>
      </c>
      <c r="N32" s="48">
        <f t="shared" si="7"/>
        <v>22.915681960000001</v>
      </c>
      <c r="O32" s="48">
        <f t="shared" si="7"/>
        <v>20.3082463</v>
      </c>
      <c r="P32" s="48">
        <f t="shared" si="7"/>
        <v>19.584667620000001</v>
      </c>
      <c r="Q32" s="48">
        <f t="shared" si="5"/>
        <v>15.644541199999999</v>
      </c>
      <c r="R32" s="48">
        <f t="shared" si="5"/>
        <v>15.86198918</v>
      </c>
      <c r="S32" s="48">
        <f t="shared" si="5"/>
        <v>14.67008858</v>
      </c>
      <c r="T32" s="48">
        <f t="shared" ref="T32:AB32" si="10">T20/1000</f>
        <v>13.26064248</v>
      </c>
      <c r="U32" s="48">
        <f t="shared" si="10"/>
        <v>13.114847060000001</v>
      </c>
      <c r="V32" s="48">
        <f t="shared" si="10"/>
        <v>17.10991902</v>
      </c>
      <c r="W32" s="48">
        <f t="shared" si="10"/>
        <v>13.706206179999999</v>
      </c>
      <c r="X32" s="48">
        <f t="shared" si="10"/>
        <v>12.44495358</v>
      </c>
      <c r="Y32" s="48">
        <f t="shared" si="10"/>
        <v>15.45617612</v>
      </c>
      <c r="Z32" s="48">
        <f t="shared" si="10"/>
        <v>15.455916139999999</v>
      </c>
      <c r="AA32" s="48">
        <f t="shared" si="10"/>
        <v>12.287094680000001</v>
      </c>
      <c r="AB32" s="25">
        <f t="shared" si="10"/>
        <v>8.8609226000000003</v>
      </c>
    </row>
    <row r="33" spans="1:28" x14ac:dyDescent="0.25">
      <c r="A33" s="2" t="s">
        <v>4</v>
      </c>
      <c r="B33" s="25">
        <f t="shared" si="7"/>
        <v>5.3016199999999999E-2</v>
      </c>
      <c r="C33" s="25">
        <f t="shared" si="7"/>
        <v>1.3782851599999999</v>
      </c>
      <c r="D33" s="48">
        <f t="shared" si="7"/>
        <v>10.537275019999999</v>
      </c>
      <c r="E33" s="48">
        <f t="shared" si="7"/>
        <v>14.837484340000001</v>
      </c>
      <c r="F33" s="48">
        <f t="shared" si="7"/>
        <v>14.540015760000001</v>
      </c>
      <c r="G33" s="48">
        <f t="shared" si="7"/>
        <v>15.545321620000001</v>
      </c>
      <c r="H33" s="48">
        <f t="shared" si="7"/>
        <v>15.632001200000001</v>
      </c>
      <c r="I33" s="48">
        <f t="shared" si="7"/>
        <v>15.56130838</v>
      </c>
      <c r="J33" s="48">
        <f t="shared" si="7"/>
        <v>16.469920779999999</v>
      </c>
      <c r="K33" s="48">
        <f t="shared" si="7"/>
        <v>16.312259179999998</v>
      </c>
      <c r="L33" s="48">
        <f t="shared" si="7"/>
        <v>17.124836999999999</v>
      </c>
      <c r="M33" s="48">
        <f t="shared" si="7"/>
        <v>18.702010040000001</v>
      </c>
      <c r="N33" s="48">
        <f t="shared" si="7"/>
        <v>18.168911400000002</v>
      </c>
      <c r="O33" s="48">
        <f t="shared" si="7"/>
        <v>18.058051039999999</v>
      </c>
      <c r="P33" s="48">
        <f t="shared" si="7"/>
        <v>18.32826318</v>
      </c>
      <c r="Q33" s="48">
        <f t="shared" si="5"/>
        <v>15.226574080000001</v>
      </c>
      <c r="R33" s="48">
        <f t="shared" si="5"/>
        <v>16.915702039999999</v>
      </c>
      <c r="S33" s="48">
        <f t="shared" si="5"/>
        <v>16.592846099999999</v>
      </c>
      <c r="T33" s="48">
        <f t="shared" ref="T33:AB33" si="11">T21/1000</f>
        <v>15.291845540000001</v>
      </c>
      <c r="U33" s="48">
        <f t="shared" si="11"/>
        <v>16.630216799999999</v>
      </c>
      <c r="V33" s="48">
        <f t="shared" si="11"/>
        <v>19.843616539999999</v>
      </c>
      <c r="W33" s="48">
        <f t="shared" si="11"/>
        <v>16.534562919999999</v>
      </c>
      <c r="X33" s="48">
        <f t="shared" si="11"/>
        <v>12.9734377</v>
      </c>
      <c r="Y33" s="48">
        <f t="shared" si="11"/>
        <v>15.341283520000001</v>
      </c>
      <c r="Z33" s="48">
        <f t="shared" si="11"/>
        <v>14.30145278</v>
      </c>
      <c r="AA33" s="48">
        <f t="shared" si="11"/>
        <v>10.73207384</v>
      </c>
      <c r="AB33" s="25">
        <f t="shared" si="11"/>
        <v>6.7203628000000011</v>
      </c>
    </row>
    <row r="34" spans="1:28" x14ac:dyDescent="0.25">
      <c r="A34" s="2" t="s">
        <v>5</v>
      </c>
      <c r="B34" s="81">
        <f t="shared" si="7"/>
        <v>0</v>
      </c>
      <c r="C34" s="25">
        <f t="shared" si="7"/>
        <v>8.0106039999999989E-2</v>
      </c>
      <c r="D34" s="25">
        <f t="shared" si="7"/>
        <v>0.16692537999999998</v>
      </c>
      <c r="E34" s="25">
        <f t="shared" si="7"/>
        <v>0.16962396000000002</v>
      </c>
      <c r="F34" s="25">
        <f t="shared" si="7"/>
        <v>0.2169904</v>
      </c>
      <c r="G34" s="25">
        <f t="shared" si="7"/>
        <v>0.12126141999999999</v>
      </c>
      <c r="H34" s="25">
        <f t="shared" si="7"/>
        <v>9.1127860000000005E-2</v>
      </c>
      <c r="I34" s="25">
        <f t="shared" si="7"/>
        <v>6.8569839999999993E-2</v>
      </c>
      <c r="J34" s="25">
        <f t="shared" si="7"/>
        <v>6.1154200000000006E-2</v>
      </c>
      <c r="K34" s="25">
        <f t="shared" si="7"/>
        <v>5.7213760000000002E-2</v>
      </c>
      <c r="L34" s="81">
        <f t="shared" si="7"/>
        <v>0</v>
      </c>
      <c r="M34" s="81">
        <f t="shared" si="7"/>
        <v>0</v>
      </c>
      <c r="N34" s="81">
        <f t="shared" si="7"/>
        <v>0</v>
      </c>
      <c r="O34" s="81">
        <f t="shared" si="7"/>
        <v>0</v>
      </c>
      <c r="P34" s="81">
        <f t="shared" si="7"/>
        <v>0</v>
      </c>
      <c r="Q34" s="81">
        <f t="shared" si="5"/>
        <v>0</v>
      </c>
      <c r="R34" s="81">
        <f t="shared" si="5"/>
        <v>0</v>
      </c>
      <c r="S34" s="81">
        <f t="shared" si="5"/>
        <v>0</v>
      </c>
      <c r="T34" s="81">
        <f t="shared" ref="T34:AB34" si="12">T22/1000</f>
        <v>0</v>
      </c>
      <c r="U34" s="81">
        <f t="shared" si="12"/>
        <v>0</v>
      </c>
      <c r="V34" s="81">
        <f t="shared" si="12"/>
        <v>0</v>
      </c>
      <c r="W34" s="81">
        <f t="shared" si="12"/>
        <v>0</v>
      </c>
      <c r="X34" s="81">
        <f t="shared" si="12"/>
        <v>0</v>
      </c>
      <c r="Y34" s="81">
        <f t="shared" si="12"/>
        <v>0</v>
      </c>
      <c r="Z34" s="81">
        <f t="shared" si="12"/>
        <v>0</v>
      </c>
      <c r="AA34" s="81">
        <f t="shared" si="12"/>
        <v>0</v>
      </c>
      <c r="AB34" s="81">
        <f t="shared" si="12"/>
        <v>0</v>
      </c>
    </row>
    <row r="35" spans="1:28" x14ac:dyDescent="0.25">
      <c r="A35" s="2" t="s">
        <v>6</v>
      </c>
      <c r="B35" s="81">
        <f t="shared" si="7"/>
        <v>0</v>
      </c>
      <c r="C35" s="81">
        <f t="shared" si="7"/>
        <v>0</v>
      </c>
      <c r="D35" s="25">
        <f t="shared" si="7"/>
        <v>4.0749020000000004E-2</v>
      </c>
      <c r="E35" s="25">
        <f t="shared" si="7"/>
        <v>3.5336300000000001E-2</v>
      </c>
      <c r="F35" s="25">
        <f t="shared" si="7"/>
        <v>4.3044699999999998E-2</v>
      </c>
      <c r="G35" s="81">
        <f t="shared" si="7"/>
        <v>0</v>
      </c>
      <c r="H35" s="81">
        <f t="shared" si="7"/>
        <v>0</v>
      </c>
      <c r="I35" s="81">
        <f t="shared" si="7"/>
        <v>0</v>
      </c>
      <c r="J35" s="81">
        <f t="shared" si="7"/>
        <v>0</v>
      </c>
      <c r="K35" s="81">
        <f t="shared" si="7"/>
        <v>0</v>
      </c>
      <c r="L35" s="81">
        <f t="shared" si="7"/>
        <v>0</v>
      </c>
      <c r="M35" s="81">
        <f t="shared" si="7"/>
        <v>0</v>
      </c>
      <c r="N35" s="81">
        <f t="shared" si="7"/>
        <v>0</v>
      </c>
      <c r="O35" s="81">
        <f t="shared" si="7"/>
        <v>0</v>
      </c>
      <c r="P35" s="81">
        <f t="shared" si="7"/>
        <v>0</v>
      </c>
      <c r="Q35" s="81">
        <f t="shared" si="5"/>
        <v>0</v>
      </c>
      <c r="R35" s="81">
        <f t="shared" si="5"/>
        <v>0</v>
      </c>
      <c r="S35" s="81">
        <f t="shared" si="5"/>
        <v>0</v>
      </c>
      <c r="T35" s="81">
        <f t="shared" ref="T35:AB35" si="13">T23/1000</f>
        <v>0</v>
      </c>
      <c r="U35" s="81">
        <f t="shared" si="13"/>
        <v>0</v>
      </c>
      <c r="V35" s="81">
        <f t="shared" si="13"/>
        <v>0</v>
      </c>
      <c r="W35" s="81">
        <f t="shared" si="13"/>
        <v>0</v>
      </c>
      <c r="X35" s="81">
        <f t="shared" si="13"/>
        <v>0</v>
      </c>
      <c r="Y35" s="81">
        <f t="shared" si="13"/>
        <v>0</v>
      </c>
      <c r="Z35" s="81">
        <f t="shared" si="13"/>
        <v>0</v>
      </c>
      <c r="AA35" s="81">
        <f t="shared" si="13"/>
        <v>0</v>
      </c>
      <c r="AB35" s="81">
        <f t="shared" si="13"/>
        <v>0</v>
      </c>
    </row>
    <row r="36" spans="1:28" x14ac:dyDescent="0.25">
      <c r="A36" s="2" t="s">
        <v>7</v>
      </c>
      <c r="B36" s="81">
        <f t="shared" si="7"/>
        <v>0</v>
      </c>
      <c r="C36" s="81">
        <f t="shared" si="7"/>
        <v>0</v>
      </c>
      <c r="D36" s="81">
        <f t="shared" si="7"/>
        <v>0</v>
      </c>
      <c r="E36" s="81">
        <f t="shared" si="7"/>
        <v>0</v>
      </c>
      <c r="F36" s="81">
        <f t="shared" si="7"/>
        <v>0</v>
      </c>
      <c r="G36" s="81">
        <f t="shared" si="7"/>
        <v>0</v>
      </c>
      <c r="H36" s="81">
        <f t="shared" si="7"/>
        <v>0</v>
      </c>
      <c r="I36" s="81">
        <f t="shared" si="7"/>
        <v>0</v>
      </c>
      <c r="J36" s="81">
        <f t="shared" si="7"/>
        <v>0</v>
      </c>
      <c r="K36" s="81">
        <f t="shared" si="7"/>
        <v>0</v>
      </c>
      <c r="L36" s="81">
        <f t="shared" si="7"/>
        <v>0</v>
      </c>
      <c r="M36" s="81">
        <f t="shared" si="7"/>
        <v>0</v>
      </c>
      <c r="N36" s="81">
        <f t="shared" si="7"/>
        <v>0</v>
      </c>
      <c r="O36" s="81">
        <f t="shared" si="7"/>
        <v>0</v>
      </c>
      <c r="P36" s="81">
        <f t="shared" si="7"/>
        <v>0</v>
      </c>
      <c r="Q36" s="81">
        <f t="shared" si="5"/>
        <v>0</v>
      </c>
      <c r="R36" s="81">
        <f t="shared" si="5"/>
        <v>0</v>
      </c>
      <c r="S36" s="81">
        <f t="shared" si="5"/>
        <v>0</v>
      </c>
      <c r="T36" s="81">
        <f t="shared" ref="T36:AB36" si="14">T24/1000</f>
        <v>0</v>
      </c>
      <c r="U36" s="81">
        <f t="shared" si="14"/>
        <v>0</v>
      </c>
      <c r="V36" s="81">
        <f t="shared" si="14"/>
        <v>0</v>
      </c>
      <c r="W36" s="81">
        <f t="shared" si="14"/>
        <v>0</v>
      </c>
      <c r="X36" s="81">
        <f t="shared" si="14"/>
        <v>0</v>
      </c>
      <c r="Y36" s="81">
        <f t="shared" si="14"/>
        <v>0</v>
      </c>
      <c r="Z36" s="81">
        <f t="shared" si="14"/>
        <v>0</v>
      </c>
      <c r="AA36" s="81">
        <f t="shared" si="14"/>
        <v>0</v>
      </c>
      <c r="AB36" s="81">
        <f t="shared" si="14"/>
        <v>0</v>
      </c>
    </row>
    <row r="37" spans="1:28" x14ac:dyDescent="0.25">
      <c r="A37" s="2" t="s">
        <v>8</v>
      </c>
      <c r="B37" s="25">
        <f t="shared" si="7"/>
        <v>0.31367022</v>
      </c>
      <c r="C37" s="25">
        <f t="shared" si="7"/>
        <v>11.70948506</v>
      </c>
      <c r="D37" s="25">
        <f t="shared" si="7"/>
        <v>58.50380358000001</v>
      </c>
      <c r="E37" s="25">
        <f t="shared" si="7"/>
        <v>75.071605039999994</v>
      </c>
      <c r="F37" s="25">
        <f t="shared" si="7"/>
        <v>74.974989460000003</v>
      </c>
      <c r="G37" s="25">
        <f t="shared" si="7"/>
        <v>80.919454680000001</v>
      </c>
      <c r="H37" s="25">
        <f t="shared" si="7"/>
        <v>79.924498259999993</v>
      </c>
      <c r="I37" s="25">
        <f t="shared" si="7"/>
        <v>78.410440460000004</v>
      </c>
      <c r="J37" s="25">
        <f t="shared" si="7"/>
        <v>81.76287198</v>
      </c>
      <c r="K37" s="25">
        <f t="shared" si="7"/>
        <v>78.718678799999992</v>
      </c>
      <c r="L37" s="25">
        <f t="shared" si="7"/>
        <v>76.363950779999996</v>
      </c>
      <c r="M37" s="25">
        <f t="shared" si="7"/>
        <v>81.887612380000007</v>
      </c>
      <c r="N37" s="25">
        <f t="shared" si="7"/>
        <v>77.064731200000011</v>
      </c>
      <c r="O37" s="25">
        <f t="shared" si="7"/>
        <v>74.052595559999986</v>
      </c>
      <c r="P37" s="25">
        <f t="shared" si="7"/>
        <v>74.222453659999999</v>
      </c>
      <c r="Q37" s="25">
        <f t="shared" si="5"/>
        <v>66.526364920000006</v>
      </c>
      <c r="R37" s="25">
        <f t="shared" si="5"/>
        <v>68.086309099999994</v>
      </c>
      <c r="S37" s="25">
        <f t="shared" si="5"/>
        <v>66.453535099999996</v>
      </c>
      <c r="T37" s="25">
        <f t="shared" ref="T37:AB37" si="15">T25/1000</f>
        <v>62.727816860000004</v>
      </c>
      <c r="U37" s="25">
        <f t="shared" si="15"/>
        <v>60.336975120000005</v>
      </c>
      <c r="V37" s="25">
        <f t="shared" si="15"/>
        <v>70.202045299999995</v>
      </c>
      <c r="W37" s="25">
        <f t="shared" si="15"/>
        <v>60.816070959999998</v>
      </c>
      <c r="X37" s="25">
        <f t="shared" si="15"/>
        <v>48.587452580000004</v>
      </c>
      <c r="Y37" s="25">
        <f t="shared" si="15"/>
        <v>55.697105719999989</v>
      </c>
      <c r="Z37" s="25">
        <f t="shared" si="15"/>
        <v>51.808174059999999</v>
      </c>
      <c r="AA37" s="25">
        <f t="shared" si="15"/>
        <v>38.911691339999997</v>
      </c>
      <c r="AB37" s="25">
        <f t="shared" si="15"/>
        <v>27.739789300000005</v>
      </c>
    </row>
    <row r="39" spans="1:28" ht="15.75" x14ac:dyDescent="0.25">
      <c r="A39" s="143" t="s">
        <v>224</v>
      </c>
      <c r="B39" s="159" t="s">
        <v>9</v>
      </c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</row>
    <row r="40" spans="1:28" x14ac:dyDescent="0.25">
      <c r="A40" s="143"/>
      <c r="B40" s="2">
        <v>0</v>
      </c>
      <c r="C40" s="2">
        <v>2</v>
      </c>
      <c r="D40" s="2">
        <v>5</v>
      </c>
      <c r="E40" s="2">
        <v>7</v>
      </c>
      <c r="F40" s="2">
        <v>9</v>
      </c>
      <c r="G40" s="2">
        <v>12</v>
      </c>
      <c r="H40" s="2">
        <v>14</v>
      </c>
      <c r="I40" s="2">
        <v>16</v>
      </c>
      <c r="J40" s="2">
        <v>19</v>
      </c>
      <c r="K40" s="2">
        <v>21</v>
      </c>
      <c r="L40" s="2">
        <v>23</v>
      </c>
      <c r="M40" s="2">
        <v>26</v>
      </c>
      <c r="N40" s="2">
        <v>28</v>
      </c>
      <c r="O40" s="2">
        <v>30</v>
      </c>
      <c r="P40" s="2">
        <v>33</v>
      </c>
      <c r="Q40" s="2">
        <v>35</v>
      </c>
      <c r="R40" s="2">
        <v>37</v>
      </c>
      <c r="S40" s="2">
        <v>40</v>
      </c>
      <c r="T40" s="2">
        <v>42</v>
      </c>
      <c r="U40" s="2">
        <v>44</v>
      </c>
      <c r="V40" s="2">
        <v>47</v>
      </c>
      <c r="W40" s="2">
        <v>49</v>
      </c>
      <c r="X40" s="2">
        <v>51</v>
      </c>
      <c r="Y40" s="2">
        <v>54</v>
      </c>
      <c r="Z40" s="2">
        <v>58</v>
      </c>
      <c r="AA40" s="2">
        <v>61</v>
      </c>
      <c r="AB40" s="2">
        <v>63</v>
      </c>
    </row>
    <row r="41" spans="1:28" x14ac:dyDescent="0.25">
      <c r="A41" s="2" t="s">
        <v>0</v>
      </c>
      <c r="B41" s="48">
        <f>(B29/B$37)*100</f>
        <v>66.534342979706523</v>
      </c>
      <c r="C41" s="48">
        <f t="shared" ref="C41:P41" si="16">(C29/C$37)*100</f>
        <v>44.286183495075058</v>
      </c>
      <c r="D41" s="48">
        <f t="shared" si="16"/>
        <v>27.235049082256609</v>
      </c>
      <c r="E41" s="48">
        <f t="shared" si="16"/>
        <v>27.908510373311717</v>
      </c>
      <c r="F41" s="48">
        <f t="shared" si="16"/>
        <v>23.804298191361159</v>
      </c>
      <c r="G41" s="48">
        <f t="shared" si="16"/>
        <v>33.318220502867085</v>
      </c>
      <c r="H41" s="48">
        <f t="shared" si="16"/>
        <v>35.117761701417031</v>
      </c>
      <c r="I41" s="48">
        <f t="shared" si="16"/>
        <v>34.55105088182794</v>
      </c>
      <c r="J41" s="48">
        <f t="shared" si="16"/>
        <v>33.206764442718395</v>
      </c>
      <c r="K41" s="48">
        <f t="shared" si="16"/>
        <v>33.528680209505751</v>
      </c>
      <c r="L41" s="48">
        <f t="shared" si="16"/>
        <v>32.169119550626796</v>
      </c>
      <c r="M41" s="48">
        <f t="shared" si="16"/>
        <v>31.439118899365809</v>
      </c>
      <c r="N41" s="48">
        <f t="shared" si="16"/>
        <v>31.434900690343287</v>
      </c>
      <c r="O41" s="48">
        <f t="shared" si="16"/>
        <v>32.489805763129695</v>
      </c>
      <c r="P41" s="48">
        <f t="shared" si="16"/>
        <v>32.973556859370476</v>
      </c>
      <c r="Q41" s="48">
        <f t="shared" ref="Q41:S41" si="17">(Q29/Q$37)*100</f>
        <v>33.205035908040408</v>
      </c>
      <c r="R41" s="48">
        <f t="shared" si="17"/>
        <v>34.519639808173999</v>
      </c>
      <c r="S41" s="48">
        <f t="shared" si="17"/>
        <v>35.68755477690155</v>
      </c>
      <c r="T41" s="48">
        <f t="shared" ref="T41:AB41" si="18">(T29/T$37)*100</f>
        <v>35.151557257623331</v>
      </c>
      <c r="U41" s="48">
        <f t="shared" si="18"/>
        <v>33.865266462830917</v>
      </c>
      <c r="V41" s="48">
        <f t="shared" si="18"/>
        <v>30.780822592358287</v>
      </c>
      <c r="W41" s="48">
        <f t="shared" si="18"/>
        <v>34.131086655782873</v>
      </c>
      <c r="X41" s="48">
        <f t="shared" si="18"/>
        <v>30.903476438237256</v>
      </c>
      <c r="Y41" s="48">
        <f t="shared" si="18"/>
        <v>27.760370741217759</v>
      </c>
      <c r="Z41" s="48">
        <f t="shared" si="18"/>
        <v>25.773387389673236</v>
      </c>
      <c r="AA41" s="48">
        <f t="shared" si="18"/>
        <v>24.040154868272044</v>
      </c>
      <c r="AB41" s="48">
        <f t="shared" si="18"/>
        <v>27.000455623503957</v>
      </c>
    </row>
    <row r="42" spans="1:28" x14ac:dyDescent="0.25">
      <c r="A42" s="2" t="s">
        <v>1</v>
      </c>
      <c r="B42" s="2">
        <f t="shared" ref="B42:B49" si="19">(B30/B$37)*100</f>
        <v>0</v>
      </c>
      <c r="C42" s="48">
        <f t="shared" ref="C42:O42" si="20">(C30/C$37)*100</f>
        <v>12.605070781823091</v>
      </c>
      <c r="D42" s="25">
        <f t="shared" si="20"/>
        <v>7.4696437027795701</v>
      </c>
      <c r="E42" s="25">
        <f t="shared" si="20"/>
        <v>6.0574882308390832</v>
      </c>
      <c r="F42" s="25">
        <f t="shared" si="20"/>
        <v>7.1261572938939368</v>
      </c>
      <c r="G42" s="25">
        <f t="shared" si="20"/>
        <v>4.8550788874396806</v>
      </c>
      <c r="H42" s="25">
        <f t="shared" si="20"/>
        <v>4.1533081499009219</v>
      </c>
      <c r="I42" s="25">
        <f t="shared" si="20"/>
        <v>3.5062892949855513</v>
      </c>
      <c r="J42" s="25">
        <f t="shared" si="20"/>
        <v>2.9859544569290462</v>
      </c>
      <c r="K42" s="25">
        <f t="shared" si="20"/>
        <v>2.6703164891024569</v>
      </c>
      <c r="L42" s="25">
        <f t="shared" si="20"/>
        <v>2.2775868747423651</v>
      </c>
      <c r="M42" s="25">
        <f t="shared" si="20"/>
        <v>1.9113820204413192</v>
      </c>
      <c r="N42" s="25">
        <f t="shared" si="20"/>
        <v>1.7696866760757608</v>
      </c>
      <c r="O42" s="25">
        <f t="shared" si="20"/>
        <v>1.6947764902894378</v>
      </c>
      <c r="P42" s="25">
        <f t="shared" ref="P42:S49" si="21">(P30/P$37)*100</f>
        <v>1.6219839962644533</v>
      </c>
      <c r="Q42" s="25">
        <f t="shared" si="21"/>
        <v>4.7271255595908483</v>
      </c>
      <c r="R42" s="25">
        <f t="shared" si="21"/>
        <v>2.5885301219830703</v>
      </c>
      <c r="S42" s="25">
        <f t="shared" si="21"/>
        <v>2.1533852756615803</v>
      </c>
      <c r="T42" s="25">
        <f t="shared" ref="T42:AB42" si="22">(T30/T$37)*100</f>
        <v>3.7527725303335222</v>
      </c>
      <c r="U42" s="25">
        <f t="shared" si="22"/>
        <v>1.5571322528705511</v>
      </c>
      <c r="V42" s="25">
        <f t="shared" si="22"/>
        <v>1.2204313084308387</v>
      </c>
      <c r="W42" s="25">
        <f t="shared" si="22"/>
        <v>1.1787963751744477</v>
      </c>
      <c r="X42" s="25">
        <f t="shared" si="22"/>
        <v>0.91567595413128355</v>
      </c>
      <c r="Y42" s="25">
        <f t="shared" si="22"/>
        <v>0.87167333692469673</v>
      </c>
      <c r="Z42" s="25">
        <f t="shared" si="22"/>
        <v>0.73697401409633845</v>
      </c>
      <c r="AA42" s="25">
        <f t="shared" si="22"/>
        <v>0.8949349360253227</v>
      </c>
      <c r="AB42" s="25">
        <f t="shared" si="22"/>
        <v>1.1115855879986802</v>
      </c>
    </row>
    <row r="43" spans="1:28" x14ac:dyDescent="0.25">
      <c r="A43" s="2" t="s">
        <v>2</v>
      </c>
      <c r="B43" s="2">
        <f t="shared" si="19"/>
        <v>0</v>
      </c>
      <c r="C43" s="48">
        <f t="shared" ref="C43:O43" si="23">(C31/C$37)*100</f>
        <v>10.706133818663414</v>
      </c>
      <c r="D43" s="48">
        <f t="shared" si="23"/>
        <v>11.370348375561122</v>
      </c>
      <c r="E43" s="48">
        <f t="shared" si="23"/>
        <v>13.468478227703551</v>
      </c>
      <c r="F43" s="48">
        <f t="shared" si="23"/>
        <v>13.606351842760233</v>
      </c>
      <c r="G43" s="48">
        <f t="shared" si="23"/>
        <v>12.987490538041774</v>
      </c>
      <c r="H43" s="48">
        <f t="shared" si="23"/>
        <v>12.672217455844685</v>
      </c>
      <c r="I43" s="48">
        <f t="shared" si="23"/>
        <v>12.861324487960923</v>
      </c>
      <c r="J43" s="48">
        <f t="shared" si="23"/>
        <v>13.206777010770065</v>
      </c>
      <c r="K43" s="48">
        <f t="shared" si="23"/>
        <v>13.232303665137227</v>
      </c>
      <c r="L43" s="48">
        <f t="shared" si="23"/>
        <v>13.107401408337664</v>
      </c>
      <c r="M43" s="48">
        <f t="shared" si="23"/>
        <v>13.214358515895464</v>
      </c>
      <c r="N43" s="48">
        <f t="shared" si="23"/>
        <v>13.483615239029078</v>
      </c>
      <c r="O43" s="48">
        <f t="shared" si="23"/>
        <v>14.005893651082715</v>
      </c>
      <c r="P43" s="48">
        <f t="shared" si="21"/>
        <v>14.32432243307759</v>
      </c>
      <c r="Q43" s="48">
        <f t="shared" si="21"/>
        <v>15.663506479770545</v>
      </c>
      <c r="R43" s="48">
        <f t="shared" si="21"/>
        <v>14.75044650349537</v>
      </c>
      <c r="S43" s="48">
        <f t="shared" si="21"/>
        <v>15.114256938905873</v>
      </c>
      <c r="T43" s="48">
        <f t="shared" ref="T43:AB43" si="24">(T31/T$37)*100</f>
        <v>15.577605899801434</v>
      </c>
      <c r="U43" s="48">
        <f t="shared" si="24"/>
        <v>15.2793661625641</v>
      </c>
      <c r="V43" s="48">
        <f t="shared" si="24"/>
        <v>15.359915703196759</v>
      </c>
      <c r="W43" s="48">
        <f t="shared" si="24"/>
        <v>14.965153447657054</v>
      </c>
      <c r="X43" s="48">
        <f t="shared" si="24"/>
        <v>15.866124504689971</v>
      </c>
      <c r="Y43" s="48">
        <f t="shared" si="24"/>
        <v>16.073413697662424</v>
      </c>
      <c r="Z43" s="48">
        <f t="shared" si="24"/>
        <v>16.05204412409666</v>
      </c>
      <c r="AA43" s="48">
        <f t="shared" si="24"/>
        <v>15.907449475569369</v>
      </c>
      <c r="AB43" s="48">
        <f t="shared" si="24"/>
        <v>15.718514848272477</v>
      </c>
    </row>
    <row r="44" spans="1:28" x14ac:dyDescent="0.25">
      <c r="A44" s="2" t="s">
        <v>3</v>
      </c>
      <c r="B44" s="48">
        <f t="shared" si="19"/>
        <v>16.563765600699995</v>
      </c>
      <c r="C44" s="48">
        <f t="shared" ref="C44:O44" si="25">(C32/C$37)*100</f>
        <v>19.947826809046713</v>
      </c>
      <c r="D44" s="48">
        <f t="shared" si="25"/>
        <v>35.558718078138327</v>
      </c>
      <c r="E44" s="48">
        <f t="shared" si="25"/>
        <v>32.528060812059067</v>
      </c>
      <c r="F44" s="48">
        <f t="shared" si="25"/>
        <v>35.723208756553795</v>
      </c>
      <c r="G44" s="48">
        <f t="shared" si="25"/>
        <v>29.478497493997203</v>
      </c>
      <c r="H44" s="48">
        <f t="shared" si="25"/>
        <v>28.384235039175337</v>
      </c>
      <c r="I44" s="48">
        <f t="shared" si="25"/>
        <v>29.147920692601094</v>
      </c>
      <c r="J44" s="48">
        <f t="shared" si="25"/>
        <v>30.38218912622888</v>
      </c>
      <c r="K44" s="48">
        <f t="shared" si="25"/>
        <v>29.773796584604266</v>
      </c>
      <c r="L44" s="48">
        <f t="shared" si="25"/>
        <v>30.020602713504609</v>
      </c>
      <c r="M44" s="48">
        <f t="shared" si="25"/>
        <v>30.596509058944427</v>
      </c>
      <c r="N44" s="48">
        <f t="shared" si="25"/>
        <v>29.735628222109462</v>
      </c>
      <c r="O44" s="48">
        <f t="shared" si="25"/>
        <v>27.424084390864532</v>
      </c>
      <c r="P44" s="48">
        <f t="shared" si="21"/>
        <v>26.386445953018367</v>
      </c>
      <c r="Q44" s="48">
        <f t="shared" si="21"/>
        <v>23.516302474685098</v>
      </c>
      <c r="R44" s="48">
        <f t="shared" si="21"/>
        <v>23.296885070834307</v>
      </c>
      <c r="S44" s="48">
        <f t="shared" si="21"/>
        <v>22.075708324507179</v>
      </c>
      <c r="T44" s="48">
        <f t="shared" ref="T44:AB44" si="26">(T32/T$37)*100</f>
        <v>21.139971297894775</v>
      </c>
      <c r="U44" s="48">
        <f t="shared" si="26"/>
        <v>21.736003559868216</v>
      </c>
      <c r="V44" s="48">
        <f t="shared" si="26"/>
        <v>24.37239391941192</v>
      </c>
      <c r="W44" s="48">
        <f t="shared" si="26"/>
        <v>22.537145138848015</v>
      </c>
      <c r="X44" s="48">
        <f t="shared" si="26"/>
        <v>25.613513199748823</v>
      </c>
      <c r="Y44" s="48">
        <f t="shared" si="26"/>
        <v>27.750411659990299</v>
      </c>
      <c r="Z44" s="48">
        <f t="shared" si="26"/>
        <v>29.832968292030941</v>
      </c>
      <c r="AA44" s="48">
        <f t="shared" si="26"/>
        <v>31.576871261232618</v>
      </c>
      <c r="AB44" s="48">
        <f t="shared" si="26"/>
        <v>31.94300614244391</v>
      </c>
    </row>
    <row r="45" spans="1:28" x14ac:dyDescent="0.25">
      <c r="A45" s="2" t="s">
        <v>4</v>
      </c>
      <c r="B45" s="48">
        <f t="shared" si="19"/>
        <v>16.901891419593483</v>
      </c>
      <c r="C45" s="48">
        <f t="shared" ref="C45:O45" si="27">(C33/C$37)*100</f>
        <v>11.770672689171183</v>
      </c>
      <c r="D45" s="48">
        <f t="shared" si="27"/>
        <v>18.011264866891921</v>
      </c>
      <c r="E45" s="48">
        <f t="shared" si="27"/>
        <v>19.764442670559962</v>
      </c>
      <c r="F45" s="48">
        <f t="shared" si="27"/>
        <v>19.393154790314792</v>
      </c>
      <c r="G45" s="48">
        <f t="shared" si="27"/>
        <v>19.210858107577153</v>
      </c>
      <c r="H45" s="48">
        <f t="shared" si="27"/>
        <v>19.558460222231243</v>
      </c>
      <c r="I45" s="48">
        <f t="shared" si="27"/>
        <v>19.845964757637581</v>
      </c>
      <c r="J45" s="48">
        <f t="shared" si="27"/>
        <v>20.143520379309454</v>
      </c>
      <c r="K45" s="48">
        <f t="shared" si="27"/>
        <v>20.722221750500214</v>
      </c>
      <c r="L45" s="48">
        <f t="shared" si="27"/>
        <v>22.425289452788576</v>
      </c>
      <c r="M45" s="48">
        <f t="shared" si="27"/>
        <v>22.838631505352971</v>
      </c>
      <c r="N45" s="48">
        <f t="shared" si="27"/>
        <v>23.576169172442398</v>
      </c>
      <c r="O45" s="48">
        <f t="shared" si="27"/>
        <v>24.385439704633633</v>
      </c>
      <c r="P45" s="48">
        <f t="shared" si="21"/>
        <v>24.693690758269121</v>
      </c>
      <c r="Q45" s="48">
        <f t="shared" si="21"/>
        <v>22.888029577913091</v>
      </c>
      <c r="R45" s="48">
        <f t="shared" si="21"/>
        <v>24.84449849551325</v>
      </c>
      <c r="S45" s="48">
        <f t="shared" si="21"/>
        <v>24.969094684023815</v>
      </c>
      <c r="T45" s="48">
        <f t="shared" ref="T45:AB45" si="28">(T33/T$37)*100</f>
        <v>24.378093014346934</v>
      </c>
      <c r="U45" s="48">
        <f t="shared" si="28"/>
        <v>27.562231561866202</v>
      </c>
      <c r="V45" s="48">
        <f t="shared" si="28"/>
        <v>28.266436476602202</v>
      </c>
      <c r="W45" s="48">
        <f t="shared" si="28"/>
        <v>27.187818382537614</v>
      </c>
      <c r="X45" s="48">
        <f t="shared" si="28"/>
        <v>26.701209903192662</v>
      </c>
      <c r="Y45" s="48">
        <f t="shared" si="28"/>
        <v>27.544130564204846</v>
      </c>
      <c r="Z45" s="48">
        <f t="shared" si="28"/>
        <v>27.604626180102827</v>
      </c>
      <c r="AA45" s="48">
        <f t="shared" si="28"/>
        <v>27.580589458900661</v>
      </c>
      <c r="AB45" s="48">
        <f t="shared" si="28"/>
        <v>24.226437797780964</v>
      </c>
    </row>
    <row r="46" spans="1:28" x14ac:dyDescent="0.25">
      <c r="A46" s="2" t="s">
        <v>5</v>
      </c>
      <c r="B46" s="2">
        <f t="shared" si="19"/>
        <v>0</v>
      </c>
      <c r="C46" s="48">
        <f t="shared" ref="C46:O46" si="29">(C34/C$37)*100</f>
        <v>0.68411240622053437</v>
      </c>
      <c r="D46" s="48">
        <f t="shared" si="29"/>
        <v>0.28532397858840197</v>
      </c>
      <c r="E46" s="48">
        <f t="shared" si="29"/>
        <v>0.22594955830452834</v>
      </c>
      <c r="F46" s="48">
        <f t="shared" si="29"/>
        <v>0.28941704635486049</v>
      </c>
      <c r="G46" s="48">
        <f t="shared" si="29"/>
        <v>0.1498544700771085</v>
      </c>
      <c r="H46" s="48">
        <f t="shared" si="29"/>
        <v>0.11401743143079196</v>
      </c>
      <c r="I46" s="48">
        <f t="shared" si="29"/>
        <v>8.7449884986910573E-2</v>
      </c>
      <c r="J46" s="48">
        <f t="shared" si="29"/>
        <v>7.4794584044159951E-2</v>
      </c>
      <c r="K46" s="48">
        <f t="shared" si="29"/>
        <v>7.2681301150089944E-2</v>
      </c>
      <c r="L46" s="2">
        <f t="shared" si="29"/>
        <v>0</v>
      </c>
      <c r="M46" s="2">
        <f t="shared" si="29"/>
        <v>0</v>
      </c>
      <c r="N46" s="2">
        <f t="shared" si="29"/>
        <v>0</v>
      </c>
      <c r="O46" s="2">
        <f t="shared" si="29"/>
        <v>0</v>
      </c>
      <c r="P46" s="2">
        <f t="shared" si="21"/>
        <v>0</v>
      </c>
      <c r="Q46" s="2">
        <f t="shared" si="21"/>
        <v>0</v>
      </c>
      <c r="R46" s="2">
        <f t="shared" si="21"/>
        <v>0</v>
      </c>
      <c r="S46" s="2">
        <f t="shared" si="21"/>
        <v>0</v>
      </c>
      <c r="T46" s="2">
        <f t="shared" ref="T46:AB46" si="30">(T34/T$37)*100</f>
        <v>0</v>
      </c>
      <c r="U46" s="2">
        <f t="shared" si="30"/>
        <v>0</v>
      </c>
      <c r="V46" s="2">
        <f t="shared" si="30"/>
        <v>0</v>
      </c>
      <c r="W46" s="2">
        <f t="shared" si="30"/>
        <v>0</v>
      </c>
      <c r="X46" s="2">
        <f t="shared" si="30"/>
        <v>0</v>
      </c>
      <c r="Y46" s="2">
        <f t="shared" si="30"/>
        <v>0</v>
      </c>
      <c r="Z46" s="2">
        <f t="shared" si="30"/>
        <v>0</v>
      </c>
      <c r="AA46" s="2">
        <f t="shared" si="30"/>
        <v>0</v>
      </c>
      <c r="AB46" s="2">
        <f t="shared" si="30"/>
        <v>0</v>
      </c>
    </row>
    <row r="47" spans="1:28" x14ac:dyDescent="0.25">
      <c r="A47" s="2" t="s">
        <v>6</v>
      </c>
      <c r="B47" s="2">
        <f t="shared" si="19"/>
        <v>0</v>
      </c>
      <c r="C47" s="2">
        <f t="shared" ref="C47:O47" si="31">(C35/C$37)*100</f>
        <v>0</v>
      </c>
      <c r="D47" s="25">
        <f t="shared" si="31"/>
        <v>6.9651915784036955E-2</v>
      </c>
      <c r="E47" s="25">
        <f t="shared" si="31"/>
        <v>4.7070127222099425E-2</v>
      </c>
      <c r="F47" s="25">
        <f t="shared" si="31"/>
        <v>5.7412078761231208E-2</v>
      </c>
      <c r="G47" s="2">
        <f t="shared" si="31"/>
        <v>0</v>
      </c>
      <c r="H47" s="2">
        <f t="shared" si="31"/>
        <v>0</v>
      </c>
      <c r="I47" s="2">
        <f t="shared" si="31"/>
        <v>0</v>
      </c>
      <c r="J47" s="2">
        <f t="shared" si="31"/>
        <v>0</v>
      </c>
      <c r="K47" s="2">
        <f t="shared" si="31"/>
        <v>0</v>
      </c>
      <c r="L47" s="2">
        <f t="shared" si="31"/>
        <v>0</v>
      </c>
      <c r="M47" s="2">
        <f t="shared" si="31"/>
        <v>0</v>
      </c>
      <c r="N47" s="2">
        <f t="shared" si="31"/>
        <v>0</v>
      </c>
      <c r="O47" s="2">
        <f t="shared" si="31"/>
        <v>0</v>
      </c>
      <c r="P47" s="2">
        <f t="shared" si="21"/>
        <v>0</v>
      </c>
      <c r="Q47" s="2">
        <f t="shared" si="21"/>
        <v>0</v>
      </c>
      <c r="R47" s="2">
        <f t="shared" si="21"/>
        <v>0</v>
      </c>
      <c r="S47" s="2">
        <f t="shared" si="21"/>
        <v>0</v>
      </c>
      <c r="T47" s="2">
        <f t="shared" ref="T47:AB47" si="32">(T35/T$37)*100</f>
        <v>0</v>
      </c>
      <c r="U47" s="2">
        <f t="shared" si="32"/>
        <v>0</v>
      </c>
      <c r="V47" s="2">
        <f t="shared" si="32"/>
        <v>0</v>
      </c>
      <c r="W47" s="2">
        <f t="shared" si="32"/>
        <v>0</v>
      </c>
      <c r="X47" s="2">
        <f t="shared" si="32"/>
        <v>0</v>
      </c>
      <c r="Y47" s="2">
        <f t="shared" si="32"/>
        <v>0</v>
      </c>
      <c r="Z47" s="2">
        <f t="shared" si="32"/>
        <v>0</v>
      </c>
      <c r="AA47" s="2">
        <f t="shared" si="32"/>
        <v>0</v>
      </c>
      <c r="AB47" s="2">
        <f t="shared" si="32"/>
        <v>0</v>
      </c>
    </row>
    <row r="48" spans="1:28" x14ac:dyDescent="0.25">
      <c r="A48" s="2" t="s">
        <v>7</v>
      </c>
      <c r="B48" s="2">
        <f t="shared" si="19"/>
        <v>0</v>
      </c>
      <c r="C48" s="2">
        <f t="shared" ref="C48:O48" si="33">(C36/C$37)*100</f>
        <v>0</v>
      </c>
      <c r="D48" s="2">
        <f t="shared" si="33"/>
        <v>0</v>
      </c>
      <c r="E48" s="2">
        <f t="shared" si="33"/>
        <v>0</v>
      </c>
      <c r="F48" s="2">
        <f t="shared" si="33"/>
        <v>0</v>
      </c>
      <c r="G48" s="2">
        <f t="shared" si="33"/>
        <v>0</v>
      </c>
      <c r="H48" s="2">
        <f t="shared" si="33"/>
        <v>0</v>
      </c>
      <c r="I48" s="2">
        <f t="shared" si="33"/>
        <v>0</v>
      </c>
      <c r="J48" s="2">
        <f t="shared" si="33"/>
        <v>0</v>
      </c>
      <c r="K48" s="2">
        <f t="shared" si="33"/>
        <v>0</v>
      </c>
      <c r="L48" s="2">
        <f t="shared" si="33"/>
        <v>0</v>
      </c>
      <c r="M48" s="2">
        <f t="shared" si="33"/>
        <v>0</v>
      </c>
      <c r="N48" s="2">
        <f t="shared" si="33"/>
        <v>0</v>
      </c>
      <c r="O48" s="2">
        <f t="shared" si="33"/>
        <v>0</v>
      </c>
      <c r="P48" s="2">
        <f t="shared" si="21"/>
        <v>0</v>
      </c>
      <c r="Q48" s="2">
        <f t="shared" si="21"/>
        <v>0</v>
      </c>
      <c r="R48" s="2">
        <f t="shared" si="21"/>
        <v>0</v>
      </c>
      <c r="S48" s="2">
        <f t="shared" si="21"/>
        <v>0</v>
      </c>
      <c r="T48" s="2">
        <f t="shared" ref="T48:AB48" si="34">(T36/T$37)*100</f>
        <v>0</v>
      </c>
      <c r="U48" s="2">
        <f t="shared" si="34"/>
        <v>0</v>
      </c>
      <c r="V48" s="2">
        <f t="shared" si="34"/>
        <v>0</v>
      </c>
      <c r="W48" s="2">
        <f t="shared" si="34"/>
        <v>0</v>
      </c>
      <c r="X48" s="2">
        <f t="shared" si="34"/>
        <v>0</v>
      </c>
      <c r="Y48" s="2">
        <f t="shared" si="34"/>
        <v>0</v>
      </c>
      <c r="Z48" s="2">
        <f t="shared" si="34"/>
        <v>0</v>
      </c>
      <c r="AA48" s="2">
        <f t="shared" si="34"/>
        <v>0</v>
      </c>
      <c r="AB48" s="2">
        <f t="shared" si="34"/>
        <v>0</v>
      </c>
    </row>
    <row r="49" spans="1:28" x14ac:dyDescent="0.25">
      <c r="A49" s="2" t="s">
        <v>8</v>
      </c>
      <c r="B49" s="2">
        <f t="shared" si="19"/>
        <v>100</v>
      </c>
      <c r="C49" s="2">
        <f t="shared" ref="C49:O49" si="35">(C37/C$37)*100</f>
        <v>100</v>
      </c>
      <c r="D49" s="2">
        <f t="shared" si="35"/>
        <v>100</v>
      </c>
      <c r="E49" s="2">
        <f t="shared" si="35"/>
        <v>100</v>
      </c>
      <c r="F49" s="2">
        <f t="shared" si="35"/>
        <v>100</v>
      </c>
      <c r="G49" s="2">
        <f t="shared" si="35"/>
        <v>100</v>
      </c>
      <c r="H49" s="2">
        <f t="shared" si="35"/>
        <v>100</v>
      </c>
      <c r="I49" s="2">
        <f t="shared" si="35"/>
        <v>100</v>
      </c>
      <c r="J49" s="2">
        <f t="shared" si="35"/>
        <v>100</v>
      </c>
      <c r="K49" s="2">
        <f t="shared" si="35"/>
        <v>100</v>
      </c>
      <c r="L49" s="2">
        <f t="shared" si="35"/>
        <v>100</v>
      </c>
      <c r="M49" s="2">
        <f t="shared" si="35"/>
        <v>100</v>
      </c>
      <c r="N49" s="2">
        <f t="shared" si="35"/>
        <v>100</v>
      </c>
      <c r="O49" s="2">
        <f t="shared" si="35"/>
        <v>100</v>
      </c>
      <c r="P49" s="2">
        <f t="shared" si="21"/>
        <v>100</v>
      </c>
      <c r="Q49" s="2">
        <f t="shared" si="21"/>
        <v>100</v>
      </c>
      <c r="R49" s="2">
        <f t="shared" si="21"/>
        <v>100</v>
      </c>
      <c r="S49" s="2">
        <f t="shared" si="21"/>
        <v>100</v>
      </c>
      <c r="T49" s="2">
        <f t="shared" ref="T49:AB49" si="36">(T37/T$37)*100</f>
        <v>100</v>
      </c>
      <c r="U49" s="2">
        <f t="shared" si="36"/>
        <v>100</v>
      </c>
      <c r="V49" s="2">
        <f t="shared" si="36"/>
        <v>100</v>
      </c>
      <c r="W49" s="2">
        <f t="shared" si="36"/>
        <v>100</v>
      </c>
      <c r="X49" s="2">
        <f t="shared" si="36"/>
        <v>100</v>
      </c>
      <c r="Y49" s="2">
        <f t="shared" si="36"/>
        <v>100</v>
      </c>
      <c r="Z49" s="2">
        <f t="shared" si="36"/>
        <v>100</v>
      </c>
      <c r="AA49" s="2">
        <f t="shared" si="36"/>
        <v>100</v>
      </c>
      <c r="AB49" s="2">
        <f t="shared" si="36"/>
        <v>100</v>
      </c>
    </row>
  </sheetData>
  <mergeCells count="9">
    <mergeCell ref="A27:A28"/>
    <mergeCell ref="A39:A40"/>
    <mergeCell ref="B27:AB27"/>
    <mergeCell ref="B39:AB39"/>
    <mergeCell ref="A1:AB2"/>
    <mergeCell ref="A3:A4"/>
    <mergeCell ref="B3:AB3"/>
    <mergeCell ref="A15:A16"/>
    <mergeCell ref="B15:AB1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opLeftCell="A15" workbookViewId="0">
      <selection activeCell="B27" sqref="B27:AB27"/>
    </sheetView>
  </sheetViews>
  <sheetFormatPr defaultRowHeight="15" x14ac:dyDescent="0.25"/>
  <cols>
    <col min="1" max="1" width="18.28515625" bestFit="1" customWidth="1"/>
  </cols>
  <sheetData>
    <row r="1" spans="1:28" ht="15" customHeight="1" x14ac:dyDescent="0.25">
      <c r="A1" s="145" t="s">
        <v>76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spans="1:28" ht="15" customHeigh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spans="1:28" ht="15" customHeight="1" x14ac:dyDescent="0.25">
      <c r="A3" s="137" t="s">
        <v>10</v>
      </c>
      <c r="B3" s="160" t="s">
        <v>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2"/>
    </row>
    <row r="4" spans="1:28" ht="15" customHeight="1" x14ac:dyDescent="0.25">
      <c r="A4" s="137"/>
      <c r="B4" s="2">
        <v>0</v>
      </c>
      <c r="C4" s="2">
        <v>2</v>
      </c>
      <c r="D4" s="2">
        <v>5</v>
      </c>
      <c r="E4" s="2">
        <v>7</v>
      </c>
      <c r="F4" s="2">
        <v>9</v>
      </c>
      <c r="G4" s="2">
        <v>12</v>
      </c>
      <c r="H4" s="2">
        <v>14</v>
      </c>
      <c r="I4" s="2">
        <v>16</v>
      </c>
      <c r="J4" s="2">
        <v>19</v>
      </c>
      <c r="K4" s="2">
        <v>21</v>
      </c>
      <c r="L4" s="2">
        <v>23</v>
      </c>
      <c r="M4" s="2">
        <v>26</v>
      </c>
      <c r="N4" s="2">
        <v>28</v>
      </c>
      <c r="O4" s="2">
        <v>30</v>
      </c>
      <c r="P4" s="2">
        <v>33</v>
      </c>
      <c r="Q4" s="2">
        <v>35</v>
      </c>
      <c r="R4" s="2">
        <v>37</v>
      </c>
      <c r="S4" s="2">
        <v>40</v>
      </c>
      <c r="T4" s="2">
        <v>42</v>
      </c>
      <c r="U4" s="2">
        <v>44</v>
      </c>
      <c r="V4" s="2">
        <v>47</v>
      </c>
      <c r="W4" s="2">
        <v>49</v>
      </c>
      <c r="X4" s="2">
        <v>51</v>
      </c>
      <c r="Y4" s="2">
        <v>54</v>
      </c>
      <c r="Z4" s="2">
        <v>58</v>
      </c>
      <c r="AA4" s="2">
        <v>61</v>
      </c>
      <c r="AB4" s="2">
        <v>63</v>
      </c>
    </row>
    <row r="5" spans="1:28" x14ac:dyDescent="0.25">
      <c r="A5" s="2" t="s">
        <v>0</v>
      </c>
      <c r="B5" s="81">
        <v>72.627279999999999</v>
      </c>
      <c r="C5" s="81">
        <v>3943.0168600000002</v>
      </c>
      <c r="D5" s="81">
        <v>7039.9655700000003</v>
      </c>
      <c r="E5" s="81">
        <v>7863.4387699999997</v>
      </c>
      <c r="F5" s="81">
        <v>9969.7303100000008</v>
      </c>
      <c r="G5" s="81">
        <v>11346.090319999999</v>
      </c>
      <c r="H5" s="81">
        <v>10899.178</v>
      </c>
      <c r="I5" s="81">
        <v>10587.90216</v>
      </c>
      <c r="J5" s="81">
        <v>11385.48208</v>
      </c>
      <c r="K5" s="81">
        <v>10918.42769</v>
      </c>
      <c r="L5" s="81">
        <v>11349.094230000001</v>
      </c>
      <c r="M5" s="81">
        <v>12001.65415</v>
      </c>
      <c r="N5" s="81">
        <v>10618.84582</v>
      </c>
      <c r="O5" s="81">
        <v>9729.4948700000004</v>
      </c>
      <c r="P5" s="81">
        <v>11314.08401</v>
      </c>
      <c r="Q5" s="81">
        <v>9720.6759199999997</v>
      </c>
      <c r="R5" s="81">
        <v>10357.54883</v>
      </c>
      <c r="S5" s="81">
        <v>11686.707479999999</v>
      </c>
      <c r="T5" s="81">
        <v>10756.57639</v>
      </c>
      <c r="U5" s="81">
        <v>10175.508379999999</v>
      </c>
      <c r="V5" s="81">
        <v>13031.904780000001</v>
      </c>
      <c r="W5" s="81">
        <v>9819.7969799999992</v>
      </c>
      <c r="X5" s="81">
        <v>8233.0312200000008</v>
      </c>
      <c r="Y5" s="81">
        <v>9930.85</v>
      </c>
      <c r="Z5" s="81">
        <v>10176.171840000001</v>
      </c>
      <c r="AA5" s="81">
        <v>11298.334720000001</v>
      </c>
      <c r="AB5" s="81">
        <v>2233.013805</v>
      </c>
    </row>
    <row r="6" spans="1:28" x14ac:dyDescent="0.25">
      <c r="A6" s="2" t="s">
        <v>1</v>
      </c>
      <c r="B6" s="81">
        <v>0</v>
      </c>
      <c r="C6" s="81">
        <v>1608.1222399999999</v>
      </c>
      <c r="D6" s="81">
        <v>2635.31196</v>
      </c>
      <c r="E6" s="81">
        <v>2814.0060400000002</v>
      </c>
      <c r="F6" s="81">
        <v>3194.2932500000002</v>
      </c>
      <c r="G6" s="81">
        <v>3718.58583</v>
      </c>
      <c r="H6" s="81">
        <v>3333.7348299999999</v>
      </c>
      <c r="I6" s="81">
        <v>2750.9098399999998</v>
      </c>
      <c r="J6" s="81">
        <v>2513.1169599999998</v>
      </c>
      <c r="K6" s="81">
        <v>2187.7672299999999</v>
      </c>
      <c r="L6" s="81">
        <v>1820.2911200000001</v>
      </c>
      <c r="M6" s="81">
        <v>1598.61429</v>
      </c>
      <c r="N6" s="81">
        <v>1299.51108</v>
      </c>
      <c r="O6" s="81">
        <v>1048.0213900000001</v>
      </c>
      <c r="P6" s="81">
        <v>980.25661000000002</v>
      </c>
      <c r="Q6" s="81">
        <v>743.94015000000002</v>
      </c>
      <c r="R6" s="81">
        <v>636.58122000000003</v>
      </c>
      <c r="S6" s="81">
        <v>617.33603000000005</v>
      </c>
      <c r="T6" s="81">
        <v>473.77661999999998</v>
      </c>
      <c r="U6" s="81">
        <v>409.72232000000002</v>
      </c>
      <c r="V6" s="81">
        <v>525.76891000000001</v>
      </c>
      <c r="W6" s="81">
        <v>365.40579000000002</v>
      </c>
      <c r="X6" s="81">
        <v>275.88517000000002</v>
      </c>
      <c r="Y6" s="81">
        <v>315.98284000000001</v>
      </c>
      <c r="Z6" s="81">
        <v>305.51769999999999</v>
      </c>
      <c r="AA6" s="81">
        <v>281.11318</v>
      </c>
      <c r="AB6" s="81">
        <v>68.088284999999999</v>
      </c>
    </row>
    <row r="7" spans="1:28" x14ac:dyDescent="0.25">
      <c r="A7" s="2" t="s">
        <v>2</v>
      </c>
      <c r="B7" s="81">
        <v>0</v>
      </c>
      <c r="C7" s="81">
        <v>1582.4903400000001</v>
      </c>
      <c r="D7" s="81">
        <v>3451.2347399999999</v>
      </c>
      <c r="E7" s="81">
        <v>4015.8643400000001</v>
      </c>
      <c r="F7" s="81">
        <v>4093.6525700000002</v>
      </c>
      <c r="G7" s="81">
        <v>4286.3280999999997</v>
      </c>
      <c r="H7" s="81">
        <v>3937.0731799999999</v>
      </c>
      <c r="I7" s="81">
        <v>3810.96236</v>
      </c>
      <c r="J7" s="81">
        <v>4638.8882299999996</v>
      </c>
      <c r="K7" s="81">
        <v>4489.4166999999998</v>
      </c>
      <c r="L7" s="81">
        <v>4398.5706399999999</v>
      </c>
      <c r="M7" s="81">
        <v>4839.9392699999999</v>
      </c>
      <c r="N7" s="81">
        <v>4373.4275399999997</v>
      </c>
      <c r="O7" s="81">
        <v>3993.8633199999999</v>
      </c>
      <c r="P7" s="81">
        <v>4756.2004299999999</v>
      </c>
      <c r="Q7" s="81">
        <v>4001.6085400000002</v>
      </c>
      <c r="R7" s="81">
        <v>4083.2017900000001</v>
      </c>
      <c r="S7" s="81">
        <v>4714.8090599999996</v>
      </c>
      <c r="T7" s="81">
        <v>4308.7233399999996</v>
      </c>
      <c r="U7" s="81">
        <v>4289.4476800000002</v>
      </c>
      <c r="V7" s="81">
        <v>5827.2509399999999</v>
      </c>
      <c r="W7" s="81">
        <v>5106.8900800000001</v>
      </c>
      <c r="X7" s="81">
        <v>3456.0241999999998</v>
      </c>
      <c r="Y7" s="81">
        <v>4332.4237199999998</v>
      </c>
      <c r="Z7" s="81">
        <v>4317.1944800000001</v>
      </c>
      <c r="AA7" s="81">
        <v>4443.4741899999999</v>
      </c>
      <c r="AB7" s="81">
        <v>743.41989000000001</v>
      </c>
    </row>
    <row r="8" spans="1:28" x14ac:dyDescent="0.25">
      <c r="A8" s="2" t="s">
        <v>3</v>
      </c>
      <c r="B8" s="81">
        <v>0</v>
      </c>
      <c r="C8" s="81">
        <v>1627.0938799999999</v>
      </c>
      <c r="D8" s="81">
        <v>6025.0757299999996</v>
      </c>
      <c r="E8" s="81">
        <v>8612.2655699999996</v>
      </c>
      <c r="F8" s="81">
        <v>8774.7685899999997</v>
      </c>
      <c r="G8" s="81">
        <v>9805.2353800000001</v>
      </c>
      <c r="H8" s="81">
        <v>9469.5733600000003</v>
      </c>
      <c r="I8" s="81">
        <v>9829.5496700000003</v>
      </c>
      <c r="J8" s="81">
        <v>11364.390820000001</v>
      </c>
      <c r="K8" s="81">
        <v>10388.074140000001</v>
      </c>
      <c r="L8" s="81">
        <v>10120.199210000001</v>
      </c>
      <c r="M8" s="81">
        <v>11373.277470000001</v>
      </c>
      <c r="N8" s="81">
        <v>10364.717780000001</v>
      </c>
      <c r="O8" s="81">
        <v>9524.5842200000006</v>
      </c>
      <c r="P8" s="81">
        <v>11282.16538</v>
      </c>
      <c r="Q8" s="81">
        <v>9190.4138899999998</v>
      </c>
      <c r="R8" s="81">
        <v>8744.0409999999993</v>
      </c>
      <c r="S8" s="81">
        <v>8682.9771999999994</v>
      </c>
      <c r="T8" s="81">
        <v>7635.4616699999997</v>
      </c>
      <c r="U8" s="81">
        <v>7262.1789500000004</v>
      </c>
      <c r="V8" s="81">
        <v>8839.2100900000005</v>
      </c>
      <c r="W8" s="81">
        <v>8376.0662799999991</v>
      </c>
      <c r="X8" s="81">
        <v>4868.3294299999998</v>
      </c>
      <c r="Y8" s="81">
        <v>5803.3205500000004</v>
      </c>
      <c r="Z8" s="81">
        <v>5454.43397</v>
      </c>
      <c r="AA8" s="81">
        <v>6251.7497899999998</v>
      </c>
      <c r="AB8" s="81">
        <v>906.85441500000002</v>
      </c>
    </row>
    <row r="9" spans="1:28" x14ac:dyDescent="0.25">
      <c r="A9" s="2" t="s">
        <v>4</v>
      </c>
      <c r="B9" s="81">
        <v>0</v>
      </c>
      <c r="C9" s="81">
        <v>1866.4042899999999</v>
      </c>
      <c r="D9" s="81">
        <v>3505.57863</v>
      </c>
      <c r="E9" s="81">
        <v>4478.2178299999996</v>
      </c>
      <c r="F9" s="81">
        <v>5232.4878799999997</v>
      </c>
      <c r="G9" s="81">
        <v>6059.3411500000002</v>
      </c>
      <c r="H9" s="81">
        <v>5895.7939900000001</v>
      </c>
      <c r="I9" s="81">
        <v>6029.0032799999999</v>
      </c>
      <c r="J9" s="81">
        <v>7160.3764199999996</v>
      </c>
      <c r="K9" s="81">
        <v>6771.8223200000002</v>
      </c>
      <c r="L9" s="81">
        <v>7299.2215299999998</v>
      </c>
      <c r="M9" s="81">
        <v>8230.7361700000001</v>
      </c>
      <c r="N9" s="81">
        <v>7505.4098299999996</v>
      </c>
      <c r="O9" s="81">
        <v>6852.7149600000002</v>
      </c>
      <c r="P9" s="81">
        <v>8171.7720099999997</v>
      </c>
      <c r="Q9" s="81">
        <v>6576.2265500000003</v>
      </c>
      <c r="R9" s="81">
        <v>6842.0205500000002</v>
      </c>
      <c r="S9" s="81">
        <v>7820.9643699999997</v>
      </c>
      <c r="T9" s="81">
        <v>7153.26397</v>
      </c>
      <c r="U9" s="81">
        <v>7776.8444900000004</v>
      </c>
      <c r="V9" s="81">
        <v>10611.9185</v>
      </c>
      <c r="W9" s="81">
        <v>9407.0729599999995</v>
      </c>
      <c r="X9" s="81">
        <v>5860.8965500000004</v>
      </c>
      <c r="Y9" s="81">
        <v>7451.4164000000001</v>
      </c>
      <c r="Z9" s="81">
        <v>7410.6833200000001</v>
      </c>
      <c r="AA9" s="81">
        <v>8582.1271099999994</v>
      </c>
      <c r="AB9" s="81">
        <v>1131.8654099999999</v>
      </c>
    </row>
    <row r="10" spans="1:28" x14ac:dyDescent="0.25">
      <c r="A10" s="2" t="s">
        <v>74</v>
      </c>
      <c r="B10" s="81">
        <v>0</v>
      </c>
      <c r="C10" s="81">
        <v>82.917370000000005</v>
      </c>
      <c r="D10" s="81">
        <v>401.44707</v>
      </c>
      <c r="E10" s="81">
        <v>386.17282999999998</v>
      </c>
      <c r="F10" s="81">
        <v>268.91431</v>
      </c>
      <c r="G10" s="81">
        <v>193.8272</v>
      </c>
      <c r="H10" s="81">
        <v>136.45469</v>
      </c>
      <c r="I10" s="81">
        <v>101.42596</v>
      </c>
      <c r="J10" s="81">
        <v>77.939499999999995</v>
      </c>
      <c r="K10" s="81">
        <v>58.406480000000002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308.89634000000001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</row>
    <row r="11" spans="1:28" x14ac:dyDescent="0.25">
      <c r="A11" s="2" t="s">
        <v>6</v>
      </c>
      <c r="B11" s="81">
        <v>0</v>
      </c>
      <c r="C11" s="81">
        <v>23.561879999999999</v>
      </c>
      <c r="D11" s="81">
        <v>45.243850000000002</v>
      </c>
      <c r="E11" s="81">
        <v>39.257460000000002</v>
      </c>
      <c r="F11" s="81">
        <v>29.918489999999998</v>
      </c>
      <c r="G11" s="81">
        <v>18.58154</v>
      </c>
      <c r="H11" s="81">
        <v>15.08958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  <c r="Y11" s="81">
        <v>0</v>
      </c>
      <c r="Z11" s="81">
        <v>0</v>
      </c>
      <c r="AA11" s="81">
        <v>0</v>
      </c>
      <c r="AB11" s="81">
        <v>0</v>
      </c>
    </row>
    <row r="12" spans="1:28" x14ac:dyDescent="0.25">
      <c r="A12" s="2" t="s">
        <v>7</v>
      </c>
      <c r="B12" s="81">
        <v>0</v>
      </c>
      <c r="C12" s="81">
        <v>0</v>
      </c>
      <c r="D12" s="81">
        <v>0</v>
      </c>
      <c r="E12" s="81">
        <v>12.725490000000001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0</v>
      </c>
      <c r="Y12" s="81">
        <v>0</v>
      </c>
      <c r="Z12" s="81">
        <v>0</v>
      </c>
      <c r="AA12" s="81">
        <v>0</v>
      </c>
      <c r="AB12" s="81">
        <v>0</v>
      </c>
    </row>
    <row r="14" spans="1:28" x14ac:dyDescent="0.25">
      <c r="A14" s="6" t="s">
        <v>12</v>
      </c>
      <c r="B14" s="6">
        <v>2</v>
      </c>
      <c r="C14" s="2">
        <v>10</v>
      </c>
    </row>
    <row r="15" spans="1:28" ht="15.75" x14ac:dyDescent="0.25">
      <c r="A15" s="137" t="s">
        <v>204</v>
      </c>
      <c r="B15" s="159" t="s">
        <v>9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</row>
    <row r="16" spans="1:28" x14ac:dyDescent="0.25">
      <c r="A16" s="137"/>
      <c r="B16" s="2">
        <v>0</v>
      </c>
      <c r="C16" s="2">
        <v>2</v>
      </c>
      <c r="D16" s="2">
        <v>5</v>
      </c>
      <c r="E16" s="2">
        <v>7</v>
      </c>
      <c r="F16" s="2">
        <v>9</v>
      </c>
      <c r="G16" s="2">
        <v>12</v>
      </c>
      <c r="H16" s="2">
        <v>14</v>
      </c>
      <c r="I16" s="2">
        <v>16</v>
      </c>
      <c r="J16" s="2">
        <v>19</v>
      </c>
      <c r="K16" s="2">
        <v>21</v>
      </c>
      <c r="L16" s="2">
        <v>23</v>
      </c>
      <c r="M16" s="2">
        <v>26</v>
      </c>
      <c r="N16" s="2">
        <v>28</v>
      </c>
      <c r="O16" s="2">
        <v>30</v>
      </c>
      <c r="P16" s="2">
        <v>33</v>
      </c>
      <c r="Q16" s="2">
        <v>35</v>
      </c>
      <c r="R16" s="2">
        <v>37</v>
      </c>
      <c r="S16" s="2">
        <v>40</v>
      </c>
      <c r="T16" s="2">
        <v>42</v>
      </c>
      <c r="U16" s="2">
        <v>44</v>
      </c>
      <c r="V16" s="2">
        <v>47</v>
      </c>
      <c r="W16" s="2">
        <v>49</v>
      </c>
      <c r="X16" s="2">
        <v>51</v>
      </c>
      <c r="Y16" s="2">
        <v>54</v>
      </c>
      <c r="Z16" s="2">
        <v>58</v>
      </c>
      <c r="AA16" s="2">
        <v>61</v>
      </c>
      <c r="AB16" s="2">
        <v>63</v>
      </c>
    </row>
    <row r="17" spans="1:28" x14ac:dyDescent="0.25">
      <c r="A17" s="2" t="s">
        <v>0</v>
      </c>
      <c r="B17" s="81">
        <f t="shared" ref="B17:B24" si="0">B5*$B$14</f>
        <v>145.25456</v>
      </c>
      <c r="C17" s="81">
        <f t="shared" ref="C17:AA23" si="1">C5*$B$14</f>
        <v>7886.0337200000004</v>
      </c>
      <c r="D17" s="81">
        <f t="shared" si="1"/>
        <v>14079.931140000001</v>
      </c>
      <c r="E17" s="81">
        <f t="shared" si="1"/>
        <v>15726.877539999999</v>
      </c>
      <c r="F17" s="81">
        <f t="shared" si="1"/>
        <v>19939.460620000002</v>
      </c>
      <c r="G17" s="81">
        <f t="shared" si="1"/>
        <v>22692.180639999999</v>
      </c>
      <c r="H17" s="81">
        <f t="shared" si="1"/>
        <v>21798.356</v>
      </c>
      <c r="I17" s="81">
        <f t="shared" si="1"/>
        <v>21175.804319999999</v>
      </c>
      <c r="J17" s="81">
        <f t="shared" si="1"/>
        <v>22770.96416</v>
      </c>
      <c r="K17" s="81">
        <f t="shared" si="1"/>
        <v>21836.855380000001</v>
      </c>
      <c r="L17" s="81">
        <f t="shared" si="1"/>
        <v>22698.188460000001</v>
      </c>
      <c r="M17" s="81">
        <f t="shared" si="1"/>
        <v>24003.308300000001</v>
      </c>
      <c r="N17" s="81">
        <f t="shared" si="1"/>
        <v>21237.691640000001</v>
      </c>
      <c r="O17" s="81">
        <f t="shared" si="1"/>
        <v>19458.989740000001</v>
      </c>
      <c r="P17" s="81">
        <f t="shared" si="1"/>
        <v>22628.168020000001</v>
      </c>
      <c r="Q17" s="81">
        <f t="shared" si="1"/>
        <v>19441.351839999999</v>
      </c>
      <c r="R17" s="81">
        <f t="shared" si="1"/>
        <v>20715.097659999999</v>
      </c>
      <c r="S17" s="81">
        <f t="shared" si="1"/>
        <v>23373.414959999998</v>
      </c>
      <c r="T17" s="81">
        <f t="shared" si="1"/>
        <v>21513.15278</v>
      </c>
      <c r="U17" s="81">
        <f t="shared" si="1"/>
        <v>20351.016759999999</v>
      </c>
      <c r="V17" s="81">
        <f t="shared" si="1"/>
        <v>26063.809560000002</v>
      </c>
      <c r="W17" s="81">
        <f t="shared" si="1"/>
        <v>19639.593959999998</v>
      </c>
      <c r="X17" s="81">
        <f t="shared" si="1"/>
        <v>16466.062440000002</v>
      </c>
      <c r="Y17" s="81">
        <f t="shared" si="1"/>
        <v>19861.7</v>
      </c>
      <c r="Z17" s="81">
        <f t="shared" si="1"/>
        <v>20352.343680000002</v>
      </c>
      <c r="AA17" s="81">
        <f t="shared" si="1"/>
        <v>22596.669440000001</v>
      </c>
      <c r="AB17" s="81">
        <f>$C$14*AB5</f>
        <v>22330.138050000001</v>
      </c>
    </row>
    <row r="18" spans="1:28" x14ac:dyDescent="0.25">
      <c r="A18" s="2" t="s">
        <v>1</v>
      </c>
      <c r="B18" s="81">
        <f t="shared" si="0"/>
        <v>0</v>
      </c>
      <c r="C18" s="81">
        <f t="shared" ref="C18:Q18" si="2">C6*$B$14</f>
        <v>3216.2444799999998</v>
      </c>
      <c r="D18" s="81">
        <f t="shared" si="2"/>
        <v>5270.62392</v>
      </c>
      <c r="E18" s="81">
        <f t="shared" si="2"/>
        <v>5628.0120800000004</v>
      </c>
      <c r="F18" s="81">
        <f t="shared" si="2"/>
        <v>6388.5865000000003</v>
      </c>
      <c r="G18" s="81">
        <f t="shared" si="2"/>
        <v>7437.17166</v>
      </c>
      <c r="H18" s="81">
        <f t="shared" si="2"/>
        <v>6667.4696599999997</v>
      </c>
      <c r="I18" s="81">
        <f t="shared" si="2"/>
        <v>5501.8196799999996</v>
      </c>
      <c r="J18" s="81">
        <f t="shared" si="2"/>
        <v>5026.2339199999997</v>
      </c>
      <c r="K18" s="81">
        <f t="shared" si="2"/>
        <v>4375.5344599999999</v>
      </c>
      <c r="L18" s="81">
        <f t="shared" si="2"/>
        <v>3640.5822400000002</v>
      </c>
      <c r="M18" s="81">
        <f t="shared" si="2"/>
        <v>3197.22858</v>
      </c>
      <c r="N18" s="81">
        <f t="shared" si="2"/>
        <v>2599.02216</v>
      </c>
      <c r="O18" s="81">
        <f t="shared" si="2"/>
        <v>2096.0427800000002</v>
      </c>
      <c r="P18" s="81">
        <f t="shared" si="2"/>
        <v>1960.51322</v>
      </c>
      <c r="Q18" s="81">
        <f t="shared" si="2"/>
        <v>1487.8803</v>
      </c>
      <c r="R18" s="81">
        <f t="shared" si="1"/>
        <v>1273.1624400000001</v>
      </c>
      <c r="S18" s="81">
        <f t="shared" si="1"/>
        <v>1234.6720600000001</v>
      </c>
      <c r="T18" s="81">
        <f t="shared" si="1"/>
        <v>947.55323999999996</v>
      </c>
      <c r="U18" s="81">
        <f t="shared" si="1"/>
        <v>819.44464000000005</v>
      </c>
      <c r="V18" s="81">
        <f t="shared" si="1"/>
        <v>1051.53782</v>
      </c>
      <c r="W18" s="81">
        <f t="shared" si="1"/>
        <v>730.81158000000005</v>
      </c>
      <c r="X18" s="81">
        <f t="shared" si="1"/>
        <v>551.77034000000003</v>
      </c>
      <c r="Y18" s="81">
        <f t="shared" si="1"/>
        <v>631.96568000000002</v>
      </c>
      <c r="Z18" s="81">
        <f t="shared" si="1"/>
        <v>611.03539999999998</v>
      </c>
      <c r="AA18" s="81">
        <f t="shared" si="1"/>
        <v>562.22636</v>
      </c>
      <c r="AB18" s="81">
        <f t="shared" ref="AB18:AB24" si="3">$C$14*AB6</f>
        <v>680.88284999999996</v>
      </c>
    </row>
    <row r="19" spans="1:28" x14ac:dyDescent="0.25">
      <c r="A19" s="2" t="s">
        <v>2</v>
      </c>
      <c r="B19" s="81">
        <f t="shared" si="0"/>
        <v>0</v>
      </c>
      <c r="C19" s="81">
        <f t="shared" si="1"/>
        <v>3164.9806800000001</v>
      </c>
      <c r="D19" s="81">
        <f t="shared" si="1"/>
        <v>6902.4694799999997</v>
      </c>
      <c r="E19" s="81">
        <f t="shared" si="1"/>
        <v>8031.7286800000002</v>
      </c>
      <c r="F19" s="81">
        <f t="shared" si="1"/>
        <v>8187.3051400000004</v>
      </c>
      <c r="G19" s="81">
        <f t="shared" si="1"/>
        <v>8572.6561999999994</v>
      </c>
      <c r="H19" s="81">
        <f t="shared" si="1"/>
        <v>7874.1463599999997</v>
      </c>
      <c r="I19" s="81">
        <f t="shared" si="1"/>
        <v>7621.92472</v>
      </c>
      <c r="J19" s="81">
        <f t="shared" si="1"/>
        <v>9277.7764599999991</v>
      </c>
      <c r="K19" s="81">
        <f t="shared" si="1"/>
        <v>8978.8333999999995</v>
      </c>
      <c r="L19" s="81">
        <f t="shared" si="1"/>
        <v>8797.1412799999998</v>
      </c>
      <c r="M19" s="81">
        <f t="shared" si="1"/>
        <v>9679.8785399999997</v>
      </c>
      <c r="N19" s="81">
        <f t="shared" si="1"/>
        <v>8746.8550799999994</v>
      </c>
      <c r="O19" s="81">
        <f t="shared" si="1"/>
        <v>7987.7266399999999</v>
      </c>
      <c r="P19" s="81">
        <f t="shared" si="1"/>
        <v>9512.4008599999997</v>
      </c>
      <c r="Q19" s="81">
        <f t="shared" si="1"/>
        <v>8003.2170800000004</v>
      </c>
      <c r="R19" s="81">
        <f t="shared" si="1"/>
        <v>8166.4035800000001</v>
      </c>
      <c r="S19" s="81">
        <f t="shared" si="1"/>
        <v>9429.6181199999992</v>
      </c>
      <c r="T19" s="81">
        <f t="shared" si="1"/>
        <v>8617.4466799999991</v>
      </c>
      <c r="U19" s="81">
        <f t="shared" si="1"/>
        <v>8578.8953600000004</v>
      </c>
      <c r="V19" s="81">
        <f t="shared" si="1"/>
        <v>11654.50188</v>
      </c>
      <c r="W19" s="81">
        <f t="shared" si="1"/>
        <v>10213.78016</v>
      </c>
      <c r="X19" s="81">
        <f t="shared" si="1"/>
        <v>6912.0483999999997</v>
      </c>
      <c r="Y19" s="81">
        <f t="shared" si="1"/>
        <v>8664.8474399999996</v>
      </c>
      <c r="Z19" s="81">
        <f t="shared" si="1"/>
        <v>8634.3889600000002</v>
      </c>
      <c r="AA19" s="81">
        <f t="shared" si="1"/>
        <v>8886.9483799999998</v>
      </c>
      <c r="AB19" s="81">
        <f t="shared" si="3"/>
        <v>7434.1989000000003</v>
      </c>
    </row>
    <row r="20" spans="1:28" x14ac:dyDescent="0.25">
      <c r="A20" s="2" t="s">
        <v>3</v>
      </c>
      <c r="B20" s="81">
        <f t="shared" si="0"/>
        <v>0</v>
      </c>
      <c r="C20" s="81">
        <f t="shared" si="1"/>
        <v>3254.1877599999998</v>
      </c>
      <c r="D20" s="81">
        <f t="shared" si="1"/>
        <v>12050.151459999999</v>
      </c>
      <c r="E20" s="81">
        <f t="shared" si="1"/>
        <v>17224.531139999999</v>
      </c>
      <c r="F20" s="81">
        <f t="shared" si="1"/>
        <v>17549.537179999999</v>
      </c>
      <c r="G20" s="81">
        <f t="shared" si="1"/>
        <v>19610.47076</v>
      </c>
      <c r="H20" s="81">
        <f t="shared" si="1"/>
        <v>18939.146720000001</v>
      </c>
      <c r="I20" s="81">
        <f t="shared" si="1"/>
        <v>19659.099340000001</v>
      </c>
      <c r="J20" s="81">
        <f t="shared" si="1"/>
        <v>22728.781640000001</v>
      </c>
      <c r="K20" s="81">
        <f t="shared" si="1"/>
        <v>20776.148280000001</v>
      </c>
      <c r="L20" s="81">
        <f t="shared" si="1"/>
        <v>20240.398420000001</v>
      </c>
      <c r="M20" s="81">
        <f t="shared" si="1"/>
        <v>22746.554940000002</v>
      </c>
      <c r="N20" s="81">
        <f t="shared" si="1"/>
        <v>20729.435560000002</v>
      </c>
      <c r="O20" s="81">
        <f t="shared" si="1"/>
        <v>19049.168440000001</v>
      </c>
      <c r="P20" s="81">
        <f t="shared" si="1"/>
        <v>22564.330760000001</v>
      </c>
      <c r="Q20" s="81">
        <f t="shared" si="1"/>
        <v>18380.82778</v>
      </c>
      <c r="R20" s="81">
        <f t="shared" si="1"/>
        <v>17488.081999999999</v>
      </c>
      <c r="S20" s="81">
        <f t="shared" si="1"/>
        <v>17365.954399999999</v>
      </c>
      <c r="T20" s="81">
        <f t="shared" si="1"/>
        <v>15270.923339999999</v>
      </c>
      <c r="U20" s="81">
        <f t="shared" si="1"/>
        <v>14524.357900000001</v>
      </c>
      <c r="V20" s="81">
        <f t="shared" si="1"/>
        <v>17678.420180000001</v>
      </c>
      <c r="W20" s="81">
        <f t="shared" si="1"/>
        <v>16752.132559999998</v>
      </c>
      <c r="X20" s="81">
        <f t="shared" si="1"/>
        <v>9736.6588599999995</v>
      </c>
      <c r="Y20" s="81">
        <f t="shared" si="1"/>
        <v>11606.641100000001</v>
      </c>
      <c r="Z20" s="81">
        <f t="shared" si="1"/>
        <v>10908.86794</v>
      </c>
      <c r="AA20" s="81">
        <f t="shared" si="1"/>
        <v>12503.49958</v>
      </c>
      <c r="AB20" s="81">
        <f t="shared" si="3"/>
        <v>9068.5441499999997</v>
      </c>
    </row>
    <row r="21" spans="1:28" x14ac:dyDescent="0.25">
      <c r="A21" s="2" t="s">
        <v>4</v>
      </c>
      <c r="B21" s="81">
        <f t="shared" si="0"/>
        <v>0</v>
      </c>
      <c r="C21" s="81">
        <f t="shared" si="1"/>
        <v>3732.8085799999999</v>
      </c>
      <c r="D21" s="81">
        <f t="shared" si="1"/>
        <v>7011.15726</v>
      </c>
      <c r="E21" s="81">
        <f t="shared" si="1"/>
        <v>8956.4356599999992</v>
      </c>
      <c r="F21" s="81">
        <f t="shared" si="1"/>
        <v>10464.975759999999</v>
      </c>
      <c r="G21" s="81">
        <f t="shared" si="1"/>
        <v>12118.6823</v>
      </c>
      <c r="H21" s="81">
        <f t="shared" si="1"/>
        <v>11791.58798</v>
      </c>
      <c r="I21" s="81">
        <f t="shared" si="1"/>
        <v>12058.00656</v>
      </c>
      <c r="J21" s="81">
        <f t="shared" si="1"/>
        <v>14320.752839999999</v>
      </c>
      <c r="K21" s="81">
        <f t="shared" si="1"/>
        <v>13543.64464</v>
      </c>
      <c r="L21" s="81">
        <f t="shared" si="1"/>
        <v>14598.44306</v>
      </c>
      <c r="M21" s="81">
        <f t="shared" si="1"/>
        <v>16461.47234</v>
      </c>
      <c r="N21" s="81">
        <f t="shared" si="1"/>
        <v>15010.819659999999</v>
      </c>
      <c r="O21" s="81">
        <f t="shared" si="1"/>
        <v>13705.42992</v>
      </c>
      <c r="P21" s="81">
        <f t="shared" si="1"/>
        <v>16343.544019999999</v>
      </c>
      <c r="Q21" s="81">
        <f t="shared" si="1"/>
        <v>13152.453100000001</v>
      </c>
      <c r="R21" s="81">
        <f t="shared" si="1"/>
        <v>13684.0411</v>
      </c>
      <c r="S21" s="81">
        <f t="shared" si="1"/>
        <v>15641.928739999999</v>
      </c>
      <c r="T21" s="81">
        <f t="shared" si="1"/>
        <v>14306.52794</v>
      </c>
      <c r="U21" s="81">
        <f t="shared" si="1"/>
        <v>15553.688980000001</v>
      </c>
      <c r="V21" s="81">
        <f t="shared" si="1"/>
        <v>21223.837</v>
      </c>
      <c r="W21" s="81">
        <f t="shared" si="1"/>
        <v>18814.145919999999</v>
      </c>
      <c r="X21" s="81">
        <f t="shared" si="1"/>
        <v>11721.793100000001</v>
      </c>
      <c r="Y21" s="81">
        <f t="shared" si="1"/>
        <v>14902.8328</v>
      </c>
      <c r="Z21" s="81">
        <f t="shared" si="1"/>
        <v>14821.36664</v>
      </c>
      <c r="AA21" s="81">
        <f t="shared" si="1"/>
        <v>17164.254219999999</v>
      </c>
      <c r="AB21" s="81">
        <f t="shared" si="3"/>
        <v>11318.6541</v>
      </c>
    </row>
    <row r="22" spans="1:28" x14ac:dyDescent="0.25">
      <c r="A22" s="2" t="s">
        <v>74</v>
      </c>
      <c r="B22" s="81">
        <f t="shared" si="0"/>
        <v>0</v>
      </c>
      <c r="C22" s="81">
        <f t="shared" si="1"/>
        <v>165.83474000000001</v>
      </c>
      <c r="D22" s="81">
        <f t="shared" si="1"/>
        <v>802.89413999999999</v>
      </c>
      <c r="E22" s="81">
        <f t="shared" si="1"/>
        <v>772.34565999999995</v>
      </c>
      <c r="F22" s="81">
        <f t="shared" si="1"/>
        <v>537.82862</v>
      </c>
      <c r="G22" s="81">
        <f t="shared" si="1"/>
        <v>387.65440000000001</v>
      </c>
      <c r="H22" s="81">
        <f t="shared" si="1"/>
        <v>272.90938</v>
      </c>
      <c r="I22" s="81">
        <f t="shared" si="1"/>
        <v>202.85192000000001</v>
      </c>
      <c r="J22" s="81">
        <f t="shared" si="1"/>
        <v>155.87899999999999</v>
      </c>
      <c r="K22" s="81">
        <f t="shared" si="1"/>
        <v>116.81296</v>
      </c>
      <c r="L22" s="81">
        <f t="shared" si="1"/>
        <v>0</v>
      </c>
      <c r="M22" s="81">
        <f t="shared" si="1"/>
        <v>0</v>
      </c>
      <c r="N22" s="81">
        <f t="shared" si="1"/>
        <v>0</v>
      </c>
      <c r="O22" s="81">
        <f t="shared" si="1"/>
        <v>0</v>
      </c>
      <c r="P22" s="81">
        <f t="shared" si="1"/>
        <v>0</v>
      </c>
      <c r="Q22" s="81">
        <f t="shared" si="1"/>
        <v>0</v>
      </c>
      <c r="R22" s="81">
        <f t="shared" si="1"/>
        <v>617.79268000000002</v>
      </c>
      <c r="S22" s="81">
        <f t="shared" si="1"/>
        <v>0</v>
      </c>
      <c r="T22" s="81">
        <f t="shared" si="1"/>
        <v>0</v>
      </c>
      <c r="U22" s="81">
        <f t="shared" si="1"/>
        <v>0</v>
      </c>
      <c r="V22" s="81">
        <f t="shared" si="1"/>
        <v>0</v>
      </c>
      <c r="W22" s="81">
        <f t="shared" si="1"/>
        <v>0</v>
      </c>
      <c r="X22" s="81">
        <f t="shared" si="1"/>
        <v>0</v>
      </c>
      <c r="Y22" s="81">
        <f t="shared" si="1"/>
        <v>0</v>
      </c>
      <c r="Z22" s="81">
        <f t="shared" si="1"/>
        <v>0</v>
      </c>
      <c r="AA22" s="81">
        <f t="shared" si="1"/>
        <v>0</v>
      </c>
      <c r="AB22" s="81">
        <f t="shared" si="3"/>
        <v>0</v>
      </c>
    </row>
    <row r="23" spans="1:28" x14ac:dyDescent="0.25">
      <c r="A23" s="2" t="s">
        <v>6</v>
      </c>
      <c r="B23" s="81">
        <f t="shared" si="0"/>
        <v>0</v>
      </c>
      <c r="C23" s="81">
        <f t="shared" si="1"/>
        <v>47.123759999999997</v>
      </c>
      <c r="D23" s="81">
        <f t="shared" si="1"/>
        <v>90.487700000000004</v>
      </c>
      <c r="E23" s="81">
        <f t="shared" si="1"/>
        <v>78.514920000000004</v>
      </c>
      <c r="F23" s="81">
        <f t="shared" si="1"/>
        <v>59.836979999999997</v>
      </c>
      <c r="G23" s="81">
        <f t="shared" si="1"/>
        <v>37.163080000000001</v>
      </c>
      <c r="H23" s="81">
        <f t="shared" si="1"/>
        <v>30.17916</v>
      </c>
      <c r="I23" s="81">
        <f t="shared" si="1"/>
        <v>0</v>
      </c>
      <c r="J23" s="81">
        <f t="shared" si="1"/>
        <v>0</v>
      </c>
      <c r="K23" s="81">
        <f t="shared" si="1"/>
        <v>0</v>
      </c>
      <c r="L23" s="81">
        <f t="shared" si="1"/>
        <v>0</v>
      </c>
      <c r="M23" s="81">
        <f t="shared" si="1"/>
        <v>0</v>
      </c>
      <c r="N23" s="81">
        <f t="shared" si="1"/>
        <v>0</v>
      </c>
      <c r="O23" s="81">
        <f t="shared" si="1"/>
        <v>0</v>
      </c>
      <c r="P23" s="81">
        <f t="shared" si="1"/>
        <v>0</v>
      </c>
      <c r="Q23" s="81">
        <f t="shared" si="1"/>
        <v>0</v>
      </c>
      <c r="R23" s="81">
        <f t="shared" si="1"/>
        <v>0</v>
      </c>
      <c r="S23" s="81">
        <f t="shared" si="1"/>
        <v>0</v>
      </c>
      <c r="T23" s="81">
        <f t="shared" si="1"/>
        <v>0</v>
      </c>
      <c r="U23" s="81">
        <f t="shared" si="1"/>
        <v>0</v>
      </c>
      <c r="V23" s="81">
        <f t="shared" si="1"/>
        <v>0</v>
      </c>
      <c r="W23" s="81">
        <f t="shared" si="1"/>
        <v>0</v>
      </c>
      <c r="X23" s="81">
        <f t="shared" si="1"/>
        <v>0</v>
      </c>
      <c r="Y23" s="81">
        <f t="shared" si="1"/>
        <v>0</v>
      </c>
      <c r="Z23" s="81">
        <f t="shared" si="1"/>
        <v>0</v>
      </c>
      <c r="AA23" s="81">
        <f t="shared" si="1"/>
        <v>0</v>
      </c>
      <c r="AB23" s="81">
        <f t="shared" si="3"/>
        <v>0</v>
      </c>
    </row>
    <row r="24" spans="1:28" x14ac:dyDescent="0.25">
      <c r="A24" s="2" t="s">
        <v>7</v>
      </c>
      <c r="B24" s="81">
        <f t="shared" si="0"/>
        <v>0</v>
      </c>
      <c r="C24" s="81">
        <f t="shared" ref="C24:AA24" si="4">C12*$B$14</f>
        <v>0</v>
      </c>
      <c r="D24" s="81">
        <f t="shared" si="4"/>
        <v>0</v>
      </c>
      <c r="E24" s="81">
        <f t="shared" si="4"/>
        <v>25.450980000000001</v>
      </c>
      <c r="F24" s="81">
        <f t="shared" si="4"/>
        <v>0</v>
      </c>
      <c r="G24" s="81">
        <f t="shared" si="4"/>
        <v>0</v>
      </c>
      <c r="H24" s="81">
        <f t="shared" si="4"/>
        <v>0</v>
      </c>
      <c r="I24" s="81">
        <f t="shared" si="4"/>
        <v>0</v>
      </c>
      <c r="J24" s="81">
        <f t="shared" si="4"/>
        <v>0</v>
      </c>
      <c r="K24" s="81">
        <f t="shared" si="4"/>
        <v>0</v>
      </c>
      <c r="L24" s="81">
        <f t="shared" si="4"/>
        <v>0</v>
      </c>
      <c r="M24" s="81">
        <f t="shared" si="4"/>
        <v>0</v>
      </c>
      <c r="N24" s="81">
        <f t="shared" si="4"/>
        <v>0</v>
      </c>
      <c r="O24" s="81">
        <f t="shared" si="4"/>
        <v>0</v>
      </c>
      <c r="P24" s="81">
        <f t="shared" si="4"/>
        <v>0</v>
      </c>
      <c r="Q24" s="81">
        <f t="shared" si="4"/>
        <v>0</v>
      </c>
      <c r="R24" s="81">
        <f t="shared" si="4"/>
        <v>0</v>
      </c>
      <c r="S24" s="81">
        <f t="shared" si="4"/>
        <v>0</v>
      </c>
      <c r="T24" s="81">
        <f t="shared" si="4"/>
        <v>0</v>
      </c>
      <c r="U24" s="81">
        <f t="shared" si="4"/>
        <v>0</v>
      </c>
      <c r="V24" s="81">
        <f t="shared" si="4"/>
        <v>0</v>
      </c>
      <c r="W24" s="81">
        <f t="shared" si="4"/>
        <v>0</v>
      </c>
      <c r="X24" s="81">
        <f t="shared" si="4"/>
        <v>0</v>
      </c>
      <c r="Y24" s="81">
        <f t="shared" si="4"/>
        <v>0</v>
      </c>
      <c r="Z24" s="81">
        <f t="shared" si="4"/>
        <v>0</v>
      </c>
      <c r="AA24" s="81">
        <f t="shared" si="4"/>
        <v>0</v>
      </c>
      <c r="AB24" s="81">
        <f t="shared" si="3"/>
        <v>0</v>
      </c>
    </row>
    <row r="25" spans="1:28" x14ac:dyDescent="0.25">
      <c r="A25" s="2" t="s">
        <v>8</v>
      </c>
      <c r="B25" s="81">
        <f>SUM(B17:B24)</f>
        <v>145.25456</v>
      </c>
      <c r="C25" s="81">
        <f t="shared" ref="C25:AB25" si="5">SUM(C17:C24)</f>
        <v>21467.21372</v>
      </c>
      <c r="D25" s="81">
        <f t="shared" si="5"/>
        <v>46207.715099999994</v>
      </c>
      <c r="E25" s="81">
        <f t="shared" si="5"/>
        <v>56443.896659999999</v>
      </c>
      <c r="F25" s="81">
        <f t="shared" si="5"/>
        <v>63127.5308</v>
      </c>
      <c r="G25" s="81">
        <f t="shared" si="5"/>
        <v>70855.979039999991</v>
      </c>
      <c r="H25" s="81">
        <f t="shared" si="5"/>
        <v>67373.795259999999</v>
      </c>
      <c r="I25" s="81">
        <f t="shared" si="5"/>
        <v>66219.506540000002</v>
      </c>
      <c r="J25" s="81">
        <f t="shared" si="5"/>
        <v>74280.388019999999</v>
      </c>
      <c r="K25" s="81">
        <f t="shared" si="5"/>
        <v>69627.829119999995</v>
      </c>
      <c r="L25" s="81">
        <f t="shared" si="5"/>
        <v>69974.753460000007</v>
      </c>
      <c r="M25" s="81">
        <f t="shared" si="5"/>
        <v>76088.4427</v>
      </c>
      <c r="N25" s="81">
        <f t="shared" si="5"/>
        <v>68323.824099999998</v>
      </c>
      <c r="O25" s="81">
        <f t="shared" si="5"/>
        <v>62297.357520000005</v>
      </c>
      <c r="P25" s="81">
        <f t="shared" si="5"/>
        <v>73008.956879999998</v>
      </c>
      <c r="Q25" s="81">
        <f t="shared" si="5"/>
        <v>60465.730100000001</v>
      </c>
      <c r="R25" s="81">
        <f t="shared" si="5"/>
        <v>61944.579459999994</v>
      </c>
      <c r="S25" s="81">
        <f t="shared" si="5"/>
        <v>67045.588279999996</v>
      </c>
      <c r="T25" s="81">
        <f t="shared" si="5"/>
        <v>60655.60398</v>
      </c>
      <c r="U25" s="81">
        <f t="shared" si="5"/>
        <v>59827.403640000004</v>
      </c>
      <c r="V25" s="81">
        <f t="shared" si="5"/>
        <v>77672.106440000003</v>
      </c>
      <c r="W25" s="81">
        <f t="shared" si="5"/>
        <v>66150.464179999995</v>
      </c>
      <c r="X25" s="81">
        <f t="shared" si="5"/>
        <v>45388.333140000002</v>
      </c>
      <c r="Y25" s="81">
        <f t="shared" si="5"/>
        <v>55667.98702</v>
      </c>
      <c r="Z25" s="81">
        <f t="shared" si="5"/>
        <v>55328.002620000007</v>
      </c>
      <c r="AA25" s="81">
        <f t="shared" si="5"/>
        <v>61713.597980000006</v>
      </c>
      <c r="AB25" s="81">
        <f t="shared" si="5"/>
        <v>50832.41805</v>
      </c>
    </row>
    <row r="27" spans="1:28" ht="15.75" x14ac:dyDescent="0.25">
      <c r="A27" s="137" t="s">
        <v>205</v>
      </c>
      <c r="B27" s="159" t="s">
        <v>9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</row>
    <row r="28" spans="1:28" x14ac:dyDescent="0.25">
      <c r="A28" s="137"/>
      <c r="B28" s="2">
        <v>0</v>
      </c>
      <c r="C28" s="2">
        <v>2</v>
      </c>
      <c r="D28" s="2">
        <v>5</v>
      </c>
      <c r="E28" s="2">
        <v>7</v>
      </c>
      <c r="F28" s="2">
        <v>9</v>
      </c>
      <c r="G28" s="2">
        <v>12</v>
      </c>
      <c r="H28" s="2">
        <v>14</v>
      </c>
      <c r="I28" s="2">
        <v>16</v>
      </c>
      <c r="J28" s="2">
        <v>19</v>
      </c>
      <c r="K28" s="2">
        <v>21</v>
      </c>
      <c r="L28" s="2">
        <v>23</v>
      </c>
      <c r="M28" s="2">
        <v>26</v>
      </c>
      <c r="N28" s="2">
        <v>28</v>
      </c>
      <c r="O28" s="2">
        <v>30</v>
      </c>
      <c r="P28" s="2">
        <v>33</v>
      </c>
      <c r="Q28" s="2">
        <v>35</v>
      </c>
      <c r="R28" s="2">
        <v>37</v>
      </c>
      <c r="S28" s="2">
        <v>40</v>
      </c>
      <c r="T28" s="2">
        <v>42</v>
      </c>
      <c r="U28" s="2">
        <v>44</v>
      </c>
      <c r="V28" s="2">
        <v>47</v>
      </c>
      <c r="W28" s="2">
        <v>49</v>
      </c>
      <c r="X28" s="2">
        <v>51</v>
      </c>
      <c r="Y28" s="2">
        <v>54</v>
      </c>
      <c r="Z28" s="2">
        <v>58</v>
      </c>
      <c r="AA28" s="2">
        <v>61</v>
      </c>
      <c r="AB28" s="2">
        <v>63</v>
      </c>
    </row>
    <row r="29" spans="1:28" x14ac:dyDescent="0.25">
      <c r="A29" s="2" t="s">
        <v>0</v>
      </c>
      <c r="B29" s="25">
        <f>B17/1000</f>
        <v>0.14525456</v>
      </c>
      <c r="C29" s="48">
        <f t="shared" ref="C29:AB37" si="6">C17/1000</f>
        <v>7.8860337200000004</v>
      </c>
      <c r="D29" s="48">
        <f t="shared" si="6"/>
        <v>14.079931140000001</v>
      </c>
      <c r="E29" s="48">
        <f t="shared" si="6"/>
        <v>15.72687754</v>
      </c>
      <c r="F29" s="48">
        <f t="shared" si="6"/>
        <v>19.939460620000002</v>
      </c>
      <c r="G29" s="48">
        <f t="shared" si="6"/>
        <v>22.69218064</v>
      </c>
      <c r="H29" s="48">
        <f t="shared" si="6"/>
        <v>21.798355999999998</v>
      </c>
      <c r="I29" s="48">
        <f t="shared" si="6"/>
        <v>21.175804320000001</v>
      </c>
      <c r="J29" s="48">
        <f t="shared" si="6"/>
        <v>22.770964159999998</v>
      </c>
      <c r="K29" s="48">
        <f t="shared" si="6"/>
        <v>21.836855379999999</v>
      </c>
      <c r="L29" s="48">
        <f t="shared" si="6"/>
        <v>22.698188460000001</v>
      </c>
      <c r="M29" s="48">
        <f t="shared" si="6"/>
        <v>24.0033083</v>
      </c>
      <c r="N29" s="48">
        <f t="shared" si="6"/>
        <v>21.237691640000001</v>
      </c>
      <c r="O29" s="48">
        <f t="shared" si="6"/>
        <v>19.45898974</v>
      </c>
      <c r="P29" s="48">
        <f t="shared" si="6"/>
        <v>22.62816802</v>
      </c>
      <c r="Q29" s="48">
        <f t="shared" si="6"/>
        <v>19.441351839999999</v>
      </c>
      <c r="R29" s="48">
        <f t="shared" si="6"/>
        <v>20.715097659999998</v>
      </c>
      <c r="S29" s="48">
        <f t="shared" si="6"/>
        <v>23.373414959999998</v>
      </c>
      <c r="T29" s="48">
        <f t="shared" si="6"/>
        <v>21.513152779999999</v>
      </c>
      <c r="U29" s="48">
        <f t="shared" si="6"/>
        <v>20.35101676</v>
      </c>
      <c r="V29" s="48">
        <f t="shared" si="6"/>
        <v>26.063809560000003</v>
      </c>
      <c r="W29" s="48">
        <f t="shared" si="6"/>
        <v>19.639593959999999</v>
      </c>
      <c r="X29" s="48">
        <f t="shared" si="6"/>
        <v>16.466062440000002</v>
      </c>
      <c r="Y29" s="48">
        <f t="shared" si="6"/>
        <v>19.861699999999999</v>
      </c>
      <c r="Z29" s="48">
        <f t="shared" si="6"/>
        <v>20.352343680000001</v>
      </c>
      <c r="AA29" s="48">
        <f t="shared" si="6"/>
        <v>22.596669440000003</v>
      </c>
      <c r="AB29" s="48">
        <f t="shared" si="6"/>
        <v>22.330138050000002</v>
      </c>
    </row>
    <row r="30" spans="1:28" x14ac:dyDescent="0.25">
      <c r="A30" s="2" t="s">
        <v>1</v>
      </c>
      <c r="B30" s="2">
        <f t="shared" ref="B30:P37" si="7">B18/1000</f>
        <v>0</v>
      </c>
      <c r="C30" s="25">
        <f t="shared" si="7"/>
        <v>3.2162444799999999</v>
      </c>
      <c r="D30" s="25">
        <f t="shared" si="7"/>
        <v>5.2706239200000002</v>
      </c>
      <c r="E30" s="25">
        <f t="shared" si="7"/>
        <v>5.6280120800000004</v>
      </c>
      <c r="F30" s="25">
        <f t="shared" si="7"/>
        <v>6.3885865000000006</v>
      </c>
      <c r="G30" s="25">
        <f t="shared" si="7"/>
        <v>7.4371716599999997</v>
      </c>
      <c r="H30" s="25">
        <f t="shared" si="7"/>
        <v>6.6674696600000001</v>
      </c>
      <c r="I30" s="25">
        <f t="shared" si="7"/>
        <v>5.5018196799999997</v>
      </c>
      <c r="J30" s="25">
        <f t="shared" si="7"/>
        <v>5.0262339199999992</v>
      </c>
      <c r="K30" s="25">
        <f t="shared" si="7"/>
        <v>4.3755344599999999</v>
      </c>
      <c r="L30" s="25">
        <f t="shared" si="7"/>
        <v>3.6405822400000001</v>
      </c>
      <c r="M30" s="25">
        <f t="shared" si="7"/>
        <v>3.19722858</v>
      </c>
      <c r="N30" s="25">
        <f t="shared" si="7"/>
        <v>2.5990221600000001</v>
      </c>
      <c r="O30" s="25">
        <f t="shared" si="7"/>
        <v>2.0960427800000003</v>
      </c>
      <c r="P30" s="25">
        <f t="shared" si="7"/>
        <v>1.9605132199999999</v>
      </c>
      <c r="Q30" s="25">
        <f t="shared" si="6"/>
        <v>1.4878803</v>
      </c>
      <c r="R30" s="25">
        <f t="shared" si="6"/>
        <v>1.2731624400000001</v>
      </c>
      <c r="S30" s="25">
        <f t="shared" si="6"/>
        <v>1.2346720600000001</v>
      </c>
      <c r="T30" s="25">
        <f t="shared" si="6"/>
        <v>0.94755323999999996</v>
      </c>
      <c r="U30" s="25">
        <f t="shared" si="6"/>
        <v>0.81944464000000006</v>
      </c>
      <c r="V30" s="25">
        <f t="shared" si="6"/>
        <v>1.0515378200000001</v>
      </c>
      <c r="W30" s="25">
        <f t="shared" si="6"/>
        <v>0.73081158000000002</v>
      </c>
      <c r="X30" s="25">
        <f t="shared" si="6"/>
        <v>0.55177034000000003</v>
      </c>
      <c r="Y30" s="25">
        <f t="shared" si="6"/>
        <v>0.63196567999999997</v>
      </c>
      <c r="Z30" s="25">
        <f t="shared" si="6"/>
        <v>0.61103540000000001</v>
      </c>
      <c r="AA30" s="25">
        <f t="shared" si="6"/>
        <v>0.56222636000000004</v>
      </c>
      <c r="AB30" s="25">
        <f t="shared" si="6"/>
        <v>0.68088284999999993</v>
      </c>
    </row>
    <row r="31" spans="1:28" x14ac:dyDescent="0.25">
      <c r="A31" s="2" t="s">
        <v>2</v>
      </c>
      <c r="B31" s="2">
        <f t="shared" si="7"/>
        <v>0</v>
      </c>
      <c r="C31" s="25">
        <f t="shared" si="7"/>
        <v>3.1649806800000002</v>
      </c>
      <c r="D31" s="25">
        <f t="shared" si="7"/>
        <v>6.9024694799999997</v>
      </c>
      <c r="E31" s="25">
        <f t="shared" si="7"/>
        <v>8.0317286800000005</v>
      </c>
      <c r="F31" s="25">
        <f t="shared" si="7"/>
        <v>8.1873051400000012</v>
      </c>
      <c r="G31" s="25">
        <f t="shared" si="7"/>
        <v>8.5726561999999991</v>
      </c>
      <c r="H31" s="25">
        <f t="shared" si="7"/>
        <v>7.8741463600000001</v>
      </c>
      <c r="I31" s="25">
        <f t="shared" si="7"/>
        <v>7.62192472</v>
      </c>
      <c r="J31" s="25">
        <f t="shared" si="7"/>
        <v>9.2777764599999983</v>
      </c>
      <c r="K31" s="25">
        <f t="shared" si="7"/>
        <v>8.9788333999999992</v>
      </c>
      <c r="L31" s="25">
        <f t="shared" si="7"/>
        <v>8.79714128</v>
      </c>
      <c r="M31" s="25">
        <f t="shared" si="7"/>
        <v>9.6798785399999989</v>
      </c>
      <c r="N31" s="25">
        <f t="shared" si="7"/>
        <v>8.7468550799999996</v>
      </c>
      <c r="O31" s="25">
        <f t="shared" si="7"/>
        <v>7.98772664</v>
      </c>
      <c r="P31" s="25">
        <f t="shared" si="7"/>
        <v>9.5124008599999996</v>
      </c>
      <c r="Q31" s="25">
        <f t="shared" si="6"/>
        <v>8.0032170800000006</v>
      </c>
      <c r="R31" s="25">
        <f t="shared" si="6"/>
        <v>8.1664035800000008</v>
      </c>
      <c r="S31" s="25">
        <f t="shared" si="6"/>
        <v>9.4296181199999989</v>
      </c>
      <c r="T31" s="25">
        <f t="shared" si="6"/>
        <v>8.6174466799999987</v>
      </c>
      <c r="U31" s="25">
        <f t="shared" si="6"/>
        <v>8.5788953600000006</v>
      </c>
      <c r="V31" s="25">
        <f t="shared" si="6"/>
        <v>11.65450188</v>
      </c>
      <c r="W31" s="25">
        <f t="shared" si="6"/>
        <v>10.213780160000001</v>
      </c>
      <c r="X31" s="25">
        <f t="shared" si="6"/>
        <v>6.9120483999999998</v>
      </c>
      <c r="Y31" s="25">
        <f t="shared" si="6"/>
        <v>8.6648474399999991</v>
      </c>
      <c r="Z31" s="25">
        <f t="shared" si="6"/>
        <v>8.6343889600000008</v>
      </c>
      <c r="AA31" s="25">
        <f t="shared" si="6"/>
        <v>8.8869483799999998</v>
      </c>
      <c r="AB31" s="25">
        <f t="shared" si="6"/>
        <v>7.4341989000000002</v>
      </c>
    </row>
    <row r="32" spans="1:28" x14ac:dyDescent="0.25">
      <c r="A32" s="2" t="s">
        <v>3</v>
      </c>
      <c r="B32" s="2">
        <f t="shared" si="7"/>
        <v>0</v>
      </c>
      <c r="C32" s="25">
        <f t="shared" si="7"/>
        <v>3.2541877599999998</v>
      </c>
      <c r="D32" s="48">
        <f t="shared" si="7"/>
        <v>12.050151459999999</v>
      </c>
      <c r="E32" s="48">
        <f t="shared" si="7"/>
        <v>17.22453114</v>
      </c>
      <c r="F32" s="48">
        <f t="shared" si="7"/>
        <v>17.549537179999998</v>
      </c>
      <c r="G32" s="48">
        <f t="shared" si="7"/>
        <v>19.610470760000002</v>
      </c>
      <c r="H32" s="48">
        <f t="shared" si="7"/>
        <v>18.93914672</v>
      </c>
      <c r="I32" s="48">
        <f t="shared" si="7"/>
        <v>19.659099340000001</v>
      </c>
      <c r="J32" s="48">
        <f t="shared" si="7"/>
        <v>22.728781640000001</v>
      </c>
      <c r="K32" s="48">
        <f t="shared" si="7"/>
        <v>20.776148280000001</v>
      </c>
      <c r="L32" s="48">
        <f t="shared" si="7"/>
        <v>20.240398420000002</v>
      </c>
      <c r="M32" s="48">
        <f t="shared" si="7"/>
        <v>22.746554940000003</v>
      </c>
      <c r="N32" s="48">
        <f t="shared" si="7"/>
        <v>20.729435560000002</v>
      </c>
      <c r="O32" s="48">
        <f t="shared" si="7"/>
        <v>19.049168440000003</v>
      </c>
      <c r="P32" s="48">
        <f t="shared" si="7"/>
        <v>22.564330760000001</v>
      </c>
      <c r="Q32" s="48">
        <f t="shared" si="6"/>
        <v>18.380827780000001</v>
      </c>
      <c r="R32" s="48">
        <f t="shared" si="6"/>
        <v>17.488081999999999</v>
      </c>
      <c r="S32" s="48">
        <f t="shared" si="6"/>
        <v>17.3659544</v>
      </c>
      <c r="T32" s="48">
        <f t="shared" si="6"/>
        <v>15.27092334</v>
      </c>
      <c r="U32" s="48">
        <f t="shared" si="6"/>
        <v>14.5243579</v>
      </c>
      <c r="V32" s="48">
        <f t="shared" si="6"/>
        <v>17.67842018</v>
      </c>
      <c r="W32" s="48">
        <f t="shared" si="6"/>
        <v>16.75213256</v>
      </c>
      <c r="X32" s="25">
        <f t="shared" si="6"/>
        <v>9.7366588600000004</v>
      </c>
      <c r="Y32" s="48">
        <f t="shared" si="6"/>
        <v>11.606641100000001</v>
      </c>
      <c r="Z32" s="48">
        <f t="shared" si="6"/>
        <v>10.90886794</v>
      </c>
      <c r="AA32" s="48">
        <f t="shared" si="6"/>
        <v>12.50349958</v>
      </c>
      <c r="AB32" s="25">
        <f t="shared" si="6"/>
        <v>9.0685441499999992</v>
      </c>
    </row>
    <row r="33" spans="1:28" x14ac:dyDescent="0.25">
      <c r="A33" s="2" t="s">
        <v>4</v>
      </c>
      <c r="B33" s="2">
        <f t="shared" si="7"/>
        <v>0</v>
      </c>
      <c r="C33" s="25">
        <f t="shared" si="7"/>
        <v>3.7328085799999999</v>
      </c>
      <c r="D33" s="25">
        <f t="shared" si="7"/>
        <v>7.0111572600000001</v>
      </c>
      <c r="E33" s="25">
        <f t="shared" si="7"/>
        <v>8.9564356599999986</v>
      </c>
      <c r="F33" s="48">
        <f t="shared" si="7"/>
        <v>10.46497576</v>
      </c>
      <c r="G33" s="48">
        <f t="shared" si="7"/>
        <v>12.1186823</v>
      </c>
      <c r="H33" s="48">
        <f t="shared" si="7"/>
        <v>11.791587980000001</v>
      </c>
      <c r="I33" s="48">
        <f t="shared" si="7"/>
        <v>12.058006559999999</v>
      </c>
      <c r="J33" s="48">
        <f t="shared" si="7"/>
        <v>14.320752839999999</v>
      </c>
      <c r="K33" s="48">
        <f t="shared" si="7"/>
        <v>13.54364464</v>
      </c>
      <c r="L33" s="48">
        <f t="shared" si="7"/>
        <v>14.598443059999999</v>
      </c>
      <c r="M33" s="48">
        <f t="shared" si="7"/>
        <v>16.46147234</v>
      </c>
      <c r="N33" s="48">
        <f t="shared" si="7"/>
        <v>15.010819659999999</v>
      </c>
      <c r="O33" s="48">
        <f t="shared" si="7"/>
        <v>13.70542992</v>
      </c>
      <c r="P33" s="48">
        <f t="shared" si="7"/>
        <v>16.34354402</v>
      </c>
      <c r="Q33" s="48">
        <f t="shared" si="6"/>
        <v>13.152453100000001</v>
      </c>
      <c r="R33" s="48">
        <f t="shared" si="6"/>
        <v>13.6840411</v>
      </c>
      <c r="S33" s="48">
        <f t="shared" si="6"/>
        <v>15.641928739999999</v>
      </c>
      <c r="T33" s="48">
        <f t="shared" si="6"/>
        <v>14.30652794</v>
      </c>
      <c r="U33" s="48">
        <f t="shared" si="6"/>
        <v>15.55368898</v>
      </c>
      <c r="V33" s="48">
        <f t="shared" si="6"/>
        <v>21.223837</v>
      </c>
      <c r="W33" s="48">
        <f t="shared" si="6"/>
        <v>18.814145919999998</v>
      </c>
      <c r="X33" s="48">
        <f t="shared" si="6"/>
        <v>11.721793100000001</v>
      </c>
      <c r="Y33" s="48">
        <f t="shared" si="6"/>
        <v>14.902832800000001</v>
      </c>
      <c r="Z33" s="48">
        <f t="shared" si="6"/>
        <v>14.821366640000001</v>
      </c>
      <c r="AA33" s="48">
        <f t="shared" si="6"/>
        <v>17.16425422</v>
      </c>
      <c r="AB33" s="48">
        <f t="shared" si="6"/>
        <v>11.3186541</v>
      </c>
    </row>
    <row r="34" spans="1:28" x14ac:dyDescent="0.25">
      <c r="A34" s="2" t="s">
        <v>5</v>
      </c>
      <c r="B34" s="2">
        <f t="shared" si="7"/>
        <v>0</v>
      </c>
      <c r="C34" s="25">
        <f t="shared" si="7"/>
        <v>0.16583474000000001</v>
      </c>
      <c r="D34" s="25">
        <f t="shared" si="7"/>
        <v>0.80289414000000003</v>
      </c>
      <c r="E34" s="25">
        <f t="shared" si="7"/>
        <v>0.77234565999999993</v>
      </c>
      <c r="F34" s="25">
        <f t="shared" si="7"/>
        <v>0.53782861999999998</v>
      </c>
      <c r="G34" s="25">
        <f t="shared" si="7"/>
        <v>0.38765440000000001</v>
      </c>
      <c r="H34" s="25">
        <f t="shared" si="7"/>
        <v>0.27290937999999998</v>
      </c>
      <c r="I34" s="25">
        <f t="shared" si="7"/>
        <v>0.20285192000000002</v>
      </c>
      <c r="J34" s="25">
        <f t="shared" si="7"/>
        <v>0.15587899999999999</v>
      </c>
      <c r="K34" s="25">
        <f t="shared" si="7"/>
        <v>0.11681296000000001</v>
      </c>
      <c r="L34" s="2">
        <f t="shared" si="7"/>
        <v>0</v>
      </c>
      <c r="M34" s="2">
        <f t="shared" si="7"/>
        <v>0</v>
      </c>
      <c r="N34" s="2">
        <f t="shared" si="7"/>
        <v>0</v>
      </c>
      <c r="O34" s="2">
        <f t="shared" si="7"/>
        <v>0</v>
      </c>
      <c r="P34" s="2">
        <f t="shared" si="7"/>
        <v>0</v>
      </c>
      <c r="Q34" s="2">
        <f t="shared" si="6"/>
        <v>0</v>
      </c>
      <c r="R34" s="25">
        <f t="shared" si="6"/>
        <v>0.61779267999999998</v>
      </c>
      <c r="S34" s="2">
        <f t="shared" si="6"/>
        <v>0</v>
      </c>
      <c r="T34" s="2">
        <f t="shared" si="6"/>
        <v>0</v>
      </c>
      <c r="U34" s="2">
        <f t="shared" si="6"/>
        <v>0</v>
      </c>
      <c r="V34" s="2">
        <f t="shared" si="6"/>
        <v>0</v>
      </c>
      <c r="W34" s="2">
        <f t="shared" si="6"/>
        <v>0</v>
      </c>
      <c r="X34" s="2">
        <f t="shared" si="6"/>
        <v>0</v>
      </c>
      <c r="Y34" s="2">
        <f t="shared" si="6"/>
        <v>0</v>
      </c>
      <c r="Z34" s="2">
        <f t="shared" si="6"/>
        <v>0</v>
      </c>
      <c r="AA34" s="2">
        <f t="shared" si="6"/>
        <v>0</v>
      </c>
      <c r="AB34" s="2">
        <f t="shared" si="6"/>
        <v>0</v>
      </c>
    </row>
    <row r="35" spans="1:28" x14ac:dyDescent="0.25">
      <c r="A35" s="2" t="s">
        <v>6</v>
      </c>
      <c r="B35" s="2">
        <f t="shared" si="7"/>
        <v>0</v>
      </c>
      <c r="C35" s="25">
        <f t="shared" si="7"/>
        <v>4.7123760000000001E-2</v>
      </c>
      <c r="D35" s="25">
        <f t="shared" si="7"/>
        <v>9.0487700000000004E-2</v>
      </c>
      <c r="E35" s="25">
        <f t="shared" si="7"/>
        <v>7.8514920000000002E-2</v>
      </c>
      <c r="F35" s="25">
        <f t="shared" si="7"/>
        <v>5.9836979999999998E-2</v>
      </c>
      <c r="G35" s="25">
        <f t="shared" si="7"/>
        <v>3.7163080000000001E-2</v>
      </c>
      <c r="H35" s="25">
        <f t="shared" si="7"/>
        <v>3.017916E-2</v>
      </c>
      <c r="I35" s="2">
        <f t="shared" si="7"/>
        <v>0</v>
      </c>
      <c r="J35" s="2">
        <f t="shared" si="7"/>
        <v>0</v>
      </c>
      <c r="K35" s="2">
        <f t="shared" si="7"/>
        <v>0</v>
      </c>
      <c r="L35" s="2">
        <f t="shared" si="7"/>
        <v>0</v>
      </c>
      <c r="M35" s="2">
        <f t="shared" si="7"/>
        <v>0</v>
      </c>
      <c r="N35" s="2">
        <f t="shared" si="7"/>
        <v>0</v>
      </c>
      <c r="O35" s="2">
        <f t="shared" si="7"/>
        <v>0</v>
      </c>
      <c r="P35" s="2">
        <f t="shared" si="7"/>
        <v>0</v>
      </c>
      <c r="Q35" s="2">
        <f t="shared" si="6"/>
        <v>0</v>
      </c>
      <c r="R35" s="2">
        <f t="shared" si="6"/>
        <v>0</v>
      </c>
      <c r="S35" s="2">
        <f t="shared" si="6"/>
        <v>0</v>
      </c>
      <c r="T35" s="2">
        <f t="shared" si="6"/>
        <v>0</v>
      </c>
      <c r="U35" s="2">
        <f t="shared" si="6"/>
        <v>0</v>
      </c>
      <c r="V35" s="2">
        <f t="shared" si="6"/>
        <v>0</v>
      </c>
      <c r="W35" s="2">
        <f t="shared" si="6"/>
        <v>0</v>
      </c>
      <c r="X35" s="2">
        <f t="shared" si="6"/>
        <v>0</v>
      </c>
      <c r="Y35" s="2">
        <f t="shared" si="6"/>
        <v>0</v>
      </c>
      <c r="Z35" s="2">
        <f t="shared" si="6"/>
        <v>0</v>
      </c>
      <c r="AA35" s="2">
        <f t="shared" si="6"/>
        <v>0</v>
      </c>
      <c r="AB35" s="2">
        <f t="shared" si="6"/>
        <v>0</v>
      </c>
    </row>
    <row r="36" spans="1:28" x14ac:dyDescent="0.25">
      <c r="A36" s="2" t="s">
        <v>7</v>
      </c>
      <c r="B36" s="2">
        <f t="shared" si="7"/>
        <v>0</v>
      </c>
      <c r="C36" s="2">
        <f t="shared" si="7"/>
        <v>0</v>
      </c>
      <c r="D36" s="2">
        <f t="shared" si="7"/>
        <v>0</v>
      </c>
      <c r="E36" s="25">
        <f t="shared" si="7"/>
        <v>2.5450980000000002E-2</v>
      </c>
      <c r="F36" s="2">
        <f t="shared" si="7"/>
        <v>0</v>
      </c>
      <c r="G36" s="2">
        <f t="shared" si="7"/>
        <v>0</v>
      </c>
      <c r="H36" s="2">
        <f t="shared" si="7"/>
        <v>0</v>
      </c>
      <c r="I36" s="2">
        <f t="shared" si="7"/>
        <v>0</v>
      </c>
      <c r="J36" s="2">
        <f t="shared" si="7"/>
        <v>0</v>
      </c>
      <c r="K36" s="2">
        <f t="shared" si="7"/>
        <v>0</v>
      </c>
      <c r="L36" s="2">
        <f t="shared" si="7"/>
        <v>0</v>
      </c>
      <c r="M36" s="2">
        <f t="shared" si="7"/>
        <v>0</v>
      </c>
      <c r="N36" s="2">
        <f t="shared" si="7"/>
        <v>0</v>
      </c>
      <c r="O36" s="2">
        <f t="shared" si="7"/>
        <v>0</v>
      </c>
      <c r="P36" s="2">
        <f t="shared" si="7"/>
        <v>0</v>
      </c>
      <c r="Q36" s="2">
        <f t="shared" si="6"/>
        <v>0</v>
      </c>
      <c r="R36" s="2">
        <f t="shared" si="6"/>
        <v>0</v>
      </c>
      <c r="S36" s="2">
        <f t="shared" si="6"/>
        <v>0</v>
      </c>
      <c r="T36" s="2">
        <f t="shared" si="6"/>
        <v>0</v>
      </c>
      <c r="U36" s="2">
        <f t="shared" si="6"/>
        <v>0</v>
      </c>
      <c r="V36" s="2">
        <f t="shared" si="6"/>
        <v>0</v>
      </c>
      <c r="W36" s="2">
        <f t="shared" si="6"/>
        <v>0</v>
      </c>
      <c r="X36" s="2">
        <f t="shared" si="6"/>
        <v>0</v>
      </c>
      <c r="Y36" s="2">
        <f t="shared" si="6"/>
        <v>0</v>
      </c>
      <c r="Z36" s="2">
        <f t="shared" si="6"/>
        <v>0</v>
      </c>
      <c r="AA36" s="2">
        <f t="shared" si="6"/>
        <v>0</v>
      </c>
      <c r="AB36" s="2">
        <f t="shared" si="6"/>
        <v>0</v>
      </c>
    </row>
    <row r="37" spans="1:28" x14ac:dyDescent="0.25">
      <c r="A37" s="2" t="s">
        <v>8</v>
      </c>
      <c r="B37" s="25">
        <f t="shared" si="7"/>
        <v>0.14525456</v>
      </c>
      <c r="C37" s="48">
        <f t="shared" si="7"/>
        <v>21.46721372</v>
      </c>
      <c r="D37" s="48">
        <f t="shared" si="7"/>
        <v>46.207715099999994</v>
      </c>
      <c r="E37" s="48">
        <f t="shared" si="7"/>
        <v>56.44389666</v>
      </c>
      <c r="F37" s="48">
        <f t="shared" si="7"/>
        <v>63.127530800000002</v>
      </c>
      <c r="G37" s="48">
        <f t="shared" si="7"/>
        <v>70.855979039999994</v>
      </c>
      <c r="H37" s="48">
        <f t="shared" si="7"/>
        <v>67.373795259999994</v>
      </c>
      <c r="I37" s="48">
        <f t="shared" si="7"/>
        <v>66.219506539999998</v>
      </c>
      <c r="J37" s="48">
        <f t="shared" si="7"/>
        <v>74.280388020000004</v>
      </c>
      <c r="K37" s="48">
        <f t="shared" si="7"/>
        <v>69.627829120000001</v>
      </c>
      <c r="L37" s="48">
        <f t="shared" si="7"/>
        <v>69.974753460000002</v>
      </c>
      <c r="M37" s="48">
        <f t="shared" si="7"/>
        <v>76.088442700000002</v>
      </c>
      <c r="N37" s="48">
        <f t="shared" si="7"/>
        <v>68.323824099999996</v>
      </c>
      <c r="O37" s="48">
        <f t="shared" si="7"/>
        <v>62.297357520000006</v>
      </c>
      <c r="P37" s="48">
        <f t="shared" si="7"/>
        <v>73.00895688</v>
      </c>
      <c r="Q37" s="48">
        <f t="shared" si="6"/>
        <v>60.465730100000002</v>
      </c>
      <c r="R37" s="48">
        <f t="shared" si="6"/>
        <v>61.944579459999993</v>
      </c>
      <c r="S37" s="48">
        <f t="shared" si="6"/>
        <v>67.04558827999999</v>
      </c>
      <c r="T37" s="48">
        <f t="shared" si="6"/>
        <v>60.655603980000002</v>
      </c>
      <c r="U37" s="48">
        <f t="shared" si="6"/>
        <v>59.827403640000007</v>
      </c>
      <c r="V37" s="48">
        <f t="shared" si="6"/>
        <v>77.672106440000007</v>
      </c>
      <c r="W37" s="48">
        <f t="shared" si="6"/>
        <v>66.15046418</v>
      </c>
      <c r="X37" s="48">
        <f t="shared" si="6"/>
        <v>45.38833314</v>
      </c>
      <c r="Y37" s="48">
        <f t="shared" si="6"/>
        <v>55.667987019999998</v>
      </c>
      <c r="Z37" s="48">
        <f t="shared" si="6"/>
        <v>55.328002620000007</v>
      </c>
      <c r="AA37" s="48">
        <f t="shared" si="6"/>
        <v>61.713597980000003</v>
      </c>
      <c r="AB37" s="48">
        <f t="shared" si="6"/>
        <v>50.832418050000001</v>
      </c>
    </row>
    <row r="39" spans="1:28" ht="15.75" x14ac:dyDescent="0.25">
      <c r="A39" s="143" t="s">
        <v>224</v>
      </c>
      <c r="B39" s="159" t="s">
        <v>9</v>
      </c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</row>
    <row r="40" spans="1:28" x14ac:dyDescent="0.25">
      <c r="A40" s="143"/>
      <c r="B40" s="2">
        <v>0</v>
      </c>
      <c r="C40" s="2">
        <v>2</v>
      </c>
      <c r="D40" s="2">
        <v>5</v>
      </c>
      <c r="E40" s="2">
        <v>7</v>
      </c>
      <c r="F40" s="2">
        <v>9</v>
      </c>
      <c r="G40" s="2">
        <v>12</v>
      </c>
      <c r="H40" s="2">
        <v>14</v>
      </c>
      <c r="I40" s="2">
        <v>16</v>
      </c>
      <c r="J40" s="2">
        <v>19</v>
      </c>
      <c r="K40" s="2">
        <v>21</v>
      </c>
      <c r="L40" s="2">
        <v>23</v>
      </c>
      <c r="M40" s="2">
        <v>26</v>
      </c>
      <c r="N40" s="2">
        <v>28</v>
      </c>
      <c r="O40" s="2">
        <v>30</v>
      </c>
      <c r="P40" s="2">
        <v>33</v>
      </c>
      <c r="Q40" s="2">
        <v>35</v>
      </c>
      <c r="R40" s="2">
        <v>37</v>
      </c>
      <c r="S40" s="2">
        <v>40</v>
      </c>
      <c r="T40" s="2">
        <v>42</v>
      </c>
      <c r="U40" s="2">
        <v>44</v>
      </c>
      <c r="V40" s="2">
        <v>47</v>
      </c>
      <c r="W40" s="2">
        <v>49</v>
      </c>
      <c r="X40" s="2">
        <v>51</v>
      </c>
      <c r="Y40" s="2">
        <v>54</v>
      </c>
      <c r="Z40" s="2">
        <v>58</v>
      </c>
      <c r="AA40" s="2">
        <v>61</v>
      </c>
      <c r="AB40" s="2">
        <v>63</v>
      </c>
    </row>
    <row r="41" spans="1:28" x14ac:dyDescent="0.25">
      <c r="A41" s="2" t="s">
        <v>0</v>
      </c>
      <c r="B41" s="81">
        <f>(B29/B$37)*100</f>
        <v>100</v>
      </c>
      <c r="C41" s="48">
        <f t="shared" ref="C41:P41" si="8">(C29/C$37)*100</f>
        <v>36.7352457699387</v>
      </c>
      <c r="D41" s="48">
        <f t="shared" si="8"/>
        <v>30.470952977287556</v>
      </c>
      <c r="E41" s="48">
        <f t="shared" si="8"/>
        <v>27.862848723456651</v>
      </c>
      <c r="F41" s="48">
        <f t="shared" si="8"/>
        <v>31.585998006435574</v>
      </c>
      <c r="G41" s="48">
        <f t="shared" si="8"/>
        <v>32.025780953770585</v>
      </c>
      <c r="H41" s="48">
        <f t="shared" si="8"/>
        <v>32.354353671006187</v>
      </c>
      <c r="I41" s="48">
        <f t="shared" si="8"/>
        <v>31.978197099987032</v>
      </c>
      <c r="J41" s="48">
        <f t="shared" si="8"/>
        <v>30.655418969902144</v>
      </c>
      <c r="K41" s="48">
        <f t="shared" si="8"/>
        <v>31.362252214362872</v>
      </c>
      <c r="L41" s="48">
        <f t="shared" si="8"/>
        <v>32.437682646463443</v>
      </c>
      <c r="M41" s="48">
        <f t="shared" si="8"/>
        <v>31.546589006479952</v>
      </c>
      <c r="N41" s="48">
        <f t="shared" si="8"/>
        <v>31.083874358256246</v>
      </c>
      <c r="O41" s="48">
        <f t="shared" si="8"/>
        <v>31.235658324276223</v>
      </c>
      <c r="P41" s="48">
        <f t="shared" si="8"/>
        <v>30.993687606292507</v>
      </c>
      <c r="Q41" s="48">
        <f t="shared" ref="Q41:AB49" si="9">(Q29/Q$37)*100</f>
        <v>32.152678563290841</v>
      </c>
      <c r="R41" s="48">
        <f t="shared" si="9"/>
        <v>33.441340373254995</v>
      </c>
      <c r="S41" s="48">
        <f t="shared" si="9"/>
        <v>34.861973113557418</v>
      </c>
      <c r="T41" s="48">
        <f t="shared" si="9"/>
        <v>35.467708452946148</v>
      </c>
      <c r="U41" s="48">
        <f t="shared" si="9"/>
        <v>34.016212507663482</v>
      </c>
      <c r="V41" s="48">
        <f t="shared" si="9"/>
        <v>33.556202805100597</v>
      </c>
      <c r="W41" s="48">
        <f t="shared" si="9"/>
        <v>29.689276112347905</v>
      </c>
      <c r="X41" s="48">
        <f t="shared" si="9"/>
        <v>36.27818274183047</v>
      </c>
      <c r="Y41" s="48">
        <f t="shared" si="9"/>
        <v>35.678854334833822</v>
      </c>
      <c r="Z41" s="48">
        <f t="shared" si="9"/>
        <v>36.784887789610934</v>
      </c>
      <c r="AA41" s="48">
        <f t="shared" si="9"/>
        <v>36.615381665679379</v>
      </c>
      <c r="AB41" s="48">
        <f t="shared" si="9"/>
        <v>43.928931391844344</v>
      </c>
    </row>
    <row r="42" spans="1:28" x14ac:dyDescent="0.25">
      <c r="A42" s="2" t="s">
        <v>1</v>
      </c>
      <c r="B42" s="2">
        <f>(B30/B$37)*100</f>
        <v>0</v>
      </c>
      <c r="C42" s="48">
        <f t="shared" ref="C42:O42" si="10">(C30/C$37)*100</f>
        <v>14.982123539411987</v>
      </c>
      <c r="D42" s="48">
        <f t="shared" si="10"/>
        <v>11.406372093044698</v>
      </c>
      <c r="E42" s="48">
        <f t="shared" si="10"/>
        <v>9.970984310139583</v>
      </c>
      <c r="F42" s="48">
        <f t="shared" si="10"/>
        <v>10.120127334364232</v>
      </c>
      <c r="G42" s="48">
        <f t="shared" si="10"/>
        <v>10.496180789205562</v>
      </c>
      <c r="H42" s="25">
        <f t="shared" si="10"/>
        <v>9.8962358202766936</v>
      </c>
      <c r="I42" s="25">
        <f t="shared" si="10"/>
        <v>8.3084576848615086</v>
      </c>
      <c r="J42" s="25">
        <f t="shared" si="10"/>
        <v>6.766569284272836</v>
      </c>
      <c r="K42" s="25">
        <f t="shared" si="10"/>
        <v>6.2841747549804978</v>
      </c>
      <c r="L42" s="25">
        <f t="shared" si="10"/>
        <v>5.202708205440242</v>
      </c>
      <c r="M42" s="25">
        <f t="shared" si="10"/>
        <v>4.201989772094521</v>
      </c>
      <c r="N42" s="25">
        <f t="shared" si="10"/>
        <v>3.8039764229180499</v>
      </c>
      <c r="O42" s="25">
        <f t="shared" si="10"/>
        <v>3.3645773487697048</v>
      </c>
      <c r="P42" s="25">
        <f t="shared" ref="P42:S49" si="11">(P30/P$37)*100</f>
        <v>2.6853050691059264</v>
      </c>
      <c r="Q42" s="25">
        <f t="shared" si="11"/>
        <v>2.4607001313625085</v>
      </c>
      <c r="R42" s="25">
        <f t="shared" si="11"/>
        <v>2.0553250197172304</v>
      </c>
      <c r="S42" s="25">
        <f t="shared" si="11"/>
        <v>1.8415410941636985</v>
      </c>
      <c r="T42" s="25">
        <f t="shared" si="9"/>
        <v>1.5621858127279338</v>
      </c>
      <c r="U42" s="25">
        <f t="shared" si="9"/>
        <v>1.3696810995356774</v>
      </c>
      <c r="V42" s="25">
        <f t="shared" si="9"/>
        <v>1.3538165349130706</v>
      </c>
      <c r="W42" s="25">
        <f t="shared" si="9"/>
        <v>1.1047716581570932</v>
      </c>
      <c r="X42" s="25">
        <f t="shared" si="9"/>
        <v>1.21566557268818</v>
      </c>
      <c r="Y42" s="25">
        <f t="shared" si="9"/>
        <v>1.1352407619354943</v>
      </c>
      <c r="Z42" s="25">
        <f t="shared" si="9"/>
        <v>1.1043872380441264</v>
      </c>
      <c r="AA42" s="25">
        <f t="shared" si="9"/>
        <v>0.91102508750535816</v>
      </c>
      <c r="AB42" s="25">
        <f t="shared" si="9"/>
        <v>1.3394657899812419</v>
      </c>
    </row>
    <row r="43" spans="1:28" x14ac:dyDescent="0.25">
      <c r="A43" s="2" t="s">
        <v>2</v>
      </c>
      <c r="B43" s="2">
        <f t="shared" ref="B43:B48" si="12">(B31/B$37)*100</f>
        <v>0</v>
      </c>
      <c r="C43" s="48">
        <f t="shared" ref="C43:O43" si="13">(C31/C$37)*100</f>
        <v>14.743323103227576</v>
      </c>
      <c r="D43" s="48">
        <f t="shared" si="13"/>
        <v>14.937915594965222</v>
      </c>
      <c r="E43" s="48">
        <f t="shared" si="13"/>
        <v>14.229578670623269</v>
      </c>
      <c r="F43" s="48">
        <f t="shared" si="13"/>
        <v>12.969468370209089</v>
      </c>
      <c r="G43" s="48">
        <f t="shared" si="13"/>
        <v>12.098705453156631</v>
      </c>
      <c r="H43" s="48">
        <f t="shared" si="13"/>
        <v>11.687253671272549</v>
      </c>
      <c r="I43" s="48">
        <f t="shared" si="13"/>
        <v>11.510089878721709</v>
      </c>
      <c r="J43" s="48">
        <f t="shared" si="13"/>
        <v>12.490210010079586</v>
      </c>
      <c r="K43" s="48">
        <f t="shared" si="13"/>
        <v>12.895466530380315</v>
      </c>
      <c r="L43" s="48">
        <f t="shared" si="13"/>
        <v>12.571878920629212</v>
      </c>
      <c r="M43" s="48">
        <f t="shared" si="13"/>
        <v>12.72187758943317</v>
      </c>
      <c r="N43" s="48">
        <f t="shared" si="13"/>
        <v>12.802057254871951</v>
      </c>
      <c r="O43" s="48">
        <f t="shared" si="13"/>
        <v>12.821934923059317</v>
      </c>
      <c r="P43" s="48">
        <f t="shared" si="11"/>
        <v>13.029087479821012</v>
      </c>
      <c r="Q43" s="48">
        <f t="shared" si="11"/>
        <v>13.235955419316106</v>
      </c>
      <c r="R43" s="48">
        <f t="shared" si="11"/>
        <v>13.183403053488099</v>
      </c>
      <c r="S43" s="48">
        <f t="shared" si="11"/>
        <v>14.064487107816007</v>
      </c>
      <c r="T43" s="48">
        <f t="shared" si="9"/>
        <v>14.207173145685653</v>
      </c>
      <c r="U43" s="48">
        <f t="shared" si="9"/>
        <v>14.339407759731424</v>
      </c>
      <c r="V43" s="48">
        <f t="shared" si="9"/>
        <v>15.004745479643772</v>
      </c>
      <c r="W43" s="48">
        <f t="shared" si="9"/>
        <v>15.440224474022731</v>
      </c>
      <c r="X43" s="48">
        <f t="shared" si="9"/>
        <v>15.228689669391105</v>
      </c>
      <c r="Y43" s="48">
        <f t="shared" si="9"/>
        <v>15.565225013232389</v>
      </c>
      <c r="Z43" s="48">
        <f t="shared" si="9"/>
        <v>15.605820834166234</v>
      </c>
      <c r="AA43" s="48">
        <f t="shared" si="9"/>
        <v>14.400308312732083</v>
      </c>
      <c r="AB43" s="48">
        <f t="shared" si="9"/>
        <v>14.624916903790691</v>
      </c>
    </row>
    <row r="44" spans="1:28" x14ac:dyDescent="0.25">
      <c r="A44" s="2" t="s">
        <v>3</v>
      </c>
      <c r="B44" s="2">
        <f t="shared" si="12"/>
        <v>0</v>
      </c>
      <c r="C44" s="48">
        <f t="shared" ref="C44:O44" si="14">(C32/C$37)*100</f>
        <v>15.158873445081628</v>
      </c>
      <c r="D44" s="48">
        <f t="shared" si="14"/>
        <v>26.078224023676082</v>
      </c>
      <c r="E44" s="48">
        <f t="shared" si="14"/>
        <v>30.516197780878013</v>
      </c>
      <c r="F44" s="48">
        <f t="shared" si="14"/>
        <v>27.80013245821425</v>
      </c>
      <c r="G44" s="48">
        <f t="shared" si="14"/>
        <v>27.676522187251685</v>
      </c>
      <c r="H44" s="48">
        <f t="shared" si="14"/>
        <v>28.110553438339881</v>
      </c>
      <c r="I44" s="48">
        <f t="shared" si="14"/>
        <v>29.687776860923737</v>
      </c>
      <c r="J44" s="48">
        <f t="shared" si="14"/>
        <v>30.598630736662646</v>
      </c>
      <c r="K44" s="48">
        <f t="shared" si="14"/>
        <v>29.838856880333541</v>
      </c>
      <c r="L44" s="48">
        <f t="shared" si="14"/>
        <v>28.925287220297413</v>
      </c>
      <c r="M44" s="48">
        <f t="shared" si="14"/>
        <v>29.894888281108166</v>
      </c>
      <c r="N44" s="48">
        <f t="shared" si="14"/>
        <v>30.339981453116593</v>
      </c>
      <c r="O44" s="48">
        <f t="shared" si="14"/>
        <v>30.577811320302693</v>
      </c>
      <c r="P44" s="48">
        <f t="shared" si="11"/>
        <v>30.906250033249343</v>
      </c>
      <c r="Q44" s="48">
        <f t="shared" si="11"/>
        <v>30.398752730846461</v>
      </c>
      <c r="R44" s="48">
        <f t="shared" si="11"/>
        <v>28.231819720872796</v>
      </c>
      <c r="S44" s="48">
        <f t="shared" si="11"/>
        <v>25.901710829167779</v>
      </c>
      <c r="T44" s="48">
        <f t="shared" si="9"/>
        <v>25.176442633454428</v>
      </c>
      <c r="U44" s="48">
        <f t="shared" si="9"/>
        <v>24.277098814779851</v>
      </c>
      <c r="V44" s="48">
        <f t="shared" si="9"/>
        <v>22.760320262018631</v>
      </c>
      <c r="W44" s="48">
        <f t="shared" si="9"/>
        <v>25.32428572899547</v>
      </c>
      <c r="X44" s="48">
        <f t="shared" si="9"/>
        <v>21.451897847773662</v>
      </c>
      <c r="Y44" s="48">
        <f t="shared" si="9"/>
        <v>20.849758939244651</v>
      </c>
      <c r="Z44" s="48">
        <f t="shared" si="9"/>
        <v>19.716721051586735</v>
      </c>
      <c r="AA44" s="48">
        <f t="shared" si="9"/>
        <v>20.260526025483241</v>
      </c>
      <c r="AB44" s="48">
        <f t="shared" si="9"/>
        <v>17.84008020448675</v>
      </c>
    </row>
    <row r="45" spans="1:28" x14ac:dyDescent="0.25">
      <c r="A45" s="2" t="s">
        <v>4</v>
      </c>
      <c r="B45" s="2">
        <f t="shared" si="12"/>
        <v>0</v>
      </c>
      <c r="C45" s="48">
        <f t="shared" ref="C45:O45" si="15">(C33/C$37)*100</f>
        <v>17.388416720900842</v>
      </c>
      <c r="D45" s="48">
        <f t="shared" si="15"/>
        <v>15.173131250543054</v>
      </c>
      <c r="E45" s="48">
        <f t="shared" si="15"/>
        <v>15.867854967474527</v>
      </c>
      <c r="F45" s="48">
        <f t="shared" si="15"/>
        <v>16.577514798028499</v>
      </c>
      <c r="G45" s="48">
        <f t="shared" si="15"/>
        <v>17.103259970705782</v>
      </c>
      <c r="H45" s="48">
        <f t="shared" si="15"/>
        <v>17.50174223449261</v>
      </c>
      <c r="I45" s="48">
        <f t="shared" si="15"/>
        <v>18.209145899805733</v>
      </c>
      <c r="J45" s="48">
        <f t="shared" si="15"/>
        <v>19.279318837354666</v>
      </c>
      <c r="K45" s="48">
        <f t="shared" si="15"/>
        <v>19.451481988126069</v>
      </c>
      <c r="L45" s="48">
        <f t="shared" si="15"/>
        <v>20.862443007169688</v>
      </c>
      <c r="M45" s="48">
        <f t="shared" si="15"/>
        <v>21.634655350884188</v>
      </c>
      <c r="N45" s="48">
        <f t="shared" si="15"/>
        <v>21.97011051083717</v>
      </c>
      <c r="O45" s="48">
        <f t="shared" si="15"/>
        <v>22.000018083592064</v>
      </c>
      <c r="P45" s="48">
        <f t="shared" si="11"/>
        <v>22.385669811531212</v>
      </c>
      <c r="Q45" s="48">
        <f t="shared" si="11"/>
        <v>21.751913155184081</v>
      </c>
      <c r="R45" s="48">
        <f t="shared" si="11"/>
        <v>22.090780532033982</v>
      </c>
      <c r="S45" s="48">
        <f t="shared" si="11"/>
        <v>23.330287855295108</v>
      </c>
      <c r="T45" s="48">
        <f t="shared" si="9"/>
        <v>23.586489955185836</v>
      </c>
      <c r="U45" s="48">
        <f t="shared" si="9"/>
        <v>25.997599818289558</v>
      </c>
      <c r="V45" s="48">
        <f t="shared" si="9"/>
        <v>27.324914918323923</v>
      </c>
      <c r="W45" s="48">
        <f t="shared" si="9"/>
        <v>28.441442026476793</v>
      </c>
      <c r="X45" s="48">
        <f t="shared" si="9"/>
        <v>25.825564168316582</v>
      </c>
      <c r="Y45" s="48">
        <f t="shared" si="9"/>
        <v>26.770920950753645</v>
      </c>
      <c r="Z45" s="48">
        <f t="shared" si="9"/>
        <v>26.788183086591964</v>
      </c>
      <c r="AA45" s="48">
        <f t="shared" si="9"/>
        <v>27.812758908599932</v>
      </c>
      <c r="AB45" s="48">
        <f t="shared" si="9"/>
        <v>22.266605709896972</v>
      </c>
    </row>
    <row r="46" spans="1:28" x14ac:dyDescent="0.25">
      <c r="A46" s="2" t="s">
        <v>5</v>
      </c>
      <c r="B46" s="2">
        <f t="shared" si="12"/>
        <v>0</v>
      </c>
      <c r="C46" s="25">
        <f t="shared" ref="C46:O46" si="16">(C34/C$37)*100</f>
        <v>0.77250239440947821</v>
      </c>
      <c r="D46" s="25">
        <f t="shared" si="16"/>
        <v>1.7375759399970852</v>
      </c>
      <c r="E46" s="25">
        <f t="shared" si="16"/>
        <v>1.3683422047424603</v>
      </c>
      <c r="F46" s="25">
        <f t="shared" si="16"/>
        <v>0.85197157751020403</v>
      </c>
      <c r="G46" s="25">
        <f t="shared" si="16"/>
        <v>0.54710188928609582</v>
      </c>
      <c r="H46" s="25">
        <f t="shared" si="16"/>
        <v>0.40506754732581768</v>
      </c>
      <c r="I46" s="25">
        <f t="shared" si="16"/>
        <v>0.30633257570028399</v>
      </c>
      <c r="J46" s="25">
        <f t="shared" si="16"/>
        <v>0.20985216172811264</v>
      </c>
      <c r="K46" s="25">
        <f t="shared" si="16"/>
        <v>0.16776763181669624</v>
      </c>
      <c r="L46" s="2">
        <f t="shared" si="16"/>
        <v>0</v>
      </c>
      <c r="M46" s="2">
        <f t="shared" si="16"/>
        <v>0</v>
      </c>
      <c r="N46" s="2">
        <f t="shared" si="16"/>
        <v>0</v>
      </c>
      <c r="O46" s="2">
        <f t="shared" si="16"/>
        <v>0</v>
      </c>
      <c r="P46" s="2">
        <f t="shared" si="11"/>
        <v>0</v>
      </c>
      <c r="Q46" s="2">
        <f t="shared" si="11"/>
        <v>0</v>
      </c>
      <c r="R46" s="25">
        <f t="shared" si="11"/>
        <v>0.99733130063290298</v>
      </c>
      <c r="S46" s="2">
        <f t="shared" si="11"/>
        <v>0</v>
      </c>
      <c r="T46" s="2">
        <f t="shared" si="9"/>
        <v>0</v>
      </c>
      <c r="U46" s="2">
        <f t="shared" si="9"/>
        <v>0</v>
      </c>
      <c r="V46" s="2">
        <f t="shared" si="9"/>
        <v>0</v>
      </c>
      <c r="W46" s="2">
        <f t="shared" si="9"/>
        <v>0</v>
      </c>
      <c r="X46" s="2">
        <f t="shared" si="9"/>
        <v>0</v>
      </c>
      <c r="Y46" s="2">
        <f t="shared" si="9"/>
        <v>0</v>
      </c>
      <c r="Z46" s="2">
        <f t="shared" si="9"/>
        <v>0</v>
      </c>
      <c r="AA46" s="2">
        <f t="shared" si="9"/>
        <v>0</v>
      </c>
      <c r="AB46" s="2">
        <f t="shared" si="9"/>
        <v>0</v>
      </c>
    </row>
    <row r="47" spans="1:28" x14ac:dyDescent="0.25">
      <c r="A47" s="2" t="s">
        <v>6</v>
      </c>
      <c r="B47" s="2">
        <f t="shared" si="12"/>
        <v>0</v>
      </c>
      <c r="C47" s="25">
        <f t="shared" ref="C47:O47" si="17">(C35/C$37)*100</f>
        <v>0.21951502702978634</v>
      </c>
      <c r="D47" s="25">
        <f t="shared" si="17"/>
        <v>0.19582812048631248</v>
      </c>
      <c r="E47" s="25">
        <f t="shared" si="17"/>
        <v>0.13910258618916549</v>
      </c>
      <c r="F47" s="25">
        <f t="shared" si="17"/>
        <v>9.4787455238151019E-2</v>
      </c>
      <c r="G47" s="25">
        <f t="shared" si="17"/>
        <v>5.2448756623658388E-2</v>
      </c>
      <c r="H47" s="25">
        <f t="shared" si="17"/>
        <v>4.4793617286270716E-2</v>
      </c>
      <c r="I47" s="2">
        <f t="shared" si="17"/>
        <v>0</v>
      </c>
      <c r="J47" s="2">
        <f t="shared" si="17"/>
        <v>0</v>
      </c>
      <c r="K47" s="2">
        <f t="shared" si="17"/>
        <v>0</v>
      </c>
      <c r="L47" s="2">
        <f t="shared" si="17"/>
        <v>0</v>
      </c>
      <c r="M47" s="2">
        <f t="shared" si="17"/>
        <v>0</v>
      </c>
      <c r="N47" s="2">
        <f t="shared" si="17"/>
        <v>0</v>
      </c>
      <c r="O47" s="2">
        <f t="shared" si="17"/>
        <v>0</v>
      </c>
      <c r="P47" s="2">
        <f t="shared" si="11"/>
        <v>0</v>
      </c>
      <c r="Q47" s="2">
        <f t="shared" si="11"/>
        <v>0</v>
      </c>
      <c r="R47" s="2">
        <f t="shared" si="11"/>
        <v>0</v>
      </c>
      <c r="S47" s="2">
        <f t="shared" si="11"/>
        <v>0</v>
      </c>
      <c r="T47" s="2">
        <f t="shared" si="9"/>
        <v>0</v>
      </c>
      <c r="U47" s="2">
        <f t="shared" si="9"/>
        <v>0</v>
      </c>
      <c r="V47" s="2">
        <f t="shared" si="9"/>
        <v>0</v>
      </c>
      <c r="W47" s="2">
        <f t="shared" si="9"/>
        <v>0</v>
      </c>
      <c r="X47" s="2">
        <f t="shared" si="9"/>
        <v>0</v>
      </c>
      <c r="Y47" s="2">
        <f t="shared" si="9"/>
        <v>0</v>
      </c>
      <c r="Z47" s="2">
        <f t="shared" si="9"/>
        <v>0</v>
      </c>
      <c r="AA47" s="2">
        <f t="shared" si="9"/>
        <v>0</v>
      </c>
      <c r="AB47" s="2">
        <f t="shared" si="9"/>
        <v>0</v>
      </c>
    </row>
    <row r="48" spans="1:28" x14ac:dyDescent="0.25">
      <c r="A48" s="2" t="s">
        <v>7</v>
      </c>
      <c r="B48" s="2">
        <f t="shared" si="12"/>
        <v>0</v>
      </c>
      <c r="C48" s="2">
        <f t="shared" ref="C48:O48" si="18">(C36/C$37)*100</f>
        <v>0</v>
      </c>
      <c r="D48" s="2">
        <f t="shared" si="18"/>
        <v>0</v>
      </c>
      <c r="E48" s="25">
        <f t="shared" si="18"/>
        <v>4.5090756496328689E-2</v>
      </c>
      <c r="F48" s="2">
        <f t="shared" si="18"/>
        <v>0</v>
      </c>
      <c r="G48" s="2">
        <f t="shared" si="18"/>
        <v>0</v>
      </c>
      <c r="H48" s="2">
        <f t="shared" si="18"/>
        <v>0</v>
      </c>
      <c r="I48" s="2">
        <f t="shared" si="18"/>
        <v>0</v>
      </c>
      <c r="J48" s="2">
        <f t="shared" si="18"/>
        <v>0</v>
      </c>
      <c r="K48" s="2">
        <f t="shared" si="18"/>
        <v>0</v>
      </c>
      <c r="L48" s="2">
        <f t="shared" si="18"/>
        <v>0</v>
      </c>
      <c r="M48" s="2">
        <f t="shared" si="18"/>
        <v>0</v>
      </c>
      <c r="N48" s="2">
        <f t="shared" si="18"/>
        <v>0</v>
      </c>
      <c r="O48" s="2">
        <f t="shared" si="18"/>
        <v>0</v>
      </c>
      <c r="P48" s="2">
        <f t="shared" si="11"/>
        <v>0</v>
      </c>
      <c r="Q48" s="2">
        <f t="shared" si="11"/>
        <v>0</v>
      </c>
      <c r="R48" s="2">
        <f t="shared" si="11"/>
        <v>0</v>
      </c>
      <c r="S48" s="2">
        <f t="shared" si="11"/>
        <v>0</v>
      </c>
      <c r="T48" s="2">
        <f t="shared" si="9"/>
        <v>0</v>
      </c>
      <c r="U48" s="2">
        <f t="shared" si="9"/>
        <v>0</v>
      </c>
      <c r="V48" s="2">
        <f t="shared" si="9"/>
        <v>0</v>
      </c>
      <c r="W48" s="2">
        <f t="shared" si="9"/>
        <v>0</v>
      </c>
      <c r="X48" s="2">
        <f t="shared" si="9"/>
        <v>0</v>
      </c>
      <c r="Y48" s="2">
        <f t="shared" si="9"/>
        <v>0</v>
      </c>
      <c r="Z48" s="2">
        <f t="shared" si="9"/>
        <v>0</v>
      </c>
      <c r="AA48" s="2">
        <f t="shared" si="9"/>
        <v>0</v>
      </c>
      <c r="AB48" s="2">
        <f t="shared" si="9"/>
        <v>0</v>
      </c>
    </row>
    <row r="49" spans="1:28" x14ac:dyDescent="0.25">
      <c r="A49" s="2" t="s">
        <v>8</v>
      </c>
      <c r="B49" s="81">
        <f>(B37/B$37)*100</f>
        <v>100</v>
      </c>
      <c r="C49" s="2">
        <f t="shared" ref="C49:O49" si="19">(C37/C$37)*100</f>
        <v>100</v>
      </c>
      <c r="D49" s="2">
        <f t="shared" si="19"/>
        <v>100</v>
      </c>
      <c r="E49" s="2">
        <f t="shared" si="19"/>
        <v>100</v>
      </c>
      <c r="F49" s="2">
        <f t="shared" si="19"/>
        <v>100</v>
      </c>
      <c r="G49" s="2">
        <f t="shared" si="19"/>
        <v>100</v>
      </c>
      <c r="H49" s="2">
        <f t="shared" si="19"/>
        <v>100</v>
      </c>
      <c r="I49" s="2">
        <f t="shared" si="19"/>
        <v>100</v>
      </c>
      <c r="J49" s="2">
        <f t="shared" si="19"/>
        <v>100</v>
      </c>
      <c r="K49" s="2">
        <f t="shared" si="19"/>
        <v>100</v>
      </c>
      <c r="L49" s="2">
        <f t="shared" si="19"/>
        <v>100</v>
      </c>
      <c r="M49" s="2">
        <f t="shared" si="19"/>
        <v>100</v>
      </c>
      <c r="N49" s="2">
        <f t="shared" si="19"/>
        <v>100</v>
      </c>
      <c r="O49" s="2">
        <f t="shared" si="19"/>
        <v>100</v>
      </c>
      <c r="P49" s="2">
        <f t="shared" si="11"/>
        <v>100</v>
      </c>
      <c r="Q49" s="2">
        <f t="shared" si="11"/>
        <v>100</v>
      </c>
      <c r="R49" s="2">
        <f t="shared" si="11"/>
        <v>100</v>
      </c>
      <c r="S49" s="2">
        <f t="shared" si="11"/>
        <v>100</v>
      </c>
      <c r="T49" s="2">
        <f t="shared" si="9"/>
        <v>100</v>
      </c>
      <c r="U49" s="2">
        <f t="shared" si="9"/>
        <v>100</v>
      </c>
      <c r="V49" s="2">
        <f t="shared" si="9"/>
        <v>100</v>
      </c>
      <c r="W49" s="2">
        <f t="shared" si="9"/>
        <v>100</v>
      </c>
      <c r="X49" s="2">
        <f t="shared" si="9"/>
        <v>100</v>
      </c>
      <c r="Y49" s="2">
        <f t="shared" si="9"/>
        <v>100</v>
      </c>
      <c r="Z49" s="2">
        <f t="shared" si="9"/>
        <v>100</v>
      </c>
      <c r="AA49" s="2">
        <f t="shared" si="9"/>
        <v>100</v>
      </c>
      <c r="AB49" s="2">
        <f t="shared" si="9"/>
        <v>100</v>
      </c>
    </row>
  </sheetData>
  <mergeCells count="9">
    <mergeCell ref="A1:AB2"/>
    <mergeCell ref="B3:AB3"/>
    <mergeCell ref="A27:A28"/>
    <mergeCell ref="B27:AB27"/>
    <mergeCell ref="A39:A40"/>
    <mergeCell ref="B39:AB39"/>
    <mergeCell ref="B15:AB15"/>
    <mergeCell ref="A15:A16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15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7"/>
      <c r="B4" s="2">
        <v>0</v>
      </c>
      <c r="C4" s="2">
        <v>1</v>
      </c>
      <c r="D4" s="2">
        <v>5</v>
      </c>
      <c r="E4" s="2">
        <v>7</v>
      </c>
      <c r="F4" s="2">
        <v>9</v>
      </c>
      <c r="G4" s="2">
        <v>13</v>
      </c>
      <c r="H4" s="2">
        <v>16</v>
      </c>
      <c r="I4" s="2">
        <v>19</v>
      </c>
      <c r="J4" s="2">
        <v>23</v>
      </c>
      <c r="K4" s="2">
        <v>26</v>
      </c>
      <c r="L4" s="2">
        <v>29</v>
      </c>
      <c r="M4" s="2">
        <v>33</v>
      </c>
      <c r="N4" s="2">
        <v>35</v>
      </c>
      <c r="O4" s="2">
        <v>40</v>
      </c>
    </row>
    <row r="5" spans="1:15" x14ac:dyDescent="0.25">
      <c r="A5" s="2" t="s">
        <v>0</v>
      </c>
      <c r="B5" s="81">
        <v>0</v>
      </c>
      <c r="C5" s="81">
        <v>598.95570999999995</v>
      </c>
      <c r="D5" s="81">
        <v>2278.3807099999999</v>
      </c>
      <c r="E5" s="81">
        <v>4464.6995800000004</v>
      </c>
      <c r="F5" s="81">
        <v>4529.0107900000003</v>
      </c>
      <c r="G5" s="81">
        <v>7171.58043</v>
      </c>
      <c r="H5" s="81">
        <v>6681.63933</v>
      </c>
      <c r="I5" s="81">
        <v>5779.4811499999996</v>
      </c>
      <c r="J5" s="81">
        <v>6040.8093600000002</v>
      </c>
      <c r="K5" s="81">
        <v>6601.1810100000002</v>
      </c>
      <c r="L5" s="81">
        <v>6766.0510199999999</v>
      </c>
      <c r="M5" s="81">
        <v>7427.5941499999999</v>
      </c>
      <c r="N5" s="81">
        <v>6267.54511</v>
      </c>
      <c r="O5" s="81">
        <v>6179.7421599999998</v>
      </c>
    </row>
    <row r="6" spans="1:15" x14ac:dyDescent="0.25">
      <c r="A6" s="2" t="s">
        <v>1</v>
      </c>
      <c r="B6" s="81">
        <v>0</v>
      </c>
      <c r="C6" s="81">
        <v>183.02875</v>
      </c>
      <c r="D6" s="81">
        <v>579.12243999999998</v>
      </c>
      <c r="E6" s="81">
        <v>1033.5290500000001</v>
      </c>
      <c r="F6" s="81">
        <v>858.29192999999998</v>
      </c>
      <c r="G6" s="81">
        <v>1291.30889</v>
      </c>
      <c r="H6" s="81">
        <v>1265.08879</v>
      </c>
      <c r="I6" s="81">
        <v>1462.97245</v>
      </c>
      <c r="J6" s="81">
        <v>1508.60852</v>
      </c>
      <c r="K6" s="81">
        <v>1706.7593899999999</v>
      </c>
      <c r="L6" s="81">
        <v>1758.7879399999999</v>
      </c>
      <c r="M6" s="81">
        <v>1886.49999</v>
      </c>
      <c r="N6" s="81">
        <v>1625.9807000000001</v>
      </c>
      <c r="O6" s="81">
        <v>1613.2611999999999</v>
      </c>
    </row>
    <row r="7" spans="1:15" x14ac:dyDescent="0.25">
      <c r="A7" s="2" t="s">
        <v>2</v>
      </c>
      <c r="B7" s="81">
        <v>0</v>
      </c>
      <c r="C7" s="81">
        <v>166.68332000000001</v>
      </c>
      <c r="D7" s="81">
        <v>608.06524999999999</v>
      </c>
      <c r="E7" s="81">
        <v>1275.13626</v>
      </c>
      <c r="F7" s="81">
        <v>1284.8173999999999</v>
      </c>
      <c r="G7" s="81">
        <v>2022.16165</v>
      </c>
      <c r="H7" s="81">
        <v>1913.4256</v>
      </c>
      <c r="I7" s="81">
        <v>2114.8146900000002</v>
      </c>
      <c r="J7" s="81">
        <v>2181.74962</v>
      </c>
      <c r="K7" s="81">
        <v>2401.97568</v>
      </c>
      <c r="L7" s="81">
        <v>2472.36015</v>
      </c>
      <c r="M7" s="81">
        <v>2664.5203999999999</v>
      </c>
      <c r="N7" s="81">
        <v>2259.0610099999999</v>
      </c>
      <c r="O7" s="81">
        <v>2263.2998899999998</v>
      </c>
    </row>
    <row r="8" spans="1:15" x14ac:dyDescent="0.25">
      <c r="A8" s="2" t="s">
        <v>3</v>
      </c>
      <c r="B8" s="81">
        <v>0</v>
      </c>
      <c r="C8" s="81">
        <v>210.01971</v>
      </c>
      <c r="D8" s="81">
        <v>883.14538000000005</v>
      </c>
      <c r="E8" s="81">
        <v>2045.71072</v>
      </c>
      <c r="F8" s="81">
        <v>2145.7436699999998</v>
      </c>
      <c r="G8" s="81">
        <v>3698.3834000000002</v>
      </c>
      <c r="H8" s="81">
        <v>3516.6249200000002</v>
      </c>
      <c r="I8" s="81">
        <v>3577.06484</v>
      </c>
      <c r="J8" s="81">
        <v>3729.2367800000002</v>
      </c>
      <c r="K8" s="81">
        <v>4163.6375799999996</v>
      </c>
      <c r="L8" s="81">
        <v>4251.3123900000001</v>
      </c>
      <c r="M8" s="81">
        <v>4612.0587500000001</v>
      </c>
      <c r="N8" s="81">
        <v>3878.8537299999998</v>
      </c>
      <c r="O8" s="81">
        <v>3841.92146</v>
      </c>
    </row>
    <row r="9" spans="1:15" x14ac:dyDescent="0.25">
      <c r="A9" s="2" t="s">
        <v>4</v>
      </c>
      <c r="B9" s="81">
        <v>0</v>
      </c>
      <c r="C9" s="81">
        <v>151.79617999999999</v>
      </c>
      <c r="D9" s="81">
        <v>744.78899999999999</v>
      </c>
      <c r="E9" s="81">
        <v>1635.3326400000001</v>
      </c>
      <c r="F9" s="81">
        <v>1660.04141</v>
      </c>
      <c r="G9" s="81">
        <v>2617.79655</v>
      </c>
      <c r="H9" s="81">
        <v>2491.2679699999999</v>
      </c>
      <c r="I9" s="81">
        <v>2493.1603</v>
      </c>
      <c r="J9" s="81">
        <v>2589.4701300000002</v>
      </c>
      <c r="K9" s="81">
        <v>2867.0252</v>
      </c>
      <c r="L9" s="81">
        <v>2960.68478</v>
      </c>
      <c r="M9" s="81">
        <v>3222.0401000000002</v>
      </c>
      <c r="N9" s="81">
        <v>2723.2314099999999</v>
      </c>
      <c r="O9" s="81">
        <v>2701.94265</v>
      </c>
    </row>
    <row r="10" spans="1:15" x14ac:dyDescent="0.25">
      <c r="A10" s="2" t="s">
        <v>5</v>
      </c>
      <c r="B10" s="81">
        <v>0</v>
      </c>
      <c r="C10" s="81">
        <v>15.895020000000001</v>
      </c>
      <c r="D10" s="81">
        <v>0</v>
      </c>
      <c r="E10" s="81">
        <v>43.185090000000002</v>
      </c>
      <c r="F10" s="81">
        <v>53.469450000000002</v>
      </c>
      <c r="G10" s="81">
        <v>112.61462</v>
      </c>
      <c r="H10" s="81">
        <v>103.89258</v>
      </c>
      <c r="I10" s="81">
        <v>114.31202</v>
      </c>
      <c r="J10" s="81">
        <v>118.26527</v>
      </c>
      <c r="K10" s="81">
        <v>130.76289</v>
      </c>
      <c r="L10" s="81">
        <v>128.96531999999999</v>
      </c>
      <c r="M10" s="81">
        <v>146.59446</v>
      </c>
      <c r="N10" s="81">
        <v>123.46714</v>
      </c>
      <c r="O10" s="81">
        <v>112.66919</v>
      </c>
    </row>
    <row r="11" spans="1:15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1:15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4" spans="1:15" x14ac:dyDescent="0.25">
      <c r="A14" s="6" t="s">
        <v>12</v>
      </c>
      <c r="B14" s="6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5</v>
      </c>
      <c r="E16" s="2">
        <v>7</v>
      </c>
      <c r="F16" s="2">
        <v>9</v>
      </c>
      <c r="G16" s="2">
        <v>13</v>
      </c>
      <c r="H16" s="2">
        <v>16</v>
      </c>
      <c r="I16" s="2">
        <v>19</v>
      </c>
      <c r="J16" s="2">
        <v>23</v>
      </c>
      <c r="K16" s="2">
        <v>26</v>
      </c>
      <c r="L16" s="2">
        <v>29</v>
      </c>
      <c r="M16" s="2">
        <v>33</v>
      </c>
      <c r="N16" s="2">
        <v>35</v>
      </c>
      <c r="O16" s="2">
        <v>40</v>
      </c>
    </row>
    <row r="17" spans="1:15" x14ac:dyDescent="0.25">
      <c r="A17" s="2" t="s">
        <v>0</v>
      </c>
      <c r="B17" s="81">
        <f>B5*$B$14</f>
        <v>0</v>
      </c>
      <c r="C17" s="81">
        <f>C5*$B$14</f>
        <v>1197.9114199999999</v>
      </c>
      <c r="D17" s="81">
        <f t="shared" ref="D17:O17" si="0">D5*$B$14</f>
        <v>4556.7614199999998</v>
      </c>
      <c r="E17" s="81">
        <f t="shared" si="0"/>
        <v>8929.3991600000008</v>
      </c>
      <c r="F17" s="81">
        <f t="shared" si="0"/>
        <v>9058.0215800000005</v>
      </c>
      <c r="G17" s="81">
        <f t="shared" si="0"/>
        <v>14343.16086</v>
      </c>
      <c r="H17" s="81">
        <f t="shared" si="0"/>
        <v>13363.27866</v>
      </c>
      <c r="I17" s="81">
        <f t="shared" si="0"/>
        <v>11558.962299999999</v>
      </c>
      <c r="J17" s="81">
        <f t="shared" si="0"/>
        <v>12081.61872</v>
      </c>
      <c r="K17" s="81">
        <f t="shared" si="0"/>
        <v>13202.36202</v>
      </c>
      <c r="L17" s="81">
        <f t="shared" si="0"/>
        <v>13532.10204</v>
      </c>
      <c r="M17" s="81">
        <f t="shared" si="0"/>
        <v>14855.1883</v>
      </c>
      <c r="N17" s="81">
        <f t="shared" si="0"/>
        <v>12535.09022</v>
      </c>
      <c r="O17" s="81">
        <f t="shared" si="0"/>
        <v>12359.48432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366.0575</v>
      </c>
      <c r="D18" s="81">
        <f t="shared" si="2"/>
        <v>1158.24488</v>
      </c>
      <c r="E18" s="81">
        <f t="shared" si="2"/>
        <v>2067.0581000000002</v>
      </c>
      <c r="F18" s="81">
        <f t="shared" si="2"/>
        <v>1716.58386</v>
      </c>
      <c r="G18" s="81">
        <f t="shared" si="2"/>
        <v>2582.61778</v>
      </c>
      <c r="H18" s="81">
        <f t="shared" si="2"/>
        <v>2530.17758</v>
      </c>
      <c r="I18" s="81">
        <f t="shared" si="2"/>
        <v>2925.9449</v>
      </c>
      <c r="J18" s="81">
        <f t="shared" si="2"/>
        <v>3017.21704</v>
      </c>
      <c r="K18" s="81">
        <f t="shared" si="2"/>
        <v>3413.5187799999999</v>
      </c>
      <c r="L18" s="81">
        <f t="shared" si="2"/>
        <v>3517.5758799999999</v>
      </c>
      <c r="M18" s="81">
        <f t="shared" si="2"/>
        <v>3772.9999800000001</v>
      </c>
      <c r="N18" s="81">
        <f t="shared" si="2"/>
        <v>3251.9614000000001</v>
      </c>
      <c r="O18" s="81">
        <f t="shared" si="2"/>
        <v>3226.5223999999998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333.36664000000002</v>
      </c>
      <c r="D19" s="81">
        <f t="shared" si="2"/>
        <v>1216.1305</v>
      </c>
      <c r="E19" s="81">
        <f t="shared" si="2"/>
        <v>2550.27252</v>
      </c>
      <c r="F19" s="81">
        <f t="shared" si="2"/>
        <v>2569.6347999999998</v>
      </c>
      <c r="G19" s="81">
        <f t="shared" si="2"/>
        <v>4044.3233</v>
      </c>
      <c r="H19" s="81">
        <f t="shared" si="2"/>
        <v>3826.8512000000001</v>
      </c>
      <c r="I19" s="81">
        <f t="shared" si="2"/>
        <v>4229.6293800000003</v>
      </c>
      <c r="J19" s="81">
        <f t="shared" si="2"/>
        <v>4363.4992400000001</v>
      </c>
      <c r="K19" s="81">
        <f t="shared" si="2"/>
        <v>4803.95136</v>
      </c>
      <c r="L19" s="81">
        <f t="shared" si="2"/>
        <v>4944.7203</v>
      </c>
      <c r="M19" s="81">
        <f t="shared" si="2"/>
        <v>5329.0407999999998</v>
      </c>
      <c r="N19" s="81">
        <f t="shared" si="2"/>
        <v>4518.1220199999998</v>
      </c>
      <c r="O19" s="81">
        <f t="shared" si="2"/>
        <v>4526.5997799999996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420.03942000000001</v>
      </c>
      <c r="D20" s="81">
        <f t="shared" si="2"/>
        <v>1766.2907600000001</v>
      </c>
      <c r="E20" s="81">
        <f t="shared" si="2"/>
        <v>4091.4214400000001</v>
      </c>
      <c r="F20" s="81">
        <f t="shared" si="2"/>
        <v>4291.4873399999997</v>
      </c>
      <c r="G20" s="81">
        <f t="shared" si="2"/>
        <v>7396.7668000000003</v>
      </c>
      <c r="H20" s="81">
        <f t="shared" si="2"/>
        <v>7033.2498400000004</v>
      </c>
      <c r="I20" s="81">
        <f t="shared" si="2"/>
        <v>7154.12968</v>
      </c>
      <c r="J20" s="81">
        <f t="shared" si="2"/>
        <v>7458.4735600000004</v>
      </c>
      <c r="K20" s="81">
        <f t="shared" si="2"/>
        <v>8327.2751599999992</v>
      </c>
      <c r="L20" s="81">
        <f t="shared" si="2"/>
        <v>8502.6247800000001</v>
      </c>
      <c r="M20" s="81">
        <f t="shared" si="2"/>
        <v>9224.1175000000003</v>
      </c>
      <c r="N20" s="81">
        <f t="shared" si="2"/>
        <v>7757.7074599999996</v>
      </c>
      <c r="O20" s="81">
        <f t="shared" si="2"/>
        <v>7683.84292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303.59235999999999</v>
      </c>
      <c r="D21" s="81">
        <f t="shared" si="2"/>
        <v>1489.578</v>
      </c>
      <c r="E21" s="81">
        <f t="shared" si="2"/>
        <v>3270.6652800000002</v>
      </c>
      <c r="F21" s="81">
        <f t="shared" si="2"/>
        <v>3320.0828200000001</v>
      </c>
      <c r="G21" s="81">
        <f t="shared" si="2"/>
        <v>5235.5931</v>
      </c>
      <c r="H21" s="81">
        <f t="shared" si="2"/>
        <v>4982.5359399999998</v>
      </c>
      <c r="I21" s="81">
        <f t="shared" si="2"/>
        <v>4986.3206</v>
      </c>
      <c r="J21" s="81">
        <f t="shared" si="2"/>
        <v>5178.9402600000003</v>
      </c>
      <c r="K21" s="81">
        <f t="shared" si="2"/>
        <v>5734.0504000000001</v>
      </c>
      <c r="L21" s="81">
        <f t="shared" si="2"/>
        <v>5921.3695600000001</v>
      </c>
      <c r="M21" s="81">
        <f t="shared" si="2"/>
        <v>6444.0802000000003</v>
      </c>
      <c r="N21" s="81">
        <f t="shared" si="2"/>
        <v>5446.4628199999997</v>
      </c>
      <c r="O21" s="81">
        <f t="shared" si="2"/>
        <v>5403.8852999999999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31.790040000000001</v>
      </c>
      <c r="D22" s="81">
        <f t="shared" si="2"/>
        <v>0</v>
      </c>
      <c r="E22" s="81">
        <f t="shared" si="2"/>
        <v>86.370180000000005</v>
      </c>
      <c r="F22" s="81">
        <f t="shared" si="2"/>
        <v>106.9389</v>
      </c>
      <c r="G22" s="81">
        <f t="shared" si="2"/>
        <v>225.22924</v>
      </c>
      <c r="H22" s="81">
        <f t="shared" si="2"/>
        <v>207.78515999999999</v>
      </c>
      <c r="I22" s="81">
        <f t="shared" si="2"/>
        <v>228.62404000000001</v>
      </c>
      <c r="J22" s="81">
        <f t="shared" si="2"/>
        <v>236.53054</v>
      </c>
      <c r="K22" s="81">
        <f t="shared" si="2"/>
        <v>261.52578</v>
      </c>
      <c r="L22" s="81">
        <f t="shared" si="2"/>
        <v>257.93063999999998</v>
      </c>
      <c r="M22" s="81">
        <f t="shared" si="2"/>
        <v>293.18892</v>
      </c>
      <c r="N22" s="81">
        <f t="shared" si="2"/>
        <v>246.93428</v>
      </c>
      <c r="O22" s="81">
        <f t="shared" si="2"/>
        <v>225.33838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0</v>
      </c>
      <c r="G23" s="81">
        <f t="shared" si="2"/>
        <v>0</v>
      </c>
      <c r="H23" s="81">
        <f t="shared" si="2"/>
        <v>0</v>
      </c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  <c r="N23" s="81">
        <f t="shared" si="2"/>
        <v>0</v>
      </c>
      <c r="O23" s="81">
        <f t="shared" si="2"/>
        <v>0</v>
      </c>
    </row>
    <row r="24" spans="1:15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9">SUM(C17:C24)</f>
        <v>2652.7573799999996</v>
      </c>
      <c r="D25" s="81">
        <f t="shared" si="9"/>
        <v>10187.00556</v>
      </c>
      <c r="E25" s="81">
        <f t="shared" si="9"/>
        <v>20995.186680000003</v>
      </c>
      <c r="F25" s="81">
        <f t="shared" si="9"/>
        <v>21062.749299999999</v>
      </c>
      <c r="G25" s="81">
        <f t="shared" si="9"/>
        <v>33827.691080000004</v>
      </c>
      <c r="H25" s="81">
        <f t="shared" si="9"/>
        <v>31943.878380000002</v>
      </c>
      <c r="I25" s="81">
        <f t="shared" si="9"/>
        <v>31083.610899999996</v>
      </c>
      <c r="J25" s="81">
        <f t="shared" si="9"/>
        <v>32336.279359999997</v>
      </c>
      <c r="K25" s="81">
        <f t="shared" si="9"/>
        <v>35742.683499999999</v>
      </c>
      <c r="L25" s="81">
        <f t="shared" si="9"/>
        <v>36676.323199999999</v>
      </c>
      <c r="M25" s="81">
        <f t="shared" si="9"/>
        <v>39918.615699999995</v>
      </c>
      <c r="N25" s="81">
        <f t="shared" si="9"/>
        <v>33756.278200000001</v>
      </c>
      <c r="O25" s="81">
        <f t="shared" si="9"/>
        <v>33425.6731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5</v>
      </c>
      <c r="E28" s="2">
        <v>7</v>
      </c>
      <c r="F28" s="2">
        <v>9</v>
      </c>
      <c r="G28" s="2">
        <v>13</v>
      </c>
      <c r="H28" s="2">
        <v>16</v>
      </c>
      <c r="I28" s="2">
        <v>19</v>
      </c>
      <c r="J28" s="2">
        <v>23</v>
      </c>
      <c r="K28" s="2">
        <v>26</v>
      </c>
      <c r="L28" s="2">
        <v>29</v>
      </c>
      <c r="M28" s="2">
        <v>33</v>
      </c>
      <c r="N28" s="2">
        <v>35</v>
      </c>
      <c r="O28" s="2">
        <v>40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10">C17/1000</f>
        <v>1.1979114199999998</v>
      </c>
      <c r="D29" s="25">
        <f t="shared" si="10"/>
        <v>4.55676142</v>
      </c>
      <c r="E29" s="25">
        <f t="shared" si="10"/>
        <v>8.9293991600000009</v>
      </c>
      <c r="F29" s="25">
        <f t="shared" si="10"/>
        <v>9.0580215800000001</v>
      </c>
      <c r="G29" s="48">
        <f t="shared" si="10"/>
        <v>14.343160859999999</v>
      </c>
      <c r="H29" s="48">
        <f t="shared" si="10"/>
        <v>13.363278660000001</v>
      </c>
      <c r="I29" s="48">
        <f t="shared" si="10"/>
        <v>11.558962299999999</v>
      </c>
      <c r="J29" s="48">
        <f t="shared" si="10"/>
        <v>12.08161872</v>
      </c>
      <c r="K29" s="48">
        <f t="shared" si="10"/>
        <v>13.202362020000001</v>
      </c>
      <c r="L29" s="48">
        <f t="shared" si="10"/>
        <v>13.53210204</v>
      </c>
      <c r="M29" s="48">
        <f t="shared" si="10"/>
        <v>14.8551883</v>
      </c>
      <c r="N29" s="48">
        <f t="shared" si="10"/>
        <v>12.535090220000001</v>
      </c>
      <c r="O29" s="48">
        <f t="shared" si="10"/>
        <v>12.35948432</v>
      </c>
    </row>
    <row r="30" spans="1:15" x14ac:dyDescent="0.25">
      <c r="A30" s="2" t="s">
        <v>1</v>
      </c>
      <c r="B30" s="81">
        <f t="shared" ref="B30:O37" si="11">B18/1000</f>
        <v>0</v>
      </c>
      <c r="C30" s="25">
        <f t="shared" si="11"/>
        <v>0.36605749999999998</v>
      </c>
      <c r="D30" s="25">
        <f t="shared" si="11"/>
        <v>1.15824488</v>
      </c>
      <c r="E30" s="25">
        <f t="shared" si="11"/>
        <v>2.0670581000000001</v>
      </c>
      <c r="F30" s="25">
        <f t="shared" si="11"/>
        <v>1.7165838599999999</v>
      </c>
      <c r="G30" s="25">
        <f t="shared" si="11"/>
        <v>2.5826177800000001</v>
      </c>
      <c r="H30" s="25">
        <f t="shared" si="11"/>
        <v>2.5301775800000001</v>
      </c>
      <c r="I30" s="25">
        <f t="shared" si="11"/>
        <v>2.9259449000000002</v>
      </c>
      <c r="J30" s="25">
        <f t="shared" si="11"/>
        <v>3.0172170399999998</v>
      </c>
      <c r="K30" s="25">
        <f t="shared" si="11"/>
        <v>3.41351878</v>
      </c>
      <c r="L30" s="25">
        <f t="shared" si="11"/>
        <v>3.5175758799999999</v>
      </c>
      <c r="M30" s="25">
        <f t="shared" si="11"/>
        <v>3.7729999800000003</v>
      </c>
      <c r="N30" s="25">
        <f t="shared" si="11"/>
        <v>3.2519614000000003</v>
      </c>
      <c r="O30" s="25">
        <f t="shared" si="11"/>
        <v>3.2265223999999999</v>
      </c>
    </row>
    <row r="31" spans="1:15" x14ac:dyDescent="0.25">
      <c r="A31" s="2" t="s">
        <v>2</v>
      </c>
      <c r="B31" s="81">
        <f t="shared" si="11"/>
        <v>0</v>
      </c>
      <c r="C31" s="25">
        <f t="shared" si="11"/>
        <v>0.33336663999999999</v>
      </c>
      <c r="D31" s="25">
        <f t="shared" si="11"/>
        <v>1.2161305</v>
      </c>
      <c r="E31" s="25">
        <f t="shared" si="11"/>
        <v>2.55027252</v>
      </c>
      <c r="F31" s="25">
        <f t="shared" si="11"/>
        <v>2.5696347999999998</v>
      </c>
      <c r="G31" s="25">
        <f t="shared" si="11"/>
        <v>4.0443233000000003</v>
      </c>
      <c r="H31" s="25">
        <f t="shared" si="11"/>
        <v>3.8268512000000001</v>
      </c>
      <c r="I31" s="25">
        <f t="shared" si="11"/>
        <v>4.2296293800000004</v>
      </c>
      <c r="J31" s="25">
        <f t="shared" si="11"/>
        <v>4.3634992400000003</v>
      </c>
      <c r="K31" s="25">
        <f t="shared" si="11"/>
        <v>4.8039513600000001</v>
      </c>
      <c r="L31" s="25">
        <f t="shared" si="11"/>
        <v>4.9447203000000002</v>
      </c>
      <c r="M31" s="25">
        <f t="shared" si="11"/>
        <v>5.3290407999999996</v>
      </c>
      <c r="N31" s="25">
        <f t="shared" si="11"/>
        <v>4.5181220199999998</v>
      </c>
      <c r="O31" s="25">
        <f t="shared" si="11"/>
        <v>4.5265997799999997</v>
      </c>
    </row>
    <row r="32" spans="1:15" x14ac:dyDescent="0.25">
      <c r="A32" s="2" t="s">
        <v>3</v>
      </c>
      <c r="B32" s="81">
        <f t="shared" si="11"/>
        <v>0</v>
      </c>
      <c r="C32" s="25">
        <f t="shared" si="11"/>
        <v>0.42003942</v>
      </c>
      <c r="D32" s="25">
        <f t="shared" si="11"/>
        <v>1.7662907600000002</v>
      </c>
      <c r="E32" s="25">
        <f t="shared" si="11"/>
        <v>4.0914214400000004</v>
      </c>
      <c r="F32" s="25">
        <f t="shared" si="11"/>
        <v>4.2914873399999998</v>
      </c>
      <c r="G32" s="25">
        <f t="shared" si="11"/>
        <v>7.3967668</v>
      </c>
      <c r="H32" s="25">
        <f t="shared" si="11"/>
        <v>7.0332498400000008</v>
      </c>
      <c r="I32" s="25">
        <f t="shared" si="11"/>
        <v>7.1541296799999996</v>
      </c>
      <c r="J32" s="25">
        <f t="shared" si="11"/>
        <v>7.4584735600000007</v>
      </c>
      <c r="K32" s="25">
        <f t="shared" si="11"/>
        <v>8.3272751599999992</v>
      </c>
      <c r="L32" s="25">
        <f t="shared" si="11"/>
        <v>8.5026247799999997</v>
      </c>
      <c r="M32" s="25">
        <f t="shared" si="11"/>
        <v>9.2241175000000002</v>
      </c>
      <c r="N32" s="25">
        <f t="shared" si="11"/>
        <v>7.7577074599999998</v>
      </c>
      <c r="O32" s="25">
        <f t="shared" si="11"/>
        <v>7.68384292</v>
      </c>
    </row>
    <row r="33" spans="1:15" x14ac:dyDescent="0.25">
      <c r="A33" s="2" t="s">
        <v>4</v>
      </c>
      <c r="B33" s="81">
        <f t="shared" si="11"/>
        <v>0</v>
      </c>
      <c r="C33" s="25">
        <f t="shared" si="11"/>
        <v>0.30359236000000001</v>
      </c>
      <c r="D33" s="25">
        <f t="shared" si="11"/>
        <v>1.4895780000000001</v>
      </c>
      <c r="E33" s="25">
        <f t="shared" si="11"/>
        <v>3.2706652800000002</v>
      </c>
      <c r="F33" s="25">
        <f t="shared" si="11"/>
        <v>3.3200828200000001</v>
      </c>
      <c r="G33" s="25">
        <f t="shared" si="11"/>
        <v>5.2355931</v>
      </c>
      <c r="H33" s="25">
        <f t="shared" si="11"/>
        <v>4.98253594</v>
      </c>
      <c r="I33" s="25">
        <f t="shared" si="11"/>
        <v>4.9863206</v>
      </c>
      <c r="J33" s="25">
        <f t="shared" si="11"/>
        <v>5.1789402600000001</v>
      </c>
      <c r="K33" s="25">
        <f t="shared" si="11"/>
        <v>5.7340504000000001</v>
      </c>
      <c r="L33" s="25">
        <f t="shared" si="11"/>
        <v>5.9213695600000005</v>
      </c>
      <c r="M33" s="25">
        <f t="shared" si="11"/>
        <v>6.4440802000000001</v>
      </c>
      <c r="N33" s="25">
        <f t="shared" si="11"/>
        <v>5.4464628199999998</v>
      </c>
      <c r="O33" s="25">
        <f t="shared" si="11"/>
        <v>5.4038852999999998</v>
      </c>
    </row>
    <row r="34" spans="1:15" x14ac:dyDescent="0.25">
      <c r="A34" s="2" t="s">
        <v>5</v>
      </c>
      <c r="B34" s="81">
        <f t="shared" si="11"/>
        <v>0</v>
      </c>
      <c r="C34" s="25">
        <f t="shared" si="11"/>
        <v>3.1790039999999999E-2</v>
      </c>
      <c r="D34" s="81">
        <f t="shared" si="11"/>
        <v>0</v>
      </c>
      <c r="E34" s="25">
        <f t="shared" si="11"/>
        <v>8.6370180000000005E-2</v>
      </c>
      <c r="F34" s="25">
        <f t="shared" si="11"/>
        <v>0.1069389</v>
      </c>
      <c r="G34" s="25">
        <f t="shared" si="11"/>
        <v>0.22522924</v>
      </c>
      <c r="H34" s="25">
        <f t="shared" si="11"/>
        <v>0.20778516</v>
      </c>
      <c r="I34" s="25">
        <f t="shared" si="11"/>
        <v>0.22862404</v>
      </c>
      <c r="J34" s="25">
        <f t="shared" si="11"/>
        <v>0.23653054000000001</v>
      </c>
      <c r="K34" s="25">
        <f t="shared" si="11"/>
        <v>0.26152577999999999</v>
      </c>
      <c r="L34" s="25">
        <f t="shared" si="11"/>
        <v>0.25793063999999999</v>
      </c>
      <c r="M34" s="25">
        <f t="shared" si="11"/>
        <v>0.29318892000000002</v>
      </c>
      <c r="N34" s="25">
        <f t="shared" si="11"/>
        <v>0.24693428000000001</v>
      </c>
      <c r="O34" s="25">
        <f t="shared" si="11"/>
        <v>0.22533838</v>
      </c>
    </row>
    <row r="35" spans="1:15" x14ac:dyDescent="0.25">
      <c r="A35" s="2" t="s">
        <v>6</v>
      </c>
      <c r="B35" s="81">
        <f t="shared" si="11"/>
        <v>0</v>
      </c>
      <c r="C35" s="81">
        <f t="shared" si="11"/>
        <v>0</v>
      </c>
      <c r="D35" s="81">
        <f t="shared" si="11"/>
        <v>0</v>
      </c>
      <c r="E35" s="81">
        <f t="shared" si="11"/>
        <v>0</v>
      </c>
      <c r="F35" s="81">
        <f t="shared" si="11"/>
        <v>0</v>
      </c>
      <c r="G35" s="81">
        <f t="shared" si="11"/>
        <v>0</v>
      </c>
      <c r="H35" s="81">
        <f t="shared" si="11"/>
        <v>0</v>
      </c>
      <c r="I35" s="81">
        <f t="shared" si="11"/>
        <v>0</v>
      </c>
      <c r="J35" s="81">
        <f t="shared" si="11"/>
        <v>0</v>
      </c>
      <c r="K35" s="81">
        <f t="shared" si="11"/>
        <v>0</v>
      </c>
      <c r="L35" s="81">
        <f t="shared" si="11"/>
        <v>0</v>
      </c>
      <c r="M35" s="81">
        <f t="shared" si="11"/>
        <v>0</v>
      </c>
      <c r="N35" s="81">
        <f t="shared" si="11"/>
        <v>0</v>
      </c>
      <c r="O35" s="81">
        <f t="shared" si="11"/>
        <v>0</v>
      </c>
    </row>
    <row r="36" spans="1:15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81">
        <f t="shared" si="11"/>
        <v>0</v>
      </c>
      <c r="I36" s="81">
        <f t="shared" si="11"/>
        <v>0</v>
      </c>
      <c r="J36" s="81">
        <f t="shared" si="11"/>
        <v>0</v>
      </c>
      <c r="K36" s="81">
        <f t="shared" si="11"/>
        <v>0</v>
      </c>
      <c r="L36" s="81">
        <f t="shared" si="11"/>
        <v>0</v>
      </c>
      <c r="M36" s="81">
        <f t="shared" si="11"/>
        <v>0</v>
      </c>
      <c r="N36" s="81">
        <f t="shared" si="11"/>
        <v>0</v>
      </c>
      <c r="O36" s="81">
        <f t="shared" si="11"/>
        <v>0</v>
      </c>
    </row>
    <row r="37" spans="1:15" x14ac:dyDescent="0.25">
      <c r="A37" s="2" t="s">
        <v>8</v>
      </c>
      <c r="B37" s="81">
        <f t="shared" si="11"/>
        <v>0</v>
      </c>
      <c r="C37" s="25">
        <f t="shared" si="11"/>
        <v>2.6527573799999997</v>
      </c>
      <c r="D37" s="48">
        <f t="shared" si="11"/>
        <v>10.187005559999999</v>
      </c>
      <c r="E37" s="48">
        <f t="shared" si="11"/>
        <v>20.995186680000003</v>
      </c>
      <c r="F37" s="48">
        <f t="shared" si="11"/>
        <v>21.0627493</v>
      </c>
      <c r="G37" s="48">
        <f t="shared" si="11"/>
        <v>33.827691080000001</v>
      </c>
      <c r="H37" s="48">
        <f t="shared" si="11"/>
        <v>31.943878380000001</v>
      </c>
      <c r="I37" s="48">
        <f t="shared" si="11"/>
        <v>31.083610899999996</v>
      </c>
      <c r="J37" s="48">
        <f t="shared" si="11"/>
        <v>32.336279359999999</v>
      </c>
      <c r="K37" s="48">
        <f t="shared" si="11"/>
        <v>35.742683499999998</v>
      </c>
      <c r="L37" s="48">
        <f t="shared" si="11"/>
        <v>36.676323199999999</v>
      </c>
      <c r="M37" s="48">
        <f t="shared" si="11"/>
        <v>39.918615699999997</v>
      </c>
      <c r="N37" s="48">
        <f t="shared" si="11"/>
        <v>33.756278200000004</v>
      </c>
      <c r="O37" s="48">
        <f t="shared" si="11"/>
        <v>33.425673099999997</v>
      </c>
    </row>
  </sheetData>
  <mergeCells count="7">
    <mergeCell ref="A27:A28"/>
    <mergeCell ref="B27:O27"/>
    <mergeCell ref="A15:A16"/>
    <mergeCell ref="B15:O15"/>
    <mergeCell ref="A1:O2"/>
    <mergeCell ref="A3:A4"/>
    <mergeCell ref="B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opLeftCell="A14" workbookViewId="0">
      <selection activeCell="B27" sqref="B27:AB27"/>
    </sheetView>
  </sheetViews>
  <sheetFormatPr defaultRowHeight="15" x14ac:dyDescent="0.25"/>
  <cols>
    <col min="1" max="1" width="18.28515625" bestFit="1" customWidth="1"/>
  </cols>
  <sheetData>
    <row r="1" spans="1:28" x14ac:dyDescent="0.25">
      <c r="A1" s="145" t="s">
        <v>77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spans="1:28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spans="1:28" ht="15.75" x14ac:dyDescent="0.25">
      <c r="A3" s="137" t="s">
        <v>10</v>
      </c>
      <c r="B3" s="160" t="s">
        <v>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2"/>
    </row>
    <row r="4" spans="1:28" x14ac:dyDescent="0.25">
      <c r="A4" s="137"/>
      <c r="B4" s="2">
        <v>0</v>
      </c>
      <c r="C4" s="2">
        <v>2</v>
      </c>
      <c r="D4" s="2">
        <v>5</v>
      </c>
      <c r="E4" s="2">
        <v>7</v>
      </c>
      <c r="F4" s="2">
        <v>9</v>
      </c>
      <c r="G4" s="2">
        <v>12</v>
      </c>
      <c r="H4" s="2">
        <v>14</v>
      </c>
      <c r="I4" s="2">
        <v>16</v>
      </c>
      <c r="J4" s="2">
        <v>19</v>
      </c>
      <c r="K4" s="2">
        <v>21</v>
      </c>
      <c r="L4" s="2">
        <v>23</v>
      </c>
      <c r="M4" s="2">
        <v>26</v>
      </c>
      <c r="N4" s="2">
        <v>28</v>
      </c>
      <c r="O4" s="2">
        <v>30</v>
      </c>
      <c r="P4" s="2">
        <v>33</v>
      </c>
      <c r="Q4" s="2">
        <v>35</v>
      </c>
      <c r="R4" s="2">
        <v>37</v>
      </c>
      <c r="S4" s="2">
        <v>40</v>
      </c>
      <c r="T4" s="2">
        <v>42</v>
      </c>
      <c r="U4" s="2">
        <v>44</v>
      </c>
      <c r="V4" s="2">
        <v>47</v>
      </c>
      <c r="W4" s="2">
        <v>49</v>
      </c>
      <c r="X4" s="2">
        <v>51</v>
      </c>
      <c r="Y4" s="2">
        <v>54</v>
      </c>
      <c r="Z4" s="2">
        <v>58</v>
      </c>
      <c r="AA4" s="2">
        <v>61</v>
      </c>
      <c r="AB4" s="2">
        <v>63</v>
      </c>
    </row>
    <row r="5" spans="1:28" x14ac:dyDescent="0.25">
      <c r="A5" s="2" t="s">
        <v>0</v>
      </c>
      <c r="B5" s="81">
        <v>85.332400000000007</v>
      </c>
      <c r="C5" s="81">
        <v>2444.3366299999998</v>
      </c>
      <c r="D5" s="81">
        <v>4196.6861200000003</v>
      </c>
      <c r="E5" s="81">
        <v>5373.2544799999996</v>
      </c>
      <c r="F5" s="81">
        <v>5235.8775800000003</v>
      </c>
      <c r="G5" s="81">
        <v>6265.10581</v>
      </c>
      <c r="H5" s="81">
        <v>6976.5994199999996</v>
      </c>
      <c r="I5" s="81">
        <v>7294.22984</v>
      </c>
      <c r="J5" s="81">
        <v>7015.6776900000004</v>
      </c>
      <c r="K5" s="81">
        <v>6592.3908700000002</v>
      </c>
      <c r="L5" s="81">
        <v>6048.4238800000003</v>
      </c>
      <c r="M5" s="81">
        <v>5989.6940599999998</v>
      </c>
      <c r="N5" s="81">
        <v>5992.3753999999999</v>
      </c>
      <c r="O5" s="81">
        <v>5707.22505</v>
      </c>
      <c r="P5" s="81">
        <v>5946.0899900000004</v>
      </c>
      <c r="Q5" s="81">
        <v>5239.4384200000004</v>
      </c>
      <c r="R5" s="81">
        <v>5579.0264699999998</v>
      </c>
      <c r="S5" s="81">
        <v>5061.7476299999998</v>
      </c>
      <c r="T5" s="81">
        <v>5379.3114299999997</v>
      </c>
      <c r="U5" s="81">
        <v>5610.0367800000004</v>
      </c>
      <c r="V5" s="81">
        <v>5422.7187800000002</v>
      </c>
      <c r="W5" s="81">
        <v>5391.8503000000001</v>
      </c>
      <c r="X5" s="81">
        <v>5402.68876</v>
      </c>
      <c r="Y5" s="81">
        <v>5253.0721199999998</v>
      </c>
      <c r="Z5" s="81">
        <v>5397.7541499999998</v>
      </c>
      <c r="AA5" s="81">
        <v>5496.6748500000003</v>
      </c>
      <c r="AB5" s="81">
        <v>1034.69946</v>
      </c>
    </row>
    <row r="6" spans="1:28" x14ac:dyDescent="0.25">
      <c r="A6" s="2" t="s">
        <v>1</v>
      </c>
      <c r="B6" s="81">
        <v>0</v>
      </c>
      <c r="C6" s="81">
        <v>652.48680000000002</v>
      </c>
      <c r="D6" s="81">
        <v>1378.59968</v>
      </c>
      <c r="E6" s="81">
        <v>2115.33916</v>
      </c>
      <c r="F6" s="81">
        <v>2103.8161500000001</v>
      </c>
      <c r="G6" s="81">
        <v>2472.7404999999999</v>
      </c>
      <c r="H6" s="81">
        <v>2469.6189599999998</v>
      </c>
      <c r="I6" s="81">
        <v>2314.50585</v>
      </c>
      <c r="J6" s="81">
        <v>2050.8600900000001</v>
      </c>
      <c r="K6" s="81">
        <v>1719.8436999999999</v>
      </c>
      <c r="L6" s="81">
        <v>1381.67608</v>
      </c>
      <c r="M6" s="81">
        <v>1231.56783</v>
      </c>
      <c r="N6" s="81">
        <v>1039.7629300000001</v>
      </c>
      <c r="O6" s="81">
        <v>807.82467999999994</v>
      </c>
      <c r="P6" s="81">
        <v>722.37919999999997</v>
      </c>
      <c r="Q6" s="81">
        <v>505.58280999999999</v>
      </c>
      <c r="R6" s="81">
        <v>456.83334000000002</v>
      </c>
      <c r="S6" s="81">
        <v>361.59868999999998</v>
      </c>
      <c r="T6" s="81">
        <v>418.46794</v>
      </c>
      <c r="U6" s="81">
        <v>387.50824</v>
      </c>
      <c r="V6" s="81">
        <v>396.99090000000001</v>
      </c>
      <c r="W6" s="81">
        <v>367.20260999999999</v>
      </c>
      <c r="X6" s="81">
        <v>334.50051000000002</v>
      </c>
      <c r="Y6" s="81">
        <v>323.38326000000001</v>
      </c>
      <c r="Z6" s="81">
        <v>344.1662</v>
      </c>
      <c r="AA6" s="81">
        <v>347.76546000000002</v>
      </c>
      <c r="AB6" s="81">
        <v>60.825800000000001</v>
      </c>
    </row>
    <row r="7" spans="1:28" x14ac:dyDescent="0.25">
      <c r="A7" s="2" t="s">
        <v>2</v>
      </c>
      <c r="B7" s="81">
        <v>0</v>
      </c>
      <c r="C7" s="81">
        <v>617.52057000000002</v>
      </c>
      <c r="D7" s="81">
        <v>1489.6279099999999</v>
      </c>
      <c r="E7" s="81">
        <v>2346.8528000000001</v>
      </c>
      <c r="F7" s="81">
        <v>2736.1060900000002</v>
      </c>
      <c r="G7" s="81">
        <v>3160.6034199999999</v>
      </c>
      <c r="H7" s="81">
        <v>3113.37104</v>
      </c>
      <c r="I7" s="81">
        <v>3021.2588900000001</v>
      </c>
      <c r="J7" s="81">
        <v>2918.0196700000001</v>
      </c>
      <c r="K7" s="81">
        <v>2659.3327800000002</v>
      </c>
      <c r="L7" s="81">
        <v>2441.4670700000001</v>
      </c>
      <c r="M7" s="81">
        <v>2621.8984300000002</v>
      </c>
      <c r="N7" s="81">
        <v>2639.3664899999999</v>
      </c>
      <c r="O7" s="81">
        <v>2501.8617599999998</v>
      </c>
      <c r="P7" s="81">
        <v>2603.6474400000002</v>
      </c>
      <c r="Q7" s="81">
        <v>2218.1118700000002</v>
      </c>
      <c r="R7" s="81">
        <v>2374.4401200000002</v>
      </c>
      <c r="S7" s="81">
        <v>2192.4840300000001</v>
      </c>
      <c r="T7" s="81">
        <v>2349.7417</v>
      </c>
      <c r="U7" s="81">
        <v>2560.4950100000001</v>
      </c>
      <c r="V7" s="81">
        <v>2526.59618</v>
      </c>
      <c r="W7" s="81">
        <v>2591.9210600000001</v>
      </c>
      <c r="X7" s="81">
        <v>2475.1263899999999</v>
      </c>
      <c r="Y7" s="81">
        <v>2554.11447</v>
      </c>
      <c r="Z7" s="81">
        <v>2754.4721599999998</v>
      </c>
      <c r="AA7" s="81">
        <v>2767.9057600000001</v>
      </c>
      <c r="AB7" s="81">
        <v>463.46114999999998</v>
      </c>
    </row>
    <row r="8" spans="1:28" x14ac:dyDescent="0.25">
      <c r="A8" s="2" t="s">
        <v>3</v>
      </c>
      <c r="B8" s="81">
        <v>21.355640000000001</v>
      </c>
      <c r="C8" s="81">
        <v>1123.1928600000001</v>
      </c>
      <c r="D8" s="81">
        <v>2952.9247799999998</v>
      </c>
      <c r="E8" s="81">
        <v>4783.0270099999998</v>
      </c>
      <c r="F8" s="81">
        <v>6690.9146300000002</v>
      </c>
      <c r="G8" s="81">
        <v>7961.6971199999998</v>
      </c>
      <c r="H8" s="81">
        <v>7347.1090700000004</v>
      </c>
      <c r="I8" s="81">
        <v>7289.3862200000003</v>
      </c>
      <c r="J8" s="81">
        <v>7439.2016400000002</v>
      </c>
      <c r="K8" s="81">
        <v>6946.7069899999997</v>
      </c>
      <c r="L8" s="81">
        <v>6641.7585399999998</v>
      </c>
      <c r="M8" s="81">
        <v>7395.8163500000001</v>
      </c>
      <c r="N8" s="81">
        <v>7306.9700499999999</v>
      </c>
      <c r="O8" s="81">
        <v>6934.86132</v>
      </c>
      <c r="P8" s="81">
        <v>7398.39131</v>
      </c>
      <c r="Q8" s="81">
        <v>6055.70784</v>
      </c>
      <c r="R8" s="81">
        <v>6153.9036599999999</v>
      </c>
      <c r="S8" s="81">
        <v>5568.3377200000004</v>
      </c>
      <c r="T8" s="81">
        <v>5546.7191999999995</v>
      </c>
      <c r="U8" s="81">
        <v>5917.2376700000004</v>
      </c>
      <c r="V8" s="81">
        <v>6063.8494099999998</v>
      </c>
      <c r="W8" s="81">
        <v>5846.3596900000002</v>
      </c>
      <c r="X8" s="81">
        <v>5178.9261299999998</v>
      </c>
      <c r="Y8" s="81">
        <v>5511.4073200000003</v>
      </c>
      <c r="Z8" s="81">
        <v>6023.2169599999997</v>
      </c>
      <c r="AA8" s="81">
        <v>5749.1463100000001</v>
      </c>
      <c r="AB8" s="81">
        <v>869.51221999999996</v>
      </c>
    </row>
    <row r="9" spans="1:28" x14ac:dyDescent="0.25">
      <c r="A9" s="2" t="s">
        <v>4</v>
      </c>
      <c r="B9" s="81">
        <v>34.259749999999997</v>
      </c>
      <c r="C9" s="81">
        <v>663.08847000000003</v>
      </c>
      <c r="D9" s="81">
        <v>1911.48963</v>
      </c>
      <c r="E9" s="81">
        <v>3115.20325</v>
      </c>
      <c r="F9" s="81">
        <v>3812.9798099999998</v>
      </c>
      <c r="G9" s="81">
        <v>4446.1593800000001</v>
      </c>
      <c r="H9" s="81">
        <v>4534.1674400000002</v>
      </c>
      <c r="I9" s="81">
        <v>4496.66572</v>
      </c>
      <c r="J9" s="81">
        <v>4409.0228399999996</v>
      </c>
      <c r="K9" s="81">
        <v>4076.9998399999999</v>
      </c>
      <c r="L9" s="81">
        <v>4022.1970999999999</v>
      </c>
      <c r="M9" s="81">
        <v>4448.1489499999998</v>
      </c>
      <c r="N9" s="81">
        <v>4406.0725400000001</v>
      </c>
      <c r="O9" s="81">
        <v>4213.2667499999998</v>
      </c>
      <c r="P9" s="81">
        <v>4409.06549</v>
      </c>
      <c r="Q9" s="81">
        <v>3657.1287499999999</v>
      </c>
      <c r="R9" s="81">
        <v>3934.8734800000002</v>
      </c>
      <c r="S9" s="81">
        <v>3641.6463199999998</v>
      </c>
      <c r="T9" s="81">
        <v>3687.6501400000002</v>
      </c>
      <c r="U9" s="81">
        <v>4417.6254600000002</v>
      </c>
      <c r="V9" s="81">
        <v>4376.2373200000002</v>
      </c>
      <c r="W9" s="81">
        <v>4426.2671200000004</v>
      </c>
      <c r="X9" s="81">
        <v>4089.11231</v>
      </c>
      <c r="Y9" s="81">
        <v>4307.0178500000002</v>
      </c>
      <c r="Z9" s="81">
        <v>4574.1918599999999</v>
      </c>
      <c r="AA9" s="81">
        <v>4519.4423699999998</v>
      </c>
      <c r="AB9" s="81">
        <v>706.42115999999999</v>
      </c>
    </row>
    <row r="10" spans="1:28" x14ac:dyDescent="0.25">
      <c r="A10" s="2" t="s">
        <v>74</v>
      </c>
      <c r="B10" s="81">
        <v>0</v>
      </c>
      <c r="C10" s="81">
        <v>37.799590000000002</v>
      </c>
      <c r="D10" s="81">
        <v>71.358609999999999</v>
      </c>
      <c r="E10" s="81">
        <v>94.400949999999995</v>
      </c>
      <c r="F10" s="81">
        <v>107.16746000000001</v>
      </c>
      <c r="G10" s="81">
        <v>91.787099999999995</v>
      </c>
      <c r="H10" s="81">
        <v>68.546850000000006</v>
      </c>
      <c r="I10" s="81">
        <v>57.909439999999996</v>
      </c>
      <c r="J10" s="81">
        <v>41.69867</v>
      </c>
      <c r="K10" s="81">
        <v>36.64996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</row>
    <row r="11" spans="1:28" x14ac:dyDescent="0.25">
      <c r="A11" s="2" t="s">
        <v>6</v>
      </c>
      <c r="B11" s="81">
        <v>0</v>
      </c>
      <c r="C11" s="81">
        <v>0</v>
      </c>
      <c r="D11" s="81">
        <v>30.224689999999999</v>
      </c>
      <c r="E11" s="81">
        <v>33.084290000000003</v>
      </c>
      <c r="F11" s="81">
        <v>26.13072</v>
      </c>
      <c r="G11" s="81">
        <v>15.883290000000001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  <c r="Y11" s="81">
        <v>0</v>
      </c>
      <c r="Z11" s="81">
        <v>29.38578</v>
      </c>
      <c r="AA11" s="81">
        <v>0</v>
      </c>
      <c r="AB11" s="81">
        <v>0</v>
      </c>
    </row>
    <row r="12" spans="1:28" x14ac:dyDescent="0.25">
      <c r="A12" s="2" t="s">
        <v>7</v>
      </c>
      <c r="B12" s="81">
        <v>16.04072</v>
      </c>
      <c r="C12" s="81">
        <v>16.97775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0</v>
      </c>
      <c r="Y12" s="81">
        <v>0</v>
      </c>
      <c r="Z12" s="81">
        <v>0</v>
      </c>
      <c r="AA12" s="81">
        <v>0</v>
      </c>
      <c r="AB12" s="81">
        <v>0</v>
      </c>
    </row>
    <row r="14" spans="1:28" x14ac:dyDescent="0.25">
      <c r="A14" s="6" t="s">
        <v>12</v>
      </c>
      <c r="B14" s="6">
        <v>2</v>
      </c>
      <c r="C14" s="2">
        <v>10</v>
      </c>
    </row>
    <row r="15" spans="1:28" ht="15.75" x14ac:dyDescent="0.25">
      <c r="A15" s="137" t="s">
        <v>209</v>
      </c>
      <c r="B15" s="159" t="s">
        <v>9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</row>
    <row r="16" spans="1:28" x14ac:dyDescent="0.25">
      <c r="A16" s="137"/>
      <c r="B16" s="2">
        <v>0</v>
      </c>
      <c r="C16" s="2">
        <v>2</v>
      </c>
      <c r="D16" s="2">
        <v>5</v>
      </c>
      <c r="E16" s="2">
        <v>7</v>
      </c>
      <c r="F16" s="2">
        <v>9</v>
      </c>
      <c r="G16" s="2">
        <v>12</v>
      </c>
      <c r="H16" s="2">
        <v>14</v>
      </c>
      <c r="I16" s="2">
        <v>16</v>
      </c>
      <c r="J16" s="2">
        <v>19</v>
      </c>
      <c r="K16" s="2">
        <v>21</v>
      </c>
      <c r="L16" s="2">
        <v>23</v>
      </c>
      <c r="M16" s="2">
        <v>26</v>
      </c>
      <c r="N16" s="2">
        <v>28</v>
      </c>
      <c r="O16" s="2">
        <v>30</v>
      </c>
      <c r="P16" s="2">
        <v>33</v>
      </c>
      <c r="Q16" s="2">
        <v>35</v>
      </c>
      <c r="R16" s="2">
        <v>37</v>
      </c>
      <c r="S16" s="2">
        <v>40</v>
      </c>
      <c r="T16" s="2">
        <v>42</v>
      </c>
      <c r="U16" s="2">
        <v>44</v>
      </c>
      <c r="V16" s="2">
        <v>47</v>
      </c>
      <c r="W16" s="2">
        <v>49</v>
      </c>
      <c r="X16" s="2">
        <v>51</v>
      </c>
      <c r="Y16" s="2">
        <v>54</v>
      </c>
      <c r="Z16" s="2">
        <v>58</v>
      </c>
      <c r="AA16" s="2">
        <v>61</v>
      </c>
      <c r="AB16" s="2">
        <v>63</v>
      </c>
    </row>
    <row r="17" spans="1:28" x14ac:dyDescent="0.25">
      <c r="A17" s="2" t="s">
        <v>0</v>
      </c>
      <c r="B17" s="81">
        <f t="shared" ref="B17:B24" si="0">B5*$B$14</f>
        <v>170.66480000000001</v>
      </c>
      <c r="C17" s="81">
        <f t="shared" ref="C17:AA24" si="1">C5*$B$14</f>
        <v>4888.6732599999996</v>
      </c>
      <c r="D17" s="81">
        <f t="shared" si="1"/>
        <v>8393.3722400000006</v>
      </c>
      <c r="E17" s="81">
        <f t="shared" si="1"/>
        <v>10746.508959999999</v>
      </c>
      <c r="F17" s="81">
        <f t="shared" si="1"/>
        <v>10471.755160000001</v>
      </c>
      <c r="G17" s="81">
        <f t="shared" si="1"/>
        <v>12530.21162</v>
      </c>
      <c r="H17" s="81">
        <f t="shared" si="1"/>
        <v>13953.198839999999</v>
      </c>
      <c r="I17" s="81">
        <f t="shared" si="1"/>
        <v>14588.45968</v>
      </c>
      <c r="J17" s="81">
        <f t="shared" si="1"/>
        <v>14031.355380000001</v>
      </c>
      <c r="K17" s="81">
        <f t="shared" si="1"/>
        <v>13184.78174</v>
      </c>
      <c r="L17" s="81">
        <f t="shared" si="1"/>
        <v>12096.847760000001</v>
      </c>
      <c r="M17" s="81">
        <f t="shared" si="1"/>
        <v>11979.38812</v>
      </c>
      <c r="N17" s="81">
        <f t="shared" si="1"/>
        <v>11984.7508</v>
      </c>
      <c r="O17" s="81">
        <f t="shared" si="1"/>
        <v>11414.4501</v>
      </c>
      <c r="P17" s="81">
        <f t="shared" si="1"/>
        <v>11892.179980000001</v>
      </c>
      <c r="Q17" s="81">
        <f t="shared" si="1"/>
        <v>10478.876840000001</v>
      </c>
      <c r="R17" s="81">
        <f t="shared" si="1"/>
        <v>11158.05294</v>
      </c>
      <c r="S17" s="81">
        <f t="shared" si="1"/>
        <v>10123.49526</v>
      </c>
      <c r="T17" s="81">
        <f t="shared" si="1"/>
        <v>10758.622859999999</v>
      </c>
      <c r="U17" s="81">
        <f t="shared" si="1"/>
        <v>11220.073560000001</v>
      </c>
      <c r="V17" s="81">
        <f t="shared" si="1"/>
        <v>10845.43756</v>
      </c>
      <c r="W17" s="81">
        <f t="shared" si="1"/>
        <v>10783.7006</v>
      </c>
      <c r="X17" s="81">
        <f t="shared" si="1"/>
        <v>10805.37752</v>
      </c>
      <c r="Y17" s="81">
        <f t="shared" si="1"/>
        <v>10506.14424</v>
      </c>
      <c r="Z17" s="81">
        <f t="shared" si="1"/>
        <v>10795.5083</v>
      </c>
      <c r="AA17" s="81">
        <f t="shared" si="1"/>
        <v>10993.349700000001</v>
      </c>
      <c r="AB17" s="81">
        <f>$C$14*AB5</f>
        <v>10346.9946</v>
      </c>
    </row>
    <row r="18" spans="1:28" x14ac:dyDescent="0.25">
      <c r="A18" s="2" t="s">
        <v>1</v>
      </c>
      <c r="B18" s="81">
        <f t="shared" si="0"/>
        <v>0</v>
      </c>
      <c r="C18" s="81">
        <f t="shared" ref="C18:Q18" si="2">C6*$B$14</f>
        <v>1304.9736</v>
      </c>
      <c r="D18" s="81">
        <f t="shared" si="2"/>
        <v>2757.1993600000001</v>
      </c>
      <c r="E18" s="81">
        <f t="shared" si="2"/>
        <v>4230.67832</v>
      </c>
      <c r="F18" s="81">
        <f t="shared" si="2"/>
        <v>4207.6323000000002</v>
      </c>
      <c r="G18" s="81">
        <f t="shared" si="2"/>
        <v>4945.4809999999998</v>
      </c>
      <c r="H18" s="81">
        <f t="shared" si="2"/>
        <v>4939.2379199999996</v>
      </c>
      <c r="I18" s="81">
        <f t="shared" si="2"/>
        <v>4629.0117</v>
      </c>
      <c r="J18" s="81">
        <f t="shared" si="2"/>
        <v>4101.7201800000003</v>
      </c>
      <c r="K18" s="81">
        <f t="shared" si="2"/>
        <v>3439.6873999999998</v>
      </c>
      <c r="L18" s="81">
        <f t="shared" si="2"/>
        <v>2763.3521599999999</v>
      </c>
      <c r="M18" s="81">
        <f t="shared" si="2"/>
        <v>2463.1356599999999</v>
      </c>
      <c r="N18" s="81">
        <f t="shared" si="2"/>
        <v>2079.5258600000002</v>
      </c>
      <c r="O18" s="81">
        <f t="shared" si="2"/>
        <v>1615.6493599999999</v>
      </c>
      <c r="P18" s="81">
        <f t="shared" si="2"/>
        <v>1444.7583999999999</v>
      </c>
      <c r="Q18" s="81">
        <f t="shared" si="2"/>
        <v>1011.16562</v>
      </c>
      <c r="R18" s="81">
        <f t="shared" si="1"/>
        <v>913.66668000000004</v>
      </c>
      <c r="S18" s="81">
        <f t="shared" si="1"/>
        <v>723.19737999999995</v>
      </c>
      <c r="T18" s="81">
        <f t="shared" si="1"/>
        <v>836.93588</v>
      </c>
      <c r="U18" s="81">
        <f t="shared" si="1"/>
        <v>775.01648</v>
      </c>
      <c r="V18" s="81">
        <f t="shared" si="1"/>
        <v>793.98180000000002</v>
      </c>
      <c r="W18" s="81">
        <f t="shared" si="1"/>
        <v>734.40521999999999</v>
      </c>
      <c r="X18" s="81">
        <f t="shared" si="1"/>
        <v>669.00102000000004</v>
      </c>
      <c r="Y18" s="81">
        <f t="shared" si="1"/>
        <v>646.76652000000001</v>
      </c>
      <c r="Z18" s="81">
        <f t="shared" si="1"/>
        <v>688.33240000000001</v>
      </c>
      <c r="AA18" s="81">
        <f t="shared" si="1"/>
        <v>695.53092000000004</v>
      </c>
      <c r="AB18" s="81">
        <f t="shared" ref="AB18:AB24" si="3">$C$14*AB6</f>
        <v>608.25800000000004</v>
      </c>
    </row>
    <row r="19" spans="1:28" x14ac:dyDescent="0.25">
      <c r="A19" s="2" t="s">
        <v>2</v>
      </c>
      <c r="B19" s="81">
        <f t="shared" si="0"/>
        <v>0</v>
      </c>
      <c r="C19" s="81">
        <f t="shared" si="1"/>
        <v>1235.04114</v>
      </c>
      <c r="D19" s="81">
        <f t="shared" si="1"/>
        <v>2979.2558199999999</v>
      </c>
      <c r="E19" s="81">
        <f t="shared" si="1"/>
        <v>4693.7056000000002</v>
      </c>
      <c r="F19" s="81">
        <f t="shared" si="1"/>
        <v>5472.2121800000004</v>
      </c>
      <c r="G19" s="81">
        <f t="shared" si="1"/>
        <v>6321.2068399999998</v>
      </c>
      <c r="H19" s="81">
        <f t="shared" si="1"/>
        <v>6226.74208</v>
      </c>
      <c r="I19" s="81">
        <f t="shared" si="1"/>
        <v>6042.5177800000001</v>
      </c>
      <c r="J19" s="81">
        <f t="shared" si="1"/>
        <v>5836.0393400000003</v>
      </c>
      <c r="K19" s="81">
        <f t="shared" si="1"/>
        <v>5318.6655600000004</v>
      </c>
      <c r="L19" s="81">
        <f t="shared" si="1"/>
        <v>4882.9341400000003</v>
      </c>
      <c r="M19" s="81">
        <f t="shared" si="1"/>
        <v>5243.7968600000004</v>
      </c>
      <c r="N19" s="81">
        <f t="shared" si="1"/>
        <v>5278.7329799999998</v>
      </c>
      <c r="O19" s="81">
        <f t="shared" si="1"/>
        <v>5003.7235199999996</v>
      </c>
      <c r="P19" s="81">
        <f t="shared" si="1"/>
        <v>5207.2948800000004</v>
      </c>
      <c r="Q19" s="81">
        <f t="shared" si="1"/>
        <v>4436.2237400000004</v>
      </c>
      <c r="R19" s="81">
        <f t="shared" si="1"/>
        <v>4748.8802400000004</v>
      </c>
      <c r="S19" s="81">
        <f t="shared" si="1"/>
        <v>4384.9680600000002</v>
      </c>
      <c r="T19" s="81">
        <f t="shared" si="1"/>
        <v>4699.4834000000001</v>
      </c>
      <c r="U19" s="81">
        <f t="shared" si="1"/>
        <v>5120.9900200000002</v>
      </c>
      <c r="V19" s="81">
        <f t="shared" si="1"/>
        <v>5053.19236</v>
      </c>
      <c r="W19" s="81">
        <f t="shared" si="1"/>
        <v>5183.8421200000003</v>
      </c>
      <c r="X19" s="81">
        <f t="shared" si="1"/>
        <v>4950.2527799999998</v>
      </c>
      <c r="Y19" s="81">
        <f t="shared" si="1"/>
        <v>5108.22894</v>
      </c>
      <c r="Z19" s="81">
        <f t="shared" si="1"/>
        <v>5508.9443199999996</v>
      </c>
      <c r="AA19" s="81">
        <f t="shared" si="1"/>
        <v>5535.8115200000002</v>
      </c>
      <c r="AB19" s="81">
        <f t="shared" si="3"/>
        <v>4634.6115</v>
      </c>
    </row>
    <row r="20" spans="1:28" x14ac:dyDescent="0.25">
      <c r="A20" s="2" t="s">
        <v>3</v>
      </c>
      <c r="B20" s="81">
        <f t="shared" si="0"/>
        <v>42.711280000000002</v>
      </c>
      <c r="C20" s="81">
        <f t="shared" si="1"/>
        <v>2246.3857200000002</v>
      </c>
      <c r="D20" s="81">
        <f t="shared" si="1"/>
        <v>5905.8495599999997</v>
      </c>
      <c r="E20" s="81">
        <f t="shared" si="1"/>
        <v>9566.0540199999996</v>
      </c>
      <c r="F20" s="81">
        <f t="shared" si="1"/>
        <v>13381.82926</v>
      </c>
      <c r="G20" s="81">
        <f t="shared" si="1"/>
        <v>15923.39424</v>
      </c>
      <c r="H20" s="81">
        <f t="shared" si="1"/>
        <v>14694.218140000001</v>
      </c>
      <c r="I20" s="81">
        <f t="shared" si="1"/>
        <v>14578.772440000001</v>
      </c>
      <c r="J20" s="81">
        <f t="shared" si="1"/>
        <v>14878.40328</v>
      </c>
      <c r="K20" s="81">
        <f t="shared" si="1"/>
        <v>13893.413979999999</v>
      </c>
      <c r="L20" s="81">
        <f t="shared" si="1"/>
        <v>13283.51708</v>
      </c>
      <c r="M20" s="81">
        <f t="shared" si="1"/>
        <v>14791.6327</v>
      </c>
      <c r="N20" s="81">
        <f t="shared" si="1"/>
        <v>14613.9401</v>
      </c>
      <c r="O20" s="81">
        <f t="shared" si="1"/>
        <v>13869.72264</v>
      </c>
      <c r="P20" s="81">
        <f t="shared" si="1"/>
        <v>14796.78262</v>
      </c>
      <c r="Q20" s="81">
        <f t="shared" si="1"/>
        <v>12111.41568</v>
      </c>
      <c r="R20" s="81">
        <f t="shared" si="1"/>
        <v>12307.80732</v>
      </c>
      <c r="S20" s="81">
        <f t="shared" si="1"/>
        <v>11136.675440000001</v>
      </c>
      <c r="T20" s="81">
        <f t="shared" si="1"/>
        <v>11093.438399999999</v>
      </c>
      <c r="U20" s="81">
        <f t="shared" si="1"/>
        <v>11834.475340000001</v>
      </c>
      <c r="V20" s="81">
        <f t="shared" si="1"/>
        <v>12127.69882</v>
      </c>
      <c r="W20" s="81">
        <f t="shared" si="1"/>
        <v>11692.71938</v>
      </c>
      <c r="X20" s="81">
        <f t="shared" si="1"/>
        <v>10357.85226</v>
      </c>
      <c r="Y20" s="81">
        <f t="shared" si="1"/>
        <v>11022.814640000001</v>
      </c>
      <c r="Z20" s="81">
        <f t="shared" si="1"/>
        <v>12046.433919999999</v>
      </c>
      <c r="AA20" s="81">
        <f t="shared" si="1"/>
        <v>11498.29262</v>
      </c>
      <c r="AB20" s="81">
        <f t="shared" si="3"/>
        <v>8695.1221999999998</v>
      </c>
    </row>
    <row r="21" spans="1:28" x14ac:dyDescent="0.25">
      <c r="A21" s="2" t="s">
        <v>4</v>
      </c>
      <c r="B21" s="81">
        <f t="shared" si="0"/>
        <v>68.519499999999994</v>
      </c>
      <c r="C21" s="81">
        <f t="shared" si="1"/>
        <v>1326.1769400000001</v>
      </c>
      <c r="D21" s="81">
        <f t="shared" si="1"/>
        <v>3822.9792600000001</v>
      </c>
      <c r="E21" s="81">
        <f t="shared" si="1"/>
        <v>6230.4065000000001</v>
      </c>
      <c r="F21" s="81">
        <f t="shared" si="1"/>
        <v>7625.9596199999996</v>
      </c>
      <c r="G21" s="81">
        <f t="shared" si="1"/>
        <v>8892.3187600000001</v>
      </c>
      <c r="H21" s="81">
        <f t="shared" si="1"/>
        <v>9068.3348800000003</v>
      </c>
      <c r="I21" s="81">
        <f t="shared" si="1"/>
        <v>8993.3314399999999</v>
      </c>
      <c r="J21" s="81">
        <f t="shared" si="1"/>
        <v>8818.0456799999993</v>
      </c>
      <c r="K21" s="81">
        <f t="shared" si="1"/>
        <v>8153.9996799999999</v>
      </c>
      <c r="L21" s="81">
        <f t="shared" si="1"/>
        <v>8044.3941999999997</v>
      </c>
      <c r="M21" s="81">
        <f t="shared" si="1"/>
        <v>8896.2978999999996</v>
      </c>
      <c r="N21" s="81">
        <f t="shared" si="1"/>
        <v>8812.1450800000002</v>
      </c>
      <c r="O21" s="81">
        <f t="shared" si="1"/>
        <v>8426.5334999999995</v>
      </c>
      <c r="P21" s="81">
        <f t="shared" si="1"/>
        <v>8818.1309799999999</v>
      </c>
      <c r="Q21" s="81">
        <f t="shared" si="1"/>
        <v>7314.2574999999997</v>
      </c>
      <c r="R21" s="81">
        <f t="shared" si="1"/>
        <v>7869.7469600000004</v>
      </c>
      <c r="S21" s="81">
        <f t="shared" si="1"/>
        <v>7283.2926399999997</v>
      </c>
      <c r="T21" s="81">
        <f t="shared" si="1"/>
        <v>7375.3002800000004</v>
      </c>
      <c r="U21" s="81">
        <f t="shared" si="1"/>
        <v>8835.2509200000004</v>
      </c>
      <c r="V21" s="81">
        <f t="shared" si="1"/>
        <v>8752.4746400000004</v>
      </c>
      <c r="W21" s="81">
        <f t="shared" si="1"/>
        <v>8852.5342400000009</v>
      </c>
      <c r="X21" s="81">
        <f t="shared" si="1"/>
        <v>8178.22462</v>
      </c>
      <c r="Y21" s="81">
        <f t="shared" si="1"/>
        <v>8614.0357000000004</v>
      </c>
      <c r="Z21" s="81">
        <f t="shared" si="1"/>
        <v>9148.3837199999998</v>
      </c>
      <c r="AA21" s="81">
        <f t="shared" si="1"/>
        <v>9038.8847399999995</v>
      </c>
      <c r="AB21" s="81">
        <f t="shared" si="3"/>
        <v>7064.2115999999996</v>
      </c>
    </row>
    <row r="22" spans="1:28" x14ac:dyDescent="0.25">
      <c r="A22" s="2" t="s">
        <v>74</v>
      </c>
      <c r="B22" s="81">
        <f t="shared" si="0"/>
        <v>0</v>
      </c>
      <c r="C22" s="81">
        <f t="shared" si="1"/>
        <v>75.599180000000004</v>
      </c>
      <c r="D22" s="81">
        <f t="shared" si="1"/>
        <v>142.71722</v>
      </c>
      <c r="E22" s="81">
        <f t="shared" si="1"/>
        <v>188.80189999999999</v>
      </c>
      <c r="F22" s="81">
        <f t="shared" si="1"/>
        <v>214.33492000000001</v>
      </c>
      <c r="G22" s="81">
        <f t="shared" si="1"/>
        <v>183.57419999999999</v>
      </c>
      <c r="H22" s="81">
        <f t="shared" si="1"/>
        <v>137.09370000000001</v>
      </c>
      <c r="I22" s="81">
        <f t="shared" si="1"/>
        <v>115.81887999999999</v>
      </c>
      <c r="J22" s="81">
        <f t="shared" si="1"/>
        <v>83.39734</v>
      </c>
      <c r="K22" s="81">
        <f t="shared" si="1"/>
        <v>73.29992</v>
      </c>
      <c r="L22" s="81">
        <f t="shared" si="1"/>
        <v>0</v>
      </c>
      <c r="M22" s="81">
        <f t="shared" si="1"/>
        <v>0</v>
      </c>
      <c r="N22" s="81">
        <f t="shared" si="1"/>
        <v>0</v>
      </c>
      <c r="O22" s="81">
        <f t="shared" si="1"/>
        <v>0</v>
      </c>
      <c r="P22" s="81">
        <f t="shared" si="1"/>
        <v>0</v>
      </c>
      <c r="Q22" s="81">
        <f t="shared" si="1"/>
        <v>0</v>
      </c>
      <c r="R22" s="81">
        <f t="shared" si="1"/>
        <v>0</v>
      </c>
      <c r="S22" s="81">
        <f t="shared" si="1"/>
        <v>0</v>
      </c>
      <c r="T22" s="81">
        <f t="shared" si="1"/>
        <v>0</v>
      </c>
      <c r="U22" s="81">
        <f t="shared" si="1"/>
        <v>0</v>
      </c>
      <c r="V22" s="81">
        <f t="shared" si="1"/>
        <v>0</v>
      </c>
      <c r="W22" s="81">
        <f t="shared" si="1"/>
        <v>0</v>
      </c>
      <c r="X22" s="81">
        <f t="shared" si="1"/>
        <v>0</v>
      </c>
      <c r="Y22" s="81">
        <f t="shared" si="1"/>
        <v>0</v>
      </c>
      <c r="Z22" s="81">
        <f t="shared" si="1"/>
        <v>0</v>
      </c>
      <c r="AA22" s="81">
        <f t="shared" si="1"/>
        <v>0</v>
      </c>
      <c r="AB22" s="81">
        <f t="shared" si="3"/>
        <v>0</v>
      </c>
    </row>
    <row r="23" spans="1:28" x14ac:dyDescent="0.25">
      <c r="A23" s="2" t="s">
        <v>6</v>
      </c>
      <c r="B23" s="81">
        <f t="shared" si="0"/>
        <v>0</v>
      </c>
      <c r="C23" s="81">
        <f t="shared" si="1"/>
        <v>0</v>
      </c>
      <c r="D23" s="81">
        <f t="shared" si="1"/>
        <v>60.449379999999998</v>
      </c>
      <c r="E23" s="81">
        <f t="shared" si="1"/>
        <v>66.168580000000006</v>
      </c>
      <c r="F23" s="81">
        <f t="shared" si="1"/>
        <v>52.26144</v>
      </c>
      <c r="G23" s="81">
        <f t="shared" si="1"/>
        <v>31.766580000000001</v>
      </c>
      <c r="H23" s="81">
        <f t="shared" si="1"/>
        <v>0</v>
      </c>
      <c r="I23" s="81">
        <f t="shared" si="1"/>
        <v>0</v>
      </c>
      <c r="J23" s="81">
        <f t="shared" si="1"/>
        <v>0</v>
      </c>
      <c r="K23" s="81">
        <f t="shared" si="1"/>
        <v>0</v>
      </c>
      <c r="L23" s="81">
        <f t="shared" si="1"/>
        <v>0</v>
      </c>
      <c r="M23" s="81">
        <f t="shared" si="1"/>
        <v>0</v>
      </c>
      <c r="N23" s="81">
        <f t="shared" si="1"/>
        <v>0</v>
      </c>
      <c r="O23" s="81">
        <f t="shared" si="1"/>
        <v>0</v>
      </c>
      <c r="P23" s="81">
        <f t="shared" si="1"/>
        <v>0</v>
      </c>
      <c r="Q23" s="81">
        <f t="shared" si="1"/>
        <v>0</v>
      </c>
      <c r="R23" s="81">
        <f t="shared" si="1"/>
        <v>0</v>
      </c>
      <c r="S23" s="81">
        <f t="shared" si="1"/>
        <v>0</v>
      </c>
      <c r="T23" s="81">
        <f t="shared" si="1"/>
        <v>0</v>
      </c>
      <c r="U23" s="81">
        <f t="shared" si="1"/>
        <v>0</v>
      </c>
      <c r="V23" s="81">
        <f t="shared" si="1"/>
        <v>0</v>
      </c>
      <c r="W23" s="81">
        <f t="shared" si="1"/>
        <v>0</v>
      </c>
      <c r="X23" s="81">
        <f t="shared" si="1"/>
        <v>0</v>
      </c>
      <c r="Y23" s="81">
        <f t="shared" si="1"/>
        <v>0</v>
      </c>
      <c r="Z23" s="81">
        <f t="shared" si="1"/>
        <v>58.771560000000001</v>
      </c>
      <c r="AA23" s="81">
        <f t="shared" si="1"/>
        <v>0</v>
      </c>
      <c r="AB23" s="81">
        <f t="shared" si="3"/>
        <v>0</v>
      </c>
    </row>
    <row r="24" spans="1:28" x14ac:dyDescent="0.25">
      <c r="A24" s="2" t="s">
        <v>7</v>
      </c>
      <c r="B24" s="81">
        <f t="shared" si="0"/>
        <v>32.081440000000001</v>
      </c>
      <c r="C24" s="81">
        <f t="shared" si="1"/>
        <v>33.955500000000001</v>
      </c>
      <c r="D24" s="81">
        <f t="shared" si="1"/>
        <v>0</v>
      </c>
      <c r="E24" s="81">
        <f t="shared" si="1"/>
        <v>0</v>
      </c>
      <c r="F24" s="81">
        <f t="shared" si="1"/>
        <v>0</v>
      </c>
      <c r="G24" s="81">
        <f t="shared" si="1"/>
        <v>0</v>
      </c>
      <c r="H24" s="81">
        <f t="shared" si="1"/>
        <v>0</v>
      </c>
      <c r="I24" s="81">
        <f t="shared" si="1"/>
        <v>0</v>
      </c>
      <c r="J24" s="81">
        <f t="shared" si="1"/>
        <v>0</v>
      </c>
      <c r="K24" s="81">
        <f t="shared" si="1"/>
        <v>0</v>
      </c>
      <c r="L24" s="81">
        <f t="shared" si="1"/>
        <v>0</v>
      </c>
      <c r="M24" s="81">
        <f t="shared" si="1"/>
        <v>0</v>
      </c>
      <c r="N24" s="81">
        <f t="shared" si="1"/>
        <v>0</v>
      </c>
      <c r="O24" s="81">
        <f t="shared" si="1"/>
        <v>0</v>
      </c>
      <c r="P24" s="81">
        <f t="shared" si="1"/>
        <v>0</v>
      </c>
      <c r="Q24" s="81">
        <f t="shared" si="1"/>
        <v>0</v>
      </c>
      <c r="R24" s="81">
        <f t="shared" si="1"/>
        <v>0</v>
      </c>
      <c r="S24" s="81">
        <f t="shared" si="1"/>
        <v>0</v>
      </c>
      <c r="T24" s="81">
        <f t="shared" si="1"/>
        <v>0</v>
      </c>
      <c r="U24" s="81">
        <f t="shared" si="1"/>
        <v>0</v>
      </c>
      <c r="V24" s="81">
        <f t="shared" si="1"/>
        <v>0</v>
      </c>
      <c r="W24" s="81">
        <f t="shared" si="1"/>
        <v>0</v>
      </c>
      <c r="X24" s="81">
        <f t="shared" si="1"/>
        <v>0</v>
      </c>
      <c r="Y24" s="81">
        <f t="shared" si="1"/>
        <v>0</v>
      </c>
      <c r="Z24" s="81">
        <f t="shared" si="1"/>
        <v>0</v>
      </c>
      <c r="AA24" s="81">
        <f t="shared" si="1"/>
        <v>0</v>
      </c>
      <c r="AB24" s="81">
        <f t="shared" si="3"/>
        <v>0</v>
      </c>
    </row>
    <row r="25" spans="1:28" x14ac:dyDescent="0.25">
      <c r="A25" s="2" t="s">
        <v>8</v>
      </c>
      <c r="B25" s="81">
        <f>SUM(B17:B24)</f>
        <v>313.97701999999998</v>
      </c>
      <c r="C25" s="81">
        <f t="shared" ref="C25:AB25" si="4">SUM(C17:C24)</f>
        <v>11110.805339999999</v>
      </c>
      <c r="D25" s="81">
        <f t="shared" si="4"/>
        <v>24061.822839999997</v>
      </c>
      <c r="E25" s="81">
        <f t="shared" si="4"/>
        <v>35722.323879999996</v>
      </c>
      <c r="F25" s="81">
        <f t="shared" si="4"/>
        <v>41425.984880000004</v>
      </c>
      <c r="G25" s="81">
        <f t="shared" si="4"/>
        <v>48827.95324000001</v>
      </c>
      <c r="H25" s="81">
        <f t="shared" si="4"/>
        <v>49018.825559999997</v>
      </c>
      <c r="I25" s="81">
        <f t="shared" si="4"/>
        <v>48947.911919999999</v>
      </c>
      <c r="J25" s="81">
        <f t="shared" si="4"/>
        <v>47748.961199999998</v>
      </c>
      <c r="K25" s="81">
        <f t="shared" si="4"/>
        <v>44063.848279999998</v>
      </c>
      <c r="L25" s="81">
        <f t="shared" si="4"/>
        <v>41071.045340000004</v>
      </c>
      <c r="M25" s="81">
        <f t="shared" si="4"/>
        <v>43374.251239999998</v>
      </c>
      <c r="N25" s="81">
        <f t="shared" si="4"/>
        <v>42769.094819999998</v>
      </c>
      <c r="O25" s="81">
        <f t="shared" si="4"/>
        <v>40330.079119999995</v>
      </c>
      <c r="P25" s="81">
        <f t="shared" si="4"/>
        <v>42159.146860000001</v>
      </c>
      <c r="Q25" s="81">
        <f t="shared" si="4"/>
        <v>35351.939380000003</v>
      </c>
      <c r="R25" s="81">
        <f t="shared" si="4"/>
        <v>36998.154139999999</v>
      </c>
      <c r="S25" s="81">
        <f t="shared" si="4"/>
        <v>33651.628779999999</v>
      </c>
      <c r="T25" s="81">
        <f t="shared" si="4"/>
        <v>34763.78082</v>
      </c>
      <c r="U25" s="81">
        <f t="shared" si="4"/>
        <v>37785.806320000003</v>
      </c>
      <c r="V25" s="81">
        <f t="shared" si="4"/>
        <v>37572.785179999999</v>
      </c>
      <c r="W25" s="81">
        <f t="shared" si="4"/>
        <v>37247.201560000001</v>
      </c>
      <c r="X25" s="81">
        <f t="shared" si="4"/>
        <v>34960.708200000001</v>
      </c>
      <c r="Y25" s="81">
        <f t="shared" si="4"/>
        <v>35897.990040000004</v>
      </c>
      <c r="Z25" s="81">
        <f t="shared" si="4"/>
        <v>38246.374219999998</v>
      </c>
      <c r="AA25" s="81">
        <f t="shared" si="4"/>
        <v>37761.869500000001</v>
      </c>
      <c r="AB25" s="81">
        <f t="shared" si="4"/>
        <v>31349.197899999996</v>
      </c>
    </row>
    <row r="27" spans="1:28" ht="15.75" x14ac:dyDescent="0.25">
      <c r="A27" s="137" t="s">
        <v>205</v>
      </c>
      <c r="B27" s="159" t="s">
        <v>9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</row>
    <row r="28" spans="1:28" x14ac:dyDescent="0.25">
      <c r="A28" s="137"/>
      <c r="B28" s="2">
        <v>0</v>
      </c>
      <c r="C28" s="2">
        <v>2</v>
      </c>
      <c r="D28" s="2">
        <v>5</v>
      </c>
      <c r="E28" s="2">
        <v>7</v>
      </c>
      <c r="F28" s="2">
        <v>9</v>
      </c>
      <c r="G28" s="2">
        <v>12</v>
      </c>
      <c r="H28" s="2">
        <v>14</v>
      </c>
      <c r="I28" s="2">
        <v>16</v>
      </c>
      <c r="J28" s="2">
        <v>19</v>
      </c>
      <c r="K28" s="2">
        <v>21</v>
      </c>
      <c r="L28" s="2">
        <v>23</v>
      </c>
      <c r="M28" s="2">
        <v>26</v>
      </c>
      <c r="N28" s="2">
        <v>28</v>
      </c>
      <c r="O28" s="2">
        <v>30</v>
      </c>
      <c r="P28" s="2">
        <v>33</v>
      </c>
      <c r="Q28" s="2">
        <v>35</v>
      </c>
      <c r="R28" s="2">
        <v>37</v>
      </c>
      <c r="S28" s="2">
        <v>40</v>
      </c>
      <c r="T28" s="2">
        <v>42</v>
      </c>
      <c r="U28" s="2">
        <v>44</v>
      </c>
      <c r="V28" s="2">
        <v>47</v>
      </c>
      <c r="W28" s="2">
        <v>49</v>
      </c>
      <c r="X28" s="2">
        <v>51</v>
      </c>
      <c r="Y28" s="2">
        <v>54</v>
      </c>
      <c r="Z28" s="2">
        <v>58</v>
      </c>
      <c r="AA28" s="2">
        <v>61</v>
      </c>
      <c r="AB28" s="2">
        <v>63</v>
      </c>
    </row>
    <row r="29" spans="1:28" x14ac:dyDescent="0.25">
      <c r="A29" s="2" t="s">
        <v>0</v>
      </c>
      <c r="B29" s="25">
        <f>B17/1000</f>
        <v>0.17066480000000001</v>
      </c>
      <c r="C29" s="25">
        <f t="shared" ref="C29:AB37" si="5">C17/1000</f>
        <v>4.8886732599999991</v>
      </c>
      <c r="D29" s="25">
        <f t="shared" si="5"/>
        <v>8.3933722400000015</v>
      </c>
      <c r="E29" s="48">
        <f t="shared" si="5"/>
        <v>10.74650896</v>
      </c>
      <c r="F29" s="48">
        <f t="shared" si="5"/>
        <v>10.471755160000001</v>
      </c>
      <c r="G29" s="48">
        <f t="shared" si="5"/>
        <v>12.530211619999999</v>
      </c>
      <c r="H29" s="48">
        <f t="shared" si="5"/>
        <v>13.953198839999999</v>
      </c>
      <c r="I29" s="48">
        <f t="shared" si="5"/>
        <v>14.58845968</v>
      </c>
      <c r="J29" s="48">
        <f t="shared" si="5"/>
        <v>14.031355380000001</v>
      </c>
      <c r="K29" s="48">
        <f t="shared" si="5"/>
        <v>13.18478174</v>
      </c>
      <c r="L29" s="48">
        <f t="shared" si="5"/>
        <v>12.096847760000001</v>
      </c>
      <c r="M29" s="48">
        <f t="shared" si="5"/>
        <v>11.979388119999999</v>
      </c>
      <c r="N29" s="48">
        <f t="shared" si="5"/>
        <v>11.9847508</v>
      </c>
      <c r="O29" s="48">
        <f t="shared" si="5"/>
        <v>11.4144501</v>
      </c>
      <c r="P29" s="48">
        <f t="shared" si="5"/>
        <v>11.892179980000002</v>
      </c>
      <c r="Q29" s="48">
        <f t="shared" si="5"/>
        <v>10.478876840000002</v>
      </c>
      <c r="R29" s="48">
        <f t="shared" si="5"/>
        <v>11.158052939999999</v>
      </c>
      <c r="S29" s="48">
        <f t="shared" si="5"/>
        <v>10.12349526</v>
      </c>
      <c r="T29" s="48">
        <f t="shared" si="5"/>
        <v>10.758622859999999</v>
      </c>
      <c r="U29" s="48">
        <f t="shared" si="5"/>
        <v>11.220073560000001</v>
      </c>
      <c r="V29" s="48">
        <f t="shared" si="5"/>
        <v>10.845437560000001</v>
      </c>
      <c r="W29" s="48">
        <f t="shared" si="5"/>
        <v>10.7837006</v>
      </c>
      <c r="X29" s="48">
        <f t="shared" si="5"/>
        <v>10.80537752</v>
      </c>
      <c r="Y29" s="48">
        <f t="shared" si="5"/>
        <v>10.506144239999999</v>
      </c>
      <c r="Z29" s="48">
        <f t="shared" si="5"/>
        <v>10.7955083</v>
      </c>
      <c r="AA29" s="48">
        <f t="shared" si="5"/>
        <v>10.993349700000001</v>
      </c>
      <c r="AB29" s="48">
        <f t="shared" si="5"/>
        <v>10.3469946</v>
      </c>
    </row>
    <row r="30" spans="1:28" x14ac:dyDescent="0.25">
      <c r="A30" s="2" t="s">
        <v>1</v>
      </c>
      <c r="B30" s="2">
        <f t="shared" ref="B30:P37" si="6">B18/1000</f>
        <v>0</v>
      </c>
      <c r="C30" s="25">
        <f t="shared" si="6"/>
        <v>1.3049736000000001</v>
      </c>
      <c r="D30" s="25">
        <f t="shared" si="6"/>
        <v>2.75719936</v>
      </c>
      <c r="E30" s="25">
        <f t="shared" si="6"/>
        <v>4.23067832</v>
      </c>
      <c r="F30" s="25">
        <f t="shared" si="6"/>
        <v>4.2076323000000002</v>
      </c>
      <c r="G30" s="25">
        <f t="shared" si="6"/>
        <v>4.945481</v>
      </c>
      <c r="H30" s="25">
        <f t="shared" si="6"/>
        <v>4.9392379199999992</v>
      </c>
      <c r="I30" s="25">
        <f t="shared" si="6"/>
        <v>4.6290117000000004</v>
      </c>
      <c r="J30" s="25">
        <f t="shared" si="6"/>
        <v>4.10172018</v>
      </c>
      <c r="K30" s="25">
        <f t="shared" si="6"/>
        <v>3.4396874</v>
      </c>
      <c r="L30" s="25">
        <f t="shared" si="6"/>
        <v>2.7633521599999997</v>
      </c>
      <c r="M30" s="25">
        <f t="shared" si="6"/>
        <v>2.4631356599999998</v>
      </c>
      <c r="N30" s="25">
        <f t="shared" si="6"/>
        <v>2.0795258600000004</v>
      </c>
      <c r="O30" s="25">
        <f t="shared" si="6"/>
        <v>1.6156493599999999</v>
      </c>
      <c r="P30" s="25">
        <f t="shared" si="6"/>
        <v>1.4447584</v>
      </c>
      <c r="Q30" s="25">
        <f t="shared" si="5"/>
        <v>1.0111656200000001</v>
      </c>
      <c r="R30" s="25">
        <f t="shared" si="5"/>
        <v>0.91366668000000006</v>
      </c>
      <c r="S30" s="25">
        <f t="shared" si="5"/>
        <v>0.72319738</v>
      </c>
      <c r="T30" s="25">
        <f t="shared" si="5"/>
        <v>0.83693587999999997</v>
      </c>
      <c r="U30" s="25">
        <f t="shared" si="5"/>
        <v>0.77501648000000001</v>
      </c>
      <c r="V30" s="25">
        <f t="shared" si="5"/>
        <v>0.79398180000000007</v>
      </c>
      <c r="W30" s="25">
        <f t="shared" si="5"/>
        <v>0.73440521999999997</v>
      </c>
      <c r="X30" s="25">
        <f t="shared" si="5"/>
        <v>0.66900102000000006</v>
      </c>
      <c r="Y30" s="25">
        <f t="shared" si="5"/>
        <v>0.64676652000000001</v>
      </c>
      <c r="Z30" s="25">
        <f t="shared" si="5"/>
        <v>0.68833239999999996</v>
      </c>
      <c r="AA30" s="25">
        <f t="shared" si="5"/>
        <v>0.69553092000000005</v>
      </c>
      <c r="AB30" s="25">
        <f t="shared" si="5"/>
        <v>0.60825800000000008</v>
      </c>
    </row>
    <row r="31" spans="1:28" x14ac:dyDescent="0.25">
      <c r="A31" s="2" t="s">
        <v>2</v>
      </c>
      <c r="B31" s="2">
        <f t="shared" si="6"/>
        <v>0</v>
      </c>
      <c r="C31" s="25">
        <f t="shared" si="6"/>
        <v>1.2350411400000001</v>
      </c>
      <c r="D31" s="25">
        <f t="shared" si="6"/>
        <v>2.9792558199999997</v>
      </c>
      <c r="E31" s="25">
        <f t="shared" si="6"/>
        <v>4.6937056000000004</v>
      </c>
      <c r="F31" s="25">
        <f t="shared" si="6"/>
        <v>5.4722121800000005</v>
      </c>
      <c r="G31" s="25">
        <f t="shared" si="6"/>
        <v>6.3212068399999994</v>
      </c>
      <c r="H31" s="25">
        <f t="shared" si="6"/>
        <v>6.2267420800000002</v>
      </c>
      <c r="I31" s="25">
        <f t="shared" si="6"/>
        <v>6.0425177799999998</v>
      </c>
      <c r="J31" s="25">
        <f t="shared" si="6"/>
        <v>5.8360393400000001</v>
      </c>
      <c r="K31" s="25">
        <f t="shared" si="6"/>
        <v>5.3186655600000003</v>
      </c>
      <c r="L31" s="25">
        <f t="shared" si="6"/>
        <v>4.8829341400000006</v>
      </c>
      <c r="M31" s="25">
        <f t="shared" si="6"/>
        <v>5.2437968600000007</v>
      </c>
      <c r="N31" s="25">
        <f t="shared" si="6"/>
        <v>5.27873298</v>
      </c>
      <c r="O31" s="25">
        <f t="shared" si="6"/>
        <v>5.0037235199999994</v>
      </c>
      <c r="P31" s="25">
        <f t="shared" si="6"/>
        <v>5.2072948800000001</v>
      </c>
      <c r="Q31" s="25">
        <f t="shared" si="5"/>
        <v>4.43622374</v>
      </c>
      <c r="R31" s="25">
        <f t="shared" si="5"/>
        <v>4.7488802400000001</v>
      </c>
      <c r="S31" s="25">
        <f t="shared" si="5"/>
        <v>4.3849680600000003</v>
      </c>
      <c r="T31" s="25">
        <f t="shared" si="5"/>
        <v>4.6994834000000001</v>
      </c>
      <c r="U31" s="25">
        <f t="shared" si="5"/>
        <v>5.1209900199999998</v>
      </c>
      <c r="V31" s="25">
        <f t="shared" si="5"/>
        <v>5.0531923599999997</v>
      </c>
      <c r="W31" s="25">
        <f t="shared" si="5"/>
        <v>5.1838421200000004</v>
      </c>
      <c r="X31" s="25">
        <f t="shared" si="5"/>
        <v>4.9502527799999996</v>
      </c>
      <c r="Y31" s="25">
        <f t="shared" si="5"/>
        <v>5.1082289400000001</v>
      </c>
      <c r="Z31" s="25">
        <f t="shared" si="5"/>
        <v>5.5089443199999995</v>
      </c>
      <c r="AA31" s="25">
        <f t="shared" si="5"/>
        <v>5.5358115200000002</v>
      </c>
      <c r="AB31" s="25">
        <f t="shared" si="5"/>
        <v>4.6346115000000001</v>
      </c>
    </row>
    <row r="32" spans="1:28" x14ac:dyDescent="0.25">
      <c r="A32" s="2" t="s">
        <v>3</v>
      </c>
      <c r="B32" s="25">
        <f t="shared" si="6"/>
        <v>4.2711280000000004E-2</v>
      </c>
      <c r="C32" s="25">
        <f t="shared" si="6"/>
        <v>2.2463857200000001</v>
      </c>
      <c r="D32" s="25">
        <f t="shared" si="6"/>
        <v>5.9058495600000001</v>
      </c>
      <c r="E32" s="25">
        <f t="shared" si="6"/>
        <v>9.5660540199999993</v>
      </c>
      <c r="F32" s="48">
        <f t="shared" si="6"/>
        <v>13.38182926</v>
      </c>
      <c r="G32" s="48">
        <f t="shared" si="6"/>
        <v>15.92339424</v>
      </c>
      <c r="H32" s="48">
        <f t="shared" si="6"/>
        <v>14.69421814</v>
      </c>
      <c r="I32" s="48">
        <f t="shared" si="6"/>
        <v>14.57877244</v>
      </c>
      <c r="J32" s="48">
        <f t="shared" si="6"/>
        <v>14.878403280000001</v>
      </c>
      <c r="K32" s="48">
        <f t="shared" si="6"/>
        <v>13.89341398</v>
      </c>
      <c r="L32" s="48">
        <f t="shared" si="6"/>
        <v>13.283517079999999</v>
      </c>
      <c r="M32" s="48">
        <f t="shared" si="6"/>
        <v>14.791632700000001</v>
      </c>
      <c r="N32" s="48">
        <f t="shared" si="6"/>
        <v>14.613940100000001</v>
      </c>
      <c r="O32" s="48">
        <f t="shared" si="6"/>
        <v>13.869722639999999</v>
      </c>
      <c r="P32" s="48">
        <f t="shared" si="6"/>
        <v>14.79678262</v>
      </c>
      <c r="Q32" s="48">
        <f t="shared" si="5"/>
        <v>12.11141568</v>
      </c>
      <c r="R32" s="48">
        <f t="shared" si="5"/>
        <v>12.30780732</v>
      </c>
      <c r="S32" s="48">
        <f t="shared" si="5"/>
        <v>11.136675440000001</v>
      </c>
      <c r="T32" s="48">
        <f t="shared" si="5"/>
        <v>11.093438399999998</v>
      </c>
      <c r="U32" s="48">
        <f t="shared" si="5"/>
        <v>11.834475340000001</v>
      </c>
      <c r="V32" s="48">
        <f t="shared" si="5"/>
        <v>12.127698819999999</v>
      </c>
      <c r="W32" s="48">
        <f t="shared" si="5"/>
        <v>11.69271938</v>
      </c>
      <c r="X32" s="48">
        <f t="shared" si="5"/>
        <v>10.35785226</v>
      </c>
      <c r="Y32" s="48">
        <f t="shared" si="5"/>
        <v>11.02281464</v>
      </c>
      <c r="Z32" s="48">
        <f t="shared" si="5"/>
        <v>12.04643392</v>
      </c>
      <c r="AA32" s="48">
        <f t="shared" si="5"/>
        <v>11.498292620000001</v>
      </c>
      <c r="AB32" s="25">
        <f t="shared" si="5"/>
        <v>8.6951222000000001</v>
      </c>
    </row>
    <row r="33" spans="1:28" x14ac:dyDescent="0.25">
      <c r="A33" s="2" t="s">
        <v>4</v>
      </c>
      <c r="B33" s="25">
        <f t="shared" si="6"/>
        <v>6.8519499999999997E-2</v>
      </c>
      <c r="C33" s="25">
        <f t="shared" si="6"/>
        <v>1.3261769400000001</v>
      </c>
      <c r="D33" s="25">
        <f t="shared" si="6"/>
        <v>3.8229792599999999</v>
      </c>
      <c r="E33" s="25">
        <f t="shared" si="6"/>
        <v>6.2304065</v>
      </c>
      <c r="F33" s="25">
        <f t="shared" si="6"/>
        <v>7.6259596199999997</v>
      </c>
      <c r="G33" s="25">
        <f t="shared" si="6"/>
        <v>8.8923187600000002</v>
      </c>
      <c r="H33" s="25">
        <f t="shared" si="6"/>
        <v>9.0683348800000001</v>
      </c>
      <c r="I33" s="25">
        <f t="shared" si="6"/>
        <v>8.9933314400000004</v>
      </c>
      <c r="J33" s="25">
        <f t="shared" si="6"/>
        <v>8.8180456799999991</v>
      </c>
      <c r="K33" s="25">
        <f t="shared" si="6"/>
        <v>8.1539996800000001</v>
      </c>
      <c r="L33" s="25">
        <f t="shared" si="6"/>
        <v>8.0443941999999993</v>
      </c>
      <c r="M33" s="25">
        <f t="shared" si="6"/>
        <v>8.8962979000000004</v>
      </c>
      <c r="N33" s="25">
        <f t="shared" si="6"/>
        <v>8.8121450800000005</v>
      </c>
      <c r="O33" s="25">
        <f t="shared" si="6"/>
        <v>8.4265334999999997</v>
      </c>
      <c r="P33" s="25">
        <f t="shared" si="6"/>
        <v>8.8181309799999994</v>
      </c>
      <c r="Q33" s="25">
        <f t="shared" si="5"/>
        <v>7.3142575000000001</v>
      </c>
      <c r="R33" s="25">
        <f t="shared" si="5"/>
        <v>7.8697469600000005</v>
      </c>
      <c r="S33" s="25">
        <f t="shared" si="5"/>
        <v>7.28329264</v>
      </c>
      <c r="T33" s="25">
        <f t="shared" si="5"/>
        <v>7.3753002800000003</v>
      </c>
      <c r="U33" s="25">
        <f t="shared" si="5"/>
        <v>8.83525092</v>
      </c>
      <c r="V33" s="25">
        <f t="shared" si="5"/>
        <v>8.7524746400000009</v>
      </c>
      <c r="W33" s="25">
        <f t="shared" si="5"/>
        <v>8.8525342400000007</v>
      </c>
      <c r="X33" s="25">
        <f t="shared" si="5"/>
        <v>8.1782246199999999</v>
      </c>
      <c r="Y33" s="25">
        <f t="shared" si="5"/>
        <v>8.6140357000000005</v>
      </c>
      <c r="Z33" s="25">
        <f t="shared" si="5"/>
        <v>9.14838372</v>
      </c>
      <c r="AA33" s="25">
        <f t="shared" si="5"/>
        <v>9.0388847400000003</v>
      </c>
      <c r="AB33" s="25">
        <f t="shared" si="5"/>
        <v>7.0642115999999993</v>
      </c>
    </row>
    <row r="34" spans="1:28" x14ac:dyDescent="0.25">
      <c r="A34" s="2" t="s">
        <v>5</v>
      </c>
      <c r="B34" s="2">
        <f t="shared" si="6"/>
        <v>0</v>
      </c>
      <c r="C34" s="25">
        <f t="shared" si="6"/>
        <v>7.5599180000000002E-2</v>
      </c>
      <c r="D34" s="25">
        <f t="shared" si="6"/>
        <v>0.14271722000000001</v>
      </c>
      <c r="E34" s="25">
        <f t="shared" si="6"/>
        <v>0.18880189999999999</v>
      </c>
      <c r="F34" s="25">
        <f t="shared" si="6"/>
        <v>0.21433492000000001</v>
      </c>
      <c r="G34" s="25">
        <f t="shared" si="6"/>
        <v>0.18357419999999999</v>
      </c>
      <c r="H34" s="25">
        <f t="shared" si="6"/>
        <v>0.13709370000000001</v>
      </c>
      <c r="I34" s="25">
        <f t="shared" si="6"/>
        <v>0.11581888</v>
      </c>
      <c r="J34" s="25">
        <f t="shared" si="6"/>
        <v>8.339734E-2</v>
      </c>
      <c r="K34" s="25">
        <f t="shared" si="6"/>
        <v>7.3299920000000005E-2</v>
      </c>
      <c r="L34" s="2">
        <f t="shared" si="6"/>
        <v>0</v>
      </c>
      <c r="M34" s="2">
        <f t="shared" si="6"/>
        <v>0</v>
      </c>
      <c r="N34" s="2">
        <f t="shared" si="6"/>
        <v>0</v>
      </c>
      <c r="O34" s="2">
        <f t="shared" si="6"/>
        <v>0</v>
      </c>
      <c r="P34" s="2">
        <f t="shared" si="6"/>
        <v>0</v>
      </c>
      <c r="Q34" s="2">
        <f t="shared" si="5"/>
        <v>0</v>
      </c>
      <c r="R34" s="2">
        <f t="shared" si="5"/>
        <v>0</v>
      </c>
      <c r="S34" s="2">
        <f t="shared" si="5"/>
        <v>0</v>
      </c>
      <c r="T34" s="2">
        <f t="shared" si="5"/>
        <v>0</v>
      </c>
      <c r="U34" s="2">
        <f t="shared" si="5"/>
        <v>0</v>
      </c>
      <c r="V34" s="2">
        <f t="shared" si="5"/>
        <v>0</v>
      </c>
      <c r="W34" s="2">
        <f t="shared" si="5"/>
        <v>0</v>
      </c>
      <c r="X34" s="2">
        <f t="shared" si="5"/>
        <v>0</v>
      </c>
      <c r="Y34" s="2">
        <f t="shared" si="5"/>
        <v>0</v>
      </c>
      <c r="Z34" s="2">
        <f t="shared" si="5"/>
        <v>0</v>
      </c>
      <c r="AA34" s="2">
        <f t="shared" si="5"/>
        <v>0</v>
      </c>
      <c r="AB34" s="2">
        <f t="shared" si="5"/>
        <v>0</v>
      </c>
    </row>
    <row r="35" spans="1:28" x14ac:dyDescent="0.25">
      <c r="A35" s="2" t="s">
        <v>6</v>
      </c>
      <c r="B35" s="2">
        <f t="shared" si="6"/>
        <v>0</v>
      </c>
      <c r="C35" s="2">
        <f t="shared" si="6"/>
        <v>0</v>
      </c>
      <c r="D35" s="25">
        <f t="shared" si="6"/>
        <v>6.0449379999999997E-2</v>
      </c>
      <c r="E35" s="25">
        <f t="shared" si="6"/>
        <v>6.6168580000000005E-2</v>
      </c>
      <c r="F35" s="25">
        <f t="shared" si="6"/>
        <v>5.2261439999999999E-2</v>
      </c>
      <c r="G35" s="25">
        <f t="shared" si="6"/>
        <v>3.1766580000000003E-2</v>
      </c>
      <c r="H35" s="2">
        <f t="shared" si="6"/>
        <v>0</v>
      </c>
      <c r="I35" s="2">
        <f t="shared" si="6"/>
        <v>0</v>
      </c>
      <c r="J35" s="2">
        <f t="shared" si="6"/>
        <v>0</v>
      </c>
      <c r="K35" s="2">
        <f t="shared" si="6"/>
        <v>0</v>
      </c>
      <c r="L35" s="2">
        <f t="shared" si="6"/>
        <v>0</v>
      </c>
      <c r="M35" s="2">
        <f t="shared" si="6"/>
        <v>0</v>
      </c>
      <c r="N35" s="2">
        <f t="shared" si="6"/>
        <v>0</v>
      </c>
      <c r="O35" s="2">
        <f t="shared" si="6"/>
        <v>0</v>
      </c>
      <c r="P35" s="2">
        <f t="shared" si="6"/>
        <v>0</v>
      </c>
      <c r="Q35" s="2">
        <f t="shared" si="5"/>
        <v>0</v>
      </c>
      <c r="R35" s="2">
        <f t="shared" si="5"/>
        <v>0</v>
      </c>
      <c r="S35" s="2">
        <f t="shared" si="5"/>
        <v>0</v>
      </c>
      <c r="T35" s="2">
        <f t="shared" si="5"/>
        <v>0</v>
      </c>
      <c r="U35" s="2">
        <f t="shared" si="5"/>
        <v>0</v>
      </c>
      <c r="V35" s="2">
        <f t="shared" si="5"/>
        <v>0</v>
      </c>
      <c r="W35" s="2">
        <f t="shared" si="5"/>
        <v>0</v>
      </c>
      <c r="X35" s="2">
        <f t="shared" si="5"/>
        <v>0</v>
      </c>
      <c r="Y35" s="2">
        <f t="shared" si="5"/>
        <v>0</v>
      </c>
      <c r="Z35" s="2">
        <f t="shared" si="5"/>
        <v>5.877156E-2</v>
      </c>
      <c r="AA35" s="2">
        <f t="shared" si="5"/>
        <v>0</v>
      </c>
      <c r="AB35" s="2">
        <f t="shared" si="5"/>
        <v>0</v>
      </c>
    </row>
    <row r="36" spans="1:28" x14ac:dyDescent="0.25">
      <c r="A36" s="2" t="s">
        <v>7</v>
      </c>
      <c r="B36" s="25">
        <f t="shared" si="6"/>
        <v>3.2081440000000003E-2</v>
      </c>
      <c r="C36" s="25">
        <f t="shared" si="6"/>
        <v>3.39555E-2</v>
      </c>
      <c r="D36" s="2">
        <f t="shared" si="6"/>
        <v>0</v>
      </c>
      <c r="E36" s="2">
        <f t="shared" si="6"/>
        <v>0</v>
      </c>
      <c r="F36" s="2">
        <f t="shared" si="6"/>
        <v>0</v>
      </c>
      <c r="G36" s="2">
        <f t="shared" si="6"/>
        <v>0</v>
      </c>
      <c r="H36" s="2">
        <f t="shared" si="6"/>
        <v>0</v>
      </c>
      <c r="I36" s="2">
        <f t="shared" si="6"/>
        <v>0</v>
      </c>
      <c r="J36" s="2">
        <f t="shared" si="6"/>
        <v>0</v>
      </c>
      <c r="K36" s="2">
        <f t="shared" si="6"/>
        <v>0</v>
      </c>
      <c r="L36" s="2">
        <f t="shared" si="6"/>
        <v>0</v>
      </c>
      <c r="M36" s="2">
        <f t="shared" si="6"/>
        <v>0</v>
      </c>
      <c r="N36" s="2">
        <f t="shared" si="6"/>
        <v>0</v>
      </c>
      <c r="O36" s="2">
        <f t="shared" si="6"/>
        <v>0</v>
      </c>
      <c r="P36" s="2">
        <f t="shared" si="6"/>
        <v>0</v>
      </c>
      <c r="Q36" s="2">
        <f t="shared" si="5"/>
        <v>0</v>
      </c>
      <c r="R36" s="2">
        <f t="shared" si="5"/>
        <v>0</v>
      </c>
      <c r="S36" s="2">
        <f t="shared" si="5"/>
        <v>0</v>
      </c>
      <c r="T36" s="2">
        <f t="shared" si="5"/>
        <v>0</v>
      </c>
      <c r="U36" s="2">
        <f t="shared" si="5"/>
        <v>0</v>
      </c>
      <c r="V36" s="2">
        <f t="shared" si="5"/>
        <v>0</v>
      </c>
      <c r="W36" s="2">
        <f t="shared" si="5"/>
        <v>0</v>
      </c>
      <c r="X36" s="2">
        <f t="shared" si="5"/>
        <v>0</v>
      </c>
      <c r="Y36" s="2">
        <f t="shared" si="5"/>
        <v>0</v>
      </c>
      <c r="Z36" s="2">
        <f t="shared" si="5"/>
        <v>0</v>
      </c>
      <c r="AA36" s="2">
        <f t="shared" si="5"/>
        <v>0</v>
      </c>
      <c r="AB36" s="2">
        <f t="shared" si="5"/>
        <v>0</v>
      </c>
    </row>
    <row r="37" spans="1:28" x14ac:dyDescent="0.25">
      <c r="A37" s="2" t="s">
        <v>8</v>
      </c>
      <c r="B37" s="25">
        <f t="shared" si="6"/>
        <v>0.31397702</v>
      </c>
      <c r="C37" s="48">
        <f t="shared" si="6"/>
        <v>11.110805339999999</v>
      </c>
      <c r="D37" s="48">
        <f t="shared" si="6"/>
        <v>24.061822839999998</v>
      </c>
      <c r="E37" s="48">
        <f t="shared" si="6"/>
        <v>35.722323879999998</v>
      </c>
      <c r="F37" s="48">
        <f t="shared" si="6"/>
        <v>41.425984880000001</v>
      </c>
      <c r="G37" s="48">
        <f t="shared" si="6"/>
        <v>48.827953240000006</v>
      </c>
      <c r="H37" s="48">
        <f t="shared" si="6"/>
        <v>49.018825559999996</v>
      </c>
      <c r="I37" s="48">
        <f t="shared" si="6"/>
        <v>48.947911919999996</v>
      </c>
      <c r="J37" s="48">
        <f t="shared" si="6"/>
        <v>47.748961199999997</v>
      </c>
      <c r="K37" s="48">
        <f t="shared" si="6"/>
        <v>44.063848279999995</v>
      </c>
      <c r="L37" s="48">
        <f t="shared" si="6"/>
        <v>41.071045340000005</v>
      </c>
      <c r="M37" s="48">
        <f t="shared" si="6"/>
        <v>43.37425124</v>
      </c>
      <c r="N37" s="48">
        <f t="shared" si="6"/>
        <v>42.769094819999999</v>
      </c>
      <c r="O37" s="48">
        <f t="shared" si="6"/>
        <v>40.330079119999994</v>
      </c>
      <c r="P37" s="48">
        <f t="shared" si="6"/>
        <v>42.15914686</v>
      </c>
      <c r="Q37" s="48">
        <f t="shared" si="5"/>
        <v>35.351939380000005</v>
      </c>
      <c r="R37" s="48">
        <f t="shared" si="5"/>
        <v>36.998154139999997</v>
      </c>
      <c r="S37" s="48">
        <f t="shared" si="5"/>
        <v>33.651628779999996</v>
      </c>
      <c r="T37" s="48">
        <f t="shared" si="5"/>
        <v>34.763780820000001</v>
      </c>
      <c r="U37" s="48">
        <f t="shared" si="5"/>
        <v>37.785806320000006</v>
      </c>
      <c r="V37" s="48">
        <f t="shared" si="5"/>
        <v>37.572785179999997</v>
      </c>
      <c r="W37" s="48">
        <f t="shared" si="5"/>
        <v>37.247201560000001</v>
      </c>
      <c r="X37" s="48">
        <f t="shared" si="5"/>
        <v>34.960708199999999</v>
      </c>
      <c r="Y37" s="48">
        <f t="shared" si="5"/>
        <v>35.897990040000003</v>
      </c>
      <c r="Z37" s="48">
        <f t="shared" si="5"/>
        <v>38.24637422</v>
      </c>
      <c r="AA37" s="48">
        <f t="shared" si="5"/>
        <v>37.761869500000003</v>
      </c>
      <c r="AB37" s="48">
        <f t="shared" si="5"/>
        <v>31.349197899999997</v>
      </c>
    </row>
    <row r="39" spans="1:28" ht="15.75" x14ac:dyDescent="0.25">
      <c r="A39" s="143" t="s">
        <v>224</v>
      </c>
      <c r="B39" s="159" t="s">
        <v>9</v>
      </c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</row>
    <row r="40" spans="1:28" x14ac:dyDescent="0.25">
      <c r="A40" s="143"/>
      <c r="B40" s="2">
        <v>0</v>
      </c>
      <c r="C40" s="2">
        <v>2</v>
      </c>
      <c r="D40" s="2">
        <v>5</v>
      </c>
      <c r="E40" s="2">
        <v>7</v>
      </c>
      <c r="F40" s="2">
        <v>9</v>
      </c>
      <c r="G40" s="2">
        <v>12</v>
      </c>
      <c r="H40" s="2">
        <v>14</v>
      </c>
      <c r="I40" s="2">
        <v>16</v>
      </c>
      <c r="J40" s="2">
        <v>19</v>
      </c>
      <c r="K40" s="2">
        <v>21</v>
      </c>
      <c r="L40" s="2">
        <v>23</v>
      </c>
      <c r="M40" s="2">
        <v>26</v>
      </c>
      <c r="N40" s="2">
        <v>28</v>
      </c>
      <c r="O40" s="2">
        <v>30</v>
      </c>
      <c r="P40" s="2">
        <v>33</v>
      </c>
      <c r="Q40" s="2">
        <v>35</v>
      </c>
      <c r="R40" s="2">
        <v>37</v>
      </c>
      <c r="S40" s="2">
        <v>40</v>
      </c>
      <c r="T40" s="2">
        <v>42</v>
      </c>
      <c r="U40" s="2">
        <v>44</v>
      </c>
      <c r="V40" s="2">
        <v>47</v>
      </c>
      <c r="W40" s="2">
        <v>49</v>
      </c>
      <c r="X40" s="2">
        <v>51</v>
      </c>
      <c r="Y40" s="2">
        <v>54</v>
      </c>
      <c r="Z40" s="2">
        <v>58</v>
      </c>
      <c r="AA40" s="2">
        <v>61</v>
      </c>
      <c r="AB40" s="2">
        <v>63</v>
      </c>
    </row>
    <row r="41" spans="1:28" x14ac:dyDescent="0.25">
      <c r="A41" s="2" t="s">
        <v>0</v>
      </c>
      <c r="B41" s="48">
        <f>(B29/B$37)*100</f>
        <v>54.355825149241824</v>
      </c>
      <c r="C41" s="48">
        <f t="shared" ref="C41:P41" si="7">(C29/C$37)*100</f>
        <v>43.999270173515612</v>
      </c>
      <c r="D41" s="48">
        <f t="shared" si="7"/>
        <v>34.882528625582729</v>
      </c>
      <c r="E41" s="48">
        <f t="shared" si="7"/>
        <v>30.083454245866381</v>
      </c>
      <c r="F41" s="48">
        <f t="shared" si="7"/>
        <v>25.278228605388321</v>
      </c>
      <c r="G41" s="48">
        <f t="shared" si="7"/>
        <v>25.661963667433046</v>
      </c>
      <c r="H41" s="48">
        <f t="shared" si="7"/>
        <v>28.464979894144982</v>
      </c>
      <c r="I41" s="48">
        <f t="shared" si="7"/>
        <v>29.804049054928512</v>
      </c>
      <c r="J41" s="48">
        <f t="shared" si="7"/>
        <v>29.385676729654175</v>
      </c>
      <c r="K41" s="48">
        <f t="shared" si="7"/>
        <v>29.921993322549632</v>
      </c>
      <c r="L41" s="48">
        <f t="shared" si="7"/>
        <v>29.453469372055675</v>
      </c>
      <c r="M41" s="48">
        <f t="shared" si="7"/>
        <v>27.618662634001932</v>
      </c>
      <c r="N41" s="48">
        <f t="shared" si="7"/>
        <v>28.021988425145729</v>
      </c>
      <c r="O41" s="48">
        <f t="shared" si="7"/>
        <v>28.302573039931101</v>
      </c>
      <c r="P41" s="48">
        <f t="shared" si="7"/>
        <v>28.207828824171806</v>
      </c>
      <c r="Q41" s="48">
        <f t="shared" ref="Q41:AB49" si="8">(Q29/Q$37)*100</f>
        <v>29.641589750881725</v>
      </c>
      <c r="R41" s="48">
        <f t="shared" si="8"/>
        <v>30.158404383576094</v>
      </c>
      <c r="S41" s="48">
        <f t="shared" si="8"/>
        <v>30.083225172199235</v>
      </c>
      <c r="T41" s="48">
        <f t="shared" si="8"/>
        <v>30.947792806846948</v>
      </c>
      <c r="U41" s="48">
        <f t="shared" si="8"/>
        <v>29.693884166397215</v>
      </c>
      <c r="V41" s="48">
        <f t="shared" si="8"/>
        <v>28.865141373051657</v>
      </c>
      <c r="W41" s="48">
        <f t="shared" si="8"/>
        <v>28.951706835287951</v>
      </c>
      <c r="X41" s="48">
        <f t="shared" si="8"/>
        <v>30.907204334035775</v>
      </c>
      <c r="Y41" s="48">
        <f t="shared" si="8"/>
        <v>29.266664312663</v>
      </c>
      <c r="Z41" s="48">
        <f t="shared" si="8"/>
        <v>28.226226721263302</v>
      </c>
      <c r="AA41" s="48">
        <f t="shared" si="8"/>
        <v>29.112302556948354</v>
      </c>
      <c r="AB41" s="48">
        <f t="shared" si="8"/>
        <v>33.005611923487209</v>
      </c>
    </row>
    <row r="42" spans="1:28" x14ac:dyDescent="0.25">
      <c r="A42" s="2" t="s">
        <v>1</v>
      </c>
      <c r="B42" s="2">
        <f t="shared" ref="B42:B49" si="9">(B30/B$37)*100</f>
        <v>0</v>
      </c>
      <c r="C42" s="48">
        <f t="shared" ref="C42:O42" si="10">(C30/C$37)*100</f>
        <v>11.745085617709151</v>
      </c>
      <c r="D42" s="48">
        <f t="shared" si="10"/>
        <v>11.458813317403679</v>
      </c>
      <c r="E42" s="48">
        <f t="shared" si="10"/>
        <v>11.843233755485452</v>
      </c>
      <c r="F42" s="48">
        <f t="shared" si="10"/>
        <v>10.156987968272537</v>
      </c>
      <c r="G42" s="48">
        <f t="shared" si="10"/>
        <v>10.128380716045756</v>
      </c>
      <c r="H42" s="48">
        <f t="shared" si="10"/>
        <v>10.076206158701774</v>
      </c>
      <c r="I42" s="25">
        <f t="shared" si="10"/>
        <v>9.4570156691578866</v>
      </c>
      <c r="J42" s="25">
        <f t="shared" si="10"/>
        <v>8.5901767848302431</v>
      </c>
      <c r="K42" s="25">
        <f t="shared" si="10"/>
        <v>7.8061438895277542</v>
      </c>
      <c r="L42" s="25">
        <f t="shared" si="10"/>
        <v>6.7282245609383358</v>
      </c>
      <c r="M42" s="25">
        <f t="shared" si="10"/>
        <v>5.6787969580636384</v>
      </c>
      <c r="N42" s="25">
        <f t="shared" si="10"/>
        <v>4.8622162071748063</v>
      </c>
      <c r="O42" s="25">
        <f t="shared" si="10"/>
        <v>4.0060654361542953</v>
      </c>
      <c r="P42" s="25">
        <f t="shared" ref="P42:S49" si="11">(P30/P$37)*100</f>
        <v>3.426915646081933</v>
      </c>
      <c r="Q42" s="25">
        <f t="shared" si="11"/>
        <v>2.8602833047740988</v>
      </c>
      <c r="R42" s="25">
        <f t="shared" si="11"/>
        <v>2.4694926037193925</v>
      </c>
      <c r="S42" s="25">
        <f t="shared" si="11"/>
        <v>2.1490709550136673</v>
      </c>
      <c r="T42" s="25">
        <f t="shared" si="8"/>
        <v>2.4074938348434793</v>
      </c>
      <c r="U42" s="25">
        <f t="shared" si="8"/>
        <v>2.0510783161183577</v>
      </c>
      <c r="V42" s="25">
        <f t="shared" si="8"/>
        <v>2.1131832420627599</v>
      </c>
      <c r="W42" s="25">
        <f t="shared" si="8"/>
        <v>1.9717057637658402</v>
      </c>
      <c r="X42" s="25">
        <f t="shared" si="8"/>
        <v>1.9135797140402324</v>
      </c>
      <c r="Y42" s="25">
        <f t="shared" si="8"/>
        <v>1.8016789220770533</v>
      </c>
      <c r="Z42" s="25">
        <f t="shared" si="8"/>
        <v>1.7997324296431045</v>
      </c>
      <c r="AA42" s="25">
        <f t="shared" si="8"/>
        <v>1.8418868800973955</v>
      </c>
      <c r="AB42" s="25">
        <f t="shared" si="8"/>
        <v>1.9402665482551313</v>
      </c>
    </row>
    <row r="43" spans="1:28" x14ac:dyDescent="0.25">
      <c r="A43" s="2" t="s">
        <v>2</v>
      </c>
      <c r="B43" s="2">
        <f t="shared" si="9"/>
        <v>0</v>
      </c>
      <c r="C43" s="48">
        <f t="shared" ref="C43:O43" si="12">(C31/C$37)*100</f>
        <v>11.115676156738431</v>
      </c>
      <c r="D43" s="48">
        <f t="shared" si="12"/>
        <v>12.381671329768631</v>
      </c>
      <c r="E43" s="48">
        <f t="shared" si="12"/>
        <v>13.139418408968304</v>
      </c>
      <c r="F43" s="48">
        <f t="shared" si="12"/>
        <v>13.209612748741003</v>
      </c>
      <c r="G43" s="48">
        <f t="shared" si="12"/>
        <v>12.945877147317425</v>
      </c>
      <c r="H43" s="48">
        <f t="shared" si="12"/>
        <v>12.702756561105991</v>
      </c>
      <c r="I43" s="48">
        <f t="shared" si="12"/>
        <v>12.344791724467907</v>
      </c>
      <c r="J43" s="48">
        <f t="shared" si="12"/>
        <v>12.222337812869529</v>
      </c>
      <c r="K43" s="48">
        <f t="shared" si="12"/>
        <v>12.070361004792387</v>
      </c>
      <c r="L43" s="48">
        <f t="shared" si="12"/>
        <v>11.888994057924313</v>
      </c>
      <c r="M43" s="48">
        <f t="shared" si="12"/>
        <v>12.089653907763919</v>
      </c>
      <c r="N43" s="48">
        <f t="shared" si="12"/>
        <v>12.342400516579369</v>
      </c>
      <c r="O43" s="48">
        <f t="shared" si="12"/>
        <v>12.406927110437071</v>
      </c>
      <c r="P43" s="48">
        <f t="shared" si="11"/>
        <v>12.351518633173782</v>
      </c>
      <c r="Q43" s="48">
        <f t="shared" si="11"/>
        <v>12.548742212739105</v>
      </c>
      <c r="R43" s="48">
        <f t="shared" si="11"/>
        <v>12.83545179586627</v>
      </c>
      <c r="S43" s="48">
        <f t="shared" si="11"/>
        <v>13.030477926245569</v>
      </c>
      <c r="T43" s="48">
        <f t="shared" si="8"/>
        <v>13.51833226752003</v>
      </c>
      <c r="U43" s="48">
        <f t="shared" si="8"/>
        <v>13.552681598564863</v>
      </c>
      <c r="V43" s="48">
        <f t="shared" si="8"/>
        <v>13.449075802583344</v>
      </c>
      <c r="W43" s="48">
        <f t="shared" si="8"/>
        <v>13.917400241866654</v>
      </c>
      <c r="X43" s="48">
        <f t="shared" si="8"/>
        <v>14.1594751218455</v>
      </c>
      <c r="Y43" s="48">
        <f t="shared" si="8"/>
        <v>14.229846669153511</v>
      </c>
      <c r="Z43" s="48">
        <f t="shared" si="8"/>
        <v>14.40383417343449</v>
      </c>
      <c r="AA43" s="48">
        <f t="shared" si="8"/>
        <v>14.659791989377007</v>
      </c>
      <c r="AB43" s="48">
        <f t="shared" si="8"/>
        <v>14.783828009838812</v>
      </c>
    </row>
    <row r="44" spans="1:28" x14ac:dyDescent="0.25">
      <c r="A44" s="2" t="s">
        <v>3</v>
      </c>
      <c r="B44" s="48">
        <f t="shared" si="9"/>
        <v>13.603314025975532</v>
      </c>
      <c r="C44" s="48">
        <f t="shared" ref="C44:O44" si="13">(C32/C$37)*100</f>
        <v>20.218027867996113</v>
      </c>
      <c r="D44" s="48">
        <f t="shared" si="13"/>
        <v>24.54448110299527</v>
      </c>
      <c r="E44" s="48">
        <f t="shared" si="13"/>
        <v>26.778924159958656</v>
      </c>
      <c r="F44" s="48">
        <f t="shared" si="13"/>
        <v>32.302983981584461</v>
      </c>
      <c r="G44" s="48">
        <f t="shared" si="13"/>
        <v>32.611226118229972</v>
      </c>
      <c r="H44" s="48">
        <f t="shared" si="13"/>
        <v>29.976683390780124</v>
      </c>
      <c r="I44" s="48">
        <f t="shared" si="13"/>
        <v>29.78425813919786</v>
      </c>
      <c r="J44" s="48">
        <f t="shared" si="13"/>
        <v>31.159637625791952</v>
      </c>
      <c r="K44" s="48">
        <f t="shared" si="13"/>
        <v>31.53018749455444</v>
      </c>
      <c r="L44" s="48">
        <f t="shared" si="13"/>
        <v>32.342778154377498</v>
      </c>
      <c r="M44" s="48">
        <f t="shared" si="13"/>
        <v>34.102335549619973</v>
      </c>
      <c r="N44" s="48">
        <f t="shared" si="13"/>
        <v>34.169393019667375</v>
      </c>
      <c r="O44" s="48">
        <f t="shared" si="13"/>
        <v>34.390516811859904</v>
      </c>
      <c r="P44" s="48">
        <f t="shared" si="11"/>
        <v>35.097443193374907</v>
      </c>
      <c r="Q44" s="48">
        <f t="shared" si="11"/>
        <v>34.259550939521887</v>
      </c>
      <c r="R44" s="48">
        <f t="shared" si="11"/>
        <v>33.266003686096326</v>
      </c>
      <c r="S44" s="48">
        <f t="shared" si="11"/>
        <v>33.094016081084334</v>
      </c>
      <c r="T44" s="48">
        <f t="shared" si="8"/>
        <v>31.910908820417532</v>
      </c>
      <c r="U44" s="48">
        <f t="shared" si="8"/>
        <v>31.31989625886591</v>
      </c>
      <c r="V44" s="48">
        <f t="shared" si="8"/>
        <v>32.277880816925908</v>
      </c>
      <c r="W44" s="48">
        <f t="shared" si="8"/>
        <v>31.392209052711443</v>
      </c>
      <c r="X44" s="48">
        <f t="shared" si="8"/>
        <v>29.627123686241575</v>
      </c>
      <c r="Y44" s="48">
        <f t="shared" si="8"/>
        <v>30.705938209124312</v>
      </c>
      <c r="Z44" s="48">
        <f t="shared" si="8"/>
        <v>31.496930534399819</v>
      </c>
      <c r="AA44" s="48">
        <f t="shared" si="8"/>
        <v>30.449479255787377</v>
      </c>
      <c r="AB44" s="48">
        <f t="shared" si="8"/>
        <v>27.736346645092318</v>
      </c>
    </row>
    <row r="45" spans="1:28" x14ac:dyDescent="0.25">
      <c r="A45" s="2" t="s">
        <v>4</v>
      </c>
      <c r="B45" s="48">
        <f t="shared" si="9"/>
        <v>21.823093932161022</v>
      </c>
      <c r="C45" s="48">
        <f t="shared" ref="C45:O45" si="14">(C33/C$37)*100</f>
        <v>11.935920929382426</v>
      </c>
      <c r="D45" s="48">
        <f t="shared" si="14"/>
        <v>15.88815313545048</v>
      </c>
      <c r="E45" s="48">
        <f t="shared" si="14"/>
        <v>17.441212729970914</v>
      </c>
      <c r="F45" s="48">
        <f t="shared" si="14"/>
        <v>18.408638061570208</v>
      </c>
      <c r="G45" s="48">
        <f t="shared" si="14"/>
        <v>18.211532882183942</v>
      </c>
      <c r="H45" s="48">
        <f t="shared" si="14"/>
        <v>18.499698384042638</v>
      </c>
      <c r="I45" s="48">
        <f t="shared" si="14"/>
        <v>18.373268822373092</v>
      </c>
      <c r="J45" s="48">
        <f t="shared" si="14"/>
        <v>18.46751313199249</v>
      </c>
      <c r="K45" s="48">
        <f t="shared" si="14"/>
        <v>18.504964950374056</v>
      </c>
      <c r="L45" s="48">
        <f t="shared" si="14"/>
        <v>19.586533854704165</v>
      </c>
      <c r="M45" s="48">
        <f t="shared" si="14"/>
        <v>20.510550950550545</v>
      </c>
      <c r="N45" s="48">
        <f t="shared" si="14"/>
        <v>20.604001831432729</v>
      </c>
      <c r="O45" s="48">
        <f t="shared" si="14"/>
        <v>20.893917601617641</v>
      </c>
      <c r="P45" s="48">
        <f t="shared" si="11"/>
        <v>20.916293703197578</v>
      </c>
      <c r="Q45" s="48">
        <f t="shared" si="11"/>
        <v>20.689833792083174</v>
      </c>
      <c r="R45" s="48">
        <f t="shared" si="11"/>
        <v>21.270647530741922</v>
      </c>
      <c r="S45" s="48">
        <f t="shared" si="11"/>
        <v>21.643209865457219</v>
      </c>
      <c r="T45" s="48">
        <f t="shared" si="8"/>
        <v>21.215472270372</v>
      </c>
      <c r="U45" s="48">
        <f t="shared" si="8"/>
        <v>23.382459660053641</v>
      </c>
      <c r="V45" s="48">
        <f t="shared" si="8"/>
        <v>23.294718765376345</v>
      </c>
      <c r="W45" s="48">
        <f t="shared" si="8"/>
        <v>23.766978106368107</v>
      </c>
      <c r="X45" s="48">
        <f t="shared" si="8"/>
        <v>23.392617143836922</v>
      </c>
      <c r="Y45" s="48">
        <f t="shared" si="8"/>
        <v>23.995871886982115</v>
      </c>
      <c r="Z45" s="48">
        <f t="shared" si="8"/>
        <v>23.919610437781259</v>
      </c>
      <c r="AA45" s="48">
        <f t="shared" si="8"/>
        <v>23.936539317789865</v>
      </c>
      <c r="AB45" s="48">
        <f t="shared" si="8"/>
        <v>22.533946873326542</v>
      </c>
    </row>
    <row r="46" spans="1:28" x14ac:dyDescent="0.25">
      <c r="A46" s="2" t="s">
        <v>5</v>
      </c>
      <c r="B46" s="2">
        <f t="shared" si="9"/>
        <v>0</v>
      </c>
      <c r="C46" s="25">
        <f t="shared" ref="C46:O46" si="15">(C34/C$37)*100</f>
        <v>0.68041134451195429</v>
      </c>
      <c r="D46" s="25">
        <f t="shared" si="15"/>
        <v>0.59312721629198073</v>
      </c>
      <c r="E46" s="25">
        <f t="shared" si="15"/>
        <v>0.52852636528976005</v>
      </c>
      <c r="F46" s="25">
        <f t="shared" si="15"/>
        <v>0.51739245456896432</v>
      </c>
      <c r="G46" s="25">
        <f t="shared" si="15"/>
        <v>0.37596128409825597</v>
      </c>
      <c r="H46" s="25">
        <f t="shared" si="15"/>
        <v>0.27967561122449713</v>
      </c>
      <c r="I46" s="25">
        <f t="shared" si="15"/>
        <v>0.23661658987474948</v>
      </c>
      <c r="J46" s="25">
        <f t="shared" si="15"/>
        <v>0.1746579148616117</v>
      </c>
      <c r="K46" s="25">
        <f t="shared" si="15"/>
        <v>0.16634933820174277</v>
      </c>
      <c r="L46" s="2">
        <f t="shared" si="15"/>
        <v>0</v>
      </c>
      <c r="M46" s="2">
        <f t="shared" si="15"/>
        <v>0</v>
      </c>
      <c r="N46" s="2">
        <f t="shared" si="15"/>
        <v>0</v>
      </c>
      <c r="O46" s="2">
        <f t="shared" si="15"/>
        <v>0</v>
      </c>
      <c r="P46" s="2">
        <f t="shared" si="11"/>
        <v>0</v>
      </c>
      <c r="Q46" s="2">
        <f t="shared" si="11"/>
        <v>0</v>
      </c>
      <c r="R46" s="2">
        <f t="shared" si="11"/>
        <v>0</v>
      </c>
      <c r="S46" s="2">
        <f t="shared" si="11"/>
        <v>0</v>
      </c>
      <c r="T46" s="2">
        <f t="shared" si="8"/>
        <v>0</v>
      </c>
      <c r="U46" s="2">
        <f t="shared" si="8"/>
        <v>0</v>
      </c>
      <c r="V46" s="2">
        <f t="shared" si="8"/>
        <v>0</v>
      </c>
      <c r="W46" s="2">
        <f t="shared" si="8"/>
        <v>0</v>
      </c>
      <c r="X46" s="2">
        <f t="shared" si="8"/>
        <v>0</v>
      </c>
      <c r="Y46" s="2">
        <f t="shared" si="8"/>
        <v>0</v>
      </c>
      <c r="Z46" s="2">
        <f t="shared" si="8"/>
        <v>0</v>
      </c>
      <c r="AA46" s="2">
        <f t="shared" si="8"/>
        <v>0</v>
      </c>
      <c r="AB46" s="2">
        <f t="shared" si="8"/>
        <v>0</v>
      </c>
    </row>
    <row r="47" spans="1:28" x14ac:dyDescent="0.25">
      <c r="A47" s="2" t="s">
        <v>6</v>
      </c>
      <c r="B47" s="2">
        <f t="shared" si="9"/>
        <v>0</v>
      </c>
      <c r="C47" s="2">
        <f t="shared" ref="C47:O47" si="16">(C35/C$37)*100</f>
        <v>0</v>
      </c>
      <c r="D47" s="25">
        <f t="shared" si="16"/>
        <v>0.25122527250724286</v>
      </c>
      <c r="E47" s="25">
        <f t="shared" si="16"/>
        <v>0.18523033446053624</v>
      </c>
      <c r="F47" s="25">
        <f t="shared" si="16"/>
        <v>0.12615617987450972</v>
      </c>
      <c r="G47" s="25">
        <f t="shared" si="16"/>
        <v>6.5058184691585072E-2</v>
      </c>
      <c r="H47" s="2">
        <f t="shared" si="16"/>
        <v>0</v>
      </c>
      <c r="I47" s="2">
        <f t="shared" si="16"/>
        <v>0</v>
      </c>
      <c r="J47" s="2">
        <f t="shared" si="16"/>
        <v>0</v>
      </c>
      <c r="K47" s="2">
        <f t="shared" si="16"/>
        <v>0</v>
      </c>
      <c r="L47" s="2">
        <f t="shared" si="16"/>
        <v>0</v>
      </c>
      <c r="M47" s="2">
        <f t="shared" si="16"/>
        <v>0</v>
      </c>
      <c r="N47" s="2">
        <f t="shared" si="16"/>
        <v>0</v>
      </c>
      <c r="O47" s="2">
        <f t="shared" si="16"/>
        <v>0</v>
      </c>
      <c r="P47" s="2">
        <f t="shared" si="11"/>
        <v>0</v>
      </c>
      <c r="Q47" s="2">
        <f t="shared" si="11"/>
        <v>0</v>
      </c>
      <c r="R47" s="2">
        <f t="shared" si="11"/>
        <v>0</v>
      </c>
      <c r="S47" s="2">
        <f t="shared" si="11"/>
        <v>0</v>
      </c>
      <c r="T47" s="2">
        <f t="shared" si="8"/>
        <v>0</v>
      </c>
      <c r="U47" s="2">
        <f t="shared" si="8"/>
        <v>0</v>
      </c>
      <c r="V47" s="2">
        <f t="shared" si="8"/>
        <v>0</v>
      </c>
      <c r="W47" s="2">
        <f t="shared" si="8"/>
        <v>0</v>
      </c>
      <c r="X47" s="2">
        <f t="shared" si="8"/>
        <v>0</v>
      </c>
      <c r="Y47" s="2">
        <f t="shared" si="8"/>
        <v>0</v>
      </c>
      <c r="Z47" s="2">
        <f t="shared" si="8"/>
        <v>0.15366570347802239</v>
      </c>
      <c r="AA47" s="2">
        <f t="shared" si="8"/>
        <v>0</v>
      </c>
      <c r="AB47" s="2">
        <f t="shared" si="8"/>
        <v>0</v>
      </c>
    </row>
    <row r="48" spans="1:28" x14ac:dyDescent="0.25">
      <c r="A48" s="2" t="s">
        <v>7</v>
      </c>
      <c r="B48" s="48">
        <f t="shared" si="9"/>
        <v>10.217766892621633</v>
      </c>
      <c r="C48" s="25">
        <f t="shared" ref="C48:O48" si="17">(C36/C$37)*100</f>
        <v>0.30560791014632249</v>
      </c>
      <c r="D48" s="2">
        <f t="shared" si="17"/>
        <v>0</v>
      </c>
      <c r="E48" s="2">
        <f t="shared" si="17"/>
        <v>0</v>
      </c>
      <c r="F48" s="2">
        <f t="shared" si="17"/>
        <v>0</v>
      </c>
      <c r="G48" s="2">
        <f t="shared" si="17"/>
        <v>0</v>
      </c>
      <c r="H48" s="2">
        <f t="shared" si="17"/>
        <v>0</v>
      </c>
      <c r="I48" s="2">
        <f t="shared" si="17"/>
        <v>0</v>
      </c>
      <c r="J48" s="2">
        <f t="shared" si="17"/>
        <v>0</v>
      </c>
      <c r="K48" s="2">
        <f t="shared" si="17"/>
        <v>0</v>
      </c>
      <c r="L48" s="2">
        <f t="shared" si="17"/>
        <v>0</v>
      </c>
      <c r="M48" s="2">
        <f t="shared" si="17"/>
        <v>0</v>
      </c>
      <c r="N48" s="2">
        <f t="shared" si="17"/>
        <v>0</v>
      </c>
      <c r="O48" s="2">
        <f t="shared" si="17"/>
        <v>0</v>
      </c>
      <c r="P48" s="2">
        <f t="shared" si="11"/>
        <v>0</v>
      </c>
      <c r="Q48" s="2">
        <f t="shared" si="11"/>
        <v>0</v>
      </c>
      <c r="R48" s="2">
        <f t="shared" si="11"/>
        <v>0</v>
      </c>
      <c r="S48" s="2">
        <f t="shared" si="11"/>
        <v>0</v>
      </c>
      <c r="T48" s="2">
        <f t="shared" si="8"/>
        <v>0</v>
      </c>
      <c r="U48" s="2">
        <f t="shared" si="8"/>
        <v>0</v>
      </c>
      <c r="V48" s="2">
        <f t="shared" si="8"/>
        <v>0</v>
      </c>
      <c r="W48" s="2">
        <f t="shared" si="8"/>
        <v>0</v>
      </c>
      <c r="X48" s="2">
        <f t="shared" si="8"/>
        <v>0</v>
      </c>
      <c r="Y48" s="2">
        <f t="shared" si="8"/>
        <v>0</v>
      </c>
      <c r="Z48" s="2">
        <f t="shared" si="8"/>
        <v>0</v>
      </c>
      <c r="AA48" s="2">
        <f t="shared" si="8"/>
        <v>0</v>
      </c>
      <c r="AB48" s="2">
        <f t="shared" si="8"/>
        <v>0</v>
      </c>
    </row>
    <row r="49" spans="1:28" x14ac:dyDescent="0.25">
      <c r="A49" s="2" t="s">
        <v>8</v>
      </c>
      <c r="B49" s="2">
        <f t="shared" si="9"/>
        <v>100</v>
      </c>
      <c r="C49" s="2">
        <f t="shared" ref="C49:O49" si="18">(C37/C$37)*100</f>
        <v>100</v>
      </c>
      <c r="D49" s="2">
        <f t="shared" si="18"/>
        <v>100</v>
      </c>
      <c r="E49" s="2">
        <f t="shared" si="18"/>
        <v>100</v>
      </c>
      <c r="F49" s="2">
        <f t="shared" si="18"/>
        <v>100</v>
      </c>
      <c r="G49" s="2">
        <f t="shared" si="18"/>
        <v>100</v>
      </c>
      <c r="H49" s="2">
        <f t="shared" si="18"/>
        <v>100</v>
      </c>
      <c r="I49" s="2">
        <f t="shared" si="18"/>
        <v>100</v>
      </c>
      <c r="J49" s="2">
        <f t="shared" si="18"/>
        <v>100</v>
      </c>
      <c r="K49" s="2">
        <f t="shared" si="18"/>
        <v>100</v>
      </c>
      <c r="L49" s="2">
        <f t="shared" si="18"/>
        <v>100</v>
      </c>
      <c r="M49" s="2">
        <f t="shared" si="18"/>
        <v>100</v>
      </c>
      <c r="N49" s="2">
        <f t="shared" si="18"/>
        <v>100</v>
      </c>
      <c r="O49" s="2">
        <f t="shared" si="18"/>
        <v>100</v>
      </c>
      <c r="P49" s="2">
        <f t="shared" si="11"/>
        <v>100</v>
      </c>
      <c r="Q49" s="2">
        <f t="shared" si="11"/>
        <v>100</v>
      </c>
      <c r="R49" s="2">
        <f t="shared" si="11"/>
        <v>100</v>
      </c>
      <c r="S49" s="2">
        <f t="shared" si="11"/>
        <v>100</v>
      </c>
      <c r="T49" s="2">
        <f t="shared" si="8"/>
        <v>100</v>
      </c>
      <c r="U49" s="2">
        <f t="shared" si="8"/>
        <v>100</v>
      </c>
      <c r="V49" s="2">
        <f t="shared" si="8"/>
        <v>100</v>
      </c>
      <c r="W49" s="2">
        <f t="shared" si="8"/>
        <v>100</v>
      </c>
      <c r="X49" s="2">
        <f t="shared" si="8"/>
        <v>100</v>
      </c>
      <c r="Y49" s="2">
        <f t="shared" si="8"/>
        <v>100</v>
      </c>
      <c r="Z49" s="2">
        <f t="shared" si="8"/>
        <v>100</v>
      </c>
      <c r="AA49" s="2">
        <f t="shared" si="8"/>
        <v>100</v>
      </c>
      <c r="AB49" s="2">
        <f t="shared" si="8"/>
        <v>100</v>
      </c>
    </row>
  </sheetData>
  <mergeCells count="9">
    <mergeCell ref="A27:A28"/>
    <mergeCell ref="B27:AB27"/>
    <mergeCell ref="A39:A40"/>
    <mergeCell ref="B39:AB39"/>
    <mergeCell ref="A1:AB2"/>
    <mergeCell ref="A3:A4"/>
    <mergeCell ref="B3:AB3"/>
    <mergeCell ref="A15:A16"/>
    <mergeCell ref="B15:AB1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topLeftCell="I16" workbookViewId="0">
      <selection activeCell="B27" sqref="B27:AB27"/>
    </sheetView>
  </sheetViews>
  <sheetFormatPr defaultRowHeight="15" x14ac:dyDescent="0.25"/>
  <cols>
    <col min="1" max="1" width="18.28515625" customWidth="1"/>
  </cols>
  <sheetData>
    <row r="1" spans="1:28" x14ac:dyDescent="0.25">
      <c r="A1" s="145" t="s">
        <v>78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spans="1:28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spans="1:28" ht="15.75" x14ac:dyDescent="0.25">
      <c r="A3" s="137" t="s">
        <v>10</v>
      </c>
      <c r="B3" s="160" t="s">
        <v>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2"/>
    </row>
    <row r="4" spans="1:28" x14ac:dyDescent="0.25">
      <c r="A4" s="137"/>
      <c r="B4">
        <v>0</v>
      </c>
      <c r="C4">
        <v>2</v>
      </c>
      <c r="D4">
        <v>5</v>
      </c>
      <c r="E4">
        <v>7</v>
      </c>
      <c r="F4">
        <v>9</v>
      </c>
      <c r="G4">
        <v>12</v>
      </c>
      <c r="H4">
        <v>14</v>
      </c>
      <c r="I4">
        <v>16</v>
      </c>
      <c r="J4">
        <v>19</v>
      </c>
      <c r="K4">
        <v>21</v>
      </c>
      <c r="L4">
        <v>23</v>
      </c>
      <c r="M4">
        <v>26</v>
      </c>
      <c r="N4">
        <v>28</v>
      </c>
      <c r="O4">
        <v>30</v>
      </c>
      <c r="P4">
        <v>33</v>
      </c>
      <c r="Q4">
        <v>35</v>
      </c>
      <c r="R4">
        <v>37</v>
      </c>
      <c r="S4">
        <v>40</v>
      </c>
      <c r="T4">
        <v>42</v>
      </c>
      <c r="U4">
        <v>45</v>
      </c>
      <c r="V4">
        <v>48</v>
      </c>
      <c r="W4">
        <v>50</v>
      </c>
      <c r="X4">
        <v>52</v>
      </c>
      <c r="Y4">
        <v>54</v>
      </c>
      <c r="Z4">
        <v>56</v>
      </c>
      <c r="AA4">
        <v>61</v>
      </c>
      <c r="AB4">
        <v>63</v>
      </c>
    </row>
    <row r="5" spans="1:28" x14ac:dyDescent="0.25">
      <c r="A5" s="2" t="s">
        <v>0</v>
      </c>
      <c r="B5" s="81">
        <v>160.40643</v>
      </c>
      <c r="C5" s="81">
        <v>2237.03287</v>
      </c>
      <c r="D5" s="81">
        <v>5662.3588799999998</v>
      </c>
      <c r="E5" s="81">
        <v>9583.0263099999993</v>
      </c>
      <c r="F5" s="81">
        <v>12161.80718</v>
      </c>
      <c r="G5" s="81">
        <v>13820.94939</v>
      </c>
      <c r="H5" s="81">
        <v>11955.115959999999</v>
      </c>
      <c r="I5" s="81">
        <v>9454.3296300000002</v>
      </c>
      <c r="J5" s="81">
        <v>8730.1363099999999</v>
      </c>
      <c r="K5" s="81">
        <v>8506.8159699999997</v>
      </c>
      <c r="L5" s="81">
        <v>7051.6771799999997</v>
      </c>
      <c r="M5" s="81">
        <v>6452.0688700000001</v>
      </c>
      <c r="N5" s="81">
        <v>5923.4145399999998</v>
      </c>
      <c r="O5" s="81">
        <v>6244.4946499999996</v>
      </c>
      <c r="P5" s="81">
        <v>6581.9905600000002</v>
      </c>
      <c r="Q5" s="81">
        <v>6627.77</v>
      </c>
      <c r="R5" s="81">
        <v>6712.3076799999999</v>
      </c>
      <c r="S5" s="81">
        <v>6996.6822599999996</v>
      </c>
      <c r="T5" s="81">
        <v>1533.08437</v>
      </c>
      <c r="U5" s="81">
        <v>1905.8054199999999</v>
      </c>
      <c r="V5" s="81">
        <v>2193.083431</v>
      </c>
      <c r="W5" s="81">
        <v>2501.0313999999998</v>
      </c>
      <c r="X5" s="81">
        <v>1999.19589</v>
      </c>
      <c r="Y5" s="81">
        <v>2065.8840500000001</v>
      </c>
      <c r="Z5" s="81">
        <v>1981.0926400000001</v>
      </c>
      <c r="AA5" s="81">
        <v>2046.49594</v>
      </c>
      <c r="AB5" s="81">
        <v>1739.9693500000001</v>
      </c>
    </row>
    <row r="6" spans="1:28" x14ac:dyDescent="0.25">
      <c r="A6" s="2" t="s">
        <v>1</v>
      </c>
      <c r="B6" s="81">
        <v>0</v>
      </c>
      <c r="C6" s="81">
        <v>970.85362999999995</v>
      </c>
      <c r="D6" s="81">
        <v>2365.7409899999998</v>
      </c>
      <c r="E6" s="81">
        <v>2948.4924299999998</v>
      </c>
      <c r="F6" s="81">
        <v>3363.37095</v>
      </c>
      <c r="G6" s="81">
        <v>3687.8730700000001</v>
      </c>
      <c r="H6" s="81">
        <v>3216.2576199999999</v>
      </c>
      <c r="I6" s="81">
        <v>2401.1208099999999</v>
      </c>
      <c r="J6" s="81">
        <v>2103.5213199999998</v>
      </c>
      <c r="K6" s="81">
        <v>1957.12339</v>
      </c>
      <c r="L6" s="81">
        <v>1462.72615</v>
      </c>
      <c r="M6" s="81">
        <v>1333.61475</v>
      </c>
      <c r="N6" s="81">
        <v>1163.5999200000001</v>
      </c>
      <c r="O6" s="81">
        <v>1042.0096699999999</v>
      </c>
      <c r="P6" s="81">
        <v>946.56082000000004</v>
      </c>
      <c r="Q6" s="81">
        <v>946.16049999999996</v>
      </c>
      <c r="R6" s="81">
        <v>847.17933000000005</v>
      </c>
      <c r="S6" s="81">
        <v>781.24180999999999</v>
      </c>
      <c r="T6" s="81">
        <v>124.43334</v>
      </c>
      <c r="U6" s="81">
        <v>120.11091999999999</v>
      </c>
      <c r="V6" s="81">
        <v>111.06122300000001</v>
      </c>
      <c r="W6" s="81">
        <v>118.95950999999999</v>
      </c>
      <c r="X6" s="81">
        <v>133.2296</v>
      </c>
      <c r="Y6" s="81">
        <v>221.35505000000001</v>
      </c>
      <c r="Z6" s="81">
        <v>240.00658999999999</v>
      </c>
      <c r="AA6" s="81">
        <v>287.02767</v>
      </c>
      <c r="AB6" s="81">
        <v>241.40149</v>
      </c>
    </row>
    <row r="7" spans="1:28" x14ac:dyDescent="0.25">
      <c r="A7" s="2" t="s">
        <v>2</v>
      </c>
      <c r="B7" s="81">
        <v>5.92659</v>
      </c>
      <c r="C7" s="81">
        <v>1174.98596</v>
      </c>
      <c r="D7" s="81">
        <v>3497.4595100000001</v>
      </c>
      <c r="E7" s="81">
        <v>4252.9572699999999</v>
      </c>
      <c r="F7" s="81">
        <v>4763.7529400000003</v>
      </c>
      <c r="G7" s="81">
        <v>5172.8396499999999</v>
      </c>
      <c r="H7" s="81">
        <v>4364.9163500000004</v>
      </c>
      <c r="I7" s="81">
        <v>3391.8216000000002</v>
      </c>
      <c r="J7" s="81">
        <v>3079.7391699999998</v>
      </c>
      <c r="K7" s="81">
        <v>3030.4898800000001</v>
      </c>
      <c r="L7" s="81">
        <v>2667.8274099999999</v>
      </c>
      <c r="M7" s="81">
        <v>2538.8894500000001</v>
      </c>
      <c r="N7" s="81">
        <v>2483.2172399999999</v>
      </c>
      <c r="O7" s="81">
        <v>2548.3441499999999</v>
      </c>
      <c r="P7" s="81">
        <v>2704.8473899999999</v>
      </c>
      <c r="Q7" s="81">
        <v>2694.5614999999998</v>
      </c>
      <c r="R7" s="81">
        <v>2718.7528299999999</v>
      </c>
      <c r="S7" s="81">
        <v>2767.8875600000001</v>
      </c>
      <c r="T7" s="81">
        <v>490.75691999999998</v>
      </c>
      <c r="U7" s="81">
        <v>651.50049999999999</v>
      </c>
      <c r="V7" s="81">
        <v>723.27527999999995</v>
      </c>
      <c r="W7" s="81">
        <v>796.76378</v>
      </c>
      <c r="X7" s="81">
        <v>626.19137000000001</v>
      </c>
      <c r="Y7" s="81">
        <v>652.61365000000001</v>
      </c>
      <c r="Z7" s="81">
        <v>644.68966999999998</v>
      </c>
      <c r="AA7" s="81">
        <v>678.81114000000002</v>
      </c>
      <c r="AB7" s="81">
        <v>617.77482999999995</v>
      </c>
    </row>
    <row r="8" spans="1:28" x14ac:dyDescent="0.25">
      <c r="A8" s="2" t="s">
        <v>3</v>
      </c>
      <c r="B8" s="81">
        <v>11.208460000000001</v>
      </c>
      <c r="C8" s="81">
        <v>2561.1476200000002</v>
      </c>
      <c r="D8" s="81">
        <v>8702.34699</v>
      </c>
      <c r="E8" s="81">
        <v>9436.4422699999996</v>
      </c>
      <c r="F8" s="81">
        <v>10470.79003</v>
      </c>
      <c r="G8" s="81">
        <v>11282.827660000001</v>
      </c>
      <c r="H8" s="81">
        <v>9650.9643099999994</v>
      </c>
      <c r="I8" s="81">
        <v>7608.2717899999998</v>
      </c>
      <c r="J8" s="81">
        <v>7253.6472800000001</v>
      </c>
      <c r="K8" s="81">
        <v>7114.9214300000003</v>
      </c>
      <c r="L8" s="81">
        <v>6663.6906600000002</v>
      </c>
      <c r="M8" s="81">
        <v>6543.7929599999998</v>
      </c>
      <c r="N8" s="81">
        <v>6125.6938499999997</v>
      </c>
      <c r="O8" s="81">
        <v>6174.8662000000004</v>
      </c>
      <c r="P8" s="81">
        <v>6678.9191799999999</v>
      </c>
      <c r="Q8" s="81">
        <v>6906.2550000000001</v>
      </c>
      <c r="R8" s="81">
        <v>6871.1696300000003</v>
      </c>
      <c r="S8" s="81">
        <v>6585.0617599999996</v>
      </c>
      <c r="T8" s="81">
        <v>992.41368999999997</v>
      </c>
      <c r="U8" s="81">
        <v>1109.5018299999999</v>
      </c>
      <c r="V8" s="81">
        <v>1109.352895</v>
      </c>
      <c r="W8" s="81">
        <v>1198.66129</v>
      </c>
      <c r="X8" s="81">
        <v>1050.4370200000001</v>
      </c>
      <c r="Y8" s="81">
        <v>1303.7715000000001</v>
      </c>
      <c r="Z8" s="81">
        <v>1332.5350699999999</v>
      </c>
      <c r="AA8" s="81">
        <v>1496.85446</v>
      </c>
      <c r="AB8" s="81">
        <v>1310.71056</v>
      </c>
    </row>
    <row r="9" spans="1:28" x14ac:dyDescent="0.25">
      <c r="A9" s="2" t="s">
        <v>4</v>
      </c>
      <c r="B9" s="81">
        <v>0</v>
      </c>
      <c r="C9" s="81">
        <v>1639.0758900000001</v>
      </c>
      <c r="D9" s="81">
        <v>5276.2023799999997</v>
      </c>
      <c r="E9" s="81">
        <v>6560.6626100000003</v>
      </c>
      <c r="F9" s="81">
        <v>7704.9322199999997</v>
      </c>
      <c r="G9" s="81">
        <v>8566.6503799999991</v>
      </c>
      <c r="H9" s="81">
        <v>7102.8033699999996</v>
      </c>
      <c r="I9" s="81">
        <v>5538.5720000000001</v>
      </c>
      <c r="J9" s="81">
        <v>5018.0674300000001</v>
      </c>
      <c r="K9" s="81">
        <v>4768.6826499999997</v>
      </c>
      <c r="L9" s="81">
        <v>4396.8872499999998</v>
      </c>
      <c r="M9" s="81">
        <v>4265.1305599999996</v>
      </c>
      <c r="N9" s="81">
        <v>4009.7469799999999</v>
      </c>
      <c r="O9" s="81">
        <v>4091.7502899999999</v>
      </c>
      <c r="P9" s="81">
        <v>4477.44859</v>
      </c>
      <c r="Q9" s="81">
        <v>4561.8914999999997</v>
      </c>
      <c r="R9" s="81">
        <v>4553.3258699999997</v>
      </c>
      <c r="S9" s="81">
        <v>4553.1392999999998</v>
      </c>
      <c r="T9" s="81">
        <v>710.70444999999995</v>
      </c>
      <c r="U9" s="81">
        <v>969.85047999999995</v>
      </c>
      <c r="V9" s="81">
        <v>1091.5414930000002</v>
      </c>
      <c r="W9" s="81">
        <v>1192.7483</v>
      </c>
      <c r="X9" s="81">
        <v>943.78891999999996</v>
      </c>
      <c r="Y9" s="81">
        <v>981.85289999999998</v>
      </c>
      <c r="Z9" s="81">
        <v>964.88531</v>
      </c>
      <c r="AA9" s="81">
        <v>1023.8832</v>
      </c>
      <c r="AB9" s="81">
        <v>887.26212999999996</v>
      </c>
    </row>
    <row r="10" spans="1:28" x14ac:dyDescent="0.25">
      <c r="A10" s="2" t="s">
        <v>74</v>
      </c>
      <c r="B10" s="81">
        <v>0</v>
      </c>
      <c r="C10" s="81">
        <v>491.10789</v>
      </c>
      <c r="D10" s="81">
        <v>324.88386000000003</v>
      </c>
      <c r="E10" s="81">
        <v>91.201689999999999</v>
      </c>
      <c r="F10" s="81">
        <v>39.358429999999998</v>
      </c>
      <c r="G10" s="81">
        <v>0</v>
      </c>
      <c r="H10" s="81">
        <v>60.383699999999997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</row>
    <row r="11" spans="1:28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168.60844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  <c r="Y11" s="81">
        <v>0</v>
      </c>
      <c r="Z11" s="81">
        <v>0</v>
      </c>
      <c r="AA11" s="81">
        <v>0</v>
      </c>
      <c r="AB11" s="81">
        <v>0</v>
      </c>
    </row>
    <row r="12" spans="1:28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0</v>
      </c>
      <c r="Y12" s="81">
        <v>0</v>
      </c>
      <c r="Z12" s="81">
        <v>0</v>
      </c>
      <c r="AA12" s="81">
        <v>0</v>
      </c>
      <c r="AB12" s="81">
        <v>0</v>
      </c>
    </row>
    <row r="14" spans="1:28" x14ac:dyDescent="0.25">
      <c r="A14" s="6" t="s">
        <v>12</v>
      </c>
      <c r="B14" s="6">
        <v>2</v>
      </c>
      <c r="C14" s="2">
        <v>10</v>
      </c>
    </row>
    <row r="15" spans="1:28" ht="15.75" x14ac:dyDescent="0.25">
      <c r="A15" s="137" t="s">
        <v>209</v>
      </c>
      <c r="B15" s="159" t="s">
        <v>9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</row>
    <row r="16" spans="1:28" x14ac:dyDescent="0.25">
      <c r="A16" s="137"/>
      <c r="B16">
        <v>0</v>
      </c>
      <c r="C16">
        <v>2</v>
      </c>
      <c r="D16">
        <v>5</v>
      </c>
      <c r="E16">
        <v>7</v>
      </c>
      <c r="F16">
        <v>9</v>
      </c>
      <c r="G16">
        <v>12</v>
      </c>
      <c r="H16">
        <v>14</v>
      </c>
      <c r="I16">
        <v>16</v>
      </c>
      <c r="J16">
        <v>19</v>
      </c>
      <c r="K16">
        <v>21</v>
      </c>
      <c r="L16">
        <v>23</v>
      </c>
      <c r="M16">
        <v>26</v>
      </c>
      <c r="N16">
        <v>28</v>
      </c>
      <c r="O16">
        <v>30</v>
      </c>
      <c r="P16">
        <v>33</v>
      </c>
      <c r="Q16">
        <v>35</v>
      </c>
      <c r="R16">
        <v>37</v>
      </c>
      <c r="S16">
        <v>40</v>
      </c>
      <c r="T16">
        <v>42</v>
      </c>
      <c r="U16">
        <v>45</v>
      </c>
      <c r="V16">
        <v>48</v>
      </c>
      <c r="W16">
        <v>50</v>
      </c>
      <c r="X16">
        <v>52</v>
      </c>
      <c r="Y16">
        <v>54</v>
      </c>
      <c r="Z16">
        <v>56</v>
      </c>
      <c r="AA16">
        <v>61</v>
      </c>
      <c r="AB16">
        <v>63</v>
      </c>
    </row>
    <row r="17" spans="1:28" x14ac:dyDescent="0.25">
      <c r="A17" s="2" t="s">
        <v>0</v>
      </c>
      <c r="B17" s="81">
        <f t="shared" ref="B17:B24" si="0">B5*$B$14</f>
        <v>320.81286</v>
      </c>
      <c r="C17" s="81">
        <f t="shared" ref="C17:S24" si="1">C5*$B$14</f>
        <v>4474.06574</v>
      </c>
      <c r="D17" s="81">
        <f t="shared" si="1"/>
        <v>11324.71776</v>
      </c>
      <c r="E17" s="81">
        <f t="shared" si="1"/>
        <v>19166.052619999999</v>
      </c>
      <c r="F17" s="81">
        <f t="shared" si="1"/>
        <v>24323.61436</v>
      </c>
      <c r="G17" s="81">
        <f t="shared" si="1"/>
        <v>27641.89878</v>
      </c>
      <c r="H17" s="81">
        <f t="shared" si="1"/>
        <v>23910.231919999998</v>
      </c>
      <c r="I17" s="81">
        <f t="shared" si="1"/>
        <v>18908.65926</v>
      </c>
      <c r="J17" s="81">
        <f t="shared" si="1"/>
        <v>17460.27262</v>
      </c>
      <c r="K17" s="81">
        <f t="shared" si="1"/>
        <v>17013.631939999999</v>
      </c>
      <c r="L17" s="81">
        <f t="shared" si="1"/>
        <v>14103.354359999999</v>
      </c>
      <c r="M17" s="81">
        <f t="shared" si="1"/>
        <v>12904.13774</v>
      </c>
      <c r="N17" s="81">
        <f t="shared" si="1"/>
        <v>11846.82908</v>
      </c>
      <c r="O17" s="81">
        <f t="shared" si="1"/>
        <v>12488.989299999999</v>
      </c>
      <c r="P17" s="81">
        <f t="shared" si="1"/>
        <v>13163.98112</v>
      </c>
      <c r="Q17" s="81">
        <f t="shared" si="1"/>
        <v>13255.54</v>
      </c>
      <c r="R17" s="81">
        <f t="shared" si="1"/>
        <v>13424.61536</v>
      </c>
      <c r="S17" s="81">
        <f t="shared" si="1"/>
        <v>13993.364519999999</v>
      </c>
      <c r="T17" s="81">
        <f>T5*$C$14</f>
        <v>15330.843700000001</v>
      </c>
      <c r="U17" s="81">
        <f t="shared" ref="U17:AB17" si="2">U5*$C$14</f>
        <v>19058.054199999999</v>
      </c>
      <c r="V17" s="81">
        <f t="shared" si="2"/>
        <v>21930.834309999998</v>
      </c>
      <c r="W17" s="81">
        <f t="shared" si="2"/>
        <v>25010.313999999998</v>
      </c>
      <c r="X17" s="81">
        <f t="shared" si="2"/>
        <v>19991.958899999998</v>
      </c>
      <c r="Y17" s="81">
        <f t="shared" si="2"/>
        <v>20658.840500000002</v>
      </c>
      <c r="Z17" s="81">
        <f t="shared" si="2"/>
        <v>19810.9264</v>
      </c>
      <c r="AA17" s="81">
        <f t="shared" si="2"/>
        <v>20464.9594</v>
      </c>
      <c r="AB17" s="81">
        <f t="shared" si="2"/>
        <v>17399.693500000001</v>
      </c>
    </row>
    <row r="18" spans="1:28" x14ac:dyDescent="0.25">
      <c r="A18" s="2" t="s">
        <v>1</v>
      </c>
      <c r="B18" s="81">
        <f t="shared" si="0"/>
        <v>0</v>
      </c>
      <c r="C18" s="81">
        <f t="shared" ref="C18:Q18" si="3">C6*$B$14</f>
        <v>1941.7072599999999</v>
      </c>
      <c r="D18" s="81">
        <f t="shared" si="3"/>
        <v>4731.4819799999996</v>
      </c>
      <c r="E18" s="81">
        <f t="shared" si="3"/>
        <v>5896.9848599999996</v>
      </c>
      <c r="F18" s="81">
        <f t="shared" si="3"/>
        <v>6726.7419</v>
      </c>
      <c r="G18" s="81">
        <f t="shared" si="3"/>
        <v>7375.7461400000002</v>
      </c>
      <c r="H18" s="81">
        <f t="shared" si="3"/>
        <v>6432.5152399999997</v>
      </c>
      <c r="I18" s="81">
        <f t="shared" si="3"/>
        <v>4802.2416199999998</v>
      </c>
      <c r="J18" s="81">
        <f t="shared" si="3"/>
        <v>4207.0426399999997</v>
      </c>
      <c r="K18" s="81">
        <f t="shared" si="3"/>
        <v>3914.2467799999999</v>
      </c>
      <c r="L18" s="81">
        <f t="shared" si="3"/>
        <v>2925.4522999999999</v>
      </c>
      <c r="M18" s="81">
        <f t="shared" si="3"/>
        <v>2667.2294999999999</v>
      </c>
      <c r="N18" s="81">
        <f t="shared" si="3"/>
        <v>2327.1998400000002</v>
      </c>
      <c r="O18" s="81">
        <f t="shared" si="3"/>
        <v>2084.0193399999998</v>
      </c>
      <c r="P18" s="81">
        <f t="shared" si="3"/>
        <v>1893.1216400000001</v>
      </c>
      <c r="Q18" s="81">
        <f t="shared" si="3"/>
        <v>1892.3209999999999</v>
      </c>
      <c r="R18" s="81">
        <f t="shared" si="1"/>
        <v>1694.3586600000001</v>
      </c>
      <c r="S18" s="81">
        <f t="shared" si="1"/>
        <v>1562.48362</v>
      </c>
      <c r="T18" s="81">
        <f t="shared" ref="T18:AB18" si="4">T6*$C$14</f>
        <v>1244.3334</v>
      </c>
      <c r="U18" s="81">
        <f t="shared" si="4"/>
        <v>1201.1091999999999</v>
      </c>
      <c r="V18" s="81">
        <f t="shared" si="4"/>
        <v>1110.6122300000002</v>
      </c>
      <c r="W18" s="81">
        <f t="shared" si="4"/>
        <v>1189.5951</v>
      </c>
      <c r="X18" s="81">
        <f t="shared" si="4"/>
        <v>1332.296</v>
      </c>
      <c r="Y18" s="81">
        <f t="shared" si="4"/>
        <v>2213.5505000000003</v>
      </c>
      <c r="Z18" s="81">
        <f t="shared" si="4"/>
        <v>2400.0659000000001</v>
      </c>
      <c r="AA18" s="81">
        <f t="shared" si="4"/>
        <v>2870.2766999999999</v>
      </c>
      <c r="AB18" s="81">
        <f t="shared" si="4"/>
        <v>2414.0149000000001</v>
      </c>
    </row>
    <row r="19" spans="1:28" x14ac:dyDescent="0.25">
      <c r="A19" s="2" t="s">
        <v>2</v>
      </c>
      <c r="B19" s="81">
        <f t="shared" si="0"/>
        <v>11.85318</v>
      </c>
      <c r="C19" s="81">
        <f t="shared" si="1"/>
        <v>2349.97192</v>
      </c>
      <c r="D19" s="81">
        <f t="shared" si="1"/>
        <v>6994.9190200000003</v>
      </c>
      <c r="E19" s="81">
        <f t="shared" si="1"/>
        <v>8505.9145399999998</v>
      </c>
      <c r="F19" s="81">
        <f t="shared" si="1"/>
        <v>9527.5058800000006</v>
      </c>
      <c r="G19" s="81">
        <f t="shared" si="1"/>
        <v>10345.6793</v>
      </c>
      <c r="H19" s="81">
        <f t="shared" si="1"/>
        <v>8729.8327000000008</v>
      </c>
      <c r="I19" s="81">
        <f t="shared" si="1"/>
        <v>6783.6432000000004</v>
      </c>
      <c r="J19" s="81">
        <f t="shared" si="1"/>
        <v>6159.4783399999997</v>
      </c>
      <c r="K19" s="81">
        <f t="shared" si="1"/>
        <v>6060.9797600000002</v>
      </c>
      <c r="L19" s="81">
        <f t="shared" si="1"/>
        <v>5335.6548199999997</v>
      </c>
      <c r="M19" s="81">
        <f t="shared" si="1"/>
        <v>5077.7789000000002</v>
      </c>
      <c r="N19" s="81">
        <f t="shared" si="1"/>
        <v>4966.4344799999999</v>
      </c>
      <c r="O19" s="81">
        <f t="shared" si="1"/>
        <v>5096.6882999999998</v>
      </c>
      <c r="P19" s="81">
        <f t="shared" si="1"/>
        <v>5409.6947799999998</v>
      </c>
      <c r="Q19" s="81">
        <f t="shared" si="1"/>
        <v>5389.1229999999996</v>
      </c>
      <c r="R19" s="81">
        <f t="shared" si="1"/>
        <v>5437.5056599999998</v>
      </c>
      <c r="S19" s="81">
        <f t="shared" si="1"/>
        <v>5535.7751200000002</v>
      </c>
      <c r="T19" s="81">
        <f t="shared" ref="T19:AB19" si="5">T7*$C$14</f>
        <v>4907.5691999999999</v>
      </c>
      <c r="U19" s="81">
        <f t="shared" si="5"/>
        <v>6515.0050000000001</v>
      </c>
      <c r="V19" s="81">
        <f t="shared" si="5"/>
        <v>7232.7527999999993</v>
      </c>
      <c r="W19" s="81">
        <f t="shared" si="5"/>
        <v>7967.6378000000004</v>
      </c>
      <c r="X19" s="81">
        <f t="shared" si="5"/>
        <v>6261.9137000000001</v>
      </c>
      <c r="Y19" s="81">
        <f t="shared" si="5"/>
        <v>6526.1365000000005</v>
      </c>
      <c r="Z19" s="81">
        <f t="shared" si="5"/>
        <v>6446.8966999999993</v>
      </c>
      <c r="AA19" s="81">
        <f t="shared" si="5"/>
        <v>6788.1113999999998</v>
      </c>
      <c r="AB19" s="81">
        <f t="shared" si="5"/>
        <v>6177.7482999999993</v>
      </c>
    </row>
    <row r="20" spans="1:28" x14ac:dyDescent="0.25">
      <c r="A20" s="2" t="s">
        <v>3</v>
      </c>
      <c r="B20" s="81">
        <f t="shared" si="0"/>
        <v>22.416920000000001</v>
      </c>
      <c r="C20" s="81">
        <f t="shared" si="1"/>
        <v>5122.2952400000004</v>
      </c>
      <c r="D20" s="81">
        <f t="shared" si="1"/>
        <v>17404.69398</v>
      </c>
      <c r="E20" s="81">
        <f t="shared" si="1"/>
        <v>18872.884539999999</v>
      </c>
      <c r="F20" s="81">
        <f t="shared" si="1"/>
        <v>20941.58006</v>
      </c>
      <c r="G20" s="81">
        <f t="shared" si="1"/>
        <v>22565.655320000002</v>
      </c>
      <c r="H20" s="81">
        <f t="shared" si="1"/>
        <v>19301.928619999999</v>
      </c>
      <c r="I20" s="81">
        <f t="shared" si="1"/>
        <v>15216.54358</v>
      </c>
      <c r="J20" s="81">
        <f t="shared" si="1"/>
        <v>14507.29456</v>
      </c>
      <c r="K20" s="81">
        <f t="shared" si="1"/>
        <v>14229.842860000001</v>
      </c>
      <c r="L20" s="81">
        <f t="shared" si="1"/>
        <v>13327.38132</v>
      </c>
      <c r="M20" s="81">
        <f t="shared" si="1"/>
        <v>13087.58592</v>
      </c>
      <c r="N20" s="81">
        <f t="shared" si="1"/>
        <v>12251.387699999999</v>
      </c>
      <c r="O20" s="81">
        <f t="shared" si="1"/>
        <v>12349.732400000001</v>
      </c>
      <c r="P20" s="81">
        <f t="shared" si="1"/>
        <v>13357.83836</v>
      </c>
      <c r="Q20" s="81">
        <f t="shared" si="1"/>
        <v>13812.51</v>
      </c>
      <c r="R20" s="81">
        <f t="shared" si="1"/>
        <v>13742.339260000001</v>
      </c>
      <c r="S20" s="81">
        <f t="shared" si="1"/>
        <v>13170.123519999999</v>
      </c>
      <c r="T20" s="81">
        <f t="shared" ref="T20:AB20" si="6">T8*$C$14</f>
        <v>9924.1368999999995</v>
      </c>
      <c r="U20" s="81">
        <f t="shared" si="6"/>
        <v>11095.0183</v>
      </c>
      <c r="V20" s="81">
        <f t="shared" si="6"/>
        <v>11093.52895</v>
      </c>
      <c r="W20" s="81">
        <f t="shared" si="6"/>
        <v>11986.6129</v>
      </c>
      <c r="X20" s="81">
        <f t="shared" si="6"/>
        <v>10504.370200000001</v>
      </c>
      <c r="Y20" s="81">
        <f t="shared" si="6"/>
        <v>13037.715</v>
      </c>
      <c r="Z20" s="81">
        <f t="shared" si="6"/>
        <v>13325.350699999999</v>
      </c>
      <c r="AA20" s="81">
        <f t="shared" si="6"/>
        <v>14968.544600000001</v>
      </c>
      <c r="AB20" s="81">
        <f t="shared" si="6"/>
        <v>13107.105599999999</v>
      </c>
    </row>
    <row r="21" spans="1:28" x14ac:dyDescent="0.25">
      <c r="A21" s="2" t="s">
        <v>4</v>
      </c>
      <c r="B21" s="81">
        <f t="shared" si="0"/>
        <v>0</v>
      </c>
      <c r="C21" s="81">
        <f t="shared" si="1"/>
        <v>3278.1517800000001</v>
      </c>
      <c r="D21" s="81">
        <f t="shared" si="1"/>
        <v>10552.404759999999</v>
      </c>
      <c r="E21" s="81">
        <f t="shared" si="1"/>
        <v>13121.325220000001</v>
      </c>
      <c r="F21" s="81">
        <f t="shared" si="1"/>
        <v>15409.864439999999</v>
      </c>
      <c r="G21" s="81">
        <f t="shared" si="1"/>
        <v>17133.300759999998</v>
      </c>
      <c r="H21" s="81">
        <f t="shared" si="1"/>
        <v>14205.606739999999</v>
      </c>
      <c r="I21" s="81">
        <f t="shared" si="1"/>
        <v>11077.144</v>
      </c>
      <c r="J21" s="81">
        <f t="shared" si="1"/>
        <v>10036.13486</v>
      </c>
      <c r="K21" s="81">
        <f t="shared" si="1"/>
        <v>9537.3652999999995</v>
      </c>
      <c r="L21" s="81">
        <f t="shared" si="1"/>
        <v>8793.7744999999995</v>
      </c>
      <c r="M21" s="81">
        <f t="shared" si="1"/>
        <v>8530.2611199999992</v>
      </c>
      <c r="N21" s="81">
        <f t="shared" si="1"/>
        <v>8019.4939599999998</v>
      </c>
      <c r="O21" s="81">
        <f t="shared" si="1"/>
        <v>8183.5005799999999</v>
      </c>
      <c r="P21" s="81">
        <f t="shared" si="1"/>
        <v>8954.8971799999999</v>
      </c>
      <c r="Q21" s="81">
        <f t="shared" si="1"/>
        <v>9123.7829999999994</v>
      </c>
      <c r="R21" s="81">
        <f t="shared" si="1"/>
        <v>9106.6517399999993</v>
      </c>
      <c r="S21" s="81">
        <f t="shared" si="1"/>
        <v>9106.2785999999996</v>
      </c>
      <c r="T21" s="81">
        <f t="shared" ref="T21:AB21" si="7">T9*$C$14</f>
        <v>7107.0445</v>
      </c>
      <c r="U21" s="81">
        <f t="shared" si="7"/>
        <v>9698.5047999999988</v>
      </c>
      <c r="V21" s="81">
        <f t="shared" si="7"/>
        <v>10915.414930000003</v>
      </c>
      <c r="W21" s="81">
        <f t="shared" si="7"/>
        <v>11927.483</v>
      </c>
      <c r="X21" s="81">
        <f t="shared" si="7"/>
        <v>9437.8891999999996</v>
      </c>
      <c r="Y21" s="81">
        <f t="shared" si="7"/>
        <v>9818.5290000000005</v>
      </c>
      <c r="Z21" s="81">
        <f t="shared" si="7"/>
        <v>9648.8531000000003</v>
      </c>
      <c r="AA21" s="81">
        <f t="shared" si="7"/>
        <v>10238.832</v>
      </c>
      <c r="AB21" s="81">
        <f t="shared" si="7"/>
        <v>8872.6212999999989</v>
      </c>
    </row>
    <row r="22" spans="1:28" x14ac:dyDescent="0.25">
      <c r="A22" s="2" t="s">
        <v>74</v>
      </c>
      <c r="B22" s="81">
        <f t="shared" si="0"/>
        <v>0</v>
      </c>
      <c r="C22" s="81">
        <f t="shared" si="1"/>
        <v>982.21578</v>
      </c>
      <c r="D22" s="81">
        <f t="shared" si="1"/>
        <v>649.76772000000005</v>
      </c>
      <c r="E22" s="81">
        <f t="shared" si="1"/>
        <v>182.40338</v>
      </c>
      <c r="F22" s="81">
        <f t="shared" si="1"/>
        <v>78.716859999999997</v>
      </c>
      <c r="G22" s="81">
        <f t="shared" si="1"/>
        <v>0</v>
      </c>
      <c r="H22" s="81">
        <f t="shared" si="1"/>
        <v>120.76739999999999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81">
        <f t="shared" si="1"/>
        <v>0</v>
      </c>
      <c r="N22" s="81">
        <f t="shared" si="1"/>
        <v>0</v>
      </c>
      <c r="O22" s="81">
        <f t="shared" si="1"/>
        <v>0</v>
      </c>
      <c r="P22" s="81">
        <f t="shared" si="1"/>
        <v>0</v>
      </c>
      <c r="Q22" s="81">
        <f t="shared" si="1"/>
        <v>0</v>
      </c>
      <c r="R22" s="81">
        <f t="shared" si="1"/>
        <v>0</v>
      </c>
      <c r="S22" s="81">
        <f t="shared" si="1"/>
        <v>0</v>
      </c>
      <c r="T22" s="81">
        <f t="shared" ref="T22:AB22" si="8">T10*$C$14</f>
        <v>0</v>
      </c>
      <c r="U22" s="81">
        <f t="shared" si="8"/>
        <v>0</v>
      </c>
      <c r="V22" s="81">
        <f t="shared" si="8"/>
        <v>0</v>
      </c>
      <c r="W22" s="81">
        <f t="shared" si="8"/>
        <v>0</v>
      </c>
      <c r="X22" s="81">
        <f t="shared" si="8"/>
        <v>0</v>
      </c>
      <c r="Y22" s="81">
        <f t="shared" si="8"/>
        <v>0</v>
      </c>
      <c r="Z22" s="81">
        <f t="shared" si="8"/>
        <v>0</v>
      </c>
      <c r="AA22" s="81">
        <f t="shared" si="8"/>
        <v>0</v>
      </c>
      <c r="AB22" s="81">
        <f t="shared" si="8"/>
        <v>0</v>
      </c>
    </row>
    <row r="23" spans="1:28" x14ac:dyDescent="0.25">
      <c r="A23" s="2" t="s">
        <v>6</v>
      </c>
      <c r="B23" s="81">
        <f t="shared" si="0"/>
        <v>0</v>
      </c>
      <c r="C23" s="81">
        <f t="shared" si="1"/>
        <v>0</v>
      </c>
      <c r="D23" s="81">
        <f t="shared" si="1"/>
        <v>0</v>
      </c>
      <c r="E23" s="81">
        <f t="shared" si="1"/>
        <v>0</v>
      </c>
      <c r="F23" s="81">
        <f t="shared" si="1"/>
        <v>0</v>
      </c>
      <c r="G23" s="81">
        <f t="shared" si="1"/>
        <v>0</v>
      </c>
      <c r="H23" s="81">
        <f t="shared" si="1"/>
        <v>0</v>
      </c>
      <c r="I23" s="81">
        <f t="shared" si="1"/>
        <v>0</v>
      </c>
      <c r="J23" s="81">
        <f t="shared" si="1"/>
        <v>0</v>
      </c>
      <c r="K23" s="81">
        <f t="shared" si="1"/>
        <v>337.21688</v>
      </c>
      <c r="L23" s="81">
        <f t="shared" si="1"/>
        <v>0</v>
      </c>
      <c r="M23" s="81">
        <f t="shared" si="1"/>
        <v>0</v>
      </c>
      <c r="N23" s="81">
        <f t="shared" si="1"/>
        <v>0</v>
      </c>
      <c r="O23" s="81">
        <f t="shared" si="1"/>
        <v>0</v>
      </c>
      <c r="P23" s="81">
        <f t="shared" si="1"/>
        <v>0</v>
      </c>
      <c r="Q23" s="81">
        <f t="shared" si="1"/>
        <v>0</v>
      </c>
      <c r="R23" s="81">
        <f t="shared" si="1"/>
        <v>0</v>
      </c>
      <c r="S23" s="81">
        <f t="shared" si="1"/>
        <v>0</v>
      </c>
      <c r="T23" s="81">
        <f t="shared" ref="T23:AB23" si="9">T11*$C$14</f>
        <v>0</v>
      </c>
      <c r="U23" s="81">
        <f t="shared" si="9"/>
        <v>0</v>
      </c>
      <c r="V23" s="81">
        <f t="shared" si="9"/>
        <v>0</v>
      </c>
      <c r="W23" s="81">
        <f t="shared" si="9"/>
        <v>0</v>
      </c>
      <c r="X23" s="81">
        <f t="shared" si="9"/>
        <v>0</v>
      </c>
      <c r="Y23" s="81">
        <f t="shared" si="9"/>
        <v>0</v>
      </c>
      <c r="Z23" s="81">
        <f t="shared" si="9"/>
        <v>0</v>
      </c>
      <c r="AA23" s="81">
        <f t="shared" si="9"/>
        <v>0</v>
      </c>
      <c r="AB23" s="81">
        <f t="shared" si="9"/>
        <v>0</v>
      </c>
    </row>
    <row r="24" spans="1:28" x14ac:dyDescent="0.25">
      <c r="A24" s="2" t="s">
        <v>7</v>
      </c>
      <c r="B24" s="81">
        <f t="shared" si="0"/>
        <v>0</v>
      </c>
      <c r="C24" s="81">
        <f t="shared" si="1"/>
        <v>0</v>
      </c>
      <c r="D24" s="81">
        <f t="shared" si="1"/>
        <v>0</v>
      </c>
      <c r="E24" s="81">
        <f t="shared" si="1"/>
        <v>0</v>
      </c>
      <c r="F24" s="81">
        <f t="shared" si="1"/>
        <v>0</v>
      </c>
      <c r="G24" s="81">
        <f t="shared" si="1"/>
        <v>0</v>
      </c>
      <c r="H24" s="81">
        <f t="shared" si="1"/>
        <v>0</v>
      </c>
      <c r="I24" s="81">
        <f t="shared" si="1"/>
        <v>0</v>
      </c>
      <c r="J24" s="81">
        <f t="shared" si="1"/>
        <v>0</v>
      </c>
      <c r="K24" s="81">
        <f t="shared" si="1"/>
        <v>0</v>
      </c>
      <c r="L24" s="81">
        <f t="shared" si="1"/>
        <v>0</v>
      </c>
      <c r="M24" s="81">
        <f t="shared" si="1"/>
        <v>0</v>
      </c>
      <c r="N24" s="81">
        <f t="shared" si="1"/>
        <v>0</v>
      </c>
      <c r="O24" s="81">
        <f t="shared" si="1"/>
        <v>0</v>
      </c>
      <c r="P24" s="81">
        <f t="shared" si="1"/>
        <v>0</v>
      </c>
      <c r="Q24" s="81">
        <f t="shared" si="1"/>
        <v>0</v>
      </c>
      <c r="R24" s="81">
        <f t="shared" si="1"/>
        <v>0</v>
      </c>
      <c r="S24" s="81">
        <f t="shared" si="1"/>
        <v>0</v>
      </c>
      <c r="T24" s="81">
        <f t="shared" ref="T24:AB24" si="10">T12*$C$14</f>
        <v>0</v>
      </c>
      <c r="U24" s="81">
        <f t="shared" si="10"/>
        <v>0</v>
      </c>
      <c r="V24" s="81">
        <f t="shared" si="10"/>
        <v>0</v>
      </c>
      <c r="W24" s="81">
        <f t="shared" si="10"/>
        <v>0</v>
      </c>
      <c r="X24" s="81">
        <f t="shared" si="10"/>
        <v>0</v>
      </c>
      <c r="Y24" s="81">
        <f t="shared" si="10"/>
        <v>0</v>
      </c>
      <c r="Z24" s="81">
        <f t="shared" si="10"/>
        <v>0</v>
      </c>
      <c r="AA24" s="81">
        <f t="shared" si="10"/>
        <v>0</v>
      </c>
      <c r="AB24" s="81">
        <f t="shared" si="10"/>
        <v>0</v>
      </c>
    </row>
    <row r="25" spans="1:28" x14ac:dyDescent="0.25">
      <c r="A25" s="2" t="s">
        <v>8</v>
      </c>
      <c r="B25" s="81">
        <f>SUM(B17:B24)</f>
        <v>355.08296000000001</v>
      </c>
      <c r="C25" s="81">
        <f t="shared" ref="C25:AB25" si="11">SUM(C17:C24)</f>
        <v>18148.407719999999</v>
      </c>
      <c r="D25" s="81">
        <f t="shared" si="11"/>
        <v>51657.985220000002</v>
      </c>
      <c r="E25" s="81">
        <f t="shared" si="11"/>
        <v>65745.565159999998</v>
      </c>
      <c r="F25" s="81">
        <f t="shared" si="11"/>
        <v>77008.023499999996</v>
      </c>
      <c r="G25" s="81">
        <f t="shared" si="11"/>
        <v>85062.280299999999</v>
      </c>
      <c r="H25" s="81">
        <f t="shared" si="11"/>
        <v>72700.882619999989</v>
      </c>
      <c r="I25" s="81">
        <f t="shared" si="11"/>
        <v>56788.231659999998</v>
      </c>
      <c r="J25" s="81">
        <f t="shared" si="11"/>
        <v>52370.223019999998</v>
      </c>
      <c r="K25" s="81">
        <f t="shared" si="11"/>
        <v>51093.283519999997</v>
      </c>
      <c r="L25" s="81">
        <f t="shared" si="11"/>
        <v>44485.617299999998</v>
      </c>
      <c r="M25" s="81">
        <f t="shared" si="11"/>
        <v>42266.993180000005</v>
      </c>
      <c r="N25" s="81">
        <f t="shared" si="11"/>
        <v>39411.34506</v>
      </c>
      <c r="O25" s="81">
        <f t="shared" si="11"/>
        <v>40202.929920000002</v>
      </c>
      <c r="P25" s="81">
        <f t="shared" si="11"/>
        <v>42779.533080000001</v>
      </c>
      <c r="Q25" s="81">
        <f t="shared" si="11"/>
        <v>43473.277000000002</v>
      </c>
      <c r="R25" s="81">
        <f t="shared" si="11"/>
        <v>43405.470679999999</v>
      </c>
      <c r="S25" s="81">
        <f t="shared" si="11"/>
        <v>43368.025379999999</v>
      </c>
      <c r="T25" s="81">
        <f t="shared" si="11"/>
        <v>38513.9277</v>
      </c>
      <c r="U25" s="81">
        <f t="shared" si="11"/>
        <v>47567.691500000001</v>
      </c>
      <c r="V25" s="81">
        <f t="shared" si="11"/>
        <v>52283.143219999998</v>
      </c>
      <c r="W25" s="81">
        <f t="shared" si="11"/>
        <v>58081.642800000001</v>
      </c>
      <c r="X25" s="81">
        <f t="shared" si="11"/>
        <v>47528.427999999993</v>
      </c>
      <c r="Y25" s="81">
        <f t="shared" si="11"/>
        <v>52254.77150000001</v>
      </c>
      <c r="Z25" s="81">
        <f t="shared" si="11"/>
        <v>51632.092800000006</v>
      </c>
      <c r="AA25" s="81">
        <f t="shared" si="11"/>
        <v>55330.724099999999</v>
      </c>
      <c r="AB25" s="81">
        <f t="shared" si="11"/>
        <v>47971.183600000004</v>
      </c>
    </row>
    <row r="26" spans="1:28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28" ht="15.75" x14ac:dyDescent="0.25">
      <c r="A27" s="137" t="s">
        <v>205</v>
      </c>
      <c r="B27" s="159" t="s">
        <v>9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</row>
    <row r="28" spans="1:28" x14ac:dyDescent="0.25">
      <c r="A28" s="137"/>
      <c r="B28" s="2">
        <v>0</v>
      </c>
      <c r="C28" s="2">
        <v>2</v>
      </c>
      <c r="D28" s="2">
        <v>5</v>
      </c>
      <c r="E28" s="2">
        <v>7</v>
      </c>
      <c r="F28" s="2">
        <v>9</v>
      </c>
      <c r="G28" s="2">
        <v>12</v>
      </c>
      <c r="H28" s="2">
        <v>14</v>
      </c>
      <c r="I28" s="2">
        <v>16</v>
      </c>
      <c r="J28" s="2">
        <v>19</v>
      </c>
      <c r="K28" s="2">
        <v>21</v>
      </c>
      <c r="L28" s="2">
        <v>23</v>
      </c>
      <c r="M28" s="2">
        <v>26</v>
      </c>
      <c r="N28" s="2">
        <v>28</v>
      </c>
      <c r="O28" s="2">
        <v>30</v>
      </c>
      <c r="P28" s="2">
        <v>33</v>
      </c>
      <c r="Q28" s="2">
        <v>35</v>
      </c>
      <c r="R28" s="2">
        <v>37</v>
      </c>
      <c r="S28" s="2">
        <v>40</v>
      </c>
      <c r="T28" s="2">
        <v>42</v>
      </c>
      <c r="U28" s="2">
        <v>44</v>
      </c>
      <c r="V28" s="2">
        <v>47</v>
      </c>
      <c r="W28" s="2">
        <v>49</v>
      </c>
      <c r="X28" s="2">
        <v>51</v>
      </c>
      <c r="Y28" s="2">
        <v>54</v>
      </c>
      <c r="Z28" s="2">
        <v>58</v>
      </c>
      <c r="AA28" s="2">
        <v>61</v>
      </c>
      <c r="AB28" s="2">
        <v>63</v>
      </c>
    </row>
    <row r="29" spans="1:28" x14ac:dyDescent="0.25">
      <c r="A29" s="2" t="s">
        <v>0</v>
      </c>
      <c r="B29" s="25">
        <f>B17/1000</f>
        <v>0.32081285999999998</v>
      </c>
      <c r="C29" s="25">
        <f t="shared" ref="C29:AB37" si="12">C17/1000</f>
        <v>4.4740657400000003</v>
      </c>
      <c r="D29" s="48">
        <f t="shared" si="12"/>
        <v>11.32471776</v>
      </c>
      <c r="E29" s="48">
        <f t="shared" si="12"/>
        <v>19.166052619999999</v>
      </c>
      <c r="F29" s="48">
        <f t="shared" si="12"/>
        <v>24.323614360000001</v>
      </c>
      <c r="G29" s="48">
        <f t="shared" si="12"/>
        <v>27.641898779999998</v>
      </c>
      <c r="H29" s="48">
        <f t="shared" si="12"/>
        <v>23.910231919999998</v>
      </c>
      <c r="I29" s="48">
        <f t="shared" si="12"/>
        <v>18.90865926</v>
      </c>
      <c r="J29" s="48">
        <f t="shared" si="12"/>
        <v>17.460272620000001</v>
      </c>
      <c r="K29" s="48">
        <f t="shared" si="12"/>
        <v>17.01363194</v>
      </c>
      <c r="L29" s="48">
        <f t="shared" si="12"/>
        <v>14.103354359999999</v>
      </c>
      <c r="M29" s="48">
        <f t="shared" si="12"/>
        <v>12.904137739999999</v>
      </c>
      <c r="N29" s="48">
        <f t="shared" si="12"/>
        <v>11.846829079999999</v>
      </c>
      <c r="O29" s="48">
        <f t="shared" si="12"/>
        <v>12.4889893</v>
      </c>
      <c r="P29" s="48">
        <f t="shared" si="12"/>
        <v>13.163981120000001</v>
      </c>
      <c r="Q29" s="48">
        <f t="shared" si="12"/>
        <v>13.255540000000002</v>
      </c>
      <c r="R29" s="48">
        <f t="shared" si="12"/>
        <v>13.424615360000001</v>
      </c>
      <c r="S29" s="48">
        <f t="shared" si="12"/>
        <v>13.993364519999998</v>
      </c>
      <c r="T29" s="48">
        <f t="shared" si="12"/>
        <v>15.330843700000001</v>
      </c>
      <c r="U29" s="48">
        <f t="shared" si="12"/>
        <v>19.058054199999997</v>
      </c>
      <c r="V29" s="48">
        <f t="shared" si="12"/>
        <v>21.930834309999998</v>
      </c>
      <c r="W29" s="48">
        <f t="shared" si="12"/>
        <v>25.010313999999997</v>
      </c>
      <c r="X29" s="48">
        <f t="shared" si="12"/>
        <v>19.991958899999997</v>
      </c>
      <c r="Y29" s="48">
        <f t="shared" si="12"/>
        <v>20.658840500000004</v>
      </c>
      <c r="Z29" s="48">
        <f t="shared" si="12"/>
        <v>19.8109264</v>
      </c>
      <c r="AA29" s="48">
        <f t="shared" si="12"/>
        <v>20.464959400000001</v>
      </c>
      <c r="AB29" s="48">
        <f t="shared" si="12"/>
        <v>17.399693500000001</v>
      </c>
    </row>
    <row r="30" spans="1:28" x14ac:dyDescent="0.25">
      <c r="A30" s="2" t="s">
        <v>1</v>
      </c>
      <c r="B30" s="81">
        <f t="shared" ref="B30:P37" si="13">B18/1000</f>
        <v>0</v>
      </c>
      <c r="C30" s="25">
        <f t="shared" si="13"/>
        <v>1.9417072599999998</v>
      </c>
      <c r="D30" s="25">
        <f t="shared" si="13"/>
        <v>4.7314819799999999</v>
      </c>
      <c r="E30" s="25">
        <f t="shared" si="13"/>
        <v>5.8969848599999999</v>
      </c>
      <c r="F30" s="25">
        <f t="shared" si="13"/>
        <v>6.7267419000000004</v>
      </c>
      <c r="G30" s="25">
        <f t="shared" si="13"/>
        <v>7.3757461400000004</v>
      </c>
      <c r="H30" s="25">
        <f t="shared" si="13"/>
        <v>6.4325152399999999</v>
      </c>
      <c r="I30" s="25">
        <f t="shared" si="13"/>
        <v>4.8022416200000002</v>
      </c>
      <c r="J30" s="25">
        <f t="shared" si="13"/>
        <v>4.2070426400000001</v>
      </c>
      <c r="K30" s="25">
        <f t="shared" si="13"/>
        <v>3.91424678</v>
      </c>
      <c r="L30" s="25">
        <f t="shared" si="13"/>
        <v>2.9254522999999999</v>
      </c>
      <c r="M30" s="25">
        <f t="shared" si="13"/>
        <v>2.6672294999999999</v>
      </c>
      <c r="N30" s="25">
        <f t="shared" si="13"/>
        <v>2.32719984</v>
      </c>
      <c r="O30" s="25">
        <f t="shared" si="13"/>
        <v>2.0840193399999998</v>
      </c>
      <c r="P30" s="25">
        <f t="shared" si="13"/>
        <v>1.8931216400000002</v>
      </c>
      <c r="Q30" s="25">
        <f t="shared" si="12"/>
        <v>1.8923209999999999</v>
      </c>
      <c r="R30" s="25">
        <f t="shared" si="12"/>
        <v>1.69435866</v>
      </c>
      <c r="S30" s="25">
        <f t="shared" si="12"/>
        <v>1.5624836200000001</v>
      </c>
      <c r="T30" s="25">
        <f t="shared" si="12"/>
        <v>1.2443333999999999</v>
      </c>
      <c r="U30" s="25">
        <f t="shared" si="12"/>
        <v>1.2011091999999999</v>
      </c>
      <c r="V30" s="25">
        <f t="shared" si="12"/>
        <v>1.1106122300000001</v>
      </c>
      <c r="W30" s="25">
        <f t="shared" si="12"/>
        <v>1.1895951</v>
      </c>
      <c r="X30" s="25">
        <f t="shared" si="12"/>
        <v>1.3322960000000001</v>
      </c>
      <c r="Y30" s="25">
        <f t="shared" si="12"/>
        <v>2.2135505000000002</v>
      </c>
      <c r="Z30" s="25">
        <f t="shared" si="12"/>
        <v>2.4000659</v>
      </c>
      <c r="AA30" s="25">
        <f t="shared" si="12"/>
        <v>2.8702766999999998</v>
      </c>
      <c r="AB30" s="25">
        <f t="shared" si="12"/>
        <v>2.4140149000000002</v>
      </c>
    </row>
    <row r="31" spans="1:28" x14ac:dyDescent="0.25">
      <c r="A31" s="2" t="s">
        <v>2</v>
      </c>
      <c r="B31" s="25">
        <f t="shared" si="13"/>
        <v>1.185318E-2</v>
      </c>
      <c r="C31" s="25">
        <f t="shared" si="13"/>
        <v>2.3499719199999998</v>
      </c>
      <c r="D31" s="25">
        <f t="shared" si="13"/>
        <v>6.9949190200000002</v>
      </c>
      <c r="E31" s="25">
        <f t="shared" si="13"/>
        <v>8.5059145399999991</v>
      </c>
      <c r="F31" s="25">
        <f t="shared" si="13"/>
        <v>9.5275058800000014</v>
      </c>
      <c r="G31" s="25">
        <f t="shared" si="13"/>
        <v>10.3456793</v>
      </c>
      <c r="H31" s="25">
        <f t="shared" si="13"/>
        <v>8.7298327000000011</v>
      </c>
      <c r="I31" s="25">
        <f t="shared" si="13"/>
        <v>6.7836432000000002</v>
      </c>
      <c r="J31" s="25">
        <f t="shared" si="13"/>
        <v>6.1594783399999997</v>
      </c>
      <c r="K31" s="25">
        <f t="shared" si="13"/>
        <v>6.0609797600000004</v>
      </c>
      <c r="L31" s="25">
        <f t="shared" si="13"/>
        <v>5.3356548199999994</v>
      </c>
      <c r="M31" s="25">
        <f t="shared" si="13"/>
        <v>5.0777789000000002</v>
      </c>
      <c r="N31" s="25">
        <f t="shared" si="13"/>
        <v>4.9664344800000002</v>
      </c>
      <c r="O31" s="25">
        <f t="shared" si="13"/>
        <v>5.0966882999999994</v>
      </c>
      <c r="P31" s="25">
        <f t="shared" si="13"/>
        <v>5.4096947799999997</v>
      </c>
      <c r="Q31" s="25">
        <f t="shared" si="12"/>
        <v>5.3891229999999997</v>
      </c>
      <c r="R31" s="25">
        <f t="shared" si="12"/>
        <v>5.4375056600000002</v>
      </c>
      <c r="S31" s="25">
        <f t="shared" si="12"/>
        <v>5.5357751200000003</v>
      </c>
      <c r="T31" s="25">
        <f t="shared" si="12"/>
        <v>4.9075692000000002</v>
      </c>
      <c r="U31" s="25">
        <f t="shared" si="12"/>
        <v>6.5150050000000004</v>
      </c>
      <c r="V31" s="25">
        <f t="shared" si="12"/>
        <v>7.2327527999999992</v>
      </c>
      <c r="W31" s="25">
        <f t="shared" si="12"/>
        <v>7.9676378000000003</v>
      </c>
      <c r="X31" s="25">
        <f t="shared" si="12"/>
        <v>6.2619137</v>
      </c>
      <c r="Y31" s="25">
        <f t="shared" si="12"/>
        <v>6.5261365000000007</v>
      </c>
      <c r="Z31" s="25">
        <f t="shared" si="12"/>
        <v>6.446896699999999</v>
      </c>
      <c r="AA31" s="25">
        <f t="shared" si="12"/>
        <v>6.7881114</v>
      </c>
      <c r="AB31" s="25">
        <f t="shared" si="12"/>
        <v>6.1777482999999993</v>
      </c>
    </row>
    <row r="32" spans="1:28" x14ac:dyDescent="0.25">
      <c r="A32" s="2" t="s">
        <v>3</v>
      </c>
      <c r="B32" s="25">
        <f t="shared" si="13"/>
        <v>2.241692E-2</v>
      </c>
      <c r="C32" s="25">
        <f t="shared" si="13"/>
        <v>5.1222952400000006</v>
      </c>
      <c r="D32" s="48">
        <f t="shared" si="13"/>
        <v>17.404693980000001</v>
      </c>
      <c r="E32" s="48">
        <f t="shared" si="13"/>
        <v>18.872884539999998</v>
      </c>
      <c r="F32" s="48">
        <f t="shared" si="13"/>
        <v>20.94158006</v>
      </c>
      <c r="G32" s="48">
        <f t="shared" si="13"/>
        <v>22.565655320000001</v>
      </c>
      <c r="H32" s="48">
        <f t="shared" si="13"/>
        <v>19.301928619999998</v>
      </c>
      <c r="I32" s="48">
        <f t="shared" si="13"/>
        <v>15.21654358</v>
      </c>
      <c r="J32" s="48">
        <f t="shared" si="13"/>
        <v>14.50729456</v>
      </c>
      <c r="K32" s="48">
        <f t="shared" si="13"/>
        <v>14.229842860000002</v>
      </c>
      <c r="L32" s="48">
        <f t="shared" si="13"/>
        <v>13.327381320000001</v>
      </c>
      <c r="M32" s="48">
        <f t="shared" si="13"/>
        <v>13.087585919999999</v>
      </c>
      <c r="N32" s="48">
        <f t="shared" si="13"/>
        <v>12.251387699999999</v>
      </c>
      <c r="O32" s="48">
        <f t="shared" si="13"/>
        <v>12.349732400000001</v>
      </c>
      <c r="P32" s="48">
        <f t="shared" si="13"/>
        <v>13.357838360000001</v>
      </c>
      <c r="Q32" s="48">
        <f t="shared" si="12"/>
        <v>13.81251</v>
      </c>
      <c r="R32" s="48">
        <f t="shared" si="12"/>
        <v>13.742339260000001</v>
      </c>
      <c r="S32" s="48">
        <f t="shared" si="12"/>
        <v>13.170123519999999</v>
      </c>
      <c r="T32" s="48">
        <f t="shared" si="12"/>
        <v>9.9241368999999988</v>
      </c>
      <c r="U32" s="48">
        <f t="shared" si="12"/>
        <v>11.0950183</v>
      </c>
      <c r="V32" s="48">
        <f t="shared" si="12"/>
        <v>11.09352895</v>
      </c>
      <c r="W32" s="48">
        <f t="shared" si="12"/>
        <v>11.986612900000001</v>
      </c>
      <c r="X32" s="48">
        <f t="shared" si="12"/>
        <v>10.5043702</v>
      </c>
      <c r="Y32" s="48">
        <f t="shared" si="12"/>
        <v>13.037715</v>
      </c>
      <c r="Z32" s="48">
        <f t="shared" si="12"/>
        <v>13.3253507</v>
      </c>
      <c r="AA32" s="48">
        <f t="shared" si="12"/>
        <v>14.968544600000001</v>
      </c>
      <c r="AB32" s="48">
        <f t="shared" si="12"/>
        <v>13.107105599999999</v>
      </c>
    </row>
    <row r="33" spans="1:28" x14ac:dyDescent="0.25">
      <c r="A33" s="2" t="s">
        <v>4</v>
      </c>
      <c r="B33" s="81">
        <f t="shared" si="13"/>
        <v>0</v>
      </c>
      <c r="C33" s="25">
        <f t="shared" si="13"/>
        <v>3.27815178</v>
      </c>
      <c r="D33" s="48">
        <f t="shared" si="13"/>
        <v>10.55240476</v>
      </c>
      <c r="E33" s="48">
        <f t="shared" si="13"/>
        <v>13.121325220000001</v>
      </c>
      <c r="F33" s="48">
        <f t="shared" si="13"/>
        <v>15.40986444</v>
      </c>
      <c r="G33" s="48">
        <f t="shared" si="13"/>
        <v>17.133300759999997</v>
      </c>
      <c r="H33" s="48">
        <f t="shared" si="13"/>
        <v>14.205606739999999</v>
      </c>
      <c r="I33" s="48">
        <f t="shared" si="13"/>
        <v>11.077144000000001</v>
      </c>
      <c r="J33" s="48">
        <f t="shared" si="13"/>
        <v>10.036134860000001</v>
      </c>
      <c r="K33" s="25">
        <f t="shared" si="13"/>
        <v>9.5373652999999994</v>
      </c>
      <c r="L33" s="25">
        <f t="shared" si="13"/>
        <v>8.7937744999999996</v>
      </c>
      <c r="M33" s="25">
        <f t="shared" si="13"/>
        <v>8.5302611199999987</v>
      </c>
      <c r="N33" s="25">
        <f t="shared" si="13"/>
        <v>8.0194939600000001</v>
      </c>
      <c r="O33" s="25">
        <f t="shared" si="13"/>
        <v>8.1835005800000005</v>
      </c>
      <c r="P33" s="25">
        <f t="shared" si="13"/>
        <v>8.9548971799999997</v>
      </c>
      <c r="Q33" s="25">
        <f t="shared" si="12"/>
        <v>9.1237829999999995</v>
      </c>
      <c r="R33" s="25">
        <f t="shared" si="12"/>
        <v>9.1066517400000002</v>
      </c>
      <c r="S33" s="25">
        <f t="shared" si="12"/>
        <v>9.1062785999999996</v>
      </c>
      <c r="T33" s="25">
        <f t="shared" si="12"/>
        <v>7.1070444999999998</v>
      </c>
      <c r="U33" s="25">
        <f t="shared" si="12"/>
        <v>9.6985047999999985</v>
      </c>
      <c r="V33" s="25">
        <f t="shared" si="12"/>
        <v>10.915414930000003</v>
      </c>
      <c r="W33" s="25">
        <f t="shared" si="12"/>
        <v>11.927483000000001</v>
      </c>
      <c r="X33" s="25">
        <f t="shared" si="12"/>
        <v>9.437889199999999</v>
      </c>
      <c r="Y33" s="25">
        <f t="shared" si="12"/>
        <v>9.8185289999999998</v>
      </c>
      <c r="Z33" s="25">
        <f t="shared" si="12"/>
        <v>9.6488531000000002</v>
      </c>
      <c r="AA33" s="25">
        <f t="shared" si="12"/>
        <v>10.238832</v>
      </c>
      <c r="AB33" s="25">
        <f t="shared" si="12"/>
        <v>8.8726212999999987</v>
      </c>
    </row>
    <row r="34" spans="1:28" x14ac:dyDescent="0.25">
      <c r="A34" s="2" t="s">
        <v>5</v>
      </c>
      <c r="B34" s="81">
        <f t="shared" si="13"/>
        <v>0</v>
      </c>
      <c r="C34" s="25">
        <f t="shared" si="13"/>
        <v>0.98221577999999998</v>
      </c>
      <c r="D34" s="25">
        <f t="shared" si="13"/>
        <v>0.64976772000000005</v>
      </c>
      <c r="E34" s="25">
        <f t="shared" si="13"/>
        <v>0.18240338</v>
      </c>
      <c r="F34" s="25">
        <f t="shared" si="13"/>
        <v>7.871686E-2</v>
      </c>
      <c r="G34" s="81">
        <f t="shared" si="13"/>
        <v>0</v>
      </c>
      <c r="H34" s="25">
        <f t="shared" si="13"/>
        <v>0.1207674</v>
      </c>
      <c r="I34" s="81">
        <f t="shared" si="13"/>
        <v>0</v>
      </c>
      <c r="J34" s="81">
        <f t="shared" si="13"/>
        <v>0</v>
      </c>
      <c r="K34" s="81">
        <f t="shared" si="13"/>
        <v>0</v>
      </c>
      <c r="L34" s="81">
        <f t="shared" si="13"/>
        <v>0</v>
      </c>
      <c r="M34" s="81">
        <f t="shared" si="13"/>
        <v>0</v>
      </c>
      <c r="N34" s="81">
        <f t="shared" si="13"/>
        <v>0</v>
      </c>
      <c r="O34" s="81">
        <f t="shared" si="13"/>
        <v>0</v>
      </c>
      <c r="P34" s="81">
        <f t="shared" si="13"/>
        <v>0</v>
      </c>
      <c r="Q34" s="81">
        <f t="shared" si="12"/>
        <v>0</v>
      </c>
      <c r="R34" s="81">
        <f t="shared" si="12"/>
        <v>0</v>
      </c>
      <c r="S34" s="81">
        <f t="shared" si="12"/>
        <v>0</v>
      </c>
      <c r="T34" s="81">
        <f t="shared" si="12"/>
        <v>0</v>
      </c>
      <c r="U34" s="81">
        <f t="shared" si="12"/>
        <v>0</v>
      </c>
      <c r="V34" s="81">
        <f t="shared" si="12"/>
        <v>0</v>
      </c>
      <c r="W34" s="81">
        <f t="shared" si="12"/>
        <v>0</v>
      </c>
      <c r="X34" s="81">
        <f t="shared" si="12"/>
        <v>0</v>
      </c>
      <c r="Y34" s="81">
        <f t="shared" si="12"/>
        <v>0</v>
      </c>
      <c r="Z34" s="81">
        <f t="shared" si="12"/>
        <v>0</v>
      </c>
      <c r="AA34" s="81">
        <f t="shared" si="12"/>
        <v>0</v>
      </c>
      <c r="AB34" s="81">
        <f t="shared" si="12"/>
        <v>0</v>
      </c>
    </row>
    <row r="35" spans="1:28" x14ac:dyDescent="0.25">
      <c r="A35" s="2" t="s">
        <v>6</v>
      </c>
      <c r="B35" s="81">
        <f t="shared" si="13"/>
        <v>0</v>
      </c>
      <c r="C35" s="81">
        <f t="shared" si="13"/>
        <v>0</v>
      </c>
      <c r="D35" s="81">
        <f t="shared" si="13"/>
        <v>0</v>
      </c>
      <c r="E35" s="81">
        <f t="shared" si="13"/>
        <v>0</v>
      </c>
      <c r="F35" s="81">
        <f t="shared" si="13"/>
        <v>0</v>
      </c>
      <c r="G35" s="81">
        <f t="shared" si="13"/>
        <v>0</v>
      </c>
      <c r="H35" s="81">
        <f t="shared" si="13"/>
        <v>0</v>
      </c>
      <c r="I35" s="81">
        <f t="shared" si="13"/>
        <v>0</v>
      </c>
      <c r="J35" s="81">
        <f t="shared" si="13"/>
        <v>0</v>
      </c>
      <c r="K35" s="25">
        <f t="shared" si="13"/>
        <v>0.33721688</v>
      </c>
      <c r="L35" s="81">
        <f t="shared" si="13"/>
        <v>0</v>
      </c>
      <c r="M35" s="81">
        <f t="shared" si="13"/>
        <v>0</v>
      </c>
      <c r="N35" s="81">
        <f t="shared" si="13"/>
        <v>0</v>
      </c>
      <c r="O35" s="81">
        <f t="shared" si="13"/>
        <v>0</v>
      </c>
      <c r="P35" s="81">
        <f t="shared" si="13"/>
        <v>0</v>
      </c>
      <c r="Q35" s="81">
        <f t="shared" si="12"/>
        <v>0</v>
      </c>
      <c r="R35" s="81">
        <f t="shared" si="12"/>
        <v>0</v>
      </c>
      <c r="S35" s="81">
        <f t="shared" si="12"/>
        <v>0</v>
      </c>
      <c r="T35" s="81">
        <f t="shared" si="12"/>
        <v>0</v>
      </c>
      <c r="U35" s="81">
        <f t="shared" si="12"/>
        <v>0</v>
      </c>
      <c r="V35" s="81">
        <f t="shared" si="12"/>
        <v>0</v>
      </c>
      <c r="W35" s="81">
        <f t="shared" si="12"/>
        <v>0</v>
      </c>
      <c r="X35" s="81">
        <f t="shared" si="12"/>
        <v>0</v>
      </c>
      <c r="Y35" s="81">
        <f t="shared" si="12"/>
        <v>0</v>
      </c>
      <c r="Z35" s="81">
        <f t="shared" si="12"/>
        <v>0</v>
      </c>
      <c r="AA35" s="81">
        <f t="shared" si="12"/>
        <v>0</v>
      </c>
      <c r="AB35" s="81">
        <f t="shared" si="12"/>
        <v>0</v>
      </c>
    </row>
    <row r="36" spans="1:28" x14ac:dyDescent="0.25">
      <c r="A36" s="2" t="s">
        <v>7</v>
      </c>
      <c r="B36" s="81">
        <f t="shared" si="13"/>
        <v>0</v>
      </c>
      <c r="C36" s="81">
        <f t="shared" si="13"/>
        <v>0</v>
      </c>
      <c r="D36" s="81">
        <f t="shared" si="13"/>
        <v>0</v>
      </c>
      <c r="E36" s="81">
        <f t="shared" si="13"/>
        <v>0</v>
      </c>
      <c r="F36" s="81">
        <f t="shared" si="13"/>
        <v>0</v>
      </c>
      <c r="G36" s="81">
        <f t="shared" si="13"/>
        <v>0</v>
      </c>
      <c r="H36" s="81">
        <f t="shared" si="13"/>
        <v>0</v>
      </c>
      <c r="I36" s="81">
        <f t="shared" si="13"/>
        <v>0</v>
      </c>
      <c r="J36" s="81">
        <f t="shared" si="13"/>
        <v>0</v>
      </c>
      <c r="K36" s="81">
        <f t="shared" si="13"/>
        <v>0</v>
      </c>
      <c r="L36" s="81">
        <f t="shared" si="13"/>
        <v>0</v>
      </c>
      <c r="M36" s="81">
        <f t="shared" si="13"/>
        <v>0</v>
      </c>
      <c r="N36" s="81">
        <f t="shared" si="13"/>
        <v>0</v>
      </c>
      <c r="O36" s="81">
        <f t="shared" si="13"/>
        <v>0</v>
      </c>
      <c r="P36" s="81">
        <f t="shared" si="13"/>
        <v>0</v>
      </c>
      <c r="Q36" s="81">
        <f t="shared" si="12"/>
        <v>0</v>
      </c>
      <c r="R36" s="81">
        <f t="shared" si="12"/>
        <v>0</v>
      </c>
      <c r="S36" s="81">
        <f t="shared" si="12"/>
        <v>0</v>
      </c>
      <c r="T36" s="81">
        <f t="shared" si="12"/>
        <v>0</v>
      </c>
      <c r="U36" s="81">
        <f t="shared" si="12"/>
        <v>0</v>
      </c>
      <c r="V36" s="81">
        <f t="shared" si="12"/>
        <v>0</v>
      </c>
      <c r="W36" s="81">
        <f t="shared" si="12"/>
        <v>0</v>
      </c>
      <c r="X36" s="81">
        <f t="shared" si="12"/>
        <v>0</v>
      </c>
      <c r="Y36" s="81">
        <f t="shared" si="12"/>
        <v>0</v>
      </c>
      <c r="Z36" s="81">
        <f t="shared" si="12"/>
        <v>0</v>
      </c>
      <c r="AA36" s="81">
        <f t="shared" si="12"/>
        <v>0</v>
      </c>
      <c r="AB36" s="81">
        <f t="shared" si="12"/>
        <v>0</v>
      </c>
    </row>
    <row r="37" spans="1:28" x14ac:dyDescent="0.25">
      <c r="A37" s="2" t="s">
        <v>8</v>
      </c>
      <c r="B37" s="25">
        <f t="shared" si="13"/>
        <v>0.35508296</v>
      </c>
      <c r="C37" s="48">
        <f t="shared" si="13"/>
        <v>18.148407719999998</v>
      </c>
      <c r="D37" s="48">
        <f t="shared" si="13"/>
        <v>51.65798522</v>
      </c>
      <c r="E37" s="48">
        <f t="shared" si="13"/>
        <v>65.745565159999998</v>
      </c>
      <c r="F37" s="48">
        <f t="shared" si="13"/>
        <v>77.008023499999993</v>
      </c>
      <c r="G37" s="48">
        <f t="shared" si="13"/>
        <v>85.062280299999998</v>
      </c>
      <c r="H37" s="48">
        <f t="shared" si="13"/>
        <v>72.700882619999987</v>
      </c>
      <c r="I37" s="48">
        <f t="shared" si="13"/>
        <v>56.788231660000001</v>
      </c>
      <c r="J37" s="48">
        <f t="shared" si="13"/>
        <v>52.370223019999997</v>
      </c>
      <c r="K37" s="48">
        <f t="shared" si="13"/>
        <v>51.09328352</v>
      </c>
      <c r="L37" s="48">
        <f t="shared" si="13"/>
        <v>44.485617300000001</v>
      </c>
      <c r="M37" s="48">
        <f t="shared" si="13"/>
        <v>42.266993180000007</v>
      </c>
      <c r="N37" s="48">
        <f t="shared" si="13"/>
        <v>39.411345060000002</v>
      </c>
      <c r="O37" s="48">
        <f t="shared" si="13"/>
        <v>40.202929920000003</v>
      </c>
      <c r="P37" s="48">
        <f t="shared" si="13"/>
        <v>42.77953308</v>
      </c>
      <c r="Q37" s="48">
        <f t="shared" si="12"/>
        <v>43.473277000000003</v>
      </c>
      <c r="R37" s="48">
        <f t="shared" si="12"/>
        <v>43.405470680000001</v>
      </c>
      <c r="S37" s="48">
        <f t="shared" si="12"/>
        <v>43.368025379999999</v>
      </c>
      <c r="T37" s="48">
        <f t="shared" si="12"/>
        <v>38.513927700000004</v>
      </c>
      <c r="U37" s="48">
        <f t="shared" si="12"/>
        <v>47.567691500000002</v>
      </c>
      <c r="V37" s="48">
        <f t="shared" si="12"/>
        <v>52.283143219999999</v>
      </c>
      <c r="W37" s="48">
        <f t="shared" si="12"/>
        <v>58.081642800000004</v>
      </c>
      <c r="X37" s="48">
        <f t="shared" si="12"/>
        <v>47.528427999999991</v>
      </c>
      <c r="Y37" s="48">
        <f t="shared" si="12"/>
        <v>52.254771500000011</v>
      </c>
      <c r="Z37" s="48">
        <f t="shared" si="12"/>
        <v>51.632092800000002</v>
      </c>
      <c r="AA37" s="48">
        <f t="shared" si="12"/>
        <v>55.330724099999998</v>
      </c>
      <c r="AB37" s="48">
        <f t="shared" si="12"/>
        <v>47.971183600000003</v>
      </c>
    </row>
    <row r="39" spans="1:28" ht="15.75" x14ac:dyDescent="0.25">
      <c r="A39" s="143" t="s">
        <v>224</v>
      </c>
      <c r="B39" s="159" t="s">
        <v>9</v>
      </c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</row>
    <row r="40" spans="1:28" x14ac:dyDescent="0.25">
      <c r="A40" s="143"/>
      <c r="B40" s="2">
        <v>0</v>
      </c>
      <c r="C40" s="2">
        <v>2</v>
      </c>
      <c r="D40" s="2">
        <v>5</v>
      </c>
      <c r="E40" s="2">
        <v>7</v>
      </c>
      <c r="F40" s="2">
        <v>9</v>
      </c>
      <c r="G40" s="2">
        <v>12</v>
      </c>
      <c r="H40" s="2">
        <v>14</v>
      </c>
      <c r="I40" s="2">
        <v>16</v>
      </c>
      <c r="J40" s="2">
        <v>19</v>
      </c>
      <c r="K40" s="2">
        <v>21</v>
      </c>
      <c r="L40" s="2">
        <v>23</v>
      </c>
      <c r="M40" s="2">
        <v>26</v>
      </c>
      <c r="N40" s="2">
        <v>28</v>
      </c>
      <c r="O40" s="2">
        <v>30</v>
      </c>
      <c r="P40" s="2">
        <v>33</v>
      </c>
      <c r="Q40" s="2">
        <v>35</v>
      </c>
      <c r="R40" s="2">
        <v>37</v>
      </c>
      <c r="S40" s="2">
        <v>40</v>
      </c>
      <c r="T40" s="2">
        <v>42</v>
      </c>
      <c r="U40" s="2">
        <v>44</v>
      </c>
      <c r="V40" s="2">
        <v>47</v>
      </c>
      <c r="W40" s="2">
        <v>49</v>
      </c>
      <c r="X40" s="2">
        <v>51</v>
      </c>
      <c r="Y40" s="2">
        <v>54</v>
      </c>
      <c r="Z40" s="2">
        <v>58</v>
      </c>
      <c r="AA40" s="2">
        <v>61</v>
      </c>
      <c r="AB40" s="2">
        <v>63</v>
      </c>
    </row>
    <row r="41" spans="1:28" x14ac:dyDescent="0.25">
      <c r="A41" s="2" t="s">
        <v>0</v>
      </c>
      <c r="B41" s="48">
        <f>(B29/B$37)*100</f>
        <v>90.34870611645232</v>
      </c>
      <c r="C41" s="48">
        <f t="shared" ref="C41:P41" si="14">(C29/C$37)*100</f>
        <v>24.65266269651562</v>
      </c>
      <c r="D41" s="48">
        <f t="shared" si="14"/>
        <v>21.922492160254638</v>
      </c>
      <c r="E41" s="48">
        <f t="shared" si="14"/>
        <v>29.151856210159622</v>
      </c>
      <c r="F41" s="48">
        <f t="shared" si="14"/>
        <v>31.585818275156747</v>
      </c>
      <c r="G41" s="48">
        <f t="shared" si="14"/>
        <v>32.496070740769923</v>
      </c>
      <c r="H41" s="48">
        <f t="shared" si="14"/>
        <v>32.888502942909668</v>
      </c>
      <c r="I41" s="48">
        <f t="shared" si="14"/>
        <v>33.29679179518935</v>
      </c>
      <c r="J41" s="48">
        <f t="shared" si="14"/>
        <v>33.340076885546175</v>
      </c>
      <c r="K41" s="48">
        <f t="shared" si="14"/>
        <v>33.29915552078419</v>
      </c>
      <c r="L41" s="48">
        <f t="shared" si="14"/>
        <v>31.703177826870345</v>
      </c>
      <c r="M41" s="48">
        <f t="shared" si="14"/>
        <v>30.530058490429852</v>
      </c>
      <c r="N41" s="48">
        <f t="shared" si="14"/>
        <v>30.059438626020846</v>
      </c>
      <c r="O41" s="48">
        <f t="shared" si="14"/>
        <v>31.064873442935376</v>
      </c>
      <c r="P41" s="48">
        <f t="shared" si="14"/>
        <v>30.771680222368619</v>
      </c>
      <c r="Q41" s="48">
        <f t="shared" ref="Q41:AB49" si="15">(Q29/Q$37)*100</f>
        <v>30.491237180026708</v>
      </c>
      <c r="R41" s="48">
        <f t="shared" si="15"/>
        <v>30.928394853659956</v>
      </c>
      <c r="S41" s="48">
        <f t="shared" si="15"/>
        <v>32.266547525249578</v>
      </c>
      <c r="T41" s="48">
        <f t="shared" si="15"/>
        <v>39.805973099959886</v>
      </c>
      <c r="U41" s="48">
        <f t="shared" si="15"/>
        <v>40.065123193964538</v>
      </c>
      <c r="V41" s="48">
        <f t="shared" si="15"/>
        <v>41.946281266446015</v>
      </c>
      <c r="W41" s="48">
        <f t="shared" si="15"/>
        <v>43.060617424547083</v>
      </c>
      <c r="X41" s="48">
        <f t="shared" si="15"/>
        <v>42.063160388978147</v>
      </c>
      <c r="Y41" s="48">
        <f t="shared" si="15"/>
        <v>39.534840373381016</v>
      </c>
      <c r="Z41" s="48">
        <f t="shared" si="15"/>
        <v>38.369404232245259</v>
      </c>
      <c r="AA41" s="48">
        <f t="shared" si="15"/>
        <v>36.986610482475143</v>
      </c>
      <c r="AB41" s="48">
        <f t="shared" si="15"/>
        <v>36.271136532891383</v>
      </c>
    </row>
    <row r="42" spans="1:28" x14ac:dyDescent="0.25">
      <c r="A42" s="2" t="s">
        <v>1</v>
      </c>
      <c r="B42" s="81">
        <f t="shared" ref="B42:B49" si="16">(B30/B$37)*100</f>
        <v>0</v>
      </c>
      <c r="C42" s="48">
        <f t="shared" ref="C42:O42" si="17">(C30/C$37)*100</f>
        <v>10.699050241527194</v>
      </c>
      <c r="D42" s="25">
        <f t="shared" si="17"/>
        <v>9.1592460678628065</v>
      </c>
      <c r="E42" s="25">
        <f t="shared" si="17"/>
        <v>8.9694032527501353</v>
      </c>
      <c r="F42" s="25">
        <f t="shared" si="17"/>
        <v>8.735118230894475</v>
      </c>
      <c r="G42" s="25">
        <f t="shared" si="17"/>
        <v>8.6709950802953024</v>
      </c>
      <c r="H42" s="25">
        <f t="shared" si="17"/>
        <v>8.847919046075539</v>
      </c>
      <c r="I42" s="25">
        <f t="shared" si="17"/>
        <v>8.456402813793833</v>
      </c>
      <c r="J42" s="25">
        <f t="shared" si="17"/>
        <v>8.0332723394997689</v>
      </c>
      <c r="K42" s="25">
        <f t="shared" si="17"/>
        <v>7.6609810729189167</v>
      </c>
      <c r="L42" s="25">
        <f t="shared" si="17"/>
        <v>6.5761755766396881</v>
      </c>
      <c r="M42" s="25">
        <f t="shared" si="17"/>
        <v>6.3104311410116711</v>
      </c>
      <c r="N42" s="25">
        <f t="shared" si="17"/>
        <v>5.9048982886959607</v>
      </c>
      <c r="O42" s="25">
        <f t="shared" si="17"/>
        <v>5.1837499011813311</v>
      </c>
      <c r="P42" s="25">
        <f t="shared" ref="P42:S49" si="18">(P30/P$37)*100</f>
        <v>4.4252975750337482</v>
      </c>
      <c r="Q42" s="25">
        <f t="shared" si="18"/>
        <v>4.3528372613824349</v>
      </c>
      <c r="R42" s="25">
        <f t="shared" si="18"/>
        <v>3.9035601583297934</v>
      </c>
      <c r="S42" s="25">
        <f t="shared" si="18"/>
        <v>3.6028470429750521</v>
      </c>
      <c r="T42" s="25">
        <f t="shared" si="15"/>
        <v>3.2308660121413681</v>
      </c>
      <c r="U42" s="25">
        <f t="shared" si="15"/>
        <v>2.5250525348702277</v>
      </c>
      <c r="V42" s="25">
        <f t="shared" si="15"/>
        <v>2.1242262067655391</v>
      </c>
      <c r="W42" s="25">
        <f t="shared" si="15"/>
        <v>2.0481429977734718</v>
      </c>
      <c r="X42" s="25">
        <f t="shared" si="15"/>
        <v>2.8031560395811965</v>
      </c>
      <c r="Y42" s="25">
        <f t="shared" si="15"/>
        <v>4.2360734464220169</v>
      </c>
      <c r="Z42" s="25">
        <f t="shared" si="15"/>
        <v>4.6483994156440618</v>
      </c>
      <c r="AA42" s="25">
        <f t="shared" si="15"/>
        <v>5.1874916634246615</v>
      </c>
      <c r="AB42" s="25">
        <f t="shared" si="15"/>
        <v>5.0322187589301004</v>
      </c>
    </row>
    <row r="43" spans="1:28" x14ac:dyDescent="0.25">
      <c r="A43" s="2" t="s">
        <v>2</v>
      </c>
      <c r="B43" s="48">
        <f t="shared" si="16"/>
        <v>3.3381438523549538</v>
      </c>
      <c r="C43" s="48">
        <f t="shared" ref="C43:O43" si="19">(C31/C$37)*100</f>
        <v>12.948639661705815</v>
      </c>
      <c r="D43" s="48">
        <f t="shared" si="19"/>
        <v>13.54082818021295</v>
      </c>
      <c r="E43" s="48">
        <f t="shared" si="19"/>
        <v>12.937624795375626</v>
      </c>
      <c r="F43" s="48">
        <f t="shared" si="19"/>
        <v>12.372095071366171</v>
      </c>
      <c r="G43" s="48">
        <f t="shared" si="19"/>
        <v>12.162475851238144</v>
      </c>
      <c r="H43" s="48">
        <f t="shared" si="19"/>
        <v>12.007877188547953</v>
      </c>
      <c r="I43" s="48">
        <f t="shared" si="19"/>
        <v>11.945508781845383</v>
      </c>
      <c r="J43" s="48">
        <f t="shared" si="19"/>
        <v>11.761413232186767</v>
      </c>
      <c r="K43" s="48">
        <f t="shared" si="19"/>
        <v>11.862576335747702</v>
      </c>
      <c r="L43" s="48">
        <f t="shared" si="19"/>
        <v>11.994112128460896</v>
      </c>
      <c r="M43" s="48">
        <f t="shared" si="19"/>
        <v>12.013579670490294</v>
      </c>
      <c r="N43" s="48">
        <f t="shared" si="19"/>
        <v>12.601535097163213</v>
      </c>
      <c r="O43" s="48">
        <f t="shared" si="19"/>
        <v>12.677405129780151</v>
      </c>
      <c r="P43" s="48">
        <f t="shared" si="18"/>
        <v>12.645520861304361</v>
      </c>
      <c r="Q43" s="48">
        <f t="shared" si="18"/>
        <v>12.396403887381204</v>
      </c>
      <c r="R43" s="48">
        <f t="shared" si="18"/>
        <v>12.527235794969613</v>
      </c>
      <c r="S43" s="48">
        <f t="shared" si="18"/>
        <v>12.764646468208648</v>
      </c>
      <c r="T43" s="48">
        <f t="shared" si="15"/>
        <v>12.742323343978235</v>
      </c>
      <c r="U43" s="48">
        <f t="shared" si="15"/>
        <v>13.696281645284383</v>
      </c>
      <c r="V43" s="48">
        <f t="shared" si="15"/>
        <v>13.833814025996119</v>
      </c>
      <c r="W43" s="48">
        <f t="shared" si="15"/>
        <v>13.717996626638115</v>
      </c>
      <c r="X43" s="48">
        <f t="shared" si="15"/>
        <v>13.175091126514854</v>
      </c>
      <c r="Y43" s="48">
        <f t="shared" si="15"/>
        <v>12.48907288782231</v>
      </c>
      <c r="Z43" s="48">
        <f t="shared" si="15"/>
        <v>12.486220004624718</v>
      </c>
      <c r="AA43" s="48">
        <f t="shared" si="15"/>
        <v>12.268249711917289</v>
      </c>
      <c r="AB43" s="48">
        <f t="shared" si="15"/>
        <v>12.878040182439857</v>
      </c>
    </row>
    <row r="44" spans="1:28" x14ac:dyDescent="0.25">
      <c r="A44" s="2" t="s">
        <v>3</v>
      </c>
      <c r="B44" s="48">
        <f t="shared" si="16"/>
        <v>6.31315003119271</v>
      </c>
      <c r="C44" s="48">
        <f t="shared" ref="C44:O44" si="20">(C32/C$37)*100</f>
        <v>28.224488445645306</v>
      </c>
      <c r="D44" s="48">
        <f t="shared" si="20"/>
        <v>33.692165704638377</v>
      </c>
      <c r="E44" s="48">
        <f t="shared" si="20"/>
        <v>28.705943121898013</v>
      </c>
      <c r="F44" s="48">
        <f t="shared" si="20"/>
        <v>27.194023568206504</v>
      </c>
      <c r="G44" s="48">
        <f t="shared" si="20"/>
        <v>26.528392185601916</v>
      </c>
      <c r="H44" s="48">
        <f t="shared" si="20"/>
        <v>26.549785813315619</v>
      </c>
      <c r="I44" s="48">
        <f t="shared" si="20"/>
        <v>26.795241082877556</v>
      </c>
      <c r="J44" s="48">
        <f t="shared" si="20"/>
        <v>27.7014183316724</v>
      </c>
      <c r="K44" s="48">
        <f t="shared" si="20"/>
        <v>27.850711247457522</v>
      </c>
      <c r="L44" s="48">
        <f t="shared" si="20"/>
        <v>29.958854409332879</v>
      </c>
      <c r="M44" s="48">
        <f t="shared" si="20"/>
        <v>30.964080800033848</v>
      </c>
      <c r="N44" s="48">
        <f t="shared" si="20"/>
        <v>31.085941576844011</v>
      </c>
      <c r="O44" s="48">
        <f t="shared" si="20"/>
        <v>30.718488489706573</v>
      </c>
      <c r="P44" s="48">
        <f t="shared" si="18"/>
        <v>31.224834396906886</v>
      </c>
      <c r="Q44" s="48">
        <f t="shared" si="18"/>
        <v>31.772415040163636</v>
      </c>
      <c r="R44" s="48">
        <f t="shared" si="18"/>
        <v>31.660385303302512</v>
      </c>
      <c r="S44" s="48">
        <f t="shared" si="18"/>
        <v>30.368280327731167</v>
      </c>
      <c r="T44" s="48">
        <f t="shared" si="15"/>
        <v>25.767657293493851</v>
      </c>
      <c r="U44" s="48">
        <f t="shared" si="15"/>
        <v>23.324693610578091</v>
      </c>
      <c r="V44" s="48">
        <f t="shared" si="15"/>
        <v>21.218175241148021</v>
      </c>
      <c r="W44" s="48">
        <f t="shared" si="15"/>
        <v>20.637523875271654</v>
      </c>
      <c r="X44" s="48">
        <f t="shared" si="15"/>
        <v>22.10123633796599</v>
      </c>
      <c r="Y44" s="48">
        <f t="shared" si="15"/>
        <v>24.950286118847533</v>
      </c>
      <c r="Z44" s="48">
        <f t="shared" si="15"/>
        <v>25.808271517516328</v>
      </c>
      <c r="AA44" s="48">
        <f t="shared" si="15"/>
        <v>27.052862299338681</v>
      </c>
      <c r="AB44" s="48">
        <f t="shared" si="15"/>
        <v>27.322873059150449</v>
      </c>
    </row>
    <row r="45" spans="1:28" x14ac:dyDescent="0.25">
      <c r="A45" s="2" t="s">
        <v>4</v>
      </c>
      <c r="B45" s="81">
        <f t="shared" si="16"/>
        <v>0</v>
      </c>
      <c r="C45" s="48">
        <f t="shared" ref="C45:O45" si="21">(C33/C$37)*100</f>
        <v>18.063026963998581</v>
      </c>
      <c r="D45" s="48">
        <f t="shared" si="21"/>
        <v>20.427441595059559</v>
      </c>
      <c r="E45" s="48">
        <f t="shared" si="21"/>
        <v>19.957734317238931</v>
      </c>
      <c r="F45" s="48">
        <f t="shared" si="21"/>
        <v>20.010725817420834</v>
      </c>
      <c r="G45" s="48">
        <f t="shared" si="21"/>
        <v>20.142066142094709</v>
      </c>
      <c r="H45" s="48">
        <f t="shared" si="21"/>
        <v>19.539799556837899</v>
      </c>
      <c r="I45" s="48">
        <f t="shared" si="21"/>
        <v>19.506055526293881</v>
      </c>
      <c r="J45" s="48">
        <f t="shared" si="21"/>
        <v>19.163819211094896</v>
      </c>
      <c r="K45" s="48">
        <f t="shared" si="21"/>
        <v>18.666573457285605</v>
      </c>
      <c r="L45" s="48">
        <f t="shared" si="21"/>
        <v>19.767680058696182</v>
      </c>
      <c r="M45" s="48">
        <f t="shared" si="21"/>
        <v>20.181849898034308</v>
      </c>
      <c r="N45" s="48">
        <f t="shared" si="21"/>
        <v>20.348186411275961</v>
      </c>
      <c r="O45" s="48">
        <f t="shared" si="21"/>
        <v>20.355483036396567</v>
      </c>
      <c r="P45" s="48">
        <f t="shared" si="18"/>
        <v>20.932666944386387</v>
      </c>
      <c r="Q45" s="48">
        <f t="shared" si="18"/>
        <v>20.987106631046007</v>
      </c>
      <c r="R45" s="48">
        <f t="shared" si="18"/>
        <v>20.98042388973813</v>
      </c>
      <c r="S45" s="48">
        <f t="shared" si="18"/>
        <v>20.997678635835552</v>
      </c>
      <c r="T45" s="48">
        <f t="shared" si="15"/>
        <v>18.453180250426652</v>
      </c>
      <c r="U45" s="48">
        <f t="shared" si="15"/>
        <v>20.388849015302746</v>
      </c>
      <c r="V45" s="48">
        <f t="shared" si="15"/>
        <v>20.87750325964431</v>
      </c>
      <c r="W45" s="48">
        <f t="shared" si="15"/>
        <v>20.535719075769666</v>
      </c>
      <c r="X45" s="48">
        <f t="shared" si="15"/>
        <v>19.85735610695982</v>
      </c>
      <c r="Y45" s="48">
        <f t="shared" si="15"/>
        <v>18.789727173527108</v>
      </c>
      <c r="Z45" s="48">
        <f t="shared" si="15"/>
        <v>18.687704829969626</v>
      </c>
      <c r="AA45" s="48">
        <f t="shared" si="15"/>
        <v>18.504785842844232</v>
      </c>
      <c r="AB45" s="48">
        <f t="shared" si="15"/>
        <v>18.4957314665882</v>
      </c>
    </row>
    <row r="46" spans="1:28" x14ac:dyDescent="0.25">
      <c r="A46" s="2" t="s">
        <v>5</v>
      </c>
      <c r="B46" s="81">
        <f t="shared" si="16"/>
        <v>0</v>
      </c>
      <c r="C46" s="25">
        <f t="shared" ref="C46:O46" si="22">(C34/C$37)*100</f>
        <v>5.4121319906074934</v>
      </c>
      <c r="D46" s="25">
        <f t="shared" si="22"/>
        <v>1.2578262919716714</v>
      </c>
      <c r="E46" s="25">
        <f t="shared" si="22"/>
        <v>0.27743830257767005</v>
      </c>
      <c r="F46" s="25">
        <f t="shared" si="22"/>
        <v>0.10221903695528559</v>
      </c>
      <c r="G46" s="81">
        <f t="shared" si="22"/>
        <v>0</v>
      </c>
      <c r="H46" s="25">
        <f t="shared" si="22"/>
        <v>0.16611545231333535</v>
      </c>
      <c r="I46" s="81">
        <f t="shared" si="22"/>
        <v>0</v>
      </c>
      <c r="J46" s="81">
        <f t="shared" si="22"/>
        <v>0</v>
      </c>
      <c r="K46" s="81">
        <f t="shared" si="22"/>
        <v>0</v>
      </c>
      <c r="L46" s="81">
        <f t="shared" si="22"/>
        <v>0</v>
      </c>
      <c r="M46" s="81">
        <f t="shared" si="22"/>
        <v>0</v>
      </c>
      <c r="N46" s="81">
        <f t="shared" si="22"/>
        <v>0</v>
      </c>
      <c r="O46" s="81">
        <f t="shared" si="22"/>
        <v>0</v>
      </c>
      <c r="P46" s="81">
        <f t="shared" si="18"/>
        <v>0</v>
      </c>
      <c r="Q46" s="81">
        <f t="shared" si="18"/>
        <v>0</v>
      </c>
      <c r="R46" s="81">
        <f t="shared" si="18"/>
        <v>0</v>
      </c>
      <c r="S46" s="81">
        <f t="shared" si="18"/>
        <v>0</v>
      </c>
      <c r="T46" s="81">
        <f t="shared" si="15"/>
        <v>0</v>
      </c>
      <c r="U46" s="81">
        <f t="shared" si="15"/>
        <v>0</v>
      </c>
      <c r="V46" s="81">
        <f t="shared" si="15"/>
        <v>0</v>
      </c>
      <c r="W46" s="81">
        <f t="shared" si="15"/>
        <v>0</v>
      </c>
      <c r="X46" s="81">
        <f t="shared" si="15"/>
        <v>0</v>
      </c>
      <c r="Y46" s="81">
        <f t="shared" si="15"/>
        <v>0</v>
      </c>
      <c r="Z46" s="81">
        <f t="shared" si="15"/>
        <v>0</v>
      </c>
      <c r="AA46" s="81">
        <f t="shared" si="15"/>
        <v>0</v>
      </c>
      <c r="AB46" s="81">
        <f t="shared" si="15"/>
        <v>0</v>
      </c>
    </row>
    <row r="47" spans="1:28" x14ac:dyDescent="0.25">
      <c r="A47" s="2" t="s">
        <v>6</v>
      </c>
      <c r="B47" s="81">
        <f t="shared" si="16"/>
        <v>0</v>
      </c>
      <c r="C47" s="81">
        <f t="shared" ref="C47:O47" si="23">(C35/C$37)*100</f>
        <v>0</v>
      </c>
      <c r="D47" s="81">
        <f t="shared" si="23"/>
        <v>0</v>
      </c>
      <c r="E47" s="81">
        <f t="shared" si="23"/>
        <v>0</v>
      </c>
      <c r="F47" s="81">
        <f t="shared" si="23"/>
        <v>0</v>
      </c>
      <c r="G47" s="81">
        <f t="shared" si="23"/>
        <v>0</v>
      </c>
      <c r="H47" s="81">
        <f t="shared" si="23"/>
        <v>0</v>
      </c>
      <c r="I47" s="81">
        <f t="shared" si="23"/>
        <v>0</v>
      </c>
      <c r="J47" s="81">
        <f t="shared" si="23"/>
        <v>0</v>
      </c>
      <c r="K47" s="25">
        <f t="shared" si="23"/>
        <v>0.66000236580606431</v>
      </c>
      <c r="L47" s="81">
        <f t="shared" si="23"/>
        <v>0</v>
      </c>
      <c r="M47" s="81">
        <f t="shared" si="23"/>
        <v>0</v>
      </c>
      <c r="N47" s="81">
        <f t="shared" si="23"/>
        <v>0</v>
      </c>
      <c r="O47" s="81">
        <f t="shared" si="23"/>
        <v>0</v>
      </c>
      <c r="P47" s="81">
        <f t="shared" si="18"/>
        <v>0</v>
      </c>
      <c r="Q47" s="81">
        <f t="shared" si="18"/>
        <v>0</v>
      </c>
      <c r="R47" s="81">
        <f t="shared" si="18"/>
        <v>0</v>
      </c>
      <c r="S47" s="81">
        <f t="shared" si="18"/>
        <v>0</v>
      </c>
      <c r="T47" s="81">
        <f t="shared" si="15"/>
        <v>0</v>
      </c>
      <c r="U47" s="81">
        <f t="shared" si="15"/>
        <v>0</v>
      </c>
      <c r="V47" s="81">
        <f t="shared" si="15"/>
        <v>0</v>
      </c>
      <c r="W47" s="81">
        <f t="shared" si="15"/>
        <v>0</v>
      </c>
      <c r="X47" s="81">
        <f t="shared" si="15"/>
        <v>0</v>
      </c>
      <c r="Y47" s="81">
        <f t="shared" si="15"/>
        <v>0</v>
      </c>
      <c r="Z47" s="81">
        <f t="shared" si="15"/>
        <v>0</v>
      </c>
      <c r="AA47" s="81">
        <f t="shared" si="15"/>
        <v>0</v>
      </c>
      <c r="AB47" s="81">
        <f t="shared" si="15"/>
        <v>0</v>
      </c>
    </row>
    <row r="48" spans="1:28" x14ac:dyDescent="0.25">
      <c r="A48" s="2" t="s">
        <v>7</v>
      </c>
      <c r="B48" s="81">
        <f t="shared" si="16"/>
        <v>0</v>
      </c>
      <c r="C48" s="81">
        <f t="shared" ref="C48:O48" si="24">(C36/C$37)*100</f>
        <v>0</v>
      </c>
      <c r="D48" s="81">
        <f t="shared" si="24"/>
        <v>0</v>
      </c>
      <c r="E48" s="81">
        <f t="shared" si="24"/>
        <v>0</v>
      </c>
      <c r="F48" s="81">
        <f t="shared" si="24"/>
        <v>0</v>
      </c>
      <c r="G48" s="81">
        <f t="shared" si="24"/>
        <v>0</v>
      </c>
      <c r="H48" s="81">
        <f t="shared" si="24"/>
        <v>0</v>
      </c>
      <c r="I48" s="81">
        <f t="shared" si="24"/>
        <v>0</v>
      </c>
      <c r="J48" s="81">
        <f t="shared" si="24"/>
        <v>0</v>
      </c>
      <c r="K48" s="81">
        <f t="shared" si="24"/>
        <v>0</v>
      </c>
      <c r="L48" s="81">
        <f t="shared" si="24"/>
        <v>0</v>
      </c>
      <c r="M48" s="81">
        <f t="shared" si="24"/>
        <v>0</v>
      </c>
      <c r="N48" s="81">
        <f t="shared" si="24"/>
        <v>0</v>
      </c>
      <c r="O48" s="81">
        <f t="shared" si="24"/>
        <v>0</v>
      </c>
      <c r="P48" s="81">
        <f t="shared" si="18"/>
        <v>0</v>
      </c>
      <c r="Q48" s="81">
        <f t="shared" si="18"/>
        <v>0</v>
      </c>
      <c r="R48" s="81">
        <f t="shared" si="18"/>
        <v>0</v>
      </c>
      <c r="S48" s="81">
        <f t="shared" si="18"/>
        <v>0</v>
      </c>
      <c r="T48" s="81">
        <f t="shared" si="15"/>
        <v>0</v>
      </c>
      <c r="U48" s="81">
        <f t="shared" si="15"/>
        <v>0</v>
      </c>
      <c r="V48" s="81">
        <f t="shared" si="15"/>
        <v>0</v>
      </c>
      <c r="W48" s="81">
        <f t="shared" si="15"/>
        <v>0</v>
      </c>
      <c r="X48" s="81">
        <f t="shared" si="15"/>
        <v>0</v>
      </c>
      <c r="Y48" s="81">
        <f t="shared" si="15"/>
        <v>0</v>
      </c>
      <c r="Z48" s="81">
        <f t="shared" si="15"/>
        <v>0</v>
      </c>
      <c r="AA48" s="81">
        <f t="shared" si="15"/>
        <v>0</v>
      </c>
      <c r="AB48" s="81">
        <f t="shared" si="15"/>
        <v>0</v>
      </c>
    </row>
    <row r="49" spans="1:28" x14ac:dyDescent="0.25">
      <c r="A49" s="2" t="s">
        <v>8</v>
      </c>
      <c r="B49" s="2">
        <f t="shared" si="16"/>
        <v>100</v>
      </c>
      <c r="C49" s="2">
        <f t="shared" ref="C49:O49" si="25">(C37/C$37)*100</f>
        <v>100</v>
      </c>
      <c r="D49" s="2">
        <f t="shared" si="25"/>
        <v>100</v>
      </c>
      <c r="E49" s="2">
        <f t="shared" si="25"/>
        <v>100</v>
      </c>
      <c r="F49" s="2">
        <f t="shared" si="25"/>
        <v>100</v>
      </c>
      <c r="G49" s="2">
        <f t="shared" si="25"/>
        <v>100</v>
      </c>
      <c r="H49" s="2">
        <f t="shared" si="25"/>
        <v>100</v>
      </c>
      <c r="I49" s="2">
        <f t="shared" si="25"/>
        <v>100</v>
      </c>
      <c r="J49" s="2">
        <f t="shared" si="25"/>
        <v>100</v>
      </c>
      <c r="K49" s="2">
        <f t="shared" si="25"/>
        <v>100</v>
      </c>
      <c r="L49" s="2">
        <f t="shared" si="25"/>
        <v>100</v>
      </c>
      <c r="M49" s="2">
        <f t="shared" si="25"/>
        <v>100</v>
      </c>
      <c r="N49" s="2">
        <f t="shared" si="25"/>
        <v>100</v>
      </c>
      <c r="O49" s="2">
        <f t="shared" si="25"/>
        <v>100</v>
      </c>
      <c r="P49" s="2">
        <f t="shared" si="18"/>
        <v>100</v>
      </c>
      <c r="Q49" s="2">
        <f t="shared" si="18"/>
        <v>100</v>
      </c>
      <c r="R49" s="2">
        <f t="shared" si="18"/>
        <v>100</v>
      </c>
      <c r="S49" s="2">
        <f t="shared" si="18"/>
        <v>100</v>
      </c>
      <c r="T49" s="2">
        <f t="shared" si="15"/>
        <v>100</v>
      </c>
      <c r="U49" s="2">
        <f t="shared" si="15"/>
        <v>100</v>
      </c>
      <c r="V49" s="2">
        <f t="shared" si="15"/>
        <v>100</v>
      </c>
      <c r="W49" s="2">
        <f t="shared" si="15"/>
        <v>100</v>
      </c>
      <c r="X49" s="2">
        <f t="shared" si="15"/>
        <v>100</v>
      </c>
      <c r="Y49" s="2">
        <f t="shared" si="15"/>
        <v>100</v>
      </c>
      <c r="Z49" s="2">
        <f t="shared" si="15"/>
        <v>100</v>
      </c>
      <c r="AA49" s="2">
        <f t="shared" si="15"/>
        <v>100</v>
      </c>
      <c r="AB49" s="2">
        <f t="shared" si="15"/>
        <v>100</v>
      </c>
    </row>
    <row r="57" spans="1:28" x14ac:dyDescent="0.25">
      <c r="L57" s="1"/>
      <c r="M57" s="1"/>
      <c r="N57" s="1"/>
    </row>
    <row r="58" spans="1:28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28" x14ac:dyDescent="0.25">
      <c r="C59" s="20"/>
      <c r="D59" s="20"/>
      <c r="E59" s="20"/>
      <c r="F59" s="20"/>
      <c r="G59" s="20"/>
      <c r="H59" s="20"/>
      <c r="I59" s="20"/>
      <c r="J59" s="20"/>
      <c r="K59" s="20"/>
    </row>
    <row r="60" spans="1:28" x14ac:dyDescent="0.25"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28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28" x14ac:dyDescent="0.25">
      <c r="C62" s="20"/>
      <c r="D62" s="20"/>
      <c r="E62" s="20"/>
      <c r="F62" s="20"/>
      <c r="G62" s="20"/>
      <c r="H62" s="20"/>
      <c r="I62" s="20"/>
      <c r="J62" s="20"/>
      <c r="K62" s="20"/>
    </row>
    <row r="63" spans="1:28" x14ac:dyDescent="0.25">
      <c r="C63" s="20"/>
      <c r="D63" s="20"/>
      <c r="E63" s="20"/>
      <c r="F63" s="20"/>
      <c r="H63" s="20"/>
    </row>
    <row r="64" spans="1:28" x14ac:dyDescent="0.25">
      <c r="K64" s="20"/>
    </row>
    <row r="66" spans="2:11" x14ac:dyDescent="0.25">
      <c r="B66" s="20"/>
      <c r="C66" s="20"/>
      <c r="D66" s="20"/>
      <c r="E66" s="20"/>
      <c r="F66" s="20"/>
      <c r="G66" s="20"/>
      <c r="H66" s="20"/>
      <c r="I66" s="20"/>
      <c r="J66" s="20"/>
      <c r="K66" s="20"/>
    </row>
  </sheetData>
  <mergeCells count="9">
    <mergeCell ref="A27:A28"/>
    <mergeCell ref="B27:AB27"/>
    <mergeCell ref="A39:A40"/>
    <mergeCell ref="B39:AB39"/>
    <mergeCell ref="A1:AB2"/>
    <mergeCell ref="A3:A4"/>
    <mergeCell ref="B3:AB3"/>
    <mergeCell ref="A15:A16"/>
    <mergeCell ref="B15:AB1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J95"/>
  <sheetViews>
    <sheetView topLeftCell="A58" workbookViewId="0">
      <selection activeCell="A58" sqref="A58:AB58"/>
    </sheetView>
  </sheetViews>
  <sheetFormatPr defaultRowHeight="15" x14ac:dyDescent="0.25"/>
  <cols>
    <col min="1" max="1" width="27.140625" bestFit="1" customWidth="1"/>
  </cols>
  <sheetData>
    <row r="3" spans="1:28" ht="15" customHeight="1" x14ac:dyDescent="0.25">
      <c r="A3" s="145" t="s">
        <v>83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28" ht="15" customHeight="1" x14ac:dyDescent="0.2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</row>
    <row r="5" spans="1:28" ht="15.75" x14ac:dyDescent="0.25">
      <c r="A5" s="137" t="s">
        <v>10</v>
      </c>
      <c r="B5" s="160" t="s">
        <v>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2"/>
    </row>
    <row r="6" spans="1:28" x14ac:dyDescent="0.25">
      <c r="A6" s="137"/>
      <c r="B6" s="2">
        <v>0</v>
      </c>
      <c r="C6" s="2">
        <v>2</v>
      </c>
      <c r="D6" s="2">
        <v>5</v>
      </c>
      <c r="E6" s="2">
        <v>7</v>
      </c>
      <c r="F6" s="2">
        <v>9</v>
      </c>
      <c r="G6" s="2">
        <v>12</v>
      </c>
      <c r="H6" s="2">
        <v>14</v>
      </c>
      <c r="I6" s="2">
        <v>16</v>
      </c>
      <c r="J6" s="2">
        <v>19</v>
      </c>
      <c r="K6" s="2">
        <v>21</v>
      </c>
      <c r="L6" s="2">
        <v>23</v>
      </c>
      <c r="M6" s="2">
        <v>26</v>
      </c>
      <c r="N6" s="2">
        <v>28</v>
      </c>
      <c r="O6" s="2">
        <v>30</v>
      </c>
      <c r="P6" s="2">
        <v>33</v>
      </c>
      <c r="Q6" s="2">
        <v>35</v>
      </c>
      <c r="R6" s="2">
        <v>37</v>
      </c>
      <c r="S6" s="2">
        <v>40</v>
      </c>
      <c r="T6" s="2">
        <v>42</v>
      </c>
      <c r="U6" s="2">
        <v>44</v>
      </c>
      <c r="V6" s="2">
        <v>47</v>
      </c>
      <c r="W6" s="2">
        <v>49</v>
      </c>
      <c r="X6" s="2">
        <v>51</v>
      </c>
      <c r="Y6" s="2">
        <v>54</v>
      </c>
      <c r="Z6" s="2">
        <v>58</v>
      </c>
      <c r="AA6" s="2">
        <v>61</v>
      </c>
      <c r="AB6" s="2">
        <v>63</v>
      </c>
    </row>
    <row r="7" spans="1:28" x14ac:dyDescent="0.25">
      <c r="A7" s="2" t="s">
        <v>0</v>
      </c>
      <c r="B7" s="81">
        <v>104.34921</v>
      </c>
      <c r="C7" s="81">
        <v>2592.84202</v>
      </c>
      <c r="D7" s="81">
        <v>7966.7698099999998</v>
      </c>
      <c r="E7" s="81">
        <v>10475.68334</v>
      </c>
      <c r="F7" s="81">
        <v>8923.6350299999995</v>
      </c>
      <c r="G7" s="81">
        <v>13480.46117</v>
      </c>
      <c r="H7" s="81">
        <v>14033.84742</v>
      </c>
      <c r="I7" s="81">
        <v>13545.81559</v>
      </c>
      <c r="J7" s="81">
        <v>13575.40215</v>
      </c>
      <c r="K7" s="81">
        <v>13196.66704</v>
      </c>
      <c r="L7" s="81">
        <v>12282.80531</v>
      </c>
      <c r="M7" s="81">
        <v>12872.37191</v>
      </c>
      <c r="N7" s="81">
        <v>12112.610860000001</v>
      </c>
      <c r="O7" s="81">
        <v>12029.77223</v>
      </c>
      <c r="P7" s="81">
        <v>12236.89148</v>
      </c>
      <c r="Q7" s="81">
        <v>11045.05168</v>
      </c>
      <c r="R7" s="81">
        <v>11751.574329999999</v>
      </c>
      <c r="S7" s="81">
        <v>11857.82087</v>
      </c>
      <c r="T7" s="81">
        <v>11024.90223</v>
      </c>
      <c r="U7" s="81">
        <v>10216.6387</v>
      </c>
      <c r="V7" s="81">
        <v>10804.38351</v>
      </c>
      <c r="W7" s="81">
        <v>10378.59294</v>
      </c>
      <c r="X7" s="81">
        <v>7507.6059800000003</v>
      </c>
      <c r="Y7" s="81">
        <v>7730.8615200000004</v>
      </c>
      <c r="Z7" s="81">
        <v>6676.3607000000002</v>
      </c>
      <c r="AA7" s="81">
        <v>4677.2154300000002</v>
      </c>
      <c r="AB7" s="81">
        <v>748.98694999999998</v>
      </c>
    </row>
    <row r="8" spans="1:28" x14ac:dyDescent="0.25">
      <c r="A8" s="2" t="s">
        <v>1</v>
      </c>
      <c r="B8" s="81">
        <v>0</v>
      </c>
      <c r="C8" s="81">
        <v>737.99444000000005</v>
      </c>
      <c r="D8" s="81">
        <v>2185.0128399999999</v>
      </c>
      <c r="E8" s="81">
        <v>2273.7268199999999</v>
      </c>
      <c r="F8" s="81">
        <v>2671.4178400000001</v>
      </c>
      <c r="G8" s="81">
        <v>1964.35168</v>
      </c>
      <c r="H8" s="81">
        <v>1659.7553499999999</v>
      </c>
      <c r="I8" s="81">
        <v>1374.6484399999999</v>
      </c>
      <c r="J8" s="81">
        <v>1220.7010600000001</v>
      </c>
      <c r="K8" s="81">
        <v>1051.01893</v>
      </c>
      <c r="L8" s="81">
        <v>869.62765999999999</v>
      </c>
      <c r="M8" s="81">
        <v>782.59254999999996</v>
      </c>
      <c r="N8" s="81">
        <v>681.90214000000003</v>
      </c>
      <c r="O8" s="81">
        <v>627.51298999999995</v>
      </c>
      <c r="P8" s="81">
        <v>601.93816000000004</v>
      </c>
      <c r="Q8" s="81">
        <v>1572.3924</v>
      </c>
      <c r="R8" s="81">
        <v>881.21731</v>
      </c>
      <c r="S8" s="81">
        <v>715.50031999999999</v>
      </c>
      <c r="T8" s="81">
        <v>1177.01614</v>
      </c>
      <c r="U8" s="81">
        <v>469.76325000000003</v>
      </c>
      <c r="V8" s="81">
        <v>428.38387</v>
      </c>
      <c r="W8" s="81">
        <v>358.44882000000001</v>
      </c>
      <c r="X8" s="81">
        <v>222.45180999999999</v>
      </c>
      <c r="Y8" s="81">
        <v>242.74841000000001</v>
      </c>
      <c r="Z8" s="81">
        <v>190.90638999999999</v>
      </c>
      <c r="AA8" s="81">
        <v>174.11716000000001</v>
      </c>
      <c r="AB8" s="81">
        <v>30.835149999999999</v>
      </c>
    </row>
    <row r="9" spans="1:28" x14ac:dyDescent="0.25">
      <c r="A9" s="2" t="s">
        <v>2</v>
      </c>
      <c r="B9" s="81">
        <v>0</v>
      </c>
      <c r="C9" s="81">
        <v>626.81656999999996</v>
      </c>
      <c r="D9" s="81">
        <v>3326.0431400000002</v>
      </c>
      <c r="E9" s="81">
        <v>5055.5013900000004</v>
      </c>
      <c r="F9" s="81">
        <v>5100.6804300000003</v>
      </c>
      <c r="G9" s="81">
        <v>5254.7032600000002</v>
      </c>
      <c r="H9" s="81">
        <v>5064.10311</v>
      </c>
      <c r="I9" s="81">
        <v>5042.31059</v>
      </c>
      <c r="J9" s="81">
        <v>5399.1200900000003</v>
      </c>
      <c r="K9" s="81">
        <v>5208.1473100000003</v>
      </c>
      <c r="L9" s="81">
        <v>5004.6647800000001</v>
      </c>
      <c r="M9" s="81">
        <v>5410.4613399999998</v>
      </c>
      <c r="N9" s="81">
        <v>5195.5559199999998</v>
      </c>
      <c r="O9" s="81">
        <v>5185.8638899999996</v>
      </c>
      <c r="P9" s="81">
        <v>5315.9317899999996</v>
      </c>
      <c r="Q9" s="81">
        <v>5210.1807399999998</v>
      </c>
      <c r="R9" s="81">
        <v>5021.5173000000004</v>
      </c>
      <c r="S9" s="81">
        <v>5021.9790199999998</v>
      </c>
      <c r="T9" s="81">
        <v>4885.7460499999997</v>
      </c>
      <c r="U9" s="81">
        <v>4609.55368</v>
      </c>
      <c r="V9" s="81">
        <v>5391.4874900000004</v>
      </c>
      <c r="W9" s="81">
        <v>4550.6091699999997</v>
      </c>
      <c r="X9" s="81">
        <v>3854.4728599999999</v>
      </c>
      <c r="Y9" s="81">
        <v>4476.2131099999997</v>
      </c>
      <c r="Z9" s="81">
        <v>4158.1354799999999</v>
      </c>
      <c r="AA9" s="81">
        <v>3094.9288200000001</v>
      </c>
      <c r="AB9" s="81">
        <v>436.02829000000003</v>
      </c>
    </row>
    <row r="10" spans="1:28" x14ac:dyDescent="0.25">
      <c r="A10" s="2" t="s">
        <v>3</v>
      </c>
      <c r="B10" s="81">
        <v>25.977799999999998</v>
      </c>
      <c r="C10" s="81">
        <v>1167.8939</v>
      </c>
      <c r="D10" s="81">
        <v>10401.601290000001</v>
      </c>
      <c r="E10" s="81">
        <v>12209.668669999999</v>
      </c>
      <c r="F10" s="81">
        <v>13391.736000000001</v>
      </c>
      <c r="G10" s="81">
        <v>11926.91971</v>
      </c>
      <c r="H10" s="81">
        <v>11342.978719999999</v>
      </c>
      <c r="I10" s="81">
        <v>11427.5065</v>
      </c>
      <c r="J10" s="81">
        <v>12420.6752</v>
      </c>
      <c r="K10" s="81">
        <v>11718.76965</v>
      </c>
      <c r="L10" s="81">
        <v>11462.459140000001</v>
      </c>
      <c r="M10" s="81">
        <v>12527.37537</v>
      </c>
      <c r="N10" s="81">
        <v>11457.840980000001</v>
      </c>
      <c r="O10" s="81">
        <v>10154.123149999999</v>
      </c>
      <c r="P10" s="81">
        <v>9792.3338100000001</v>
      </c>
      <c r="Q10" s="81">
        <v>7822.2705999999998</v>
      </c>
      <c r="R10" s="81">
        <v>7930.9945900000002</v>
      </c>
      <c r="S10" s="81">
        <v>7335.0442899999998</v>
      </c>
      <c r="T10" s="81">
        <v>6630.3212400000002</v>
      </c>
      <c r="U10" s="81">
        <v>6557.42353</v>
      </c>
      <c r="V10" s="81">
        <v>8554.9595100000006</v>
      </c>
      <c r="W10" s="81">
        <v>6853.1030899999996</v>
      </c>
      <c r="X10" s="81">
        <v>6222.4767899999997</v>
      </c>
      <c r="Y10" s="81">
        <v>7728.08806</v>
      </c>
      <c r="Z10" s="81">
        <v>7727.9580699999997</v>
      </c>
      <c r="AA10" s="81">
        <v>6143.5473400000001</v>
      </c>
      <c r="AB10" s="81">
        <v>886.09226000000001</v>
      </c>
    </row>
    <row r="11" spans="1:28" x14ac:dyDescent="0.25">
      <c r="A11" s="2" t="s">
        <v>4</v>
      </c>
      <c r="B11" s="81">
        <v>26.508099999999999</v>
      </c>
      <c r="C11" s="81">
        <v>689.14257999999995</v>
      </c>
      <c r="D11" s="81">
        <v>5268.6375099999996</v>
      </c>
      <c r="E11" s="81">
        <v>7418.7421700000004</v>
      </c>
      <c r="F11" s="81">
        <v>7270.0078800000001</v>
      </c>
      <c r="G11" s="81">
        <v>7772.6608100000003</v>
      </c>
      <c r="H11" s="81">
        <v>7816.0006000000003</v>
      </c>
      <c r="I11" s="81">
        <v>7780.6541900000002</v>
      </c>
      <c r="J11" s="81">
        <v>8234.9603900000002</v>
      </c>
      <c r="K11" s="81">
        <v>8156.1295899999996</v>
      </c>
      <c r="L11" s="81">
        <v>8562.4184999999998</v>
      </c>
      <c r="M11" s="81">
        <v>9351.0050200000005</v>
      </c>
      <c r="N11" s="81">
        <v>9084.4557000000004</v>
      </c>
      <c r="O11" s="81">
        <v>9029.0255199999992</v>
      </c>
      <c r="P11" s="81">
        <v>9164.1315900000009</v>
      </c>
      <c r="Q11" s="81">
        <v>7613.2870400000002</v>
      </c>
      <c r="R11" s="81">
        <v>8457.8510200000001</v>
      </c>
      <c r="S11" s="81">
        <v>8296.4230499999994</v>
      </c>
      <c r="T11" s="81">
        <v>7645.9227700000001</v>
      </c>
      <c r="U11" s="81">
        <v>8315.1083999999992</v>
      </c>
      <c r="V11" s="81">
        <v>9921.8082699999995</v>
      </c>
      <c r="W11" s="81">
        <v>8267.2814600000002</v>
      </c>
      <c r="X11" s="81">
        <v>6486.7188500000002</v>
      </c>
      <c r="Y11" s="81">
        <v>7670.6417600000004</v>
      </c>
      <c r="Z11" s="81">
        <v>7150.7263899999998</v>
      </c>
      <c r="AA11" s="81">
        <v>5366.0369199999996</v>
      </c>
      <c r="AB11" s="81">
        <v>672.03628000000003</v>
      </c>
    </row>
    <row r="12" spans="1:28" x14ac:dyDescent="0.25">
      <c r="A12" s="2" t="s">
        <v>74</v>
      </c>
      <c r="B12" s="81">
        <v>0</v>
      </c>
      <c r="C12" s="81">
        <v>40.053019999999997</v>
      </c>
      <c r="D12" s="81">
        <v>83.462689999999995</v>
      </c>
      <c r="E12" s="81">
        <v>84.811980000000005</v>
      </c>
      <c r="F12" s="81">
        <v>108.4952</v>
      </c>
      <c r="G12" s="81">
        <v>60.630710000000001</v>
      </c>
      <c r="H12" s="81">
        <v>45.563929999999999</v>
      </c>
      <c r="I12" s="81">
        <v>34.28492</v>
      </c>
      <c r="J12" s="81">
        <v>30.577100000000002</v>
      </c>
      <c r="K12" s="81">
        <v>28.60688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0</v>
      </c>
      <c r="Y12" s="81">
        <v>0</v>
      </c>
      <c r="Z12" s="81">
        <v>0</v>
      </c>
      <c r="AA12" s="81">
        <v>0</v>
      </c>
      <c r="AB12" s="81">
        <v>0</v>
      </c>
    </row>
    <row r="13" spans="1:28" x14ac:dyDescent="0.25">
      <c r="A13" s="2" t="s">
        <v>6</v>
      </c>
      <c r="B13" s="81">
        <v>0</v>
      </c>
      <c r="C13" s="81">
        <v>0</v>
      </c>
      <c r="D13" s="81">
        <v>20.374510000000001</v>
      </c>
      <c r="E13" s="81">
        <v>17.668150000000001</v>
      </c>
      <c r="F13" s="81">
        <v>21.522349999999999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1">
        <v>0</v>
      </c>
      <c r="AB13" s="81">
        <v>0</v>
      </c>
    </row>
    <row r="14" spans="1:28" x14ac:dyDescent="0.25">
      <c r="A14" s="2" t="s">
        <v>7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R14" s="81">
        <v>0</v>
      </c>
      <c r="S14" s="81">
        <v>0</v>
      </c>
      <c r="T14" s="81">
        <v>0</v>
      </c>
      <c r="U14" s="81">
        <v>0</v>
      </c>
      <c r="V14" s="81">
        <v>0</v>
      </c>
      <c r="W14" s="81">
        <v>0</v>
      </c>
      <c r="X14" s="81">
        <v>0</v>
      </c>
      <c r="Y14" s="81">
        <v>0</v>
      </c>
      <c r="Z14" s="81">
        <v>0</v>
      </c>
      <c r="AA14" s="81">
        <v>0</v>
      </c>
      <c r="AB14" s="81">
        <v>0</v>
      </c>
    </row>
    <row r="16" spans="1:28" x14ac:dyDescent="0.25">
      <c r="A16" s="6" t="s">
        <v>12</v>
      </c>
      <c r="B16" s="6">
        <v>2</v>
      </c>
      <c r="C16" s="2">
        <v>10</v>
      </c>
    </row>
    <row r="17" spans="1:28" ht="15.75" x14ac:dyDescent="0.25">
      <c r="A17" s="137" t="s">
        <v>10</v>
      </c>
      <c r="B17" s="159" t="s">
        <v>9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</row>
    <row r="18" spans="1:28" x14ac:dyDescent="0.25">
      <c r="A18" s="137"/>
      <c r="B18" s="2">
        <v>0</v>
      </c>
      <c r="C18" s="2">
        <v>2</v>
      </c>
      <c r="D18" s="2">
        <v>5</v>
      </c>
      <c r="E18" s="2">
        <v>7</v>
      </c>
      <c r="F18" s="2">
        <v>9</v>
      </c>
      <c r="G18" s="2">
        <v>12</v>
      </c>
      <c r="H18" s="2">
        <v>14</v>
      </c>
      <c r="I18" s="2">
        <v>16</v>
      </c>
      <c r="J18" s="2">
        <v>19</v>
      </c>
      <c r="K18" s="2">
        <v>21</v>
      </c>
      <c r="L18" s="2">
        <v>23</v>
      </c>
      <c r="M18" s="2">
        <v>26</v>
      </c>
      <c r="N18" s="2">
        <v>28</v>
      </c>
      <c r="O18" s="2">
        <v>30</v>
      </c>
      <c r="P18" s="2">
        <v>33</v>
      </c>
      <c r="Q18" s="2">
        <v>35</v>
      </c>
      <c r="R18" s="2">
        <v>37</v>
      </c>
      <c r="S18" s="2">
        <v>40</v>
      </c>
      <c r="T18" s="2">
        <v>42</v>
      </c>
      <c r="U18" s="2">
        <v>44</v>
      </c>
      <c r="V18" s="2">
        <v>47</v>
      </c>
      <c r="W18" s="2">
        <v>49</v>
      </c>
      <c r="X18" s="2">
        <v>51</v>
      </c>
      <c r="Y18" s="2">
        <v>54</v>
      </c>
      <c r="Z18" s="2">
        <v>58</v>
      </c>
      <c r="AA18" s="2">
        <v>61</v>
      </c>
      <c r="AB18" s="2">
        <v>63</v>
      </c>
    </row>
    <row r="19" spans="1:28" x14ac:dyDescent="0.25">
      <c r="A19" s="2" t="s">
        <v>213</v>
      </c>
      <c r="B19" s="81">
        <f t="shared" ref="B19:AA19" si="0">B7*$B$16</f>
        <v>208.69842</v>
      </c>
      <c r="C19" s="81">
        <f t="shared" si="0"/>
        <v>5185.6840400000001</v>
      </c>
      <c r="D19" s="81">
        <f t="shared" si="0"/>
        <v>15933.53962</v>
      </c>
      <c r="E19" s="81">
        <f t="shared" si="0"/>
        <v>20951.366679999999</v>
      </c>
      <c r="F19" s="81">
        <f t="shared" si="0"/>
        <v>17847.270059999999</v>
      </c>
      <c r="G19" s="81">
        <f t="shared" si="0"/>
        <v>26960.922340000001</v>
      </c>
      <c r="H19" s="81">
        <f t="shared" si="0"/>
        <v>28067.69484</v>
      </c>
      <c r="I19" s="81">
        <f t="shared" si="0"/>
        <v>27091.63118</v>
      </c>
      <c r="J19" s="81">
        <f t="shared" si="0"/>
        <v>27150.8043</v>
      </c>
      <c r="K19" s="81">
        <f t="shared" si="0"/>
        <v>26393.334080000001</v>
      </c>
      <c r="L19" s="81">
        <f t="shared" si="0"/>
        <v>24565.610619999999</v>
      </c>
      <c r="M19" s="81">
        <f t="shared" si="0"/>
        <v>25744.74382</v>
      </c>
      <c r="N19" s="81">
        <f t="shared" si="0"/>
        <v>24225.221720000001</v>
      </c>
      <c r="O19" s="81">
        <f t="shared" si="0"/>
        <v>24059.544460000001</v>
      </c>
      <c r="P19" s="81">
        <f t="shared" si="0"/>
        <v>24473.78296</v>
      </c>
      <c r="Q19" s="81">
        <f t="shared" si="0"/>
        <v>22090.103360000001</v>
      </c>
      <c r="R19" s="81">
        <f t="shared" si="0"/>
        <v>23503.148659999999</v>
      </c>
      <c r="S19" s="81">
        <f t="shared" si="0"/>
        <v>23715.641739999999</v>
      </c>
      <c r="T19" s="81">
        <f t="shared" si="0"/>
        <v>22049.804459999999</v>
      </c>
      <c r="U19" s="81">
        <f t="shared" si="0"/>
        <v>20433.277399999999</v>
      </c>
      <c r="V19" s="81">
        <f t="shared" si="0"/>
        <v>21608.767019999999</v>
      </c>
      <c r="W19" s="81">
        <f t="shared" si="0"/>
        <v>20757.185880000001</v>
      </c>
      <c r="X19" s="81">
        <f t="shared" si="0"/>
        <v>15015.211960000001</v>
      </c>
      <c r="Y19" s="81">
        <f t="shared" si="0"/>
        <v>15461.723040000001</v>
      </c>
      <c r="Z19" s="81">
        <f t="shared" si="0"/>
        <v>13352.7214</v>
      </c>
      <c r="AA19" s="81">
        <f t="shared" si="0"/>
        <v>9354.4308600000004</v>
      </c>
      <c r="AB19" s="81">
        <f t="shared" ref="AB19:AB26" si="1">$C$16*AB7</f>
        <v>7489.8694999999998</v>
      </c>
    </row>
    <row r="20" spans="1:28" x14ac:dyDescent="0.25">
      <c r="A20" s="2" t="s">
        <v>214</v>
      </c>
      <c r="B20" s="81">
        <f t="shared" ref="B20:AA20" si="2">B8*$B$16</f>
        <v>0</v>
      </c>
      <c r="C20" s="81">
        <f t="shared" si="2"/>
        <v>1475.9888800000001</v>
      </c>
      <c r="D20" s="81">
        <f t="shared" si="2"/>
        <v>4370.0256799999997</v>
      </c>
      <c r="E20" s="81">
        <f t="shared" si="2"/>
        <v>4547.4536399999997</v>
      </c>
      <c r="F20" s="81">
        <f t="shared" si="2"/>
        <v>5342.8356800000001</v>
      </c>
      <c r="G20" s="81">
        <f t="shared" si="2"/>
        <v>3928.70336</v>
      </c>
      <c r="H20" s="81">
        <f t="shared" si="2"/>
        <v>3319.5106999999998</v>
      </c>
      <c r="I20" s="81">
        <f t="shared" si="2"/>
        <v>2749.2968799999999</v>
      </c>
      <c r="J20" s="81">
        <f t="shared" si="2"/>
        <v>2441.4021200000002</v>
      </c>
      <c r="K20" s="81">
        <f t="shared" si="2"/>
        <v>2102.0378599999999</v>
      </c>
      <c r="L20" s="81">
        <f t="shared" si="2"/>
        <v>1739.25532</v>
      </c>
      <c r="M20" s="81">
        <f t="shared" si="2"/>
        <v>1565.1850999999999</v>
      </c>
      <c r="N20" s="81">
        <f t="shared" si="2"/>
        <v>1363.8042800000001</v>
      </c>
      <c r="O20" s="81">
        <f t="shared" si="2"/>
        <v>1255.0259799999999</v>
      </c>
      <c r="P20" s="81">
        <f t="shared" si="2"/>
        <v>1203.8763200000001</v>
      </c>
      <c r="Q20" s="81">
        <f t="shared" si="2"/>
        <v>3144.7847999999999</v>
      </c>
      <c r="R20" s="81">
        <f t="shared" si="2"/>
        <v>1762.43462</v>
      </c>
      <c r="S20" s="81">
        <f t="shared" si="2"/>
        <v>1431.00064</v>
      </c>
      <c r="T20" s="81">
        <f t="shared" si="2"/>
        <v>2354.0322799999999</v>
      </c>
      <c r="U20" s="81">
        <f t="shared" si="2"/>
        <v>939.52650000000006</v>
      </c>
      <c r="V20" s="81">
        <f t="shared" si="2"/>
        <v>856.76774</v>
      </c>
      <c r="W20" s="81">
        <f t="shared" si="2"/>
        <v>716.89764000000002</v>
      </c>
      <c r="X20" s="81">
        <f t="shared" si="2"/>
        <v>444.90361999999999</v>
      </c>
      <c r="Y20" s="81">
        <f t="shared" si="2"/>
        <v>485.49682000000001</v>
      </c>
      <c r="Z20" s="81">
        <f t="shared" si="2"/>
        <v>381.81277999999998</v>
      </c>
      <c r="AA20" s="81">
        <f t="shared" si="2"/>
        <v>348.23432000000003</v>
      </c>
      <c r="AB20" s="81">
        <f t="shared" si="1"/>
        <v>308.35149999999999</v>
      </c>
    </row>
    <row r="21" spans="1:28" x14ac:dyDescent="0.25">
      <c r="A21" s="2" t="s">
        <v>215</v>
      </c>
      <c r="B21" s="81">
        <f t="shared" ref="B21:AA21" si="3">B9*$B$16</f>
        <v>0</v>
      </c>
      <c r="C21" s="81">
        <f t="shared" si="3"/>
        <v>1253.6331399999999</v>
      </c>
      <c r="D21" s="81">
        <f t="shared" si="3"/>
        <v>6652.0862800000004</v>
      </c>
      <c r="E21" s="81">
        <f t="shared" si="3"/>
        <v>10111.002780000001</v>
      </c>
      <c r="F21" s="81">
        <f t="shared" si="3"/>
        <v>10201.360860000001</v>
      </c>
      <c r="G21" s="81">
        <f t="shared" si="3"/>
        <v>10509.40652</v>
      </c>
      <c r="H21" s="81">
        <f t="shared" si="3"/>
        <v>10128.20622</v>
      </c>
      <c r="I21" s="81">
        <f t="shared" si="3"/>
        <v>10084.62118</v>
      </c>
      <c r="J21" s="81">
        <f t="shared" si="3"/>
        <v>10798.240180000001</v>
      </c>
      <c r="K21" s="81">
        <f t="shared" si="3"/>
        <v>10416.294620000001</v>
      </c>
      <c r="L21" s="81">
        <f t="shared" si="3"/>
        <v>10009.32956</v>
      </c>
      <c r="M21" s="81">
        <f t="shared" si="3"/>
        <v>10820.92268</v>
      </c>
      <c r="N21" s="81">
        <f t="shared" si="3"/>
        <v>10391.11184</v>
      </c>
      <c r="O21" s="81">
        <f t="shared" si="3"/>
        <v>10371.727779999999</v>
      </c>
      <c r="P21" s="81">
        <f t="shared" si="3"/>
        <v>10631.863579999999</v>
      </c>
      <c r="Q21" s="81">
        <f t="shared" si="3"/>
        <v>10420.36148</v>
      </c>
      <c r="R21" s="81">
        <f t="shared" si="3"/>
        <v>10043.034600000001</v>
      </c>
      <c r="S21" s="81">
        <f t="shared" si="3"/>
        <v>10043.95804</v>
      </c>
      <c r="T21" s="81">
        <f t="shared" si="3"/>
        <v>9771.4920999999995</v>
      </c>
      <c r="U21" s="81">
        <f t="shared" si="3"/>
        <v>9219.10736</v>
      </c>
      <c r="V21" s="81">
        <f t="shared" si="3"/>
        <v>10782.974980000001</v>
      </c>
      <c r="W21" s="81">
        <f t="shared" si="3"/>
        <v>9101.2183399999994</v>
      </c>
      <c r="X21" s="81">
        <f t="shared" si="3"/>
        <v>7708.9457199999997</v>
      </c>
      <c r="Y21" s="81">
        <f t="shared" si="3"/>
        <v>8952.4262199999994</v>
      </c>
      <c r="Z21" s="81">
        <f t="shared" si="3"/>
        <v>8316.2709599999998</v>
      </c>
      <c r="AA21" s="81">
        <f t="shared" si="3"/>
        <v>6189.8576400000002</v>
      </c>
      <c r="AB21" s="81">
        <f t="shared" si="1"/>
        <v>4360.2829000000002</v>
      </c>
    </row>
    <row r="22" spans="1:28" x14ac:dyDescent="0.25">
      <c r="A22" s="2" t="s">
        <v>216</v>
      </c>
      <c r="B22" s="81">
        <f t="shared" ref="B22:AA22" si="4">B10*$B$16</f>
        <v>51.955599999999997</v>
      </c>
      <c r="C22" s="81">
        <f t="shared" si="4"/>
        <v>2335.7878000000001</v>
      </c>
      <c r="D22" s="81">
        <f t="shared" si="4"/>
        <v>20803.202580000001</v>
      </c>
      <c r="E22" s="81">
        <f t="shared" si="4"/>
        <v>24419.337339999998</v>
      </c>
      <c r="F22" s="81">
        <f t="shared" si="4"/>
        <v>26783.472000000002</v>
      </c>
      <c r="G22" s="81">
        <f t="shared" si="4"/>
        <v>23853.83942</v>
      </c>
      <c r="H22" s="81">
        <f t="shared" si="4"/>
        <v>22685.957439999998</v>
      </c>
      <c r="I22" s="81">
        <f t="shared" si="4"/>
        <v>22855.012999999999</v>
      </c>
      <c r="J22" s="81">
        <f t="shared" si="4"/>
        <v>24841.350399999999</v>
      </c>
      <c r="K22" s="81">
        <f t="shared" si="4"/>
        <v>23437.5393</v>
      </c>
      <c r="L22" s="81">
        <f t="shared" si="4"/>
        <v>22924.918280000002</v>
      </c>
      <c r="M22" s="81">
        <f t="shared" si="4"/>
        <v>25054.750739999999</v>
      </c>
      <c r="N22" s="81">
        <f t="shared" si="4"/>
        <v>22915.681960000002</v>
      </c>
      <c r="O22" s="81">
        <f t="shared" si="4"/>
        <v>20308.246299999999</v>
      </c>
      <c r="P22" s="81">
        <f t="shared" si="4"/>
        <v>19584.66762</v>
      </c>
      <c r="Q22" s="81">
        <f t="shared" si="4"/>
        <v>15644.5412</v>
      </c>
      <c r="R22" s="81">
        <f t="shared" si="4"/>
        <v>15861.98918</v>
      </c>
      <c r="S22" s="81">
        <f t="shared" si="4"/>
        <v>14670.08858</v>
      </c>
      <c r="T22" s="81">
        <f t="shared" si="4"/>
        <v>13260.64248</v>
      </c>
      <c r="U22" s="81">
        <f t="shared" si="4"/>
        <v>13114.84706</v>
      </c>
      <c r="V22" s="81">
        <f t="shared" si="4"/>
        <v>17109.919020000001</v>
      </c>
      <c r="W22" s="81">
        <f t="shared" si="4"/>
        <v>13706.206179999999</v>
      </c>
      <c r="X22" s="81">
        <f t="shared" si="4"/>
        <v>12444.953579999999</v>
      </c>
      <c r="Y22" s="81">
        <f t="shared" si="4"/>
        <v>15456.17612</v>
      </c>
      <c r="Z22" s="81">
        <f t="shared" si="4"/>
        <v>15455.916139999999</v>
      </c>
      <c r="AA22" s="81">
        <f t="shared" si="4"/>
        <v>12287.09468</v>
      </c>
      <c r="AB22" s="81">
        <f t="shared" si="1"/>
        <v>8860.9225999999999</v>
      </c>
    </row>
    <row r="23" spans="1:28" x14ac:dyDescent="0.25">
      <c r="A23" s="2" t="s">
        <v>217</v>
      </c>
      <c r="B23" s="81">
        <f t="shared" ref="B23:AA23" si="5">B11*$B$16</f>
        <v>53.016199999999998</v>
      </c>
      <c r="C23" s="81">
        <f t="shared" si="5"/>
        <v>1378.2851599999999</v>
      </c>
      <c r="D23" s="81">
        <f t="shared" si="5"/>
        <v>10537.275019999999</v>
      </c>
      <c r="E23" s="81">
        <f t="shared" si="5"/>
        <v>14837.484340000001</v>
      </c>
      <c r="F23" s="81">
        <f t="shared" si="5"/>
        <v>14540.01576</v>
      </c>
      <c r="G23" s="81">
        <f t="shared" si="5"/>
        <v>15545.321620000001</v>
      </c>
      <c r="H23" s="81">
        <f t="shared" si="5"/>
        <v>15632.001200000001</v>
      </c>
      <c r="I23" s="81">
        <f t="shared" si="5"/>
        <v>15561.30838</v>
      </c>
      <c r="J23" s="81">
        <f t="shared" si="5"/>
        <v>16469.92078</v>
      </c>
      <c r="K23" s="81">
        <f t="shared" si="5"/>
        <v>16312.259179999999</v>
      </c>
      <c r="L23" s="81">
        <f t="shared" si="5"/>
        <v>17124.837</v>
      </c>
      <c r="M23" s="81">
        <f t="shared" si="5"/>
        <v>18702.010040000001</v>
      </c>
      <c r="N23" s="81">
        <f t="shared" si="5"/>
        <v>18168.911400000001</v>
      </c>
      <c r="O23" s="81">
        <f t="shared" si="5"/>
        <v>18058.051039999998</v>
      </c>
      <c r="P23" s="81">
        <f t="shared" si="5"/>
        <v>18328.263180000002</v>
      </c>
      <c r="Q23" s="81">
        <f t="shared" si="5"/>
        <v>15226.57408</v>
      </c>
      <c r="R23" s="81">
        <f t="shared" si="5"/>
        <v>16915.70204</v>
      </c>
      <c r="S23" s="81">
        <f t="shared" si="5"/>
        <v>16592.846099999999</v>
      </c>
      <c r="T23" s="81">
        <f t="shared" si="5"/>
        <v>15291.84554</v>
      </c>
      <c r="U23" s="81">
        <f t="shared" si="5"/>
        <v>16630.216799999998</v>
      </c>
      <c r="V23" s="81">
        <f t="shared" si="5"/>
        <v>19843.616539999999</v>
      </c>
      <c r="W23" s="81">
        <f t="shared" si="5"/>
        <v>16534.56292</v>
      </c>
      <c r="X23" s="81">
        <f t="shared" si="5"/>
        <v>12973.4377</v>
      </c>
      <c r="Y23" s="81">
        <f t="shared" si="5"/>
        <v>15341.283520000001</v>
      </c>
      <c r="Z23" s="81">
        <f t="shared" si="5"/>
        <v>14301.45278</v>
      </c>
      <c r="AA23" s="81">
        <f t="shared" si="5"/>
        <v>10732.073839999999</v>
      </c>
      <c r="AB23" s="81">
        <f t="shared" si="1"/>
        <v>6720.3628000000008</v>
      </c>
    </row>
    <row r="24" spans="1:28" x14ac:dyDescent="0.25">
      <c r="A24" s="2" t="s">
        <v>225</v>
      </c>
      <c r="B24" s="81">
        <f t="shared" ref="B24:AA24" si="6">B12*$B$16</f>
        <v>0</v>
      </c>
      <c r="C24" s="81">
        <f t="shared" si="6"/>
        <v>80.106039999999993</v>
      </c>
      <c r="D24" s="81">
        <f t="shared" si="6"/>
        <v>166.92537999999999</v>
      </c>
      <c r="E24" s="81">
        <f t="shared" si="6"/>
        <v>169.62396000000001</v>
      </c>
      <c r="F24" s="81">
        <f t="shared" si="6"/>
        <v>216.99039999999999</v>
      </c>
      <c r="G24" s="81">
        <f t="shared" si="6"/>
        <v>121.26142</v>
      </c>
      <c r="H24" s="81">
        <f t="shared" si="6"/>
        <v>91.127859999999998</v>
      </c>
      <c r="I24" s="81">
        <f t="shared" si="6"/>
        <v>68.569839999999999</v>
      </c>
      <c r="J24" s="81">
        <f t="shared" si="6"/>
        <v>61.154200000000003</v>
      </c>
      <c r="K24" s="81">
        <f t="shared" si="6"/>
        <v>57.213760000000001</v>
      </c>
      <c r="L24" s="81">
        <f t="shared" si="6"/>
        <v>0</v>
      </c>
      <c r="M24" s="81">
        <f t="shared" si="6"/>
        <v>0</v>
      </c>
      <c r="N24" s="81">
        <f t="shared" si="6"/>
        <v>0</v>
      </c>
      <c r="O24" s="81">
        <f t="shared" si="6"/>
        <v>0</v>
      </c>
      <c r="P24" s="81">
        <f t="shared" si="6"/>
        <v>0</v>
      </c>
      <c r="Q24" s="81">
        <f t="shared" si="6"/>
        <v>0</v>
      </c>
      <c r="R24" s="81">
        <f t="shared" si="6"/>
        <v>0</v>
      </c>
      <c r="S24" s="81">
        <f t="shared" si="6"/>
        <v>0</v>
      </c>
      <c r="T24" s="81">
        <f t="shared" si="6"/>
        <v>0</v>
      </c>
      <c r="U24" s="81">
        <f t="shared" si="6"/>
        <v>0</v>
      </c>
      <c r="V24" s="81">
        <f t="shared" si="6"/>
        <v>0</v>
      </c>
      <c r="W24" s="81">
        <f t="shared" si="6"/>
        <v>0</v>
      </c>
      <c r="X24" s="81">
        <f t="shared" si="6"/>
        <v>0</v>
      </c>
      <c r="Y24" s="81">
        <f t="shared" si="6"/>
        <v>0</v>
      </c>
      <c r="Z24" s="81">
        <f t="shared" si="6"/>
        <v>0</v>
      </c>
      <c r="AA24" s="81">
        <f t="shared" si="6"/>
        <v>0</v>
      </c>
      <c r="AB24" s="81">
        <f t="shared" si="1"/>
        <v>0</v>
      </c>
    </row>
    <row r="25" spans="1:28" x14ac:dyDescent="0.25">
      <c r="A25" s="2" t="s">
        <v>219</v>
      </c>
      <c r="B25" s="81">
        <f t="shared" ref="B25:AA25" si="7">B13*$B$16</f>
        <v>0</v>
      </c>
      <c r="C25" s="81">
        <f t="shared" si="7"/>
        <v>0</v>
      </c>
      <c r="D25" s="81">
        <f t="shared" si="7"/>
        <v>40.749020000000002</v>
      </c>
      <c r="E25" s="81">
        <f t="shared" si="7"/>
        <v>35.336300000000001</v>
      </c>
      <c r="F25" s="81">
        <f t="shared" si="7"/>
        <v>43.044699999999999</v>
      </c>
      <c r="G25" s="81">
        <f t="shared" si="7"/>
        <v>0</v>
      </c>
      <c r="H25" s="81">
        <f t="shared" si="7"/>
        <v>0</v>
      </c>
      <c r="I25" s="81">
        <f t="shared" si="7"/>
        <v>0</v>
      </c>
      <c r="J25" s="81">
        <f t="shared" si="7"/>
        <v>0</v>
      </c>
      <c r="K25" s="81">
        <f t="shared" si="7"/>
        <v>0</v>
      </c>
      <c r="L25" s="81">
        <f t="shared" si="7"/>
        <v>0</v>
      </c>
      <c r="M25" s="81">
        <f t="shared" si="7"/>
        <v>0</v>
      </c>
      <c r="N25" s="81">
        <f t="shared" si="7"/>
        <v>0</v>
      </c>
      <c r="O25" s="81">
        <f t="shared" si="7"/>
        <v>0</v>
      </c>
      <c r="P25" s="81">
        <f t="shared" si="7"/>
        <v>0</v>
      </c>
      <c r="Q25" s="81">
        <f t="shared" si="7"/>
        <v>0</v>
      </c>
      <c r="R25" s="81">
        <f t="shared" si="7"/>
        <v>0</v>
      </c>
      <c r="S25" s="81">
        <f t="shared" si="7"/>
        <v>0</v>
      </c>
      <c r="T25" s="81">
        <f t="shared" si="7"/>
        <v>0</v>
      </c>
      <c r="U25" s="81">
        <f t="shared" si="7"/>
        <v>0</v>
      </c>
      <c r="V25" s="81">
        <f t="shared" si="7"/>
        <v>0</v>
      </c>
      <c r="W25" s="81">
        <f t="shared" si="7"/>
        <v>0</v>
      </c>
      <c r="X25" s="81">
        <f t="shared" si="7"/>
        <v>0</v>
      </c>
      <c r="Y25" s="81">
        <f t="shared" si="7"/>
        <v>0</v>
      </c>
      <c r="Z25" s="81">
        <f t="shared" si="7"/>
        <v>0</v>
      </c>
      <c r="AA25" s="81">
        <f t="shared" si="7"/>
        <v>0</v>
      </c>
      <c r="AB25" s="81">
        <f t="shared" si="1"/>
        <v>0</v>
      </c>
    </row>
    <row r="26" spans="1:28" x14ac:dyDescent="0.25">
      <c r="A26" s="2" t="s">
        <v>220</v>
      </c>
      <c r="B26" s="81">
        <f t="shared" ref="B26:AA26" si="8">B14*$B$16</f>
        <v>0</v>
      </c>
      <c r="C26" s="81">
        <f t="shared" si="8"/>
        <v>0</v>
      </c>
      <c r="D26" s="81">
        <f t="shared" si="8"/>
        <v>0</v>
      </c>
      <c r="E26" s="81">
        <f t="shared" si="8"/>
        <v>0</v>
      </c>
      <c r="F26" s="81">
        <f t="shared" si="8"/>
        <v>0</v>
      </c>
      <c r="G26" s="81">
        <f t="shared" si="8"/>
        <v>0</v>
      </c>
      <c r="H26" s="81">
        <f t="shared" si="8"/>
        <v>0</v>
      </c>
      <c r="I26" s="81">
        <f t="shared" si="8"/>
        <v>0</v>
      </c>
      <c r="J26" s="81">
        <f t="shared" si="8"/>
        <v>0</v>
      </c>
      <c r="K26" s="81">
        <f t="shared" si="8"/>
        <v>0</v>
      </c>
      <c r="L26" s="81">
        <f t="shared" si="8"/>
        <v>0</v>
      </c>
      <c r="M26" s="81">
        <f t="shared" si="8"/>
        <v>0</v>
      </c>
      <c r="N26" s="81">
        <f t="shared" si="8"/>
        <v>0</v>
      </c>
      <c r="O26" s="81">
        <f t="shared" si="8"/>
        <v>0</v>
      </c>
      <c r="P26" s="81">
        <f t="shared" si="8"/>
        <v>0</v>
      </c>
      <c r="Q26" s="81">
        <f t="shared" si="8"/>
        <v>0</v>
      </c>
      <c r="R26" s="81">
        <f t="shared" si="8"/>
        <v>0</v>
      </c>
      <c r="S26" s="81">
        <f t="shared" si="8"/>
        <v>0</v>
      </c>
      <c r="T26" s="81">
        <f t="shared" si="8"/>
        <v>0</v>
      </c>
      <c r="U26" s="81">
        <f t="shared" si="8"/>
        <v>0</v>
      </c>
      <c r="V26" s="81">
        <f t="shared" si="8"/>
        <v>0</v>
      </c>
      <c r="W26" s="81">
        <f t="shared" si="8"/>
        <v>0</v>
      </c>
      <c r="X26" s="81">
        <f t="shared" si="8"/>
        <v>0</v>
      </c>
      <c r="Y26" s="81">
        <f t="shared" si="8"/>
        <v>0</v>
      </c>
      <c r="Z26" s="81">
        <f t="shared" si="8"/>
        <v>0</v>
      </c>
      <c r="AA26" s="81">
        <f t="shared" si="8"/>
        <v>0</v>
      </c>
      <c r="AB26" s="81">
        <f t="shared" si="1"/>
        <v>0</v>
      </c>
    </row>
    <row r="27" spans="1:28" x14ac:dyDescent="0.25">
      <c r="A27" s="2" t="s">
        <v>221</v>
      </c>
      <c r="B27" s="81">
        <f t="shared" ref="B27:AB27" si="9">SUM(B19:B26)</f>
        <v>313.67021999999997</v>
      </c>
      <c r="C27" s="81">
        <f t="shared" si="9"/>
        <v>11709.485060000001</v>
      </c>
      <c r="D27" s="81">
        <f t="shared" si="9"/>
        <v>58503.803580000007</v>
      </c>
      <c r="E27" s="81">
        <f t="shared" si="9"/>
        <v>75071.605039999995</v>
      </c>
      <c r="F27" s="81">
        <f t="shared" si="9"/>
        <v>74974.989459999997</v>
      </c>
      <c r="G27" s="81">
        <f t="shared" si="9"/>
        <v>80919.454679999995</v>
      </c>
      <c r="H27" s="81">
        <f t="shared" si="9"/>
        <v>79924.498259999993</v>
      </c>
      <c r="I27" s="81">
        <f t="shared" si="9"/>
        <v>78410.440459999998</v>
      </c>
      <c r="J27" s="81">
        <f t="shared" si="9"/>
        <v>81762.871979999996</v>
      </c>
      <c r="K27" s="81">
        <f t="shared" si="9"/>
        <v>78718.678799999994</v>
      </c>
      <c r="L27" s="81">
        <f t="shared" si="9"/>
        <v>76363.950779999999</v>
      </c>
      <c r="M27" s="81">
        <f t="shared" si="9"/>
        <v>81887.612380000006</v>
      </c>
      <c r="N27" s="81">
        <f t="shared" si="9"/>
        <v>77064.731200000009</v>
      </c>
      <c r="O27" s="81">
        <f t="shared" si="9"/>
        <v>74052.595559999987</v>
      </c>
      <c r="P27" s="81">
        <f t="shared" si="9"/>
        <v>74222.453659999999</v>
      </c>
      <c r="Q27" s="81">
        <f t="shared" si="9"/>
        <v>66526.364920000007</v>
      </c>
      <c r="R27" s="81">
        <f t="shared" si="9"/>
        <v>68086.309099999999</v>
      </c>
      <c r="S27" s="81">
        <f t="shared" si="9"/>
        <v>66453.535099999994</v>
      </c>
      <c r="T27" s="81">
        <f t="shared" si="9"/>
        <v>62727.816860000006</v>
      </c>
      <c r="U27" s="81">
        <f t="shared" si="9"/>
        <v>60336.975120000003</v>
      </c>
      <c r="V27" s="81">
        <f t="shared" si="9"/>
        <v>70202.045299999998</v>
      </c>
      <c r="W27" s="81">
        <f t="shared" si="9"/>
        <v>60816.070959999997</v>
      </c>
      <c r="X27" s="81">
        <f t="shared" si="9"/>
        <v>48587.452580000005</v>
      </c>
      <c r="Y27" s="81">
        <f t="shared" si="9"/>
        <v>55697.105719999992</v>
      </c>
      <c r="Z27" s="81">
        <f t="shared" si="9"/>
        <v>51808.174059999998</v>
      </c>
      <c r="AA27" s="81">
        <f t="shared" si="9"/>
        <v>38911.691339999998</v>
      </c>
      <c r="AB27" s="81">
        <f t="shared" si="9"/>
        <v>27739.789300000004</v>
      </c>
    </row>
    <row r="28" spans="1:28" x14ac:dyDescent="0.25">
      <c r="A28" s="26" t="s">
        <v>222</v>
      </c>
      <c r="B28" s="127">
        <f t="shared" ref="B28:AB28" si="10">B27/1000</f>
        <v>0.31367022</v>
      </c>
      <c r="C28" s="127">
        <f t="shared" si="10"/>
        <v>11.70948506</v>
      </c>
      <c r="D28" s="127">
        <f t="shared" si="10"/>
        <v>58.50380358000001</v>
      </c>
      <c r="E28" s="127">
        <f t="shared" si="10"/>
        <v>75.071605039999994</v>
      </c>
      <c r="F28" s="127">
        <f t="shared" si="10"/>
        <v>74.974989460000003</v>
      </c>
      <c r="G28" s="127">
        <f t="shared" si="10"/>
        <v>80.919454680000001</v>
      </c>
      <c r="H28" s="127">
        <f t="shared" si="10"/>
        <v>79.924498259999993</v>
      </c>
      <c r="I28" s="127">
        <f t="shared" si="10"/>
        <v>78.410440460000004</v>
      </c>
      <c r="J28" s="127">
        <f t="shared" si="10"/>
        <v>81.76287198</v>
      </c>
      <c r="K28" s="127">
        <f t="shared" si="10"/>
        <v>78.718678799999992</v>
      </c>
      <c r="L28" s="127">
        <f t="shared" si="10"/>
        <v>76.363950779999996</v>
      </c>
      <c r="M28" s="127">
        <f t="shared" si="10"/>
        <v>81.887612380000007</v>
      </c>
      <c r="N28" s="127">
        <f t="shared" si="10"/>
        <v>77.064731200000011</v>
      </c>
      <c r="O28" s="127">
        <f t="shared" si="10"/>
        <v>74.052595559999986</v>
      </c>
      <c r="P28" s="127">
        <f t="shared" si="10"/>
        <v>74.222453659999999</v>
      </c>
      <c r="Q28" s="127">
        <f t="shared" si="10"/>
        <v>66.526364920000006</v>
      </c>
      <c r="R28" s="127">
        <f t="shared" si="10"/>
        <v>68.086309099999994</v>
      </c>
      <c r="S28" s="127">
        <f t="shared" si="10"/>
        <v>66.453535099999996</v>
      </c>
      <c r="T28" s="127">
        <f t="shared" si="10"/>
        <v>62.727816860000004</v>
      </c>
      <c r="U28" s="127">
        <f t="shared" si="10"/>
        <v>60.336975120000005</v>
      </c>
      <c r="V28" s="127">
        <f t="shared" si="10"/>
        <v>70.202045299999995</v>
      </c>
      <c r="W28" s="127">
        <f t="shared" si="10"/>
        <v>60.816070959999998</v>
      </c>
      <c r="X28" s="127">
        <f t="shared" si="10"/>
        <v>48.587452580000004</v>
      </c>
      <c r="Y28" s="127">
        <f t="shared" si="10"/>
        <v>55.697105719999989</v>
      </c>
      <c r="Z28" s="127">
        <f t="shared" si="10"/>
        <v>51.808174059999999</v>
      </c>
      <c r="AA28" s="127">
        <f t="shared" si="10"/>
        <v>38.911691339999997</v>
      </c>
      <c r="AB28" s="127">
        <f t="shared" si="10"/>
        <v>27.739789300000005</v>
      </c>
    </row>
    <row r="30" spans="1:28" ht="15" customHeight="1" x14ac:dyDescent="0.25">
      <c r="A30" s="145" t="s">
        <v>84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</row>
    <row r="31" spans="1:28" ht="15" customHeight="1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</row>
    <row r="32" spans="1:28" ht="15.75" x14ac:dyDescent="0.25">
      <c r="A32" s="137" t="s">
        <v>10</v>
      </c>
      <c r="B32" s="160" t="s">
        <v>9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2"/>
    </row>
    <row r="33" spans="1:28" x14ac:dyDescent="0.25">
      <c r="A33" s="137"/>
      <c r="B33" s="2">
        <v>0</v>
      </c>
      <c r="C33" s="2">
        <v>2</v>
      </c>
      <c r="D33" s="2">
        <v>5</v>
      </c>
      <c r="E33" s="2">
        <v>7</v>
      </c>
      <c r="F33" s="2">
        <v>9</v>
      </c>
      <c r="G33" s="2">
        <v>12</v>
      </c>
      <c r="H33" s="2">
        <v>14</v>
      </c>
      <c r="I33" s="2">
        <v>16</v>
      </c>
      <c r="J33" s="2">
        <v>19</v>
      </c>
      <c r="K33" s="2">
        <v>21</v>
      </c>
      <c r="L33" s="2">
        <v>23</v>
      </c>
      <c r="M33" s="2">
        <v>26</v>
      </c>
      <c r="N33" s="2">
        <v>28</v>
      </c>
      <c r="O33" s="2">
        <v>30</v>
      </c>
      <c r="P33" s="2">
        <v>33</v>
      </c>
      <c r="Q33" s="2">
        <v>35</v>
      </c>
      <c r="R33" s="2">
        <v>37</v>
      </c>
      <c r="S33" s="2">
        <v>40</v>
      </c>
      <c r="T33" s="2">
        <v>42</v>
      </c>
      <c r="U33" s="2">
        <v>44</v>
      </c>
      <c r="V33" s="2">
        <v>47</v>
      </c>
      <c r="W33" s="2">
        <v>49</v>
      </c>
      <c r="X33" s="2">
        <v>51</v>
      </c>
      <c r="Y33" s="2">
        <v>54</v>
      </c>
      <c r="Z33" s="2">
        <v>58</v>
      </c>
      <c r="AA33" s="2">
        <v>61</v>
      </c>
      <c r="AB33" s="2">
        <v>63</v>
      </c>
    </row>
    <row r="34" spans="1:28" x14ac:dyDescent="0.25">
      <c r="A34" s="2" t="s">
        <v>0</v>
      </c>
      <c r="B34" s="81">
        <v>72.627279999999999</v>
      </c>
      <c r="C34" s="81">
        <v>3943.0168600000002</v>
      </c>
      <c r="D34" s="81">
        <v>7039.9655700000003</v>
      </c>
      <c r="E34" s="81">
        <v>7863.4387699999997</v>
      </c>
      <c r="F34" s="81">
        <v>9969.7303100000008</v>
      </c>
      <c r="G34" s="81">
        <v>11346.090319999999</v>
      </c>
      <c r="H34" s="81">
        <v>10899.178</v>
      </c>
      <c r="I34" s="81">
        <v>10587.90216</v>
      </c>
      <c r="J34" s="81">
        <v>11385.48208</v>
      </c>
      <c r="K34" s="81">
        <v>10918.42769</v>
      </c>
      <c r="L34" s="81">
        <v>11349.094230000001</v>
      </c>
      <c r="M34" s="81">
        <v>12001.65415</v>
      </c>
      <c r="N34" s="81">
        <v>10618.84582</v>
      </c>
      <c r="O34" s="81">
        <v>9729.4948700000004</v>
      </c>
      <c r="P34" s="81">
        <v>11314.08401</v>
      </c>
      <c r="Q34" s="81">
        <v>9720.6759199999997</v>
      </c>
      <c r="R34" s="81">
        <v>10357.54883</v>
      </c>
      <c r="S34" s="81">
        <v>11686.707479999999</v>
      </c>
      <c r="T34" s="81">
        <v>10756.57639</v>
      </c>
      <c r="U34" s="81">
        <v>10175.508379999999</v>
      </c>
      <c r="V34" s="81">
        <v>13031.904780000001</v>
      </c>
      <c r="W34" s="81">
        <v>9819.7969799999992</v>
      </c>
      <c r="X34" s="81">
        <v>8233.0312200000008</v>
      </c>
      <c r="Y34" s="81">
        <v>9930.85</v>
      </c>
      <c r="Z34" s="81">
        <v>10176.171840000001</v>
      </c>
      <c r="AA34" s="81">
        <v>11298.334720000001</v>
      </c>
      <c r="AB34" s="81">
        <v>2233.013805</v>
      </c>
    </row>
    <row r="35" spans="1:28" x14ac:dyDescent="0.25">
      <c r="A35" s="2" t="s">
        <v>1</v>
      </c>
      <c r="B35" s="81">
        <v>0</v>
      </c>
      <c r="C35" s="81">
        <v>1608.1222399999999</v>
      </c>
      <c r="D35" s="81">
        <v>2635.31196</v>
      </c>
      <c r="E35" s="81">
        <v>2814.0060400000002</v>
      </c>
      <c r="F35" s="81">
        <v>3194.2932500000002</v>
      </c>
      <c r="G35" s="81">
        <v>3718.58583</v>
      </c>
      <c r="H35" s="81">
        <v>3333.7348299999999</v>
      </c>
      <c r="I35" s="81">
        <v>2750.9098399999998</v>
      </c>
      <c r="J35" s="81">
        <v>2513.1169599999998</v>
      </c>
      <c r="K35" s="81">
        <v>2187.7672299999999</v>
      </c>
      <c r="L35" s="81">
        <v>1820.2911200000001</v>
      </c>
      <c r="M35" s="81">
        <v>1598.61429</v>
      </c>
      <c r="N35" s="81">
        <v>1299.51108</v>
      </c>
      <c r="O35" s="81">
        <v>1048.0213900000001</v>
      </c>
      <c r="P35" s="81">
        <v>980.25661000000002</v>
      </c>
      <c r="Q35" s="81">
        <v>743.94015000000002</v>
      </c>
      <c r="R35" s="81">
        <v>636.58122000000003</v>
      </c>
      <c r="S35" s="81">
        <v>617.33603000000005</v>
      </c>
      <c r="T35" s="81">
        <v>473.77661999999998</v>
      </c>
      <c r="U35" s="81">
        <v>409.72232000000002</v>
      </c>
      <c r="V35" s="81">
        <v>525.76891000000001</v>
      </c>
      <c r="W35" s="81">
        <v>365.40579000000002</v>
      </c>
      <c r="X35" s="81">
        <v>275.88517000000002</v>
      </c>
      <c r="Y35" s="81">
        <v>315.98284000000001</v>
      </c>
      <c r="Z35" s="81">
        <v>305.51769999999999</v>
      </c>
      <c r="AA35" s="81">
        <v>281.11318</v>
      </c>
      <c r="AB35" s="81">
        <v>68.088284999999999</v>
      </c>
    </row>
    <row r="36" spans="1:28" x14ac:dyDescent="0.25">
      <c r="A36" s="2" t="s">
        <v>2</v>
      </c>
      <c r="B36" s="81">
        <v>0</v>
      </c>
      <c r="C36" s="81">
        <v>1582.4903400000001</v>
      </c>
      <c r="D36" s="81">
        <v>3451.2347399999999</v>
      </c>
      <c r="E36" s="81">
        <v>4015.8643400000001</v>
      </c>
      <c r="F36" s="81">
        <v>4093.6525700000002</v>
      </c>
      <c r="G36" s="81">
        <v>4286.3280999999997</v>
      </c>
      <c r="H36" s="81">
        <v>3937.0731799999999</v>
      </c>
      <c r="I36" s="81">
        <v>3810.96236</v>
      </c>
      <c r="J36" s="81">
        <v>4638.8882299999996</v>
      </c>
      <c r="K36" s="81">
        <v>4489.4166999999998</v>
      </c>
      <c r="L36" s="81">
        <v>4398.5706399999999</v>
      </c>
      <c r="M36" s="81">
        <v>4839.9392699999999</v>
      </c>
      <c r="N36" s="81">
        <v>4373.4275399999997</v>
      </c>
      <c r="O36" s="81">
        <v>3993.8633199999999</v>
      </c>
      <c r="P36" s="81">
        <v>4756.2004299999999</v>
      </c>
      <c r="Q36" s="81">
        <v>4001.6085400000002</v>
      </c>
      <c r="R36" s="81">
        <v>4083.2017900000001</v>
      </c>
      <c r="S36" s="81">
        <v>4714.8090599999996</v>
      </c>
      <c r="T36" s="81">
        <v>4308.7233399999996</v>
      </c>
      <c r="U36" s="81">
        <v>4289.4476800000002</v>
      </c>
      <c r="V36" s="81">
        <v>5827.2509399999999</v>
      </c>
      <c r="W36" s="81">
        <v>5106.8900800000001</v>
      </c>
      <c r="X36" s="81">
        <v>3456.0241999999998</v>
      </c>
      <c r="Y36" s="81">
        <v>4332.4237199999998</v>
      </c>
      <c r="Z36" s="81">
        <v>4317.1944800000001</v>
      </c>
      <c r="AA36" s="81">
        <v>4443.4741899999999</v>
      </c>
      <c r="AB36" s="81">
        <v>743.41989000000001</v>
      </c>
    </row>
    <row r="37" spans="1:28" x14ac:dyDescent="0.25">
      <c r="A37" s="2" t="s">
        <v>3</v>
      </c>
      <c r="B37" s="81">
        <v>0</v>
      </c>
      <c r="C37" s="81">
        <v>1627.0938799999999</v>
      </c>
      <c r="D37" s="81">
        <v>6025.0757299999996</v>
      </c>
      <c r="E37" s="81">
        <v>8612.2655699999996</v>
      </c>
      <c r="F37" s="81">
        <v>8774.7685899999997</v>
      </c>
      <c r="G37" s="81">
        <v>9805.2353800000001</v>
      </c>
      <c r="H37" s="81">
        <v>9469.5733600000003</v>
      </c>
      <c r="I37" s="81">
        <v>9829.5496700000003</v>
      </c>
      <c r="J37" s="81">
        <v>11364.390820000001</v>
      </c>
      <c r="K37" s="81">
        <v>10388.074140000001</v>
      </c>
      <c r="L37" s="81">
        <v>10120.199210000001</v>
      </c>
      <c r="M37" s="81">
        <v>11373.277470000001</v>
      </c>
      <c r="N37" s="81">
        <v>10364.717780000001</v>
      </c>
      <c r="O37" s="81">
        <v>9524.5842200000006</v>
      </c>
      <c r="P37" s="81">
        <v>11282.16538</v>
      </c>
      <c r="Q37" s="81">
        <v>9190.4138899999998</v>
      </c>
      <c r="R37" s="81">
        <v>8744.0409999999993</v>
      </c>
      <c r="S37" s="81">
        <v>8682.9771999999994</v>
      </c>
      <c r="T37" s="81">
        <v>7635.4616699999997</v>
      </c>
      <c r="U37" s="81">
        <v>7262.1789500000004</v>
      </c>
      <c r="V37" s="81">
        <v>8839.2100900000005</v>
      </c>
      <c r="W37" s="81">
        <v>8376.0662799999991</v>
      </c>
      <c r="X37" s="81">
        <v>4868.3294299999998</v>
      </c>
      <c r="Y37" s="81">
        <v>5803.3205500000004</v>
      </c>
      <c r="Z37" s="81">
        <v>5454.43397</v>
      </c>
      <c r="AA37" s="81">
        <v>6251.7497899999998</v>
      </c>
      <c r="AB37" s="81">
        <v>906.85441500000002</v>
      </c>
    </row>
    <row r="38" spans="1:28" x14ac:dyDescent="0.25">
      <c r="A38" s="2" t="s">
        <v>4</v>
      </c>
      <c r="B38" s="81">
        <v>0</v>
      </c>
      <c r="C38" s="81">
        <v>1866.4042899999999</v>
      </c>
      <c r="D38" s="81">
        <v>3505.57863</v>
      </c>
      <c r="E38" s="81">
        <v>4478.2178299999996</v>
      </c>
      <c r="F38" s="81">
        <v>5232.4878799999997</v>
      </c>
      <c r="G38" s="81">
        <v>6059.3411500000002</v>
      </c>
      <c r="H38" s="81">
        <v>5895.7939900000001</v>
      </c>
      <c r="I38" s="81">
        <v>6029.0032799999999</v>
      </c>
      <c r="J38" s="81">
        <v>7160.3764199999996</v>
      </c>
      <c r="K38" s="81">
        <v>6771.8223200000002</v>
      </c>
      <c r="L38" s="81">
        <v>7299.2215299999998</v>
      </c>
      <c r="M38" s="81">
        <v>8230.7361700000001</v>
      </c>
      <c r="N38" s="81">
        <v>7505.4098299999996</v>
      </c>
      <c r="O38" s="81">
        <v>6852.7149600000002</v>
      </c>
      <c r="P38" s="81">
        <v>8171.7720099999997</v>
      </c>
      <c r="Q38" s="81">
        <v>6576.2265500000003</v>
      </c>
      <c r="R38" s="81">
        <v>6842.0205500000002</v>
      </c>
      <c r="S38" s="81">
        <v>7820.9643699999997</v>
      </c>
      <c r="T38" s="81">
        <v>7153.26397</v>
      </c>
      <c r="U38" s="81">
        <v>7776.8444900000004</v>
      </c>
      <c r="V38" s="81">
        <v>10611.9185</v>
      </c>
      <c r="W38" s="81">
        <v>9407.0729599999995</v>
      </c>
      <c r="X38" s="81">
        <v>5860.8965500000004</v>
      </c>
      <c r="Y38" s="81">
        <v>7451.4164000000001</v>
      </c>
      <c r="Z38" s="81">
        <v>7410.6833200000001</v>
      </c>
      <c r="AA38" s="81">
        <v>8582.1271099999994</v>
      </c>
      <c r="AB38" s="81">
        <v>1131.8654099999999</v>
      </c>
    </row>
    <row r="39" spans="1:28" x14ac:dyDescent="0.25">
      <c r="A39" s="2" t="s">
        <v>74</v>
      </c>
      <c r="B39" s="81">
        <v>0</v>
      </c>
      <c r="C39" s="81">
        <v>82.917370000000005</v>
      </c>
      <c r="D39" s="81">
        <v>401.44707</v>
      </c>
      <c r="E39" s="81">
        <v>386.17282999999998</v>
      </c>
      <c r="F39" s="81">
        <v>268.91431</v>
      </c>
      <c r="G39" s="81">
        <v>193.8272</v>
      </c>
      <c r="H39" s="81">
        <v>136.45469</v>
      </c>
      <c r="I39" s="81">
        <v>101.42596</v>
      </c>
      <c r="J39" s="81">
        <v>77.939499999999995</v>
      </c>
      <c r="K39" s="81">
        <v>58.406480000000002</v>
      </c>
      <c r="L39" s="81">
        <v>0</v>
      </c>
      <c r="M39" s="81">
        <v>0</v>
      </c>
      <c r="N39" s="81">
        <v>0</v>
      </c>
      <c r="O39" s="81">
        <v>0</v>
      </c>
      <c r="P39" s="81">
        <v>0</v>
      </c>
      <c r="Q39" s="81">
        <v>0</v>
      </c>
      <c r="R39" s="81">
        <v>308.89634000000001</v>
      </c>
      <c r="S39" s="81">
        <v>0</v>
      </c>
      <c r="T39" s="81">
        <v>0</v>
      </c>
      <c r="U39" s="81">
        <v>0</v>
      </c>
      <c r="V39" s="81">
        <v>0</v>
      </c>
      <c r="W39" s="81">
        <v>0</v>
      </c>
      <c r="X39" s="81">
        <v>0</v>
      </c>
      <c r="Y39" s="81">
        <v>0</v>
      </c>
      <c r="Z39" s="81">
        <v>0</v>
      </c>
      <c r="AA39" s="81">
        <v>0</v>
      </c>
      <c r="AB39" s="81">
        <v>0</v>
      </c>
    </row>
    <row r="40" spans="1:28" x14ac:dyDescent="0.25">
      <c r="A40" s="2" t="s">
        <v>6</v>
      </c>
      <c r="B40" s="81">
        <v>0</v>
      </c>
      <c r="C40" s="81">
        <v>23.561879999999999</v>
      </c>
      <c r="D40" s="81">
        <v>45.243850000000002</v>
      </c>
      <c r="E40" s="81">
        <v>39.257460000000002</v>
      </c>
      <c r="F40" s="81">
        <v>29.918489999999998</v>
      </c>
      <c r="G40" s="81">
        <v>18.58154</v>
      </c>
      <c r="H40" s="81">
        <v>15.08958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0</v>
      </c>
      <c r="P40" s="81">
        <v>0</v>
      </c>
      <c r="Q40" s="81">
        <v>0</v>
      </c>
      <c r="R40" s="81">
        <v>0</v>
      </c>
      <c r="S40" s="81">
        <v>0</v>
      </c>
      <c r="T40" s="81">
        <v>0</v>
      </c>
      <c r="U40" s="81">
        <v>0</v>
      </c>
      <c r="V40" s="81">
        <v>0</v>
      </c>
      <c r="W40" s="81">
        <v>0</v>
      </c>
      <c r="X40" s="81">
        <v>0</v>
      </c>
      <c r="Y40" s="81">
        <v>0</v>
      </c>
      <c r="Z40" s="81">
        <v>0</v>
      </c>
      <c r="AA40" s="81">
        <v>0</v>
      </c>
      <c r="AB40" s="81">
        <v>0</v>
      </c>
    </row>
    <row r="41" spans="1:28" x14ac:dyDescent="0.25">
      <c r="A41" s="2" t="s">
        <v>7</v>
      </c>
      <c r="B41" s="81">
        <v>0</v>
      </c>
      <c r="C41" s="81">
        <v>0</v>
      </c>
      <c r="D41" s="81">
        <v>0</v>
      </c>
      <c r="E41" s="81">
        <v>12.725490000000001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1">
        <v>0</v>
      </c>
      <c r="N41" s="81">
        <v>0</v>
      </c>
      <c r="O41" s="81">
        <v>0</v>
      </c>
      <c r="P41" s="81">
        <v>0</v>
      </c>
      <c r="Q41" s="81">
        <v>0</v>
      </c>
      <c r="R41" s="81">
        <v>0</v>
      </c>
      <c r="S41" s="81">
        <v>0</v>
      </c>
      <c r="T41" s="81">
        <v>0</v>
      </c>
      <c r="U41" s="81">
        <v>0</v>
      </c>
      <c r="V41" s="81">
        <v>0</v>
      </c>
      <c r="W41" s="81">
        <v>0</v>
      </c>
      <c r="X41" s="81">
        <v>0</v>
      </c>
      <c r="Y41" s="81">
        <v>0</v>
      </c>
      <c r="Z41" s="81">
        <v>0</v>
      </c>
      <c r="AA41" s="81">
        <v>0</v>
      </c>
      <c r="AB41" s="81">
        <v>0</v>
      </c>
    </row>
    <row r="43" spans="1:28" x14ac:dyDescent="0.25">
      <c r="A43" s="6" t="s">
        <v>12</v>
      </c>
      <c r="B43" s="6">
        <v>2</v>
      </c>
      <c r="C43" s="2">
        <v>10</v>
      </c>
    </row>
    <row r="44" spans="1:28" ht="15.75" x14ac:dyDescent="0.25">
      <c r="A44" s="137" t="s">
        <v>10</v>
      </c>
      <c r="B44" s="159" t="s">
        <v>9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</row>
    <row r="45" spans="1:28" x14ac:dyDescent="0.25">
      <c r="A45" s="137"/>
      <c r="B45" s="2">
        <v>0</v>
      </c>
      <c r="C45" s="2">
        <v>2</v>
      </c>
      <c r="D45" s="2">
        <v>5</v>
      </c>
      <c r="E45" s="2">
        <v>7</v>
      </c>
      <c r="F45" s="2">
        <v>9</v>
      </c>
      <c r="G45" s="2">
        <v>12</v>
      </c>
      <c r="H45" s="2">
        <v>14</v>
      </c>
      <c r="I45" s="2">
        <v>16</v>
      </c>
      <c r="J45" s="2">
        <v>19</v>
      </c>
      <c r="K45" s="2">
        <v>21</v>
      </c>
      <c r="L45" s="2">
        <v>23</v>
      </c>
      <c r="M45" s="2">
        <v>26</v>
      </c>
      <c r="N45" s="2">
        <v>28</v>
      </c>
      <c r="O45" s="2">
        <v>30</v>
      </c>
      <c r="P45" s="2">
        <v>33</v>
      </c>
      <c r="Q45" s="2">
        <v>35</v>
      </c>
      <c r="R45" s="2">
        <v>37</v>
      </c>
      <c r="S45" s="2">
        <v>40</v>
      </c>
      <c r="T45" s="2">
        <v>42</v>
      </c>
      <c r="U45" s="2">
        <v>44</v>
      </c>
      <c r="V45" s="2">
        <v>47</v>
      </c>
      <c r="W45" s="2">
        <v>49</v>
      </c>
      <c r="X45" s="2">
        <v>51</v>
      </c>
      <c r="Y45" s="2">
        <v>54</v>
      </c>
      <c r="Z45" s="2">
        <v>58</v>
      </c>
      <c r="AA45" s="2">
        <v>61</v>
      </c>
      <c r="AB45" s="2">
        <v>63</v>
      </c>
    </row>
    <row r="46" spans="1:28" x14ac:dyDescent="0.25">
      <c r="A46" s="2" t="s">
        <v>213</v>
      </c>
      <c r="B46" s="81">
        <f t="shared" ref="B46:AA46" si="11">B34*$B$43</f>
        <v>145.25456</v>
      </c>
      <c r="C46" s="81">
        <f t="shared" si="11"/>
        <v>7886.0337200000004</v>
      </c>
      <c r="D46" s="81">
        <f t="shared" si="11"/>
        <v>14079.931140000001</v>
      </c>
      <c r="E46" s="81">
        <f t="shared" si="11"/>
        <v>15726.877539999999</v>
      </c>
      <c r="F46" s="81">
        <f t="shared" si="11"/>
        <v>19939.460620000002</v>
      </c>
      <c r="G46" s="81">
        <f t="shared" si="11"/>
        <v>22692.180639999999</v>
      </c>
      <c r="H46" s="81">
        <f t="shared" si="11"/>
        <v>21798.356</v>
      </c>
      <c r="I46" s="81">
        <f t="shared" si="11"/>
        <v>21175.804319999999</v>
      </c>
      <c r="J46" s="81">
        <f t="shared" si="11"/>
        <v>22770.96416</v>
      </c>
      <c r="K46" s="81">
        <f t="shared" si="11"/>
        <v>21836.855380000001</v>
      </c>
      <c r="L46" s="81">
        <f t="shared" si="11"/>
        <v>22698.188460000001</v>
      </c>
      <c r="M46" s="81">
        <f t="shared" si="11"/>
        <v>24003.308300000001</v>
      </c>
      <c r="N46" s="81">
        <f t="shared" si="11"/>
        <v>21237.691640000001</v>
      </c>
      <c r="O46" s="81">
        <f t="shared" si="11"/>
        <v>19458.989740000001</v>
      </c>
      <c r="P46" s="81">
        <f t="shared" si="11"/>
        <v>22628.168020000001</v>
      </c>
      <c r="Q46" s="81">
        <f t="shared" si="11"/>
        <v>19441.351839999999</v>
      </c>
      <c r="R46" s="81">
        <f t="shared" si="11"/>
        <v>20715.097659999999</v>
      </c>
      <c r="S46" s="81">
        <f t="shared" si="11"/>
        <v>23373.414959999998</v>
      </c>
      <c r="T46" s="81">
        <f t="shared" si="11"/>
        <v>21513.15278</v>
      </c>
      <c r="U46" s="81">
        <f t="shared" si="11"/>
        <v>20351.016759999999</v>
      </c>
      <c r="V46" s="81">
        <f t="shared" si="11"/>
        <v>26063.809560000002</v>
      </c>
      <c r="W46" s="81">
        <f t="shared" si="11"/>
        <v>19639.593959999998</v>
      </c>
      <c r="X46" s="81">
        <f t="shared" si="11"/>
        <v>16466.062440000002</v>
      </c>
      <c r="Y46" s="81">
        <f t="shared" si="11"/>
        <v>19861.7</v>
      </c>
      <c r="Z46" s="81">
        <f t="shared" si="11"/>
        <v>20352.343680000002</v>
      </c>
      <c r="AA46" s="81">
        <f t="shared" si="11"/>
        <v>22596.669440000001</v>
      </c>
      <c r="AB46" s="81">
        <f t="shared" ref="AB46:AB53" si="12">$C$43*AB34</f>
        <v>22330.138050000001</v>
      </c>
    </row>
    <row r="47" spans="1:28" x14ac:dyDescent="0.25">
      <c r="A47" s="2" t="s">
        <v>214</v>
      </c>
      <c r="B47" s="81">
        <f t="shared" ref="B47:AA47" si="13">B35*$B$43</f>
        <v>0</v>
      </c>
      <c r="C47" s="81">
        <f t="shared" si="13"/>
        <v>3216.2444799999998</v>
      </c>
      <c r="D47" s="81">
        <f t="shared" si="13"/>
        <v>5270.62392</v>
      </c>
      <c r="E47" s="81">
        <f t="shared" si="13"/>
        <v>5628.0120800000004</v>
      </c>
      <c r="F47" s="81">
        <f t="shared" si="13"/>
        <v>6388.5865000000003</v>
      </c>
      <c r="G47" s="81">
        <f t="shared" si="13"/>
        <v>7437.17166</v>
      </c>
      <c r="H47" s="81">
        <f t="shared" si="13"/>
        <v>6667.4696599999997</v>
      </c>
      <c r="I47" s="81">
        <f t="shared" si="13"/>
        <v>5501.8196799999996</v>
      </c>
      <c r="J47" s="81">
        <f t="shared" si="13"/>
        <v>5026.2339199999997</v>
      </c>
      <c r="K47" s="81">
        <f t="shared" si="13"/>
        <v>4375.5344599999999</v>
      </c>
      <c r="L47" s="81">
        <f t="shared" si="13"/>
        <v>3640.5822400000002</v>
      </c>
      <c r="M47" s="81">
        <f t="shared" si="13"/>
        <v>3197.22858</v>
      </c>
      <c r="N47" s="81">
        <f t="shared" si="13"/>
        <v>2599.02216</v>
      </c>
      <c r="O47" s="81">
        <f t="shared" si="13"/>
        <v>2096.0427800000002</v>
      </c>
      <c r="P47" s="81">
        <f t="shared" si="13"/>
        <v>1960.51322</v>
      </c>
      <c r="Q47" s="81">
        <f t="shared" si="13"/>
        <v>1487.8803</v>
      </c>
      <c r="R47" s="81">
        <f t="shared" si="13"/>
        <v>1273.1624400000001</v>
      </c>
      <c r="S47" s="81">
        <f t="shared" si="13"/>
        <v>1234.6720600000001</v>
      </c>
      <c r="T47" s="81">
        <f t="shared" si="13"/>
        <v>947.55323999999996</v>
      </c>
      <c r="U47" s="81">
        <f t="shared" si="13"/>
        <v>819.44464000000005</v>
      </c>
      <c r="V47" s="81">
        <f t="shared" si="13"/>
        <v>1051.53782</v>
      </c>
      <c r="W47" s="81">
        <f t="shared" si="13"/>
        <v>730.81158000000005</v>
      </c>
      <c r="X47" s="81">
        <f t="shared" si="13"/>
        <v>551.77034000000003</v>
      </c>
      <c r="Y47" s="81">
        <f t="shared" si="13"/>
        <v>631.96568000000002</v>
      </c>
      <c r="Z47" s="81">
        <f t="shared" si="13"/>
        <v>611.03539999999998</v>
      </c>
      <c r="AA47" s="81">
        <f t="shared" si="13"/>
        <v>562.22636</v>
      </c>
      <c r="AB47" s="81">
        <f t="shared" si="12"/>
        <v>680.88284999999996</v>
      </c>
    </row>
    <row r="48" spans="1:28" x14ac:dyDescent="0.25">
      <c r="A48" s="2" t="s">
        <v>215</v>
      </c>
      <c r="B48" s="81">
        <f t="shared" ref="B48:AA48" si="14">B36*$B$43</f>
        <v>0</v>
      </c>
      <c r="C48" s="81">
        <f t="shared" si="14"/>
        <v>3164.9806800000001</v>
      </c>
      <c r="D48" s="81">
        <f t="shared" si="14"/>
        <v>6902.4694799999997</v>
      </c>
      <c r="E48" s="81">
        <f t="shared" si="14"/>
        <v>8031.7286800000002</v>
      </c>
      <c r="F48" s="81">
        <f t="shared" si="14"/>
        <v>8187.3051400000004</v>
      </c>
      <c r="G48" s="81">
        <f t="shared" si="14"/>
        <v>8572.6561999999994</v>
      </c>
      <c r="H48" s="81">
        <f t="shared" si="14"/>
        <v>7874.1463599999997</v>
      </c>
      <c r="I48" s="81">
        <f t="shared" si="14"/>
        <v>7621.92472</v>
      </c>
      <c r="J48" s="81">
        <f t="shared" si="14"/>
        <v>9277.7764599999991</v>
      </c>
      <c r="K48" s="81">
        <f t="shared" si="14"/>
        <v>8978.8333999999995</v>
      </c>
      <c r="L48" s="81">
        <f t="shared" si="14"/>
        <v>8797.1412799999998</v>
      </c>
      <c r="M48" s="81">
        <f t="shared" si="14"/>
        <v>9679.8785399999997</v>
      </c>
      <c r="N48" s="81">
        <f t="shared" si="14"/>
        <v>8746.8550799999994</v>
      </c>
      <c r="O48" s="81">
        <f t="shared" si="14"/>
        <v>7987.7266399999999</v>
      </c>
      <c r="P48" s="81">
        <f t="shared" si="14"/>
        <v>9512.4008599999997</v>
      </c>
      <c r="Q48" s="81">
        <f t="shared" si="14"/>
        <v>8003.2170800000004</v>
      </c>
      <c r="R48" s="81">
        <f t="shared" si="14"/>
        <v>8166.4035800000001</v>
      </c>
      <c r="S48" s="81">
        <f t="shared" si="14"/>
        <v>9429.6181199999992</v>
      </c>
      <c r="T48" s="81">
        <f t="shared" si="14"/>
        <v>8617.4466799999991</v>
      </c>
      <c r="U48" s="81">
        <f t="shared" si="14"/>
        <v>8578.8953600000004</v>
      </c>
      <c r="V48" s="81">
        <f t="shared" si="14"/>
        <v>11654.50188</v>
      </c>
      <c r="W48" s="81">
        <f t="shared" si="14"/>
        <v>10213.78016</v>
      </c>
      <c r="X48" s="81">
        <f t="shared" si="14"/>
        <v>6912.0483999999997</v>
      </c>
      <c r="Y48" s="81">
        <f t="shared" si="14"/>
        <v>8664.8474399999996</v>
      </c>
      <c r="Z48" s="81">
        <f t="shared" si="14"/>
        <v>8634.3889600000002</v>
      </c>
      <c r="AA48" s="81">
        <f t="shared" si="14"/>
        <v>8886.9483799999998</v>
      </c>
      <c r="AB48" s="81">
        <f t="shared" si="12"/>
        <v>7434.1989000000003</v>
      </c>
    </row>
    <row r="49" spans="1:33" x14ac:dyDescent="0.25">
      <c r="A49" s="2" t="s">
        <v>216</v>
      </c>
      <c r="B49" s="81">
        <f t="shared" ref="B49:AA49" si="15">B37*$B$43</f>
        <v>0</v>
      </c>
      <c r="C49" s="81">
        <f t="shared" si="15"/>
        <v>3254.1877599999998</v>
      </c>
      <c r="D49" s="81">
        <f t="shared" si="15"/>
        <v>12050.151459999999</v>
      </c>
      <c r="E49" s="81">
        <f t="shared" si="15"/>
        <v>17224.531139999999</v>
      </c>
      <c r="F49" s="81">
        <f t="shared" si="15"/>
        <v>17549.537179999999</v>
      </c>
      <c r="G49" s="81">
        <f t="shared" si="15"/>
        <v>19610.47076</v>
      </c>
      <c r="H49" s="81">
        <f t="shared" si="15"/>
        <v>18939.146720000001</v>
      </c>
      <c r="I49" s="81">
        <f t="shared" si="15"/>
        <v>19659.099340000001</v>
      </c>
      <c r="J49" s="81">
        <f t="shared" si="15"/>
        <v>22728.781640000001</v>
      </c>
      <c r="K49" s="81">
        <f t="shared" si="15"/>
        <v>20776.148280000001</v>
      </c>
      <c r="L49" s="81">
        <f t="shared" si="15"/>
        <v>20240.398420000001</v>
      </c>
      <c r="M49" s="81">
        <f t="shared" si="15"/>
        <v>22746.554940000002</v>
      </c>
      <c r="N49" s="81">
        <f t="shared" si="15"/>
        <v>20729.435560000002</v>
      </c>
      <c r="O49" s="81">
        <f t="shared" si="15"/>
        <v>19049.168440000001</v>
      </c>
      <c r="P49" s="81">
        <f t="shared" si="15"/>
        <v>22564.330760000001</v>
      </c>
      <c r="Q49" s="81">
        <f t="shared" si="15"/>
        <v>18380.82778</v>
      </c>
      <c r="R49" s="81">
        <f t="shared" si="15"/>
        <v>17488.081999999999</v>
      </c>
      <c r="S49" s="81">
        <f t="shared" si="15"/>
        <v>17365.954399999999</v>
      </c>
      <c r="T49" s="81">
        <f t="shared" si="15"/>
        <v>15270.923339999999</v>
      </c>
      <c r="U49" s="81">
        <f t="shared" si="15"/>
        <v>14524.357900000001</v>
      </c>
      <c r="V49" s="81">
        <f t="shared" si="15"/>
        <v>17678.420180000001</v>
      </c>
      <c r="W49" s="81">
        <f t="shared" si="15"/>
        <v>16752.132559999998</v>
      </c>
      <c r="X49" s="81">
        <f t="shared" si="15"/>
        <v>9736.6588599999995</v>
      </c>
      <c r="Y49" s="81">
        <f t="shared" si="15"/>
        <v>11606.641100000001</v>
      </c>
      <c r="Z49" s="81">
        <f t="shared" si="15"/>
        <v>10908.86794</v>
      </c>
      <c r="AA49" s="81">
        <f t="shared" si="15"/>
        <v>12503.49958</v>
      </c>
      <c r="AB49" s="81">
        <f t="shared" si="12"/>
        <v>9068.5441499999997</v>
      </c>
    </row>
    <row r="50" spans="1:33" x14ac:dyDescent="0.25">
      <c r="A50" s="2" t="s">
        <v>217</v>
      </c>
      <c r="B50" s="81">
        <f t="shared" ref="B50:AA50" si="16">B38*$B$43</f>
        <v>0</v>
      </c>
      <c r="C50" s="81">
        <f t="shared" si="16"/>
        <v>3732.8085799999999</v>
      </c>
      <c r="D50" s="81">
        <f t="shared" si="16"/>
        <v>7011.15726</v>
      </c>
      <c r="E50" s="81">
        <f t="shared" si="16"/>
        <v>8956.4356599999992</v>
      </c>
      <c r="F50" s="81">
        <f t="shared" si="16"/>
        <v>10464.975759999999</v>
      </c>
      <c r="G50" s="81">
        <f t="shared" si="16"/>
        <v>12118.6823</v>
      </c>
      <c r="H50" s="81">
        <f t="shared" si="16"/>
        <v>11791.58798</v>
      </c>
      <c r="I50" s="81">
        <f t="shared" si="16"/>
        <v>12058.00656</v>
      </c>
      <c r="J50" s="81">
        <f t="shared" si="16"/>
        <v>14320.752839999999</v>
      </c>
      <c r="K50" s="81">
        <f t="shared" si="16"/>
        <v>13543.64464</v>
      </c>
      <c r="L50" s="81">
        <f t="shared" si="16"/>
        <v>14598.44306</v>
      </c>
      <c r="M50" s="81">
        <f t="shared" si="16"/>
        <v>16461.47234</v>
      </c>
      <c r="N50" s="81">
        <f t="shared" si="16"/>
        <v>15010.819659999999</v>
      </c>
      <c r="O50" s="81">
        <f t="shared" si="16"/>
        <v>13705.42992</v>
      </c>
      <c r="P50" s="81">
        <f t="shared" si="16"/>
        <v>16343.544019999999</v>
      </c>
      <c r="Q50" s="81">
        <f t="shared" si="16"/>
        <v>13152.453100000001</v>
      </c>
      <c r="R50" s="81">
        <f t="shared" si="16"/>
        <v>13684.0411</v>
      </c>
      <c r="S50" s="81">
        <f t="shared" si="16"/>
        <v>15641.928739999999</v>
      </c>
      <c r="T50" s="81">
        <f t="shared" si="16"/>
        <v>14306.52794</v>
      </c>
      <c r="U50" s="81">
        <f t="shared" si="16"/>
        <v>15553.688980000001</v>
      </c>
      <c r="V50" s="81">
        <f t="shared" si="16"/>
        <v>21223.837</v>
      </c>
      <c r="W50" s="81">
        <f t="shared" si="16"/>
        <v>18814.145919999999</v>
      </c>
      <c r="X50" s="81">
        <f t="shared" si="16"/>
        <v>11721.793100000001</v>
      </c>
      <c r="Y50" s="81">
        <f t="shared" si="16"/>
        <v>14902.8328</v>
      </c>
      <c r="Z50" s="81">
        <f t="shared" si="16"/>
        <v>14821.36664</v>
      </c>
      <c r="AA50" s="81">
        <f t="shared" si="16"/>
        <v>17164.254219999999</v>
      </c>
      <c r="AB50" s="81">
        <f t="shared" si="12"/>
        <v>11318.6541</v>
      </c>
    </row>
    <row r="51" spans="1:33" x14ac:dyDescent="0.25">
      <c r="A51" s="2" t="s">
        <v>225</v>
      </c>
      <c r="B51" s="81">
        <f t="shared" ref="B51:AA51" si="17">B39*$B$43</f>
        <v>0</v>
      </c>
      <c r="C51" s="81">
        <f t="shared" si="17"/>
        <v>165.83474000000001</v>
      </c>
      <c r="D51" s="81">
        <f t="shared" si="17"/>
        <v>802.89413999999999</v>
      </c>
      <c r="E51" s="81">
        <f t="shared" si="17"/>
        <v>772.34565999999995</v>
      </c>
      <c r="F51" s="81">
        <f t="shared" si="17"/>
        <v>537.82862</v>
      </c>
      <c r="G51" s="81">
        <f t="shared" si="17"/>
        <v>387.65440000000001</v>
      </c>
      <c r="H51" s="81">
        <f t="shared" si="17"/>
        <v>272.90938</v>
      </c>
      <c r="I51" s="81">
        <f t="shared" si="17"/>
        <v>202.85192000000001</v>
      </c>
      <c r="J51" s="81">
        <f t="shared" si="17"/>
        <v>155.87899999999999</v>
      </c>
      <c r="K51" s="81">
        <f t="shared" si="17"/>
        <v>116.81296</v>
      </c>
      <c r="L51" s="81">
        <f t="shared" si="17"/>
        <v>0</v>
      </c>
      <c r="M51" s="81">
        <f t="shared" si="17"/>
        <v>0</v>
      </c>
      <c r="N51" s="81">
        <f t="shared" si="17"/>
        <v>0</v>
      </c>
      <c r="O51" s="81">
        <f t="shared" si="17"/>
        <v>0</v>
      </c>
      <c r="P51" s="81">
        <f t="shared" si="17"/>
        <v>0</v>
      </c>
      <c r="Q51" s="81">
        <f t="shared" si="17"/>
        <v>0</v>
      </c>
      <c r="R51" s="81">
        <f t="shared" si="17"/>
        <v>617.79268000000002</v>
      </c>
      <c r="S51" s="81">
        <f t="shared" si="17"/>
        <v>0</v>
      </c>
      <c r="T51" s="81">
        <f t="shared" si="17"/>
        <v>0</v>
      </c>
      <c r="U51" s="81">
        <f t="shared" si="17"/>
        <v>0</v>
      </c>
      <c r="V51" s="81">
        <f t="shared" si="17"/>
        <v>0</v>
      </c>
      <c r="W51" s="81">
        <f t="shared" si="17"/>
        <v>0</v>
      </c>
      <c r="X51" s="81">
        <f t="shared" si="17"/>
        <v>0</v>
      </c>
      <c r="Y51" s="81">
        <f t="shared" si="17"/>
        <v>0</v>
      </c>
      <c r="Z51" s="81">
        <f t="shared" si="17"/>
        <v>0</v>
      </c>
      <c r="AA51" s="81">
        <f t="shared" si="17"/>
        <v>0</v>
      </c>
      <c r="AB51" s="81">
        <f t="shared" si="12"/>
        <v>0</v>
      </c>
    </row>
    <row r="52" spans="1:33" x14ac:dyDescent="0.25">
      <c r="A52" s="2" t="s">
        <v>219</v>
      </c>
      <c r="B52" s="81">
        <f t="shared" ref="B52:AA52" si="18">B40*$B$43</f>
        <v>0</v>
      </c>
      <c r="C52" s="81">
        <f t="shared" si="18"/>
        <v>47.123759999999997</v>
      </c>
      <c r="D52" s="81">
        <f t="shared" si="18"/>
        <v>90.487700000000004</v>
      </c>
      <c r="E52" s="81">
        <f t="shared" si="18"/>
        <v>78.514920000000004</v>
      </c>
      <c r="F52" s="81">
        <f t="shared" si="18"/>
        <v>59.836979999999997</v>
      </c>
      <c r="G52" s="81">
        <f t="shared" si="18"/>
        <v>37.163080000000001</v>
      </c>
      <c r="H52" s="81">
        <f t="shared" si="18"/>
        <v>30.17916</v>
      </c>
      <c r="I52" s="81">
        <f t="shared" si="18"/>
        <v>0</v>
      </c>
      <c r="J52" s="81">
        <f t="shared" si="18"/>
        <v>0</v>
      </c>
      <c r="K52" s="81">
        <f t="shared" si="18"/>
        <v>0</v>
      </c>
      <c r="L52" s="81">
        <f t="shared" si="18"/>
        <v>0</v>
      </c>
      <c r="M52" s="81">
        <f t="shared" si="18"/>
        <v>0</v>
      </c>
      <c r="N52" s="81">
        <f t="shared" si="18"/>
        <v>0</v>
      </c>
      <c r="O52" s="81">
        <f t="shared" si="18"/>
        <v>0</v>
      </c>
      <c r="P52" s="81">
        <f t="shared" si="18"/>
        <v>0</v>
      </c>
      <c r="Q52" s="81">
        <f t="shared" si="18"/>
        <v>0</v>
      </c>
      <c r="R52" s="81">
        <f t="shared" si="18"/>
        <v>0</v>
      </c>
      <c r="S52" s="81">
        <f t="shared" si="18"/>
        <v>0</v>
      </c>
      <c r="T52" s="81">
        <f t="shared" si="18"/>
        <v>0</v>
      </c>
      <c r="U52" s="81">
        <f t="shared" si="18"/>
        <v>0</v>
      </c>
      <c r="V52" s="81">
        <f t="shared" si="18"/>
        <v>0</v>
      </c>
      <c r="W52" s="81">
        <f t="shared" si="18"/>
        <v>0</v>
      </c>
      <c r="X52" s="81">
        <f t="shared" si="18"/>
        <v>0</v>
      </c>
      <c r="Y52" s="81">
        <f t="shared" si="18"/>
        <v>0</v>
      </c>
      <c r="Z52" s="81">
        <f t="shared" si="18"/>
        <v>0</v>
      </c>
      <c r="AA52" s="81">
        <f t="shared" si="18"/>
        <v>0</v>
      </c>
      <c r="AB52" s="81">
        <f t="shared" si="12"/>
        <v>0</v>
      </c>
    </row>
    <row r="53" spans="1:33" x14ac:dyDescent="0.25">
      <c r="A53" s="2" t="s">
        <v>220</v>
      </c>
      <c r="B53" s="81">
        <f t="shared" ref="B53:AA53" si="19">B41*$B$43</f>
        <v>0</v>
      </c>
      <c r="C53" s="81">
        <f t="shared" si="19"/>
        <v>0</v>
      </c>
      <c r="D53" s="81">
        <f t="shared" si="19"/>
        <v>0</v>
      </c>
      <c r="E53" s="81">
        <f t="shared" si="19"/>
        <v>25.450980000000001</v>
      </c>
      <c r="F53" s="81">
        <f t="shared" si="19"/>
        <v>0</v>
      </c>
      <c r="G53" s="81">
        <f t="shared" si="19"/>
        <v>0</v>
      </c>
      <c r="H53" s="81">
        <f t="shared" si="19"/>
        <v>0</v>
      </c>
      <c r="I53" s="81">
        <f t="shared" si="19"/>
        <v>0</v>
      </c>
      <c r="J53" s="81">
        <f t="shared" si="19"/>
        <v>0</v>
      </c>
      <c r="K53" s="81">
        <f t="shared" si="19"/>
        <v>0</v>
      </c>
      <c r="L53" s="81">
        <f t="shared" si="19"/>
        <v>0</v>
      </c>
      <c r="M53" s="81">
        <f t="shared" si="19"/>
        <v>0</v>
      </c>
      <c r="N53" s="81">
        <f t="shared" si="19"/>
        <v>0</v>
      </c>
      <c r="O53" s="81">
        <f t="shared" si="19"/>
        <v>0</v>
      </c>
      <c r="P53" s="81">
        <f t="shared" si="19"/>
        <v>0</v>
      </c>
      <c r="Q53" s="81">
        <f t="shared" si="19"/>
        <v>0</v>
      </c>
      <c r="R53" s="81">
        <f t="shared" si="19"/>
        <v>0</v>
      </c>
      <c r="S53" s="81">
        <f t="shared" si="19"/>
        <v>0</v>
      </c>
      <c r="T53" s="81">
        <f t="shared" si="19"/>
        <v>0</v>
      </c>
      <c r="U53" s="81">
        <f t="shared" si="19"/>
        <v>0</v>
      </c>
      <c r="V53" s="81">
        <f t="shared" si="19"/>
        <v>0</v>
      </c>
      <c r="W53" s="81">
        <f t="shared" si="19"/>
        <v>0</v>
      </c>
      <c r="X53" s="81">
        <f t="shared" si="19"/>
        <v>0</v>
      </c>
      <c r="Y53" s="81">
        <f t="shared" si="19"/>
        <v>0</v>
      </c>
      <c r="Z53" s="81">
        <f t="shared" si="19"/>
        <v>0</v>
      </c>
      <c r="AA53" s="81">
        <f t="shared" si="19"/>
        <v>0</v>
      </c>
      <c r="AB53" s="81">
        <f t="shared" si="12"/>
        <v>0</v>
      </c>
    </row>
    <row r="54" spans="1:33" x14ac:dyDescent="0.25">
      <c r="A54" s="2" t="s">
        <v>221</v>
      </c>
      <c r="B54" s="81">
        <f t="shared" ref="B54:AB54" si="20">SUM(B46:B53)</f>
        <v>145.25456</v>
      </c>
      <c r="C54" s="81">
        <f t="shared" si="20"/>
        <v>21467.21372</v>
      </c>
      <c r="D54" s="81">
        <f t="shared" si="20"/>
        <v>46207.715099999994</v>
      </c>
      <c r="E54" s="81">
        <f t="shared" si="20"/>
        <v>56443.896659999999</v>
      </c>
      <c r="F54" s="81">
        <f t="shared" si="20"/>
        <v>63127.5308</v>
      </c>
      <c r="G54" s="81">
        <f t="shared" si="20"/>
        <v>70855.979039999991</v>
      </c>
      <c r="H54" s="81">
        <f t="shared" si="20"/>
        <v>67373.795259999999</v>
      </c>
      <c r="I54" s="81">
        <f t="shared" si="20"/>
        <v>66219.506540000002</v>
      </c>
      <c r="J54" s="81">
        <f t="shared" si="20"/>
        <v>74280.388019999999</v>
      </c>
      <c r="K54" s="81">
        <f t="shared" si="20"/>
        <v>69627.829119999995</v>
      </c>
      <c r="L54" s="81">
        <f t="shared" si="20"/>
        <v>69974.753460000007</v>
      </c>
      <c r="M54" s="81">
        <f t="shared" si="20"/>
        <v>76088.4427</v>
      </c>
      <c r="N54" s="81">
        <f t="shared" si="20"/>
        <v>68323.824099999998</v>
      </c>
      <c r="O54" s="81">
        <f t="shared" si="20"/>
        <v>62297.357520000005</v>
      </c>
      <c r="P54" s="81">
        <f t="shared" si="20"/>
        <v>73008.956879999998</v>
      </c>
      <c r="Q54" s="81">
        <f t="shared" si="20"/>
        <v>60465.730100000001</v>
      </c>
      <c r="R54" s="81">
        <f t="shared" si="20"/>
        <v>61944.579459999994</v>
      </c>
      <c r="S54" s="81">
        <f t="shared" si="20"/>
        <v>67045.588279999996</v>
      </c>
      <c r="T54" s="81">
        <f t="shared" si="20"/>
        <v>60655.60398</v>
      </c>
      <c r="U54" s="81">
        <f t="shared" si="20"/>
        <v>59827.403640000004</v>
      </c>
      <c r="V54" s="81">
        <f t="shared" si="20"/>
        <v>77672.106440000003</v>
      </c>
      <c r="W54" s="81">
        <f t="shared" si="20"/>
        <v>66150.464179999995</v>
      </c>
      <c r="X54" s="81">
        <f t="shared" si="20"/>
        <v>45388.333140000002</v>
      </c>
      <c r="Y54" s="81">
        <f t="shared" si="20"/>
        <v>55667.98702</v>
      </c>
      <c r="Z54" s="81">
        <f t="shared" si="20"/>
        <v>55328.002620000007</v>
      </c>
      <c r="AA54" s="81">
        <f t="shared" si="20"/>
        <v>61713.597980000006</v>
      </c>
      <c r="AB54" s="81">
        <f t="shared" si="20"/>
        <v>50832.41805</v>
      </c>
    </row>
    <row r="55" spans="1:33" x14ac:dyDescent="0.25">
      <c r="A55" s="26" t="s">
        <v>222</v>
      </c>
      <c r="B55" s="127">
        <f t="shared" ref="B55:AB55" si="21">B54/1000</f>
        <v>0.14525456</v>
      </c>
      <c r="C55" s="127">
        <f t="shared" si="21"/>
        <v>21.46721372</v>
      </c>
      <c r="D55" s="127">
        <f t="shared" si="21"/>
        <v>46.207715099999994</v>
      </c>
      <c r="E55" s="127">
        <f t="shared" si="21"/>
        <v>56.44389666</v>
      </c>
      <c r="F55" s="127">
        <f t="shared" si="21"/>
        <v>63.127530800000002</v>
      </c>
      <c r="G55" s="127">
        <f t="shared" si="21"/>
        <v>70.855979039999994</v>
      </c>
      <c r="H55" s="127">
        <f t="shared" si="21"/>
        <v>67.373795259999994</v>
      </c>
      <c r="I55" s="127">
        <f t="shared" si="21"/>
        <v>66.219506539999998</v>
      </c>
      <c r="J55" s="127">
        <f t="shared" si="21"/>
        <v>74.280388020000004</v>
      </c>
      <c r="K55" s="127">
        <f t="shared" si="21"/>
        <v>69.627829120000001</v>
      </c>
      <c r="L55" s="127">
        <f t="shared" si="21"/>
        <v>69.974753460000002</v>
      </c>
      <c r="M55" s="127">
        <f t="shared" si="21"/>
        <v>76.088442700000002</v>
      </c>
      <c r="N55" s="127">
        <f t="shared" si="21"/>
        <v>68.323824099999996</v>
      </c>
      <c r="O55" s="127">
        <f t="shared" si="21"/>
        <v>62.297357520000006</v>
      </c>
      <c r="P55" s="127">
        <f t="shared" si="21"/>
        <v>73.00895688</v>
      </c>
      <c r="Q55" s="127">
        <f t="shared" si="21"/>
        <v>60.465730100000002</v>
      </c>
      <c r="R55" s="127">
        <f t="shared" si="21"/>
        <v>61.944579459999993</v>
      </c>
      <c r="S55" s="127">
        <f t="shared" si="21"/>
        <v>67.04558827999999</v>
      </c>
      <c r="T55" s="127">
        <f t="shared" si="21"/>
        <v>60.655603980000002</v>
      </c>
      <c r="U55" s="127">
        <f t="shared" si="21"/>
        <v>59.827403640000007</v>
      </c>
      <c r="V55" s="127">
        <f t="shared" si="21"/>
        <v>77.672106440000007</v>
      </c>
      <c r="W55" s="127">
        <f t="shared" si="21"/>
        <v>66.15046418</v>
      </c>
      <c r="X55" s="127">
        <f t="shared" si="21"/>
        <v>45.38833314</v>
      </c>
      <c r="Y55" s="127">
        <f t="shared" si="21"/>
        <v>55.667987019999998</v>
      </c>
      <c r="Z55" s="127">
        <f t="shared" si="21"/>
        <v>55.328002620000007</v>
      </c>
      <c r="AA55" s="127">
        <f t="shared" si="21"/>
        <v>61.713597980000003</v>
      </c>
      <c r="AB55" s="127">
        <f t="shared" si="21"/>
        <v>50.832418050000001</v>
      </c>
    </row>
    <row r="58" spans="1:33" ht="23.25" x14ac:dyDescent="0.35">
      <c r="A58" s="140" t="s">
        <v>79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</row>
    <row r="59" spans="1:33" x14ac:dyDescent="0.25">
      <c r="A59" s="13" t="s">
        <v>34</v>
      </c>
      <c r="B59" s="34">
        <v>1.0873999999999999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S59" s="4"/>
      <c r="T59" s="4"/>
      <c r="U59" s="4"/>
      <c r="V59" s="4"/>
      <c r="AB59" s="31"/>
    </row>
    <row r="60" spans="1:33" x14ac:dyDescent="0.25">
      <c r="A60" s="2" t="s">
        <v>35</v>
      </c>
      <c r="B60" s="3">
        <v>-7.8100000000000003E-2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S60" s="4"/>
      <c r="T60" s="4"/>
      <c r="U60" s="4"/>
      <c r="V60" s="4"/>
      <c r="AB60" s="32"/>
    </row>
    <row r="61" spans="1:33" x14ac:dyDescent="0.25">
      <c r="A61" s="2" t="s">
        <v>9</v>
      </c>
      <c r="B61" s="2">
        <v>0</v>
      </c>
      <c r="C61" s="2">
        <v>2</v>
      </c>
      <c r="D61" s="2">
        <v>5</v>
      </c>
      <c r="E61" s="2">
        <v>7</v>
      </c>
      <c r="F61" s="2">
        <v>9</v>
      </c>
      <c r="G61" s="2">
        <v>12</v>
      </c>
      <c r="H61" s="2">
        <v>14</v>
      </c>
      <c r="I61" s="2">
        <v>16</v>
      </c>
      <c r="J61" s="2">
        <v>19</v>
      </c>
      <c r="K61" s="2">
        <v>21</v>
      </c>
      <c r="L61" s="2">
        <v>23</v>
      </c>
      <c r="M61" s="2">
        <v>26</v>
      </c>
      <c r="N61" s="2">
        <v>28</v>
      </c>
      <c r="O61" s="2">
        <v>30</v>
      </c>
      <c r="P61" s="2">
        <v>33</v>
      </c>
      <c r="Q61" s="2">
        <v>35</v>
      </c>
      <c r="R61" s="2">
        <v>37</v>
      </c>
      <c r="S61" s="2">
        <v>40</v>
      </c>
      <c r="T61" s="2">
        <v>42</v>
      </c>
      <c r="U61" s="2">
        <v>44</v>
      </c>
      <c r="V61" s="2">
        <v>47</v>
      </c>
      <c r="W61" s="2">
        <v>49</v>
      </c>
      <c r="X61" s="2">
        <v>51</v>
      </c>
      <c r="Y61" s="2">
        <v>54</v>
      </c>
      <c r="Z61" s="2">
        <v>58</v>
      </c>
      <c r="AA61" s="2">
        <v>61</v>
      </c>
      <c r="AB61" s="2">
        <v>63</v>
      </c>
      <c r="AG61" s="19"/>
    </row>
    <row r="62" spans="1:33" x14ac:dyDescent="0.25">
      <c r="A62" s="2" t="s">
        <v>33</v>
      </c>
      <c r="B62" s="11">
        <v>0.85199999999999998</v>
      </c>
      <c r="C62" s="11">
        <v>0.82199999999999995</v>
      </c>
      <c r="D62" s="11">
        <v>0.84599999999999997</v>
      </c>
      <c r="E62" s="11">
        <v>0.71299999999999997</v>
      </c>
      <c r="F62" s="11">
        <v>0.82699999999999996</v>
      </c>
      <c r="G62" s="11">
        <v>0.82399999999999995</v>
      </c>
      <c r="H62" s="11">
        <v>1.004</v>
      </c>
      <c r="I62" s="11">
        <v>1.054</v>
      </c>
      <c r="J62" s="11">
        <v>0.996</v>
      </c>
      <c r="K62" s="11">
        <v>1.3720000000000001</v>
      </c>
      <c r="L62" s="11">
        <v>1.5580000000000001</v>
      </c>
      <c r="M62" s="11">
        <v>1.49</v>
      </c>
      <c r="N62" s="11">
        <v>1.9179999999999999</v>
      </c>
      <c r="O62" s="11">
        <v>1.8240000000000001</v>
      </c>
      <c r="P62" s="11">
        <v>1.5980000000000001</v>
      </c>
      <c r="Q62" s="11">
        <v>1.9239999999999999</v>
      </c>
      <c r="R62" s="11">
        <v>1.8859999999999999</v>
      </c>
      <c r="S62" s="11">
        <v>1.8480000000000001</v>
      </c>
      <c r="T62" s="11">
        <v>1.1279999999999999</v>
      </c>
      <c r="U62" s="11">
        <v>0.93400000000000005</v>
      </c>
      <c r="V62" s="11">
        <v>0.40300000000000002</v>
      </c>
      <c r="W62" s="11">
        <v>0.76400000000000001</v>
      </c>
      <c r="X62" s="11">
        <v>0.47699999999999998</v>
      </c>
      <c r="Y62" s="11">
        <v>0.4</v>
      </c>
      <c r="Z62" s="11">
        <v>0.42699999999999999</v>
      </c>
      <c r="AA62" s="11">
        <v>0.53700000000000003</v>
      </c>
      <c r="AB62" s="11">
        <v>0.83799999999999997</v>
      </c>
    </row>
    <row r="63" spans="1:33" x14ac:dyDescent="0.25">
      <c r="A63" s="2" t="s">
        <v>12</v>
      </c>
      <c r="B63" s="2">
        <v>126</v>
      </c>
      <c r="C63" s="2">
        <v>126</v>
      </c>
      <c r="D63" s="2">
        <v>1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1</v>
      </c>
      <c r="K63" s="2">
        <v>1</v>
      </c>
      <c r="L63" s="2">
        <v>1</v>
      </c>
      <c r="M63" s="2">
        <v>1</v>
      </c>
      <c r="N63" s="2">
        <v>1</v>
      </c>
      <c r="O63" s="2">
        <v>1</v>
      </c>
      <c r="P63" s="2">
        <v>1</v>
      </c>
      <c r="Q63" s="2">
        <v>1</v>
      </c>
      <c r="R63" s="2">
        <v>1</v>
      </c>
      <c r="S63" s="2">
        <v>1</v>
      </c>
      <c r="T63" s="2">
        <v>11</v>
      </c>
      <c r="U63" s="2">
        <v>21</v>
      </c>
      <c r="V63" s="2">
        <v>21</v>
      </c>
      <c r="W63" s="2">
        <v>21</v>
      </c>
      <c r="X63" s="2">
        <v>21</v>
      </c>
      <c r="Y63" s="2">
        <v>14.333333333333334</v>
      </c>
      <c r="Z63" s="2">
        <v>21</v>
      </c>
      <c r="AA63" s="2">
        <v>81</v>
      </c>
      <c r="AB63" s="2">
        <v>81</v>
      </c>
    </row>
    <row r="64" spans="1:33" x14ac:dyDescent="0.25">
      <c r="A64" s="99" t="s">
        <v>36</v>
      </c>
      <c r="B64" s="81">
        <f t="shared" ref="B64:AB64" si="22">(($B$59*B62+$B$60)*B63)</f>
        <v>106.89396479999999</v>
      </c>
      <c r="C64" s="81">
        <f t="shared" si="22"/>
        <v>102.78359279999999</v>
      </c>
      <c r="D64" s="11">
        <f t="shared" si="22"/>
        <v>0.84184039999999993</v>
      </c>
      <c r="E64" s="11">
        <f t="shared" si="22"/>
        <v>0.69721619999999995</v>
      </c>
      <c r="F64" s="11">
        <f t="shared" si="22"/>
        <v>0.8211797999999999</v>
      </c>
      <c r="G64" s="11">
        <f t="shared" si="22"/>
        <v>0.81791759999999991</v>
      </c>
      <c r="H64" s="25">
        <f t="shared" si="22"/>
        <v>1.0136495999999999</v>
      </c>
      <c r="I64" s="25">
        <f t="shared" si="22"/>
        <v>1.0680196</v>
      </c>
      <c r="J64" s="25">
        <f t="shared" si="22"/>
        <v>1.0049503999999998</v>
      </c>
      <c r="K64" s="25">
        <f t="shared" si="22"/>
        <v>1.4138127999999999</v>
      </c>
      <c r="L64" s="25">
        <f t="shared" si="22"/>
        <v>1.6160691999999999</v>
      </c>
      <c r="M64" s="25">
        <f t="shared" si="22"/>
        <v>1.5421259999999999</v>
      </c>
      <c r="N64" s="25">
        <f t="shared" si="22"/>
        <v>2.0075331999999997</v>
      </c>
      <c r="O64" s="25">
        <f t="shared" si="22"/>
        <v>1.9053175999999998</v>
      </c>
      <c r="P64" s="25">
        <f t="shared" si="22"/>
        <v>1.6595651999999999</v>
      </c>
      <c r="Q64" s="25">
        <f t="shared" si="22"/>
        <v>2.0140575999999997</v>
      </c>
      <c r="R64" s="25">
        <f t="shared" si="22"/>
        <v>1.9727363999999996</v>
      </c>
      <c r="S64" s="25">
        <f t="shared" si="22"/>
        <v>1.9314152</v>
      </c>
      <c r="T64" s="48">
        <f t="shared" si="22"/>
        <v>12.633359199999997</v>
      </c>
      <c r="U64" s="48">
        <f t="shared" si="22"/>
        <v>19.688163599999999</v>
      </c>
      <c r="V64" s="25">
        <f t="shared" si="22"/>
        <v>7.5625662</v>
      </c>
      <c r="W64" s="48">
        <f t="shared" si="22"/>
        <v>15.806145600000001</v>
      </c>
      <c r="X64" s="25">
        <f t="shared" si="22"/>
        <v>9.252385799999999</v>
      </c>
      <c r="Y64" s="25">
        <f t="shared" si="22"/>
        <v>5.1149933333333335</v>
      </c>
      <c r="Z64" s="25">
        <f t="shared" si="22"/>
        <v>8.1106157999999997</v>
      </c>
      <c r="AA64" s="48">
        <f t="shared" si="22"/>
        <v>40.972537799999998</v>
      </c>
      <c r="AB64" s="48">
        <f t="shared" si="22"/>
        <v>67.484437199999988</v>
      </c>
    </row>
    <row r="65" spans="1:61" x14ac:dyDescent="0.25">
      <c r="A65" s="99" t="s">
        <v>37</v>
      </c>
      <c r="B65" s="81">
        <f t="shared" ref="B65:AB65" si="23">B64*1000</f>
        <v>106893.96479999999</v>
      </c>
      <c r="C65" s="81">
        <f t="shared" si="23"/>
        <v>102783.5928</v>
      </c>
      <c r="D65" s="81">
        <f t="shared" si="23"/>
        <v>841.84039999999993</v>
      </c>
      <c r="E65" s="81">
        <f t="shared" si="23"/>
        <v>697.21619999999996</v>
      </c>
      <c r="F65" s="81">
        <f t="shared" si="23"/>
        <v>821.17979999999989</v>
      </c>
      <c r="G65" s="81">
        <f t="shared" si="23"/>
        <v>817.91759999999988</v>
      </c>
      <c r="H65" s="81">
        <f t="shared" si="23"/>
        <v>1013.6496</v>
      </c>
      <c r="I65" s="81">
        <f t="shared" si="23"/>
        <v>1068.0195999999999</v>
      </c>
      <c r="J65" s="81">
        <f t="shared" si="23"/>
        <v>1004.9503999999998</v>
      </c>
      <c r="K65" s="81">
        <f t="shared" si="23"/>
        <v>1413.8127999999999</v>
      </c>
      <c r="L65" s="81">
        <f t="shared" si="23"/>
        <v>1616.0691999999999</v>
      </c>
      <c r="M65" s="81">
        <f t="shared" si="23"/>
        <v>1542.126</v>
      </c>
      <c r="N65" s="81">
        <f t="shared" si="23"/>
        <v>2007.5331999999996</v>
      </c>
      <c r="O65" s="81">
        <f t="shared" si="23"/>
        <v>1905.3175999999999</v>
      </c>
      <c r="P65" s="81">
        <f t="shared" si="23"/>
        <v>1659.5651999999998</v>
      </c>
      <c r="Q65" s="81">
        <f t="shared" si="23"/>
        <v>2014.0575999999996</v>
      </c>
      <c r="R65" s="81">
        <f t="shared" si="23"/>
        <v>1972.7363999999995</v>
      </c>
      <c r="S65" s="81">
        <f t="shared" si="23"/>
        <v>1931.4151999999999</v>
      </c>
      <c r="T65" s="81">
        <f t="shared" si="23"/>
        <v>12633.359199999997</v>
      </c>
      <c r="U65" s="81">
        <f t="shared" si="23"/>
        <v>19688.1636</v>
      </c>
      <c r="V65" s="81">
        <f t="shared" si="23"/>
        <v>7562.5662000000002</v>
      </c>
      <c r="W65" s="81">
        <f t="shared" si="23"/>
        <v>15806.1456</v>
      </c>
      <c r="X65" s="81">
        <f t="shared" si="23"/>
        <v>9252.3857999999982</v>
      </c>
      <c r="Y65" s="81">
        <f t="shared" si="23"/>
        <v>5114.9933333333338</v>
      </c>
      <c r="Z65" s="81">
        <f t="shared" si="23"/>
        <v>8110.6157999999996</v>
      </c>
      <c r="AA65" s="81">
        <f t="shared" si="23"/>
        <v>40972.537799999998</v>
      </c>
      <c r="AB65" s="81">
        <f t="shared" si="23"/>
        <v>67484.437199999986</v>
      </c>
    </row>
    <row r="66" spans="1:61" x14ac:dyDescent="0.25">
      <c r="A66" s="105"/>
    </row>
    <row r="67" spans="1:61" ht="23.25" x14ac:dyDescent="0.35">
      <c r="A67" s="140" t="s">
        <v>81</v>
      </c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F67" s="19"/>
    </row>
    <row r="68" spans="1:61" x14ac:dyDescent="0.25">
      <c r="A68" s="13" t="s">
        <v>34</v>
      </c>
      <c r="B68" s="34">
        <v>1.0873999999999999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/>
      <c r="R68" s="4"/>
      <c r="S68" s="4"/>
      <c r="T68" s="4"/>
      <c r="U68" s="4"/>
      <c r="AB68" s="38"/>
    </row>
    <row r="69" spans="1:61" x14ac:dyDescent="0.25">
      <c r="A69" s="9" t="s">
        <v>35</v>
      </c>
      <c r="B69" s="35">
        <v>-7.8100000000000003E-2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/>
      <c r="R69" s="4"/>
      <c r="S69" s="4"/>
      <c r="T69" s="4"/>
      <c r="U69" s="4"/>
      <c r="AB69" s="32"/>
    </row>
    <row r="70" spans="1:61" x14ac:dyDescent="0.25">
      <c r="A70" s="2" t="s">
        <v>9</v>
      </c>
      <c r="B70" s="2">
        <v>0</v>
      </c>
      <c r="C70" s="2">
        <v>2</v>
      </c>
      <c r="D70" s="2">
        <v>5</v>
      </c>
      <c r="E70" s="2">
        <v>7</v>
      </c>
      <c r="F70" s="2">
        <v>9</v>
      </c>
      <c r="G70" s="2">
        <v>12</v>
      </c>
      <c r="H70" s="2">
        <v>14</v>
      </c>
      <c r="I70" s="2">
        <v>16</v>
      </c>
      <c r="J70" s="2">
        <v>19</v>
      </c>
      <c r="K70" s="2">
        <v>21</v>
      </c>
      <c r="L70" s="2">
        <v>23</v>
      </c>
      <c r="M70" s="2">
        <v>26</v>
      </c>
      <c r="N70" s="2">
        <v>28</v>
      </c>
      <c r="O70" s="2">
        <v>30</v>
      </c>
      <c r="P70" s="2">
        <v>33</v>
      </c>
      <c r="Q70" s="2">
        <v>35</v>
      </c>
      <c r="R70" s="2">
        <v>37</v>
      </c>
      <c r="S70" s="2">
        <v>40</v>
      </c>
      <c r="T70" s="2">
        <v>42</v>
      </c>
      <c r="U70" s="2">
        <v>44</v>
      </c>
      <c r="V70" s="2">
        <v>47</v>
      </c>
      <c r="W70" s="2">
        <v>49</v>
      </c>
      <c r="X70" s="2">
        <v>51</v>
      </c>
      <c r="Y70" s="2">
        <v>54</v>
      </c>
      <c r="Z70" s="2">
        <v>58</v>
      </c>
      <c r="AA70" s="2">
        <v>61</v>
      </c>
      <c r="AB70" s="2">
        <v>63</v>
      </c>
    </row>
    <row r="71" spans="1:61" x14ac:dyDescent="0.25">
      <c r="A71" s="2" t="s">
        <v>33</v>
      </c>
      <c r="B71" s="11">
        <v>0.51500000000000001</v>
      </c>
      <c r="C71" s="11">
        <v>0.999</v>
      </c>
      <c r="D71" s="11">
        <v>0.746</v>
      </c>
      <c r="E71" s="11">
        <v>1.0640000000000001</v>
      </c>
      <c r="F71" s="11">
        <v>1.1339999999999999</v>
      </c>
      <c r="G71" s="11">
        <v>0.91200000000000003</v>
      </c>
      <c r="H71" s="11">
        <v>1.302</v>
      </c>
      <c r="I71" s="11">
        <v>1.49</v>
      </c>
      <c r="J71" s="11">
        <v>1.3160000000000001</v>
      </c>
      <c r="K71" s="11">
        <v>0.73299999999999998</v>
      </c>
      <c r="L71" s="11">
        <v>0.753</v>
      </c>
      <c r="M71" s="11">
        <v>1.738</v>
      </c>
      <c r="N71" s="11">
        <v>1.1779999999999999</v>
      </c>
      <c r="O71" s="11">
        <v>1.1339999999999999</v>
      </c>
      <c r="P71" s="11">
        <v>1.008</v>
      </c>
      <c r="Q71" s="11">
        <v>1.1679999999999999</v>
      </c>
      <c r="R71" s="11">
        <v>0.90700000000000003</v>
      </c>
      <c r="S71" s="11">
        <v>0.70299999999999996</v>
      </c>
      <c r="T71" s="11">
        <v>0.81799999999999995</v>
      </c>
      <c r="U71" s="11">
        <v>1.1200000000000001</v>
      </c>
      <c r="V71" s="11">
        <v>0.16300000000000001</v>
      </c>
      <c r="W71" s="11">
        <v>0.75600000000000001</v>
      </c>
      <c r="X71" s="11">
        <v>0.71399999999999997</v>
      </c>
      <c r="Y71" s="11">
        <v>0.27800000000000002</v>
      </c>
      <c r="Z71" s="11">
        <v>0.25800000000000001</v>
      </c>
      <c r="AA71" s="11">
        <v>0.753</v>
      </c>
      <c r="AB71" s="11">
        <v>0.60699999999999998</v>
      </c>
    </row>
    <row r="72" spans="1:61" x14ac:dyDescent="0.25">
      <c r="A72" s="2" t="s">
        <v>12</v>
      </c>
      <c r="B72" s="2">
        <v>73.5</v>
      </c>
      <c r="C72" s="2">
        <v>1</v>
      </c>
      <c r="D72" s="2">
        <v>1</v>
      </c>
      <c r="E72" s="2">
        <v>1</v>
      </c>
      <c r="F72" s="2">
        <v>1</v>
      </c>
      <c r="G72" s="2">
        <v>1</v>
      </c>
      <c r="H72" s="2">
        <v>1</v>
      </c>
      <c r="I72" s="2">
        <v>1</v>
      </c>
      <c r="J72" s="2">
        <v>1</v>
      </c>
      <c r="K72" s="2">
        <v>11</v>
      </c>
      <c r="L72" s="2">
        <v>11</v>
      </c>
      <c r="M72" s="2">
        <v>1</v>
      </c>
      <c r="N72" s="2">
        <v>11</v>
      </c>
      <c r="O72" s="2">
        <v>21</v>
      </c>
      <c r="P72" s="2">
        <v>11</v>
      </c>
      <c r="Q72" s="2">
        <v>11</v>
      </c>
      <c r="R72" s="2">
        <v>21</v>
      </c>
      <c r="S72" s="2">
        <v>6</v>
      </c>
      <c r="T72" s="2">
        <v>21</v>
      </c>
      <c r="U72" s="2">
        <v>21</v>
      </c>
      <c r="V72" s="2">
        <v>21</v>
      </c>
      <c r="W72" s="2">
        <v>21</v>
      </c>
      <c r="X72" s="2">
        <v>21</v>
      </c>
      <c r="Y72" s="2">
        <v>11</v>
      </c>
      <c r="Z72" s="2">
        <v>11</v>
      </c>
      <c r="AA72" s="2">
        <v>21</v>
      </c>
      <c r="AB72" s="2">
        <v>81</v>
      </c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x14ac:dyDescent="0.25">
      <c r="A73" s="99" t="s">
        <v>36</v>
      </c>
      <c r="B73" s="48">
        <f t="shared" ref="B73:AB73" si="24">(($B$59*B71+$B$69)*B72)</f>
        <v>35.420458499999995</v>
      </c>
      <c r="C73" s="25">
        <f t="shared" si="24"/>
        <v>1.0082125999999998</v>
      </c>
      <c r="D73" s="11">
        <f t="shared" si="24"/>
        <v>0.73310039999999987</v>
      </c>
      <c r="E73" s="25">
        <f t="shared" si="24"/>
        <v>1.0788936</v>
      </c>
      <c r="F73" s="25">
        <f t="shared" si="24"/>
        <v>1.1550115999999997</v>
      </c>
      <c r="G73" s="11">
        <f t="shared" si="24"/>
        <v>0.9136088</v>
      </c>
      <c r="H73" s="25">
        <f t="shared" si="24"/>
        <v>1.3376948</v>
      </c>
      <c r="I73" s="25">
        <f t="shared" si="24"/>
        <v>1.5421259999999999</v>
      </c>
      <c r="J73" s="25">
        <f t="shared" si="24"/>
        <v>1.3529183999999999</v>
      </c>
      <c r="K73" s="25">
        <f t="shared" si="24"/>
        <v>7.9086061999999977</v>
      </c>
      <c r="L73" s="25">
        <f t="shared" si="24"/>
        <v>8.1478341999999984</v>
      </c>
      <c r="M73" s="25">
        <f t="shared" si="24"/>
        <v>1.8118011999999999</v>
      </c>
      <c r="N73" s="48">
        <f t="shared" si="24"/>
        <v>13.231429199999997</v>
      </c>
      <c r="O73" s="48">
        <f t="shared" si="24"/>
        <v>24.255243599999993</v>
      </c>
      <c r="P73" s="48">
        <f t="shared" si="24"/>
        <v>11.197991199999997</v>
      </c>
      <c r="Q73" s="48">
        <f t="shared" si="24"/>
        <v>13.111815199999997</v>
      </c>
      <c r="R73" s="48">
        <f t="shared" si="24"/>
        <v>19.071607799999995</v>
      </c>
      <c r="S73" s="25">
        <f t="shared" si="24"/>
        <v>4.1180531999999994</v>
      </c>
      <c r="T73" s="48">
        <f t="shared" si="24"/>
        <v>17.039257199999998</v>
      </c>
      <c r="U73" s="48">
        <f t="shared" si="24"/>
        <v>23.935548000000001</v>
      </c>
      <c r="V73" s="25">
        <f t="shared" si="24"/>
        <v>2.0820702</v>
      </c>
      <c r="W73" s="48">
        <f t="shared" si="24"/>
        <v>15.623462399999998</v>
      </c>
      <c r="X73" s="48">
        <f t="shared" si="24"/>
        <v>14.664375599999996</v>
      </c>
      <c r="Y73" s="25">
        <f t="shared" si="24"/>
        <v>2.4661692</v>
      </c>
      <c r="Z73" s="25">
        <f t="shared" si="24"/>
        <v>2.2269411999999997</v>
      </c>
      <c r="AA73" s="48">
        <f t="shared" si="24"/>
        <v>15.554956199999999</v>
      </c>
      <c r="AB73" s="48">
        <f t="shared" si="24"/>
        <v>47.138095799999995</v>
      </c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 x14ac:dyDescent="0.25">
      <c r="A74" s="99" t="s">
        <v>37</v>
      </c>
      <c r="B74" s="81">
        <f t="shared" ref="B74:AB74" si="25">B73*1000</f>
        <v>35420.458499999993</v>
      </c>
      <c r="C74" s="81">
        <f t="shared" si="25"/>
        <v>1008.2125999999998</v>
      </c>
      <c r="D74" s="81">
        <f t="shared" si="25"/>
        <v>733.10039999999992</v>
      </c>
      <c r="E74" s="81">
        <f t="shared" si="25"/>
        <v>1078.8936000000001</v>
      </c>
      <c r="F74" s="81">
        <f t="shared" si="25"/>
        <v>1155.0115999999996</v>
      </c>
      <c r="G74" s="81">
        <f t="shared" si="25"/>
        <v>913.60879999999997</v>
      </c>
      <c r="H74" s="81">
        <f t="shared" si="25"/>
        <v>1337.6948</v>
      </c>
      <c r="I74" s="81">
        <f t="shared" si="25"/>
        <v>1542.126</v>
      </c>
      <c r="J74" s="81">
        <f t="shared" si="25"/>
        <v>1352.9183999999998</v>
      </c>
      <c r="K74" s="81">
        <f t="shared" si="25"/>
        <v>7908.6061999999974</v>
      </c>
      <c r="L74" s="81">
        <f t="shared" si="25"/>
        <v>8147.8341999999984</v>
      </c>
      <c r="M74" s="81">
        <f t="shared" si="25"/>
        <v>1811.8011999999999</v>
      </c>
      <c r="N74" s="81">
        <f t="shared" si="25"/>
        <v>13231.429199999997</v>
      </c>
      <c r="O74" s="81">
        <f t="shared" si="25"/>
        <v>24255.243599999994</v>
      </c>
      <c r="P74" s="81">
        <f t="shared" si="25"/>
        <v>11197.991199999997</v>
      </c>
      <c r="Q74" s="81">
        <f t="shared" si="25"/>
        <v>13111.815199999997</v>
      </c>
      <c r="R74" s="81">
        <f t="shared" si="25"/>
        <v>19071.607799999994</v>
      </c>
      <c r="S74" s="81">
        <f t="shared" si="25"/>
        <v>4118.0531999999994</v>
      </c>
      <c r="T74" s="81">
        <f t="shared" si="25"/>
        <v>17039.257199999996</v>
      </c>
      <c r="U74" s="81">
        <f t="shared" si="25"/>
        <v>23935.548000000003</v>
      </c>
      <c r="V74" s="81">
        <f t="shared" si="25"/>
        <v>2082.0702000000001</v>
      </c>
      <c r="W74" s="81">
        <f t="shared" si="25"/>
        <v>15623.462399999997</v>
      </c>
      <c r="X74" s="81">
        <f t="shared" si="25"/>
        <v>14664.375599999996</v>
      </c>
      <c r="Y74" s="81">
        <f t="shared" si="25"/>
        <v>2466.1691999999998</v>
      </c>
      <c r="Z74" s="81">
        <f t="shared" si="25"/>
        <v>2226.9411999999998</v>
      </c>
      <c r="AA74" s="81">
        <f t="shared" si="25"/>
        <v>15554.956199999999</v>
      </c>
      <c r="AB74" s="81">
        <f t="shared" si="25"/>
        <v>47138.095799999996</v>
      </c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 x14ac:dyDescent="0.25">
      <c r="A75" s="105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 x14ac:dyDescent="0.25"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 x14ac:dyDescent="0.25"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 ht="23.25" x14ac:dyDescent="0.35">
      <c r="A78" s="147" t="s">
        <v>80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9"/>
      <c r="AE78" s="16"/>
      <c r="AF78" s="16"/>
      <c r="AG78" s="1"/>
      <c r="AH78" s="43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x14ac:dyDescent="0.25">
      <c r="A79" s="36" t="s">
        <v>38</v>
      </c>
      <c r="B79" s="37">
        <v>0.02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U79" s="4"/>
      <c r="AB79" s="31"/>
      <c r="AE79" s="17"/>
      <c r="AF79" s="18"/>
      <c r="AG79" s="1"/>
      <c r="AH79" s="44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x14ac:dyDescent="0.25">
      <c r="A80" s="24" t="s">
        <v>39</v>
      </c>
      <c r="B80" s="101">
        <v>0.98060000000000003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U80" s="4"/>
      <c r="AB80" s="32"/>
      <c r="AG80" s="1"/>
      <c r="AH80" s="44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</row>
    <row r="81" spans="1:62" x14ac:dyDescent="0.25">
      <c r="A81" s="2" t="s">
        <v>9</v>
      </c>
      <c r="B81" s="2">
        <v>0</v>
      </c>
      <c r="C81" s="2">
        <v>2</v>
      </c>
      <c r="D81" s="2">
        <v>5</v>
      </c>
      <c r="E81" s="2">
        <v>7</v>
      </c>
      <c r="F81" s="2">
        <v>9</v>
      </c>
      <c r="G81" s="2">
        <v>12</v>
      </c>
      <c r="H81" s="2">
        <v>14</v>
      </c>
      <c r="I81" s="2">
        <v>16</v>
      </c>
      <c r="J81" s="2">
        <v>19</v>
      </c>
      <c r="K81" s="2">
        <v>21</v>
      </c>
      <c r="L81" s="2">
        <v>23</v>
      </c>
      <c r="M81" s="2">
        <v>26</v>
      </c>
      <c r="N81" s="2">
        <v>28</v>
      </c>
      <c r="O81" s="2">
        <v>30</v>
      </c>
      <c r="P81" s="2">
        <v>33</v>
      </c>
      <c r="Q81" s="2">
        <v>35</v>
      </c>
      <c r="R81" s="2">
        <v>37</v>
      </c>
      <c r="S81" s="2">
        <v>40</v>
      </c>
      <c r="T81" s="2">
        <v>42</v>
      </c>
      <c r="U81" s="2">
        <v>44</v>
      </c>
      <c r="V81" s="2">
        <v>47</v>
      </c>
      <c r="W81" s="2">
        <v>49</v>
      </c>
      <c r="X81" s="2">
        <v>51</v>
      </c>
      <c r="Y81" s="2">
        <v>54</v>
      </c>
      <c r="Z81" s="2">
        <v>58</v>
      </c>
      <c r="AA81" s="2">
        <v>61</v>
      </c>
      <c r="AB81" s="2">
        <v>63</v>
      </c>
      <c r="AG81" s="1"/>
      <c r="AH81" s="44"/>
      <c r="AI81" s="1"/>
      <c r="AJ81" s="1"/>
      <c r="AK81" s="1"/>
      <c r="AL81" s="1"/>
      <c r="AM81" s="1"/>
      <c r="AN81" s="1"/>
      <c r="AO81" s="1"/>
      <c r="AP81" s="1"/>
      <c r="AQ81" s="1"/>
      <c r="AR81" s="46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2" x14ac:dyDescent="0.25">
      <c r="A82" s="26" t="s">
        <v>41</v>
      </c>
      <c r="B82" s="27">
        <v>1.0900000000000001</v>
      </c>
      <c r="C82" s="25">
        <v>0.94</v>
      </c>
      <c r="D82" s="25">
        <v>0.92</v>
      </c>
      <c r="E82" s="25">
        <v>1.21</v>
      </c>
      <c r="F82" s="25">
        <v>0.89</v>
      </c>
      <c r="G82" s="25">
        <v>0.79</v>
      </c>
      <c r="H82" s="25">
        <v>0.84</v>
      </c>
      <c r="I82" s="25">
        <v>0.8</v>
      </c>
      <c r="J82" s="25">
        <v>0.79</v>
      </c>
      <c r="K82" s="25">
        <v>0.78</v>
      </c>
      <c r="L82" s="25">
        <v>0.79</v>
      </c>
      <c r="M82" s="25">
        <v>1.04</v>
      </c>
      <c r="N82" s="25">
        <v>1.18</v>
      </c>
      <c r="O82" s="25">
        <v>1.04</v>
      </c>
      <c r="P82" s="25">
        <v>0.84</v>
      </c>
      <c r="Q82" s="25">
        <v>0.82</v>
      </c>
      <c r="R82" s="25">
        <v>0.76</v>
      </c>
      <c r="S82" s="25">
        <v>0.67</v>
      </c>
      <c r="T82" s="25">
        <v>1</v>
      </c>
      <c r="U82" s="25">
        <v>0.91</v>
      </c>
      <c r="V82" s="25">
        <v>0.73</v>
      </c>
      <c r="W82" s="25">
        <v>0.72</v>
      </c>
      <c r="X82" s="25">
        <v>0.97</v>
      </c>
      <c r="Y82" s="25">
        <v>0.95</v>
      </c>
      <c r="Z82" s="25">
        <v>1.01</v>
      </c>
      <c r="AA82" s="25">
        <v>0.94</v>
      </c>
      <c r="AB82" s="25">
        <v>0.88</v>
      </c>
      <c r="AG82" s="1"/>
      <c r="AH82" s="44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</row>
    <row r="83" spans="1:62" x14ac:dyDescent="0.25">
      <c r="A83" s="26" t="s">
        <v>184</v>
      </c>
      <c r="B83" s="27">
        <v>7.0000000000000007E-2</v>
      </c>
      <c r="C83" s="25">
        <v>0.72</v>
      </c>
      <c r="D83" s="25">
        <v>1.87</v>
      </c>
      <c r="E83" s="25">
        <v>2.54</v>
      </c>
      <c r="F83" s="25">
        <v>1.59</v>
      </c>
      <c r="G83" s="25">
        <v>1.94</v>
      </c>
      <c r="H83" s="25">
        <v>1.34</v>
      </c>
      <c r="I83" s="25">
        <v>1.21</v>
      </c>
      <c r="J83" s="25">
        <v>1.3</v>
      </c>
      <c r="K83" s="87">
        <v>1.1200000000000001</v>
      </c>
      <c r="L83" s="25">
        <v>1.1399999999999999</v>
      </c>
      <c r="M83" s="25">
        <v>1.27</v>
      </c>
      <c r="N83" s="25">
        <v>1.47</v>
      </c>
      <c r="O83" s="25">
        <v>1.4</v>
      </c>
      <c r="P83" s="25">
        <v>1.1200000000000001</v>
      </c>
      <c r="Q83" s="25">
        <v>1.08</v>
      </c>
      <c r="R83" s="25">
        <v>1.01</v>
      </c>
      <c r="S83" s="25">
        <v>0.93</v>
      </c>
      <c r="T83" s="25">
        <v>1.71</v>
      </c>
      <c r="U83" s="25">
        <v>1.29</v>
      </c>
      <c r="V83" s="25">
        <v>1.54</v>
      </c>
      <c r="W83" s="25">
        <v>1.07</v>
      </c>
      <c r="X83" s="25">
        <v>1.17</v>
      </c>
      <c r="Y83" s="25">
        <v>1.32</v>
      </c>
      <c r="Z83" s="25">
        <v>1.32</v>
      </c>
      <c r="AA83" s="25">
        <v>1</v>
      </c>
      <c r="AB83" s="25">
        <v>0.68</v>
      </c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2" x14ac:dyDescent="0.25">
      <c r="A84" s="26" t="s">
        <v>42</v>
      </c>
      <c r="B84" s="29">
        <f t="shared" ref="B84:AB84" si="26">(B83-$B$79)*14*0.25*1000*$B$80/B82</f>
        <v>157.43577981651379</v>
      </c>
      <c r="C84" s="29">
        <f t="shared" si="26"/>
        <v>2555.8191489361702</v>
      </c>
      <c r="D84" s="29">
        <f t="shared" si="26"/>
        <v>6901.5054347826099</v>
      </c>
      <c r="E84" s="29">
        <f t="shared" si="26"/>
        <v>7147.8446280991739</v>
      </c>
      <c r="F84" s="29">
        <f t="shared" si="26"/>
        <v>6054.3786516853934</v>
      </c>
      <c r="G84" s="29">
        <f t="shared" si="26"/>
        <v>8341.3063291139242</v>
      </c>
      <c r="H84" s="29">
        <f t="shared" si="26"/>
        <v>5393.3</v>
      </c>
      <c r="I84" s="29">
        <f t="shared" si="26"/>
        <v>5105.2487499999997</v>
      </c>
      <c r="J84" s="29">
        <f t="shared" si="26"/>
        <v>5560.8708860759489</v>
      </c>
      <c r="K84" s="29">
        <f t="shared" si="26"/>
        <v>4840.1410256410263</v>
      </c>
      <c r="L84" s="29">
        <f t="shared" si="26"/>
        <v>4865.762025316455</v>
      </c>
      <c r="M84" s="29">
        <f t="shared" si="26"/>
        <v>4125.1201923076924</v>
      </c>
      <c r="N84" s="29">
        <f t="shared" si="26"/>
        <v>4217.4110169491532</v>
      </c>
      <c r="O84" s="29">
        <f t="shared" si="26"/>
        <v>4554.1326923076922</v>
      </c>
      <c r="P84" s="29">
        <f t="shared" si="26"/>
        <v>4494.416666666667</v>
      </c>
      <c r="Q84" s="29">
        <f t="shared" si="26"/>
        <v>4436.6170731707325</v>
      </c>
      <c r="R84" s="29">
        <f t="shared" si="26"/>
        <v>4470.761842105263</v>
      </c>
      <c r="S84" s="29">
        <f t="shared" si="26"/>
        <v>4661.5089552238805</v>
      </c>
      <c r="T84" s="29">
        <f t="shared" si="26"/>
        <v>5800.2489999999998</v>
      </c>
      <c r="U84" s="29">
        <f t="shared" si="26"/>
        <v>4789.8538461538456</v>
      </c>
      <c r="V84" s="29">
        <f t="shared" si="26"/>
        <v>7146.2904109589044</v>
      </c>
      <c r="W84" s="29">
        <f t="shared" si="26"/>
        <v>5005.1458333333339</v>
      </c>
      <c r="X84" s="29">
        <f t="shared" si="26"/>
        <v>4068.9845360824738</v>
      </c>
      <c r="Y84" s="29">
        <f t="shared" si="26"/>
        <v>4696.5578947368431</v>
      </c>
      <c r="Z84" s="29">
        <f t="shared" si="26"/>
        <v>4417.5544554455446</v>
      </c>
      <c r="AA84" s="29">
        <f t="shared" si="26"/>
        <v>3578.146808510638</v>
      </c>
      <c r="AB84" s="29">
        <f t="shared" si="26"/>
        <v>2574.0750000000003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2" x14ac:dyDescent="0.25">
      <c r="A85" s="26" t="s">
        <v>208</v>
      </c>
      <c r="B85" s="127">
        <f t="shared" ref="B85:AB85" si="27">B84/1000</f>
        <v>0.1574357798165138</v>
      </c>
      <c r="C85" s="127">
        <f t="shared" si="27"/>
        <v>2.5558191489361701</v>
      </c>
      <c r="D85" s="127">
        <f t="shared" si="27"/>
        <v>6.9015054347826101</v>
      </c>
      <c r="E85" s="127">
        <f t="shared" si="27"/>
        <v>7.1478446280991736</v>
      </c>
      <c r="F85" s="127">
        <f t="shared" si="27"/>
        <v>6.0543786516853935</v>
      </c>
      <c r="G85" s="127">
        <f t="shared" si="27"/>
        <v>8.3413063291139249</v>
      </c>
      <c r="H85" s="127">
        <f t="shared" si="27"/>
        <v>5.3933</v>
      </c>
      <c r="I85" s="127">
        <f t="shared" si="27"/>
        <v>5.1052487499999994</v>
      </c>
      <c r="J85" s="127">
        <f t="shared" si="27"/>
        <v>5.560870886075949</v>
      </c>
      <c r="K85" s="127">
        <f t="shared" si="27"/>
        <v>4.8401410256410262</v>
      </c>
      <c r="L85" s="127">
        <f t="shared" si="27"/>
        <v>4.8657620253164549</v>
      </c>
      <c r="M85" s="127">
        <f t="shared" si="27"/>
        <v>4.1251201923076923</v>
      </c>
      <c r="N85" s="127">
        <f t="shared" si="27"/>
        <v>4.2174110169491534</v>
      </c>
      <c r="O85" s="127">
        <f t="shared" si="27"/>
        <v>4.5541326923076921</v>
      </c>
      <c r="P85" s="127">
        <f t="shared" si="27"/>
        <v>4.4944166666666669</v>
      </c>
      <c r="Q85" s="127">
        <f t="shared" si="27"/>
        <v>4.4366170731707326</v>
      </c>
      <c r="R85" s="127">
        <f t="shared" si="27"/>
        <v>4.4707618421052633</v>
      </c>
      <c r="S85" s="127">
        <f t="shared" si="27"/>
        <v>4.6615089552238809</v>
      </c>
      <c r="T85" s="127">
        <f t="shared" si="27"/>
        <v>5.800249</v>
      </c>
      <c r="U85" s="127">
        <f t="shared" si="27"/>
        <v>4.7898538461538456</v>
      </c>
      <c r="V85" s="127">
        <f t="shared" si="27"/>
        <v>7.1462904109589047</v>
      </c>
      <c r="W85" s="127">
        <f t="shared" si="27"/>
        <v>5.0051458333333336</v>
      </c>
      <c r="X85" s="127">
        <f t="shared" si="27"/>
        <v>4.0689845360824739</v>
      </c>
      <c r="Y85" s="127">
        <f t="shared" si="27"/>
        <v>4.6965578947368432</v>
      </c>
      <c r="Z85" s="127">
        <f t="shared" si="27"/>
        <v>4.4175544554455444</v>
      </c>
      <c r="AA85" s="127">
        <f t="shared" si="27"/>
        <v>3.5781468085106378</v>
      </c>
      <c r="AB85" s="127">
        <f t="shared" si="27"/>
        <v>2.5740750000000001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2" ht="23.25" x14ac:dyDescent="0.35">
      <c r="A86" s="147" t="s">
        <v>82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9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</row>
    <row r="87" spans="1:62" x14ac:dyDescent="0.25">
      <c r="A87" s="36" t="s">
        <v>38</v>
      </c>
      <c r="B87" s="37">
        <v>0.03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U87" s="4"/>
      <c r="AB87" s="3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</row>
    <row r="88" spans="1:62" x14ac:dyDescent="0.25">
      <c r="A88" s="24" t="s">
        <v>39</v>
      </c>
      <c r="B88" s="30">
        <v>0.98050000000000004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U88" s="4"/>
      <c r="AB88" s="32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</row>
    <row r="89" spans="1:62" x14ac:dyDescent="0.25">
      <c r="A89" s="2" t="s">
        <v>9</v>
      </c>
      <c r="B89" s="2">
        <v>0</v>
      </c>
      <c r="C89" s="2">
        <v>2</v>
      </c>
      <c r="D89" s="2">
        <v>5</v>
      </c>
      <c r="E89" s="2">
        <v>7</v>
      </c>
      <c r="F89" s="2">
        <v>9</v>
      </c>
      <c r="G89" s="2">
        <v>12</v>
      </c>
      <c r="H89" s="2">
        <v>14</v>
      </c>
      <c r="I89" s="2">
        <v>16</v>
      </c>
      <c r="J89" s="2">
        <v>19</v>
      </c>
      <c r="K89" s="2">
        <v>21</v>
      </c>
      <c r="L89" s="2">
        <v>23</v>
      </c>
      <c r="M89" s="2">
        <v>26</v>
      </c>
      <c r="N89" s="2">
        <v>28</v>
      </c>
      <c r="O89" s="2">
        <v>30</v>
      </c>
      <c r="P89" s="2">
        <v>33</v>
      </c>
      <c r="Q89" s="2">
        <v>35</v>
      </c>
      <c r="R89" s="2">
        <v>37</v>
      </c>
      <c r="S89" s="2">
        <v>40</v>
      </c>
      <c r="T89" s="2">
        <v>42</v>
      </c>
      <c r="U89" s="2">
        <v>44</v>
      </c>
      <c r="V89" s="2">
        <v>47</v>
      </c>
      <c r="W89" s="2">
        <v>49</v>
      </c>
      <c r="X89" s="2">
        <v>51</v>
      </c>
      <c r="Y89" s="2">
        <v>54</v>
      </c>
      <c r="Z89" s="2">
        <v>58</v>
      </c>
      <c r="AA89" s="2">
        <v>61</v>
      </c>
      <c r="AB89" s="2">
        <v>63</v>
      </c>
      <c r="AE89" s="40"/>
      <c r="AF89" s="40"/>
      <c r="AG89" s="1"/>
      <c r="AH89" s="43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</row>
    <row r="90" spans="1:62" x14ac:dyDescent="0.25">
      <c r="A90" s="26" t="s">
        <v>41</v>
      </c>
      <c r="B90" s="27">
        <v>1.1399999999999999</v>
      </c>
      <c r="C90" s="27">
        <v>0.77</v>
      </c>
      <c r="D90" s="27">
        <v>0.81</v>
      </c>
      <c r="E90" s="27">
        <v>0.75</v>
      </c>
      <c r="F90" s="27">
        <v>0.74</v>
      </c>
      <c r="G90" s="27">
        <v>0.75</v>
      </c>
      <c r="H90" s="27">
        <v>0.73</v>
      </c>
      <c r="I90" s="27">
        <v>0.67</v>
      </c>
      <c r="J90" s="27">
        <v>0.93</v>
      </c>
      <c r="K90" s="27">
        <v>1.01</v>
      </c>
      <c r="L90" s="27">
        <v>1.01</v>
      </c>
      <c r="M90" s="27">
        <v>0.84</v>
      </c>
      <c r="N90" s="27">
        <v>0.74</v>
      </c>
      <c r="O90" s="27">
        <v>0.97</v>
      </c>
      <c r="P90" s="27">
        <v>0.92</v>
      </c>
      <c r="Q90" s="27">
        <v>0.84</v>
      </c>
      <c r="R90" s="27">
        <v>0.9</v>
      </c>
      <c r="S90" s="27">
        <v>1.01</v>
      </c>
      <c r="T90" s="27">
        <v>0.91</v>
      </c>
      <c r="U90" s="27">
        <v>0.94</v>
      </c>
      <c r="V90" s="27">
        <v>0.86</v>
      </c>
      <c r="W90" s="27">
        <v>0.67</v>
      </c>
      <c r="X90" s="27">
        <v>1.07</v>
      </c>
      <c r="Y90" s="27">
        <v>0.9</v>
      </c>
      <c r="Z90" s="27">
        <v>0.97</v>
      </c>
      <c r="AA90" s="27">
        <v>0.97</v>
      </c>
      <c r="AB90" s="27">
        <v>1.1200000000000001</v>
      </c>
      <c r="AE90" s="41"/>
      <c r="AF90" s="42"/>
      <c r="AG90" s="1"/>
      <c r="AH90" s="44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</row>
    <row r="91" spans="1:62" x14ac:dyDescent="0.25">
      <c r="A91" s="26" t="s">
        <v>184</v>
      </c>
      <c r="B91" s="27">
        <v>0.31</v>
      </c>
      <c r="C91" s="27">
        <v>1.2</v>
      </c>
      <c r="D91" s="27">
        <v>1.35</v>
      </c>
      <c r="E91" s="27">
        <v>1.45</v>
      </c>
      <c r="F91" s="27">
        <v>1.26</v>
      </c>
      <c r="G91" s="27">
        <v>1.33</v>
      </c>
      <c r="H91" s="27">
        <v>1.25</v>
      </c>
      <c r="I91" s="27">
        <v>1.06</v>
      </c>
      <c r="J91" s="27">
        <v>1.44</v>
      </c>
      <c r="K91" s="88">
        <v>1.38</v>
      </c>
      <c r="L91" s="27">
        <v>1.32</v>
      </c>
      <c r="M91" s="27">
        <v>1.26</v>
      </c>
      <c r="N91" s="27">
        <v>0.91</v>
      </c>
      <c r="O91" s="27">
        <v>1.0900000000000001</v>
      </c>
      <c r="P91" s="27">
        <v>1.21</v>
      </c>
      <c r="Q91" s="27">
        <v>1.03</v>
      </c>
      <c r="R91" s="27">
        <v>0.98</v>
      </c>
      <c r="S91" s="27">
        <v>1.25</v>
      </c>
      <c r="T91" s="27">
        <v>0.98</v>
      </c>
      <c r="U91" s="27">
        <v>0.98</v>
      </c>
      <c r="V91" s="27">
        <v>1.28</v>
      </c>
      <c r="W91" s="27">
        <v>0.99</v>
      </c>
      <c r="X91" s="27">
        <v>1.0900000000000001</v>
      </c>
      <c r="Y91" s="27">
        <v>1.08</v>
      </c>
      <c r="Z91" s="27">
        <v>1.2</v>
      </c>
      <c r="AA91" s="27">
        <v>0.93</v>
      </c>
      <c r="AB91" s="27">
        <v>0.87</v>
      </c>
      <c r="AE91" s="1"/>
      <c r="AF91" s="1"/>
      <c r="AG91" s="1"/>
      <c r="AH91" s="44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1"/>
    </row>
    <row r="92" spans="1:62" x14ac:dyDescent="0.25">
      <c r="A92" s="26" t="s">
        <v>42</v>
      </c>
      <c r="B92" s="74">
        <f t="shared" ref="B92:AB92" si="28">(B91-$B$87)*14*0.25*1000*$B$88/B90</f>
        <v>842.88596491228088</v>
      </c>
      <c r="C92" s="74">
        <f t="shared" si="28"/>
        <v>5214.4772727272721</v>
      </c>
      <c r="D92" s="74">
        <f t="shared" si="28"/>
        <v>5592.4814814814808</v>
      </c>
      <c r="E92" s="74">
        <f t="shared" si="28"/>
        <v>6497.4466666666667</v>
      </c>
      <c r="F92" s="74">
        <f t="shared" si="28"/>
        <v>5704.125</v>
      </c>
      <c r="G92" s="74">
        <f t="shared" si="28"/>
        <v>5948.3666666666677</v>
      </c>
      <c r="H92" s="74">
        <f t="shared" si="28"/>
        <v>5735.2534246575351</v>
      </c>
      <c r="I92" s="74">
        <f t="shared" si="28"/>
        <v>5275.6753731343288</v>
      </c>
      <c r="J92" s="74">
        <f t="shared" si="28"/>
        <v>5202.9758064516127</v>
      </c>
      <c r="K92" s="74">
        <f t="shared" si="28"/>
        <v>4586.992574257426</v>
      </c>
      <c r="L92" s="74">
        <f t="shared" si="28"/>
        <v>4383.1262376237637</v>
      </c>
      <c r="M92" s="74">
        <f t="shared" si="28"/>
        <v>5025.0625</v>
      </c>
      <c r="N92" s="74">
        <f t="shared" si="28"/>
        <v>4081</v>
      </c>
      <c r="O92" s="74">
        <f t="shared" si="28"/>
        <v>3750.1597938144332</v>
      </c>
      <c r="P92" s="74">
        <f t="shared" si="28"/>
        <v>4401.592391304348</v>
      </c>
      <c r="Q92" s="74">
        <f t="shared" si="28"/>
        <v>4085.416666666667</v>
      </c>
      <c r="R92" s="74">
        <f t="shared" si="28"/>
        <v>3622.4027777777769</v>
      </c>
      <c r="S92" s="74">
        <f t="shared" si="28"/>
        <v>4145.2821782178225</v>
      </c>
      <c r="T92" s="74">
        <f t="shared" si="28"/>
        <v>3582.5961538461529</v>
      </c>
      <c r="U92" s="74">
        <f t="shared" si="28"/>
        <v>3468.257978723404</v>
      </c>
      <c r="V92" s="74">
        <f t="shared" si="28"/>
        <v>4988.0087209302328</v>
      </c>
      <c r="W92" s="74">
        <f t="shared" si="28"/>
        <v>4917.1343283582091</v>
      </c>
      <c r="X92" s="74">
        <f t="shared" si="28"/>
        <v>3399.6775700934581</v>
      </c>
      <c r="Y92" s="74">
        <f t="shared" si="28"/>
        <v>4003.7083333333339</v>
      </c>
      <c r="Z92" s="74">
        <f t="shared" si="28"/>
        <v>4139.3273195876282</v>
      </c>
      <c r="AA92" s="74">
        <f t="shared" si="28"/>
        <v>3184.0979381443303</v>
      </c>
      <c r="AB92" s="74">
        <f t="shared" si="28"/>
        <v>2573.8125</v>
      </c>
      <c r="AE92" s="1"/>
      <c r="AF92" s="1"/>
      <c r="AG92" s="1"/>
      <c r="AH92" s="44"/>
      <c r="AI92" s="1"/>
      <c r="AJ92" s="1"/>
      <c r="AK92" s="1"/>
      <c r="AL92" s="1"/>
      <c r="AM92" s="1"/>
      <c r="AN92" s="1"/>
      <c r="AO92" s="1"/>
      <c r="AP92" s="1"/>
      <c r="AQ92" s="1"/>
      <c r="AR92" s="46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</row>
    <row r="93" spans="1:62" x14ac:dyDescent="0.25">
      <c r="A93" s="26" t="s">
        <v>208</v>
      </c>
      <c r="B93" s="127">
        <f t="shared" ref="B93:AB93" si="29">B92/1000</f>
        <v>0.84288596491228085</v>
      </c>
      <c r="C93" s="127">
        <f t="shared" si="29"/>
        <v>5.2144772727272724</v>
      </c>
      <c r="D93" s="127">
        <f t="shared" si="29"/>
        <v>5.5924814814814807</v>
      </c>
      <c r="E93" s="127">
        <f t="shared" si="29"/>
        <v>6.4974466666666668</v>
      </c>
      <c r="F93" s="127">
        <f t="shared" si="29"/>
        <v>5.7041250000000003</v>
      </c>
      <c r="G93" s="127">
        <f t="shared" si="29"/>
        <v>5.9483666666666677</v>
      </c>
      <c r="H93" s="127">
        <f t="shared" si="29"/>
        <v>5.7352534246575351</v>
      </c>
      <c r="I93" s="127">
        <f t="shared" si="29"/>
        <v>5.2756753731343284</v>
      </c>
      <c r="J93" s="127">
        <f t="shared" si="29"/>
        <v>5.2029758064516125</v>
      </c>
      <c r="K93" s="127">
        <f t="shared" si="29"/>
        <v>4.586992574257426</v>
      </c>
      <c r="L93" s="127">
        <f t="shared" si="29"/>
        <v>4.3831262376237641</v>
      </c>
      <c r="M93" s="127">
        <f t="shared" si="29"/>
        <v>5.0250624999999998</v>
      </c>
      <c r="N93" s="127">
        <f t="shared" si="29"/>
        <v>4.0810000000000004</v>
      </c>
      <c r="O93" s="127">
        <f t="shared" si="29"/>
        <v>3.7501597938144333</v>
      </c>
      <c r="P93" s="127">
        <f t="shared" si="29"/>
        <v>4.401592391304348</v>
      </c>
      <c r="Q93" s="127">
        <f t="shared" si="29"/>
        <v>4.0854166666666671</v>
      </c>
      <c r="R93" s="127">
        <f t="shared" si="29"/>
        <v>3.622402777777777</v>
      </c>
      <c r="S93" s="127">
        <f t="shared" si="29"/>
        <v>4.1452821782178226</v>
      </c>
      <c r="T93" s="127">
        <f t="shared" si="29"/>
        <v>3.5825961538461528</v>
      </c>
      <c r="U93" s="127">
        <f t="shared" si="29"/>
        <v>3.468257978723404</v>
      </c>
      <c r="V93" s="127">
        <f t="shared" si="29"/>
        <v>4.9880087209302326</v>
      </c>
      <c r="W93" s="127">
        <f t="shared" si="29"/>
        <v>4.917134328358209</v>
      </c>
      <c r="X93" s="127">
        <f t="shared" si="29"/>
        <v>3.3996775700934583</v>
      </c>
      <c r="Y93" s="127">
        <f t="shared" si="29"/>
        <v>4.0037083333333339</v>
      </c>
      <c r="Z93" s="127">
        <f t="shared" si="29"/>
        <v>4.1393273195876281</v>
      </c>
      <c r="AA93" s="127">
        <f t="shared" si="29"/>
        <v>3.1840979381443302</v>
      </c>
      <c r="AB93" s="127">
        <f t="shared" si="29"/>
        <v>2.5738124999999998</v>
      </c>
      <c r="AE93" s="1"/>
      <c r="AF93" s="1"/>
      <c r="AG93" s="1"/>
      <c r="AH93" s="44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1"/>
    </row>
    <row r="94" spans="1:62" x14ac:dyDescent="0.25"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</row>
    <row r="95" spans="1:62" x14ac:dyDescent="0.25"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</row>
  </sheetData>
  <mergeCells count="14">
    <mergeCell ref="A58:AB58"/>
    <mergeCell ref="A67:AB67"/>
    <mergeCell ref="A78:AB78"/>
    <mergeCell ref="A86:AB86"/>
    <mergeCell ref="A3:AB4"/>
    <mergeCell ref="B5:AB5"/>
    <mergeCell ref="B17:AB17"/>
    <mergeCell ref="A30:AB31"/>
    <mergeCell ref="B32:AB32"/>
    <mergeCell ref="B44:AB44"/>
    <mergeCell ref="A32:A33"/>
    <mergeCell ref="A44:A45"/>
    <mergeCell ref="A5:A6"/>
    <mergeCell ref="A17:A18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topLeftCell="A106" workbookViewId="0">
      <selection activeCell="B122" sqref="B122:AB122"/>
    </sheetView>
  </sheetViews>
  <sheetFormatPr defaultRowHeight="15" x14ac:dyDescent="0.25"/>
  <cols>
    <col min="1" max="2" width="32" bestFit="1" customWidth="1"/>
  </cols>
  <sheetData>
    <row r="1" spans="1:19" ht="26.25" x14ac:dyDescent="0.4">
      <c r="A1" s="154" t="s">
        <v>91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  <c r="P1" s="124"/>
      <c r="Q1" s="123"/>
    </row>
    <row r="2" spans="1:19" x14ac:dyDescent="0.25">
      <c r="A2" s="58" t="s">
        <v>69</v>
      </c>
      <c r="B2" s="59"/>
      <c r="C2" s="20"/>
      <c r="D2" s="47"/>
      <c r="E2" s="51"/>
      <c r="F2" s="20"/>
      <c r="G2" s="20"/>
      <c r="H2" s="47"/>
      <c r="I2" s="47"/>
      <c r="O2" s="31"/>
    </row>
    <row r="3" spans="1:19" x14ac:dyDescent="0.25">
      <c r="A3" s="2" t="s">
        <v>70</v>
      </c>
      <c r="B3" s="62">
        <v>273.14999999999998</v>
      </c>
      <c r="C3" s="20"/>
      <c r="D3" s="47"/>
      <c r="E3" s="51"/>
      <c r="F3" s="20"/>
      <c r="G3" s="20"/>
      <c r="H3" s="47"/>
      <c r="I3" s="47"/>
      <c r="O3" s="38"/>
    </row>
    <row r="4" spans="1:19" x14ac:dyDescent="0.25">
      <c r="A4" s="2" t="s">
        <v>49</v>
      </c>
      <c r="B4" s="62">
        <v>101325</v>
      </c>
      <c r="C4" s="20"/>
      <c r="D4" s="47"/>
      <c r="E4" s="51"/>
      <c r="F4" s="20"/>
      <c r="G4" s="20"/>
      <c r="H4" s="47"/>
      <c r="I4" s="47"/>
      <c r="O4" s="38"/>
    </row>
    <row r="5" spans="1:19" x14ac:dyDescent="0.25">
      <c r="A5" s="48" t="s">
        <v>50</v>
      </c>
      <c r="B5" s="62">
        <v>1000</v>
      </c>
      <c r="C5" s="51"/>
      <c r="E5" s="52"/>
      <c r="F5" s="52"/>
      <c r="G5" s="52"/>
      <c r="H5" s="52"/>
      <c r="O5" s="38"/>
    </row>
    <row r="6" spans="1:19" x14ac:dyDescent="0.25">
      <c r="A6" s="48" t="s">
        <v>51</v>
      </c>
      <c r="B6" s="62">
        <v>9.81</v>
      </c>
      <c r="C6" s="51"/>
      <c r="E6" s="52"/>
      <c r="F6" s="52"/>
      <c r="G6" s="52"/>
      <c r="H6" s="52"/>
      <c r="O6" s="38"/>
    </row>
    <row r="7" spans="1:19" x14ac:dyDescent="0.25">
      <c r="A7" s="63" t="s">
        <v>52</v>
      </c>
      <c r="B7" s="64"/>
      <c r="C7" s="55"/>
      <c r="D7" s="54"/>
      <c r="E7" s="54"/>
      <c r="F7" s="53"/>
      <c r="G7" s="53"/>
      <c r="H7" s="53"/>
      <c r="I7" s="53"/>
      <c r="J7" s="53"/>
      <c r="K7" s="53"/>
      <c r="L7" s="53"/>
      <c r="M7" s="53"/>
      <c r="N7" s="53"/>
      <c r="O7" s="38"/>
    </row>
    <row r="8" spans="1:19" x14ac:dyDescent="0.25">
      <c r="A8" s="65" t="s">
        <v>53</v>
      </c>
      <c r="B8" s="66">
        <v>0.66</v>
      </c>
      <c r="C8" s="55"/>
      <c r="D8" s="54"/>
      <c r="E8" s="54"/>
      <c r="F8" s="53"/>
      <c r="G8" s="53"/>
      <c r="H8" s="53"/>
      <c r="I8" s="53"/>
      <c r="J8" s="53"/>
      <c r="K8" s="53"/>
      <c r="L8" s="53"/>
      <c r="M8" s="53"/>
      <c r="N8" s="53"/>
      <c r="O8" s="38"/>
    </row>
    <row r="9" spans="1:19" x14ac:dyDescent="0.25">
      <c r="A9" s="65" t="s">
        <v>54</v>
      </c>
      <c r="B9" s="66">
        <v>1.6E-2</v>
      </c>
      <c r="C9" s="55"/>
      <c r="D9" s="54"/>
      <c r="E9" s="54"/>
      <c r="F9" s="53"/>
      <c r="G9" s="53"/>
      <c r="H9" s="53"/>
      <c r="I9" s="53"/>
      <c r="J9" s="53"/>
      <c r="K9" s="53"/>
      <c r="L9" s="53"/>
      <c r="M9" s="53"/>
      <c r="N9" s="53"/>
      <c r="O9" s="38"/>
    </row>
    <row r="10" spans="1:19" x14ac:dyDescent="0.25">
      <c r="A10" s="53"/>
      <c r="B10" s="158"/>
      <c r="C10" s="158"/>
      <c r="D10" s="158"/>
      <c r="E10" s="158"/>
      <c r="F10" s="158"/>
      <c r="G10" s="158"/>
      <c r="H10" s="53"/>
      <c r="I10" s="53"/>
      <c r="J10" s="53"/>
      <c r="K10" s="53"/>
      <c r="L10" s="53"/>
      <c r="M10" s="53"/>
      <c r="N10" s="53"/>
      <c r="O10" s="73"/>
    </row>
    <row r="11" spans="1:19" x14ac:dyDescent="0.25">
      <c r="A11" s="6" t="s">
        <v>40</v>
      </c>
      <c r="B11" s="67" t="s">
        <v>55</v>
      </c>
      <c r="C11" s="62" t="s">
        <v>56</v>
      </c>
      <c r="D11" s="68" t="s">
        <v>57</v>
      </c>
      <c r="E11" s="67" t="s">
        <v>58</v>
      </c>
      <c r="F11" s="67" t="s">
        <v>59</v>
      </c>
      <c r="G11" s="6" t="s">
        <v>60</v>
      </c>
      <c r="H11" s="2" t="s">
        <v>61</v>
      </c>
      <c r="I11" s="2" t="s">
        <v>62</v>
      </c>
      <c r="J11" s="2" t="s">
        <v>63</v>
      </c>
      <c r="K11" s="2" t="s">
        <v>64</v>
      </c>
      <c r="L11" s="2" t="s">
        <v>65</v>
      </c>
      <c r="M11" s="2" t="s">
        <v>66</v>
      </c>
      <c r="N11" s="2" t="s">
        <v>67</v>
      </c>
      <c r="O11" s="2" t="s">
        <v>68</v>
      </c>
    </row>
    <row r="12" spans="1:19" x14ac:dyDescent="0.25">
      <c r="A12" s="6">
        <v>0</v>
      </c>
      <c r="B12" s="6"/>
      <c r="C12" s="62"/>
      <c r="D12" s="62"/>
      <c r="E12" s="62"/>
      <c r="F12" s="62"/>
      <c r="G12" s="78">
        <v>0</v>
      </c>
      <c r="H12" s="62"/>
      <c r="I12" s="62"/>
      <c r="J12" s="62"/>
      <c r="K12" s="62"/>
      <c r="L12" s="6"/>
      <c r="M12" s="11">
        <f>L12*G12/100</f>
        <v>0</v>
      </c>
      <c r="N12" s="11">
        <f>G12*(K12/100)</f>
        <v>0</v>
      </c>
      <c r="O12" s="11">
        <f>G12*(L12/100)</f>
        <v>0</v>
      </c>
      <c r="Q12" s="10"/>
      <c r="R12" s="10"/>
      <c r="S12" s="10"/>
    </row>
    <row r="13" spans="1:19" x14ac:dyDescent="0.25">
      <c r="A13" s="6">
        <v>2</v>
      </c>
      <c r="B13" s="67">
        <v>101</v>
      </c>
      <c r="C13" s="67">
        <v>24.4</v>
      </c>
      <c r="D13" s="69">
        <f t="shared" ref="D13:D38" si="0">100*1013.246*10^((-7.90298*((373.16/(C13+273.16))-1))+(5.02808*LOG((373.16/(C13+273.16)),10))-(0.00000013816*((10^(11.344*(1-((C13+273.16)/373.16))))-1))+(0.0081328*((10^(-3.49149*((373.16/(C13+273.16))-1)))-1)))</f>
        <v>3055.5638412391449</v>
      </c>
      <c r="E13" s="67">
        <v>18.399999999999999</v>
      </c>
      <c r="F13" s="67">
        <v>1474</v>
      </c>
      <c r="G13" s="70">
        <f t="shared" ref="G13:G38" si="1">1000*(B$3*B$9/((C13+B$3)*B$4))*((((B13*1000)-D13-(B$5*B$6*(B$8-(E13/100)-((F13/1000)/(B$9*B$5)))))*((E13/100)+((F13/1000)/(B$9*B$5))))-(((B13*1000)-D13-(B$5*B$6*(B$8-(E13/100))))*(E13/100)))</f>
        <v>1.2817975538903272</v>
      </c>
      <c r="H13" s="48">
        <v>0.7</v>
      </c>
      <c r="I13" s="48">
        <v>2</v>
      </c>
      <c r="J13" s="48">
        <v>74.5</v>
      </c>
      <c r="K13" s="48">
        <v>22.8</v>
      </c>
      <c r="L13" s="48">
        <v>7.6</v>
      </c>
      <c r="M13" s="11">
        <f>(H13*100/SUM($H13,$K13,$L13))*$G13/100</f>
        <v>2.8850748801389998E-2</v>
      </c>
      <c r="N13" s="11">
        <f t="shared" ref="N13:N38" si="2">(K13*100/SUM($H13,$K13,$L13))*$G13/100</f>
        <v>0.93971010381670295</v>
      </c>
      <c r="O13" s="11">
        <f t="shared" ref="O13:O38" si="3">(L13*100/SUM($H13,$K13,$L13))*$G13/100</f>
        <v>0.31323670127223424</v>
      </c>
      <c r="P13" s="10"/>
      <c r="Q13" s="10"/>
      <c r="R13" s="10"/>
      <c r="S13" s="10"/>
    </row>
    <row r="14" spans="1:19" x14ac:dyDescent="0.25">
      <c r="A14" s="6">
        <v>5</v>
      </c>
      <c r="B14" s="67">
        <v>98.6</v>
      </c>
      <c r="C14" s="67">
        <v>20.5</v>
      </c>
      <c r="D14" s="69">
        <f t="shared" si="0"/>
        <v>2410.6679616674073</v>
      </c>
      <c r="E14" s="67">
        <v>8.6</v>
      </c>
      <c r="F14" s="67">
        <v>6362.5</v>
      </c>
      <c r="G14" s="70">
        <f t="shared" si="1"/>
        <v>5.566589898350415</v>
      </c>
      <c r="H14" s="48">
        <v>2.1</v>
      </c>
      <c r="I14" s="48">
        <v>0.9</v>
      </c>
      <c r="J14" s="48">
        <v>9.4</v>
      </c>
      <c r="K14" s="48">
        <v>80</v>
      </c>
      <c r="L14" s="48">
        <v>0.5</v>
      </c>
      <c r="M14" s="11">
        <f>(H14*100/SUM($H14,$K14,$L14))*$G14/100</f>
        <v>0.14152347199195972</v>
      </c>
      <c r="N14" s="11">
        <f>(K14*100/SUM($H14,$K14,$L14))*$G14/100</f>
        <v>5.3913703615984652</v>
      </c>
      <c r="O14" s="11">
        <f t="shared" si="3"/>
        <v>3.3696064759990402E-2</v>
      </c>
      <c r="P14" s="10"/>
      <c r="Q14" s="10"/>
      <c r="R14" s="10"/>
      <c r="S14" s="10"/>
    </row>
    <row r="15" spans="1:19" x14ac:dyDescent="0.25">
      <c r="A15" s="6">
        <v>7</v>
      </c>
      <c r="B15" s="67">
        <v>99.6</v>
      </c>
      <c r="C15" s="67">
        <v>20.9</v>
      </c>
      <c r="D15" s="69">
        <f t="shared" si="0"/>
        <v>2470.8100946021482</v>
      </c>
      <c r="E15" s="67">
        <v>6.4</v>
      </c>
      <c r="F15" s="67">
        <v>2790</v>
      </c>
      <c r="G15" s="70">
        <f t="shared" si="1"/>
        <v>2.3946407634654192</v>
      </c>
      <c r="H15" s="48">
        <v>0.1</v>
      </c>
      <c r="I15" s="48">
        <v>11.3</v>
      </c>
      <c r="J15" s="48">
        <v>59.1</v>
      </c>
      <c r="K15" s="48">
        <v>28.9</v>
      </c>
      <c r="L15" s="48">
        <v>0</v>
      </c>
      <c r="M15" s="11">
        <f t="shared" ref="M15:M20" si="4">(H15*100/SUM($H15,$K15,$L15))*$G15/100</f>
        <v>8.257381942984204E-3</v>
      </c>
      <c r="N15" s="11">
        <f>(K15*100/SUM($H15,$K15,$L15))*$G15/100</f>
        <v>2.3863833815224349</v>
      </c>
      <c r="O15" s="11">
        <f t="shared" si="3"/>
        <v>0</v>
      </c>
      <c r="P15" s="10"/>
      <c r="Q15" s="10"/>
      <c r="R15" s="10"/>
      <c r="S15" s="10"/>
    </row>
    <row r="16" spans="1:19" x14ac:dyDescent="0.25">
      <c r="A16" s="6">
        <v>9</v>
      </c>
      <c r="B16" s="67">
        <v>100.8</v>
      </c>
      <c r="C16" s="67">
        <v>18.5</v>
      </c>
      <c r="D16" s="69">
        <f t="shared" si="0"/>
        <v>2128.7672691299254</v>
      </c>
      <c r="E16" s="67">
        <v>4</v>
      </c>
      <c r="F16" s="67">
        <v>2724.5</v>
      </c>
      <c r="G16" s="70">
        <f t="shared" si="1"/>
        <v>2.3836293398779116</v>
      </c>
      <c r="H16" s="48">
        <v>0.3</v>
      </c>
      <c r="I16" s="48">
        <v>0.6</v>
      </c>
      <c r="J16" s="48">
        <v>5.9</v>
      </c>
      <c r="K16" s="48">
        <v>93.2</v>
      </c>
      <c r="L16" s="48">
        <v>0</v>
      </c>
      <c r="M16" s="11">
        <f t="shared" si="4"/>
        <v>7.6480085771483798E-3</v>
      </c>
      <c r="N16" s="11">
        <f t="shared" si="2"/>
        <v>2.3759813313007627</v>
      </c>
      <c r="O16" s="11">
        <f t="shared" si="3"/>
        <v>0</v>
      </c>
      <c r="P16" s="10"/>
      <c r="Q16" s="10"/>
      <c r="R16" s="10"/>
      <c r="S16" s="10"/>
    </row>
    <row r="17" spans="1:19" x14ac:dyDescent="0.25">
      <c r="A17" s="6">
        <v>12</v>
      </c>
      <c r="B17" s="67">
        <v>100.6</v>
      </c>
      <c r="C17" s="67">
        <v>22.4</v>
      </c>
      <c r="D17" s="69">
        <f t="shared" si="0"/>
        <v>2708.1917178183917</v>
      </c>
      <c r="E17" s="67">
        <v>6.8</v>
      </c>
      <c r="F17" s="67">
        <v>3740</v>
      </c>
      <c r="G17" s="70">
        <f t="shared" si="1"/>
        <v>3.2422912124857195</v>
      </c>
      <c r="H17" s="48">
        <v>0.5</v>
      </c>
      <c r="I17" s="48">
        <v>0.5</v>
      </c>
      <c r="J17" s="48">
        <v>5.2</v>
      </c>
      <c r="K17" s="48">
        <v>93.8</v>
      </c>
      <c r="L17" s="48">
        <v>0</v>
      </c>
      <c r="M17" s="11">
        <f t="shared" si="4"/>
        <v>1.7191363798969881E-2</v>
      </c>
      <c r="N17" s="11">
        <f t="shared" si="2"/>
        <v>3.2250998486867495</v>
      </c>
      <c r="O17" s="11">
        <f t="shared" si="3"/>
        <v>0</v>
      </c>
      <c r="P17" s="10"/>
      <c r="Q17" s="10"/>
      <c r="R17" s="10"/>
      <c r="S17" s="10"/>
    </row>
    <row r="18" spans="1:19" x14ac:dyDescent="0.25">
      <c r="A18" s="6">
        <v>14</v>
      </c>
      <c r="B18" s="67">
        <v>101.2</v>
      </c>
      <c r="C18" s="67">
        <v>18.5</v>
      </c>
      <c r="D18" s="69">
        <f t="shared" si="0"/>
        <v>2128.7672691299254</v>
      </c>
      <c r="E18" s="67">
        <v>6.5</v>
      </c>
      <c r="F18" s="67">
        <v>2783</v>
      </c>
      <c r="G18" s="70">
        <f t="shared" si="1"/>
        <v>2.4586399615135024</v>
      </c>
      <c r="H18" s="48">
        <v>0.6</v>
      </c>
      <c r="I18" s="48">
        <v>0.6</v>
      </c>
      <c r="J18" s="48">
        <v>6.7</v>
      </c>
      <c r="K18" s="48">
        <v>92.1</v>
      </c>
      <c r="L18" s="48">
        <v>0</v>
      </c>
      <c r="M18" s="11">
        <f t="shared" si="4"/>
        <v>1.5913527258987072E-2</v>
      </c>
      <c r="N18" s="11">
        <f t="shared" si="2"/>
        <v>2.4427264342545159</v>
      </c>
      <c r="O18" s="11">
        <f t="shared" si="3"/>
        <v>0</v>
      </c>
      <c r="P18" s="10"/>
      <c r="Q18" s="10"/>
      <c r="R18" s="10"/>
      <c r="S18" s="10"/>
    </row>
    <row r="19" spans="1:19" x14ac:dyDescent="0.25">
      <c r="A19" s="6">
        <v>16</v>
      </c>
      <c r="B19" s="67">
        <v>101.2</v>
      </c>
      <c r="C19" s="67">
        <v>18</v>
      </c>
      <c r="D19" s="69">
        <f t="shared" si="0"/>
        <v>2062.9773924527003</v>
      </c>
      <c r="E19" s="67">
        <v>7</v>
      </c>
      <c r="F19" s="67">
        <v>3078</v>
      </c>
      <c r="G19" s="70">
        <f t="shared" si="1"/>
        <v>2.7337529398726241</v>
      </c>
      <c r="H19" s="48">
        <v>0.7</v>
      </c>
      <c r="I19" s="48">
        <v>0.5</v>
      </c>
      <c r="J19" s="48">
        <v>6</v>
      </c>
      <c r="K19" s="48">
        <v>92.7</v>
      </c>
      <c r="L19" s="48">
        <v>0</v>
      </c>
      <c r="M19" s="11">
        <f t="shared" si="4"/>
        <v>2.0488512397332303E-2</v>
      </c>
      <c r="N19" s="11">
        <f t="shared" si="2"/>
        <v>2.7132644274752922</v>
      </c>
      <c r="O19" s="11">
        <f t="shared" si="3"/>
        <v>0</v>
      </c>
      <c r="P19" s="10"/>
      <c r="Q19" s="10"/>
      <c r="R19" s="10"/>
      <c r="S19" s="10"/>
    </row>
    <row r="20" spans="1:19" x14ac:dyDescent="0.25">
      <c r="A20" s="6">
        <v>19</v>
      </c>
      <c r="B20" s="67">
        <v>102.6</v>
      </c>
      <c r="C20" s="67">
        <v>20</v>
      </c>
      <c r="D20" s="69">
        <f t="shared" si="0"/>
        <v>2337.2941453352651</v>
      </c>
      <c r="E20" s="67">
        <v>5.7</v>
      </c>
      <c r="F20" s="67">
        <v>3156</v>
      </c>
      <c r="G20" s="70">
        <f t="shared" si="1"/>
        <v>2.8105612501278743</v>
      </c>
      <c r="H20" s="48">
        <v>0.4</v>
      </c>
      <c r="I20" s="48">
        <v>1</v>
      </c>
      <c r="J20" s="48">
        <v>5.5</v>
      </c>
      <c r="K20" s="48">
        <v>93.1</v>
      </c>
      <c r="L20" s="48">
        <v>0</v>
      </c>
      <c r="M20" s="11">
        <f t="shared" si="4"/>
        <v>1.2023791444397323E-2</v>
      </c>
      <c r="N20" s="11">
        <f t="shared" si="2"/>
        <v>2.798537458683477</v>
      </c>
      <c r="O20" s="11">
        <f t="shared" si="3"/>
        <v>0</v>
      </c>
      <c r="P20" s="10"/>
      <c r="Q20" s="10"/>
      <c r="R20" s="10"/>
      <c r="S20" s="10"/>
    </row>
    <row r="21" spans="1:19" x14ac:dyDescent="0.25">
      <c r="A21" s="6">
        <v>21</v>
      </c>
      <c r="B21" s="67">
        <v>101.5</v>
      </c>
      <c r="C21" s="67">
        <v>18.5</v>
      </c>
      <c r="D21" s="69">
        <f t="shared" si="0"/>
        <v>2128.7672691299254</v>
      </c>
      <c r="E21" s="67">
        <v>6</v>
      </c>
      <c r="F21" s="67">
        <v>2431.5</v>
      </c>
      <c r="G21" s="70">
        <f t="shared" si="1"/>
        <v>2.1478015018581287</v>
      </c>
      <c r="H21" s="48">
        <v>0.6</v>
      </c>
      <c r="I21" s="48">
        <v>0.5</v>
      </c>
      <c r="J21" s="48">
        <v>4.5999999999999996</v>
      </c>
      <c r="K21" s="48">
        <v>94.2</v>
      </c>
      <c r="L21" s="48">
        <v>0</v>
      </c>
      <c r="M21" s="11">
        <f t="shared" ref="M21:M38" si="5">(H21*100/SUM($H21,$K21,$L21))*$G21/100</f>
        <v>1.3593680391507143E-2</v>
      </c>
      <c r="N21" s="11">
        <f t="shared" si="2"/>
        <v>2.1342078214666218</v>
      </c>
      <c r="O21" s="11">
        <f t="shared" si="3"/>
        <v>0</v>
      </c>
      <c r="P21" s="10"/>
      <c r="Q21" s="10"/>
      <c r="R21" s="10"/>
      <c r="S21" s="10"/>
    </row>
    <row r="22" spans="1:19" x14ac:dyDescent="0.25">
      <c r="A22" s="6">
        <v>23</v>
      </c>
      <c r="B22" s="67">
        <v>100.7</v>
      </c>
      <c r="C22" s="67">
        <v>18.5</v>
      </c>
      <c r="D22" s="69">
        <f t="shared" si="0"/>
        <v>2128.7672691299254</v>
      </c>
      <c r="E22" s="67">
        <v>6.3</v>
      </c>
      <c r="F22" s="67">
        <v>2603</v>
      </c>
      <c r="G22" s="70">
        <f t="shared" si="1"/>
        <v>2.283989573538352</v>
      </c>
      <c r="H22" s="48">
        <v>0.6</v>
      </c>
      <c r="I22" s="48">
        <v>0.6</v>
      </c>
      <c r="J22" s="48">
        <v>4.4000000000000004</v>
      </c>
      <c r="K22" s="48">
        <v>94.5</v>
      </c>
      <c r="L22" s="48">
        <v>0</v>
      </c>
      <c r="M22" s="11">
        <f t="shared" si="5"/>
        <v>1.4410028855131561E-2</v>
      </c>
      <c r="N22" s="11">
        <f t="shared" si="2"/>
        <v>2.2695795446832205</v>
      </c>
      <c r="O22" s="11">
        <f t="shared" si="3"/>
        <v>0</v>
      </c>
      <c r="P22" s="10"/>
      <c r="Q22" s="10"/>
      <c r="R22" s="10"/>
      <c r="S22" s="10"/>
    </row>
    <row r="23" spans="1:19" x14ac:dyDescent="0.25">
      <c r="A23" s="6">
        <v>26</v>
      </c>
      <c r="B23" s="67">
        <v>98.1</v>
      </c>
      <c r="C23" s="67">
        <v>20.9</v>
      </c>
      <c r="D23" s="69">
        <f t="shared" si="0"/>
        <v>2470.8100946021482</v>
      </c>
      <c r="E23" s="67">
        <v>6.5</v>
      </c>
      <c r="F23" s="67">
        <v>2760.5</v>
      </c>
      <c r="G23" s="70">
        <f t="shared" si="1"/>
        <v>2.331398459606989</v>
      </c>
      <c r="H23" s="48">
        <v>0.6</v>
      </c>
      <c r="I23" s="48">
        <v>0.6</v>
      </c>
      <c r="J23" s="48">
        <v>5.7</v>
      </c>
      <c r="K23" s="48">
        <v>93.1</v>
      </c>
      <c r="L23" s="48">
        <v>0</v>
      </c>
      <c r="M23" s="11">
        <f t="shared" si="5"/>
        <v>1.4928912228006335E-2</v>
      </c>
      <c r="N23" s="11">
        <f t="shared" si="2"/>
        <v>2.3164695473789831</v>
      </c>
      <c r="O23" s="11">
        <f t="shared" si="3"/>
        <v>0</v>
      </c>
      <c r="P23" s="10"/>
      <c r="Q23" s="10"/>
      <c r="R23" s="10"/>
      <c r="S23" s="10"/>
    </row>
    <row r="24" spans="1:19" x14ac:dyDescent="0.25">
      <c r="A24" s="6">
        <v>28</v>
      </c>
      <c r="B24" s="67">
        <v>97.8</v>
      </c>
      <c r="C24" s="67">
        <v>18</v>
      </c>
      <c r="D24" s="69">
        <f t="shared" si="0"/>
        <v>2062.9773924527003</v>
      </c>
      <c r="E24" s="67">
        <v>6.4</v>
      </c>
      <c r="F24" s="67">
        <v>2301.5</v>
      </c>
      <c r="G24" s="70">
        <f t="shared" si="1"/>
        <v>1.9589903842156942</v>
      </c>
      <c r="H24" s="48">
        <v>0.4</v>
      </c>
      <c r="I24" s="48">
        <v>0.6</v>
      </c>
      <c r="J24" s="48">
        <v>4.2</v>
      </c>
      <c r="K24" s="48">
        <v>94.7</v>
      </c>
      <c r="L24" s="48">
        <v>0</v>
      </c>
      <c r="M24" s="11">
        <f t="shared" si="5"/>
        <v>8.2397071891301531E-3</v>
      </c>
      <c r="N24" s="11">
        <f t="shared" si="2"/>
        <v>1.9507506770265639</v>
      </c>
      <c r="O24" s="11">
        <f t="shared" si="3"/>
        <v>0</v>
      </c>
      <c r="P24" s="10"/>
      <c r="Q24" s="10"/>
      <c r="R24" s="10"/>
      <c r="S24" s="10"/>
    </row>
    <row r="25" spans="1:19" x14ac:dyDescent="0.25">
      <c r="A25" s="6">
        <v>30</v>
      </c>
      <c r="B25" s="67">
        <v>100.1</v>
      </c>
      <c r="C25" s="67">
        <v>17.5</v>
      </c>
      <c r="D25" s="69">
        <f t="shared" si="0"/>
        <v>1998.9761566905095</v>
      </c>
      <c r="E25" s="67">
        <v>6.3</v>
      </c>
      <c r="F25" s="67">
        <v>2455</v>
      </c>
      <c r="G25" s="70">
        <f t="shared" si="1"/>
        <v>2.1487661713205775</v>
      </c>
      <c r="H25" s="48">
        <v>0.5</v>
      </c>
      <c r="I25" s="48">
        <v>0.4</v>
      </c>
      <c r="J25" s="48">
        <v>4</v>
      </c>
      <c r="K25" s="48">
        <v>95.1</v>
      </c>
      <c r="L25" s="48">
        <v>0</v>
      </c>
      <c r="M25" s="11">
        <f t="shared" si="5"/>
        <v>1.1238316795609715E-2</v>
      </c>
      <c r="N25" s="11">
        <f t="shared" si="2"/>
        <v>2.1375278545249676</v>
      </c>
      <c r="O25" s="11">
        <f t="shared" si="3"/>
        <v>0</v>
      </c>
      <c r="P25" s="10"/>
      <c r="Q25" s="10"/>
      <c r="R25" s="10"/>
      <c r="S25" s="10"/>
    </row>
    <row r="26" spans="1:19" x14ac:dyDescent="0.25">
      <c r="A26" s="6">
        <v>33</v>
      </c>
      <c r="B26" s="67">
        <v>100.7</v>
      </c>
      <c r="C26" s="67">
        <v>19</v>
      </c>
      <c r="D26" s="69">
        <f t="shared" si="0"/>
        <v>2196.3879322928847</v>
      </c>
      <c r="E26" s="67">
        <v>5.9</v>
      </c>
      <c r="F26" s="67">
        <v>2490</v>
      </c>
      <c r="G26" s="70">
        <f t="shared" si="1"/>
        <v>2.1761503383526799</v>
      </c>
      <c r="H26" s="48">
        <v>0.3</v>
      </c>
      <c r="I26" s="48">
        <v>0.4</v>
      </c>
      <c r="J26" s="48">
        <v>4.4000000000000004</v>
      </c>
      <c r="K26" s="48">
        <v>94.9</v>
      </c>
      <c r="L26" s="48">
        <v>0</v>
      </c>
      <c r="M26" s="11">
        <f t="shared" si="5"/>
        <v>6.8576166124559232E-3</v>
      </c>
      <c r="N26" s="11">
        <f t="shared" si="2"/>
        <v>2.1692927217402236</v>
      </c>
      <c r="O26" s="11">
        <f t="shared" si="3"/>
        <v>0</v>
      </c>
      <c r="P26" s="10"/>
      <c r="Q26" s="10"/>
      <c r="R26" s="10"/>
      <c r="S26" s="10"/>
    </row>
    <row r="27" spans="1:19" x14ac:dyDescent="0.25">
      <c r="A27" s="6">
        <v>35</v>
      </c>
      <c r="B27" s="67">
        <v>100.7</v>
      </c>
      <c r="C27" s="67">
        <v>15.6</v>
      </c>
      <c r="D27" s="69">
        <f t="shared" si="0"/>
        <v>1771.3638754692836</v>
      </c>
      <c r="E27" s="67">
        <v>6.5</v>
      </c>
      <c r="F27" s="67">
        <v>1823</v>
      </c>
      <c r="G27" s="70">
        <f t="shared" si="1"/>
        <v>1.6142587732773022</v>
      </c>
      <c r="H27" s="48">
        <v>0.3</v>
      </c>
      <c r="I27" s="48">
        <v>0.4</v>
      </c>
      <c r="J27" s="48">
        <v>4.7</v>
      </c>
      <c r="K27" s="48">
        <v>95.6</v>
      </c>
      <c r="L27" s="48">
        <v>0</v>
      </c>
      <c r="M27" s="11">
        <f t="shared" si="5"/>
        <v>5.0498188945066799E-3</v>
      </c>
      <c r="N27" s="11">
        <f t="shared" si="2"/>
        <v>1.6092089543827957</v>
      </c>
      <c r="O27" s="11">
        <f t="shared" si="3"/>
        <v>0</v>
      </c>
      <c r="P27" s="10"/>
      <c r="Q27" s="10"/>
      <c r="R27" s="10"/>
      <c r="S27" s="10"/>
    </row>
    <row r="28" spans="1:19" x14ac:dyDescent="0.25">
      <c r="A28" s="6">
        <v>37</v>
      </c>
      <c r="B28" s="67">
        <v>101.7</v>
      </c>
      <c r="C28" s="67">
        <v>17.5</v>
      </c>
      <c r="D28" s="69">
        <f t="shared" si="0"/>
        <v>1998.9761566905095</v>
      </c>
      <c r="E28" s="67">
        <v>17</v>
      </c>
      <c r="F28" s="67">
        <v>2413</v>
      </c>
      <c r="G28" s="70">
        <f t="shared" si="1"/>
        <v>2.1942222964009077</v>
      </c>
      <c r="H28" s="48">
        <v>0.3</v>
      </c>
      <c r="I28" s="48">
        <v>0.3</v>
      </c>
      <c r="J28" s="48">
        <v>3.5</v>
      </c>
      <c r="K28" s="48">
        <v>95.9</v>
      </c>
      <c r="L28" s="48">
        <v>0</v>
      </c>
      <c r="M28" s="11">
        <f t="shared" si="5"/>
        <v>6.8426890740153042E-3</v>
      </c>
      <c r="N28" s="11">
        <f t="shared" si="2"/>
        <v>2.1873796073268923</v>
      </c>
      <c r="O28" s="11">
        <f t="shared" si="3"/>
        <v>0</v>
      </c>
      <c r="P28" s="10"/>
      <c r="Q28" s="10"/>
      <c r="R28" s="10"/>
      <c r="S28" s="10"/>
    </row>
    <row r="29" spans="1:19" x14ac:dyDescent="0.25">
      <c r="A29" s="6">
        <v>40</v>
      </c>
      <c r="B29" s="67">
        <v>103.1</v>
      </c>
      <c r="C29" s="67">
        <v>18.5</v>
      </c>
      <c r="D29" s="69">
        <f t="shared" si="0"/>
        <v>2128.7672691299254</v>
      </c>
      <c r="E29" s="67">
        <v>6.1</v>
      </c>
      <c r="F29" s="67">
        <v>2477</v>
      </c>
      <c r="G29" s="70">
        <f t="shared" si="1"/>
        <v>2.2257133270794816</v>
      </c>
      <c r="H29" s="48">
        <v>0</v>
      </c>
      <c r="I29" s="48">
        <v>0.7</v>
      </c>
      <c r="J29" s="48">
        <v>5</v>
      </c>
      <c r="K29" s="48">
        <v>94.3</v>
      </c>
      <c r="L29" s="48">
        <v>0</v>
      </c>
      <c r="M29" s="11">
        <f t="shared" si="5"/>
        <v>0</v>
      </c>
      <c r="N29" s="11">
        <f t="shared" si="2"/>
        <v>2.2257133270794816</v>
      </c>
      <c r="O29" s="11">
        <f t="shared" si="3"/>
        <v>0</v>
      </c>
      <c r="P29" s="10"/>
      <c r="Q29" s="10"/>
      <c r="R29" s="10"/>
      <c r="S29" s="10"/>
    </row>
    <row r="30" spans="1:19" x14ac:dyDescent="0.25">
      <c r="A30" s="6">
        <v>42</v>
      </c>
      <c r="B30" s="67">
        <v>100.7</v>
      </c>
      <c r="C30" s="67">
        <v>16.600000000000001</v>
      </c>
      <c r="D30" s="69">
        <f t="shared" si="0"/>
        <v>1888.1497485684567</v>
      </c>
      <c r="E30" s="67">
        <v>16.3</v>
      </c>
      <c r="F30" s="67">
        <v>1405.5</v>
      </c>
      <c r="G30" s="70">
        <f t="shared" si="1"/>
        <v>1.2605375136486852</v>
      </c>
      <c r="H30" s="48">
        <v>0.2</v>
      </c>
      <c r="I30" s="48">
        <v>0.4</v>
      </c>
      <c r="J30" s="48">
        <v>7.3</v>
      </c>
      <c r="K30" s="48">
        <v>92</v>
      </c>
      <c r="L30" s="48">
        <v>0</v>
      </c>
      <c r="M30" s="11">
        <f t="shared" si="5"/>
        <v>2.7343546933810956E-3</v>
      </c>
      <c r="N30" s="11">
        <f t="shared" si="2"/>
        <v>1.257803158955304</v>
      </c>
      <c r="O30" s="11">
        <f t="shared" si="3"/>
        <v>0</v>
      </c>
      <c r="P30" s="10"/>
      <c r="Q30" s="10"/>
      <c r="R30" s="10"/>
      <c r="S30" s="10"/>
    </row>
    <row r="31" spans="1:19" x14ac:dyDescent="0.25">
      <c r="A31" s="6">
        <v>44</v>
      </c>
      <c r="B31" s="67">
        <v>102</v>
      </c>
      <c r="C31" s="67">
        <v>16.100000000000001</v>
      </c>
      <c r="D31" s="69">
        <f t="shared" si="0"/>
        <v>1828.9390678412647</v>
      </c>
      <c r="E31" s="67">
        <v>13.9</v>
      </c>
      <c r="F31" s="67">
        <v>1806.5</v>
      </c>
      <c r="G31" s="70">
        <f t="shared" si="1"/>
        <v>1.6420749903114744</v>
      </c>
      <c r="H31" s="67">
        <v>0.3</v>
      </c>
      <c r="I31" s="67">
        <v>0.4</v>
      </c>
      <c r="J31" s="67">
        <v>6</v>
      </c>
      <c r="K31" s="48">
        <v>93.3</v>
      </c>
      <c r="L31" s="48">
        <v>0</v>
      </c>
      <c r="M31" s="11">
        <f t="shared" si="5"/>
        <v>5.2630608663829315E-3</v>
      </c>
      <c r="N31" s="11">
        <f t="shared" si="2"/>
        <v>1.6368119294450916</v>
      </c>
      <c r="O31" s="11">
        <f t="shared" si="3"/>
        <v>0</v>
      </c>
      <c r="P31" s="10"/>
      <c r="Q31" s="10"/>
      <c r="R31" s="10"/>
      <c r="S31" s="10"/>
    </row>
    <row r="32" spans="1:19" x14ac:dyDescent="0.25">
      <c r="A32" s="6">
        <v>47</v>
      </c>
      <c r="B32" s="67">
        <v>99.3</v>
      </c>
      <c r="C32" s="67">
        <v>20.5</v>
      </c>
      <c r="D32" s="69">
        <f t="shared" si="0"/>
        <v>2410.6679616674073</v>
      </c>
      <c r="E32" s="67">
        <v>28.1</v>
      </c>
      <c r="F32" s="67">
        <v>3066.5</v>
      </c>
      <c r="G32" s="70">
        <f t="shared" si="1"/>
        <v>2.7534194637653413</v>
      </c>
      <c r="H32" s="48">
        <v>0.6</v>
      </c>
      <c r="I32" s="48">
        <v>0.6</v>
      </c>
      <c r="J32" s="48">
        <v>4.5999999999999996</v>
      </c>
      <c r="K32" s="48">
        <v>94.2</v>
      </c>
      <c r="L32" s="48">
        <v>0</v>
      </c>
      <c r="M32" s="11">
        <f t="shared" si="5"/>
        <v>1.7426705466869249E-2</v>
      </c>
      <c r="N32" s="11">
        <f t="shared" si="2"/>
        <v>2.735992758298472</v>
      </c>
      <c r="O32" s="11">
        <f t="shared" si="3"/>
        <v>0</v>
      </c>
      <c r="P32" s="10"/>
      <c r="Q32" s="10"/>
      <c r="R32" s="10"/>
      <c r="S32" s="10"/>
    </row>
    <row r="33" spans="1:28" x14ac:dyDescent="0.25">
      <c r="A33" s="6">
        <v>49</v>
      </c>
      <c r="B33" s="67">
        <v>100</v>
      </c>
      <c r="C33" s="67">
        <v>19</v>
      </c>
      <c r="D33" s="69">
        <f t="shared" si="0"/>
        <v>2196.3879322928847</v>
      </c>
      <c r="E33" s="67">
        <v>15</v>
      </c>
      <c r="F33" s="67">
        <v>2060</v>
      </c>
      <c r="G33" s="70">
        <f t="shared" si="1"/>
        <v>1.8159699405165848</v>
      </c>
      <c r="H33" s="48">
        <v>0.6</v>
      </c>
      <c r="I33" s="48">
        <v>0.6</v>
      </c>
      <c r="J33" s="48">
        <v>6.7</v>
      </c>
      <c r="K33" s="48">
        <v>92.1</v>
      </c>
      <c r="L33" s="48">
        <v>0</v>
      </c>
      <c r="M33" s="11">
        <f t="shared" si="5"/>
        <v>1.1753850747680161E-2</v>
      </c>
      <c r="N33" s="11">
        <f t="shared" si="2"/>
        <v>1.804216089768905</v>
      </c>
      <c r="O33" s="11">
        <f t="shared" si="3"/>
        <v>0</v>
      </c>
      <c r="P33" s="10"/>
      <c r="Q33" s="10"/>
      <c r="R33" s="10"/>
      <c r="S33" s="10"/>
    </row>
    <row r="34" spans="1:28" x14ac:dyDescent="0.25">
      <c r="A34" s="6">
        <v>51</v>
      </c>
      <c r="B34" s="67">
        <v>101.7</v>
      </c>
      <c r="C34" s="67">
        <v>14.6</v>
      </c>
      <c r="D34" s="69">
        <f t="shared" si="0"/>
        <v>1660.9666566247029</v>
      </c>
      <c r="E34" s="67">
        <v>14</v>
      </c>
      <c r="F34" s="67">
        <v>1881.5</v>
      </c>
      <c r="G34" s="70">
        <f t="shared" si="1"/>
        <v>1.7179930541261759</v>
      </c>
      <c r="H34" s="48">
        <v>0.5</v>
      </c>
      <c r="I34" s="48">
        <v>0.4</v>
      </c>
      <c r="J34" s="48">
        <v>6.2</v>
      </c>
      <c r="K34" s="48">
        <v>92.7</v>
      </c>
      <c r="L34" s="48">
        <v>0.2</v>
      </c>
      <c r="M34" s="11">
        <f t="shared" si="5"/>
        <v>9.1969649578489063E-3</v>
      </c>
      <c r="N34" s="11">
        <f t="shared" si="2"/>
        <v>1.7051173031851874</v>
      </c>
      <c r="O34" s="11">
        <f t="shared" si="3"/>
        <v>3.6787859831395623E-3</v>
      </c>
      <c r="P34" s="10"/>
      <c r="Q34" s="10"/>
      <c r="R34" s="10"/>
      <c r="S34" s="10"/>
    </row>
    <row r="35" spans="1:28" x14ac:dyDescent="0.25">
      <c r="A35" s="6">
        <v>54</v>
      </c>
      <c r="B35" s="67">
        <v>101.4</v>
      </c>
      <c r="C35" s="67">
        <v>16.600000000000001</v>
      </c>
      <c r="D35" s="69">
        <f t="shared" si="0"/>
        <v>1888.1497485684567</v>
      </c>
      <c r="E35" s="67">
        <v>25.3</v>
      </c>
      <c r="F35" s="67">
        <v>2576</v>
      </c>
      <c r="G35" s="70">
        <f t="shared" si="1"/>
        <v>2.3866096778105597</v>
      </c>
      <c r="H35" s="48">
        <v>0.5</v>
      </c>
      <c r="I35" s="48">
        <v>0.7</v>
      </c>
      <c r="J35" s="48">
        <v>5.8</v>
      </c>
      <c r="K35" s="48">
        <v>93</v>
      </c>
      <c r="L35" s="48">
        <v>0</v>
      </c>
      <c r="M35" s="11">
        <f t="shared" si="5"/>
        <v>1.2762618597917432E-2</v>
      </c>
      <c r="N35" s="11">
        <f t="shared" si="2"/>
        <v>2.3738470592126424</v>
      </c>
      <c r="O35" s="11">
        <f t="shared" si="3"/>
        <v>0</v>
      </c>
      <c r="P35" s="10"/>
      <c r="Q35" s="10"/>
      <c r="R35" s="10"/>
      <c r="S35" s="10"/>
    </row>
    <row r="36" spans="1:28" x14ac:dyDescent="0.25">
      <c r="A36" s="2">
        <v>58</v>
      </c>
      <c r="B36" s="67">
        <v>101.4</v>
      </c>
      <c r="C36" s="67">
        <v>19</v>
      </c>
      <c r="D36" s="69">
        <f t="shared" si="0"/>
        <v>2196.3879322928847</v>
      </c>
      <c r="E36" s="67">
        <v>19.7</v>
      </c>
      <c r="F36" s="67">
        <v>1706</v>
      </c>
      <c r="G36" s="70">
        <f t="shared" si="1"/>
        <v>1.5370434226788485</v>
      </c>
      <c r="H36" s="48">
        <v>0.2</v>
      </c>
      <c r="I36" s="48">
        <v>0</v>
      </c>
      <c r="J36" s="48">
        <v>4.4000000000000004</v>
      </c>
      <c r="K36" s="48">
        <v>95.4</v>
      </c>
      <c r="L36" s="48">
        <v>0</v>
      </c>
      <c r="M36" s="11">
        <f t="shared" si="5"/>
        <v>3.2155720139724862E-3</v>
      </c>
      <c r="N36" s="11">
        <f t="shared" si="2"/>
        <v>1.5338278506648759</v>
      </c>
      <c r="O36" s="11">
        <f t="shared" si="3"/>
        <v>0</v>
      </c>
      <c r="P36" s="10"/>
      <c r="Q36" s="10"/>
      <c r="R36" s="47"/>
    </row>
    <row r="37" spans="1:28" x14ac:dyDescent="0.25">
      <c r="A37" s="2">
        <v>61</v>
      </c>
      <c r="B37" s="67">
        <v>101.8</v>
      </c>
      <c r="C37" s="67">
        <v>19.5</v>
      </c>
      <c r="D37" s="69">
        <f t="shared" si="0"/>
        <v>2265.8823144882831</v>
      </c>
      <c r="E37" s="67">
        <v>10.7</v>
      </c>
      <c r="F37" s="67">
        <v>1470</v>
      </c>
      <c r="G37" s="70">
        <f t="shared" si="1"/>
        <v>1.3007584794814597</v>
      </c>
      <c r="H37" s="48">
        <v>0.2</v>
      </c>
      <c r="I37" s="48">
        <v>0.8</v>
      </c>
      <c r="J37" s="48">
        <v>12.5</v>
      </c>
      <c r="K37" s="48">
        <v>86.4</v>
      </c>
      <c r="L37" s="48">
        <v>0</v>
      </c>
      <c r="M37" s="11">
        <f t="shared" si="5"/>
        <v>3.0040611535368583E-3</v>
      </c>
      <c r="N37" s="11">
        <f t="shared" si="2"/>
        <v>1.2977544183279226</v>
      </c>
      <c r="O37" s="11">
        <f t="shared" si="3"/>
        <v>0</v>
      </c>
      <c r="P37" s="10"/>
      <c r="Q37" s="10"/>
      <c r="R37" s="47"/>
    </row>
    <row r="38" spans="1:28" x14ac:dyDescent="0.25">
      <c r="A38" s="2">
        <v>63</v>
      </c>
      <c r="B38" s="67">
        <v>101.2</v>
      </c>
      <c r="C38" s="67">
        <v>19.5</v>
      </c>
      <c r="D38" s="69">
        <f t="shared" si="0"/>
        <v>2265.8823144882831</v>
      </c>
      <c r="E38" s="67">
        <v>7.7</v>
      </c>
      <c r="F38" s="67">
        <v>1239</v>
      </c>
      <c r="G38" s="70">
        <f t="shared" si="1"/>
        <v>1.0811713751323826</v>
      </c>
      <c r="H38" s="48">
        <v>0.4</v>
      </c>
      <c r="I38" s="48">
        <v>1.6</v>
      </c>
      <c r="J38" s="48">
        <v>11.6</v>
      </c>
      <c r="K38" s="48">
        <v>86.4</v>
      </c>
      <c r="L38" s="48">
        <v>0</v>
      </c>
      <c r="M38" s="11">
        <f t="shared" si="5"/>
        <v>4.9823565674303339E-3</v>
      </c>
      <c r="N38" s="11">
        <f t="shared" si="2"/>
        <v>1.0761890185649521</v>
      </c>
      <c r="O38" s="11">
        <f t="shared" si="3"/>
        <v>0</v>
      </c>
      <c r="P38" s="10"/>
      <c r="Q38" s="10"/>
      <c r="R38" s="47"/>
    </row>
    <row r="40" spans="1:28" x14ac:dyDescent="0.25">
      <c r="A40" s="145" t="s">
        <v>83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</row>
    <row r="41" spans="1:28" x14ac:dyDescent="0.25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</row>
    <row r="42" spans="1:28" ht="15.75" x14ac:dyDescent="0.25">
      <c r="A42" s="137" t="s">
        <v>10</v>
      </c>
      <c r="B42" s="160" t="s">
        <v>9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2"/>
    </row>
    <row r="43" spans="1:28" x14ac:dyDescent="0.25">
      <c r="A43" s="137"/>
      <c r="B43" s="2">
        <v>0</v>
      </c>
      <c r="C43" s="2">
        <v>2</v>
      </c>
      <c r="D43" s="2">
        <v>5</v>
      </c>
      <c r="E43" s="2">
        <v>7</v>
      </c>
      <c r="F43" s="2">
        <v>9</v>
      </c>
      <c r="G43" s="2">
        <v>12</v>
      </c>
      <c r="H43" s="2">
        <v>14</v>
      </c>
      <c r="I43" s="2">
        <v>16</v>
      </c>
      <c r="J43" s="2">
        <v>19</v>
      </c>
      <c r="K43" s="2">
        <v>21</v>
      </c>
      <c r="L43" s="2">
        <v>23</v>
      </c>
      <c r="M43" s="2">
        <v>26</v>
      </c>
      <c r="N43" s="2">
        <v>28</v>
      </c>
      <c r="O43" s="2">
        <v>30</v>
      </c>
      <c r="P43" s="2">
        <v>33</v>
      </c>
      <c r="Q43" s="2">
        <v>35</v>
      </c>
      <c r="R43" s="2">
        <v>37</v>
      </c>
      <c r="S43" s="2">
        <v>40</v>
      </c>
      <c r="T43" s="2">
        <v>42</v>
      </c>
      <c r="U43" s="2">
        <v>44</v>
      </c>
      <c r="V43" s="2">
        <v>47</v>
      </c>
      <c r="W43" s="2">
        <v>49</v>
      </c>
      <c r="X43" s="2">
        <v>51</v>
      </c>
      <c r="Y43" s="2">
        <v>54</v>
      </c>
      <c r="Z43" s="2">
        <v>58</v>
      </c>
      <c r="AA43" s="2">
        <v>61</v>
      </c>
      <c r="AB43" s="2">
        <v>63</v>
      </c>
    </row>
    <row r="44" spans="1:28" x14ac:dyDescent="0.25">
      <c r="A44" s="2" t="s">
        <v>0</v>
      </c>
      <c r="B44" s="81">
        <v>104.34921</v>
      </c>
      <c r="C44" s="81">
        <v>2592.84202</v>
      </c>
      <c r="D44" s="81">
        <v>7966.7698099999998</v>
      </c>
      <c r="E44" s="81">
        <v>10475.68334</v>
      </c>
      <c r="F44" s="81">
        <v>8923.6350299999995</v>
      </c>
      <c r="G44" s="81">
        <v>13480.46117</v>
      </c>
      <c r="H44" s="81">
        <v>14033.84742</v>
      </c>
      <c r="I44" s="81">
        <v>13545.81559</v>
      </c>
      <c r="J44" s="81">
        <v>13575.40215</v>
      </c>
      <c r="K44" s="81">
        <v>13196.66704</v>
      </c>
      <c r="L44" s="81">
        <v>12282.80531</v>
      </c>
      <c r="M44" s="81">
        <v>12872.37191</v>
      </c>
      <c r="N44" s="81">
        <v>12112.610860000001</v>
      </c>
      <c r="O44" s="81">
        <v>12029.77223</v>
      </c>
      <c r="P44" s="81">
        <v>12236.89148</v>
      </c>
      <c r="Q44" s="81">
        <v>11045.05168</v>
      </c>
      <c r="R44" s="81">
        <v>11751.574329999999</v>
      </c>
      <c r="S44" s="81">
        <v>11857.82087</v>
      </c>
      <c r="T44" s="81">
        <v>11024.90223</v>
      </c>
      <c r="U44" s="81">
        <v>10216.6387</v>
      </c>
      <c r="V44" s="81">
        <v>10804.38351</v>
      </c>
      <c r="W44" s="81">
        <v>10378.59294</v>
      </c>
      <c r="X44" s="81">
        <v>7507.6059800000003</v>
      </c>
      <c r="Y44" s="81">
        <v>7730.8615200000004</v>
      </c>
      <c r="Z44" s="81">
        <v>6676.3607000000002</v>
      </c>
      <c r="AA44" s="81">
        <v>4677.2154300000002</v>
      </c>
      <c r="AB44" s="81">
        <v>748.98694999999998</v>
      </c>
    </row>
    <row r="45" spans="1:28" x14ac:dyDescent="0.25">
      <c r="A45" s="2" t="s">
        <v>1</v>
      </c>
      <c r="B45" s="81">
        <v>0</v>
      </c>
      <c r="C45" s="81">
        <v>737.99444000000005</v>
      </c>
      <c r="D45" s="81">
        <v>2185.0128399999999</v>
      </c>
      <c r="E45" s="81">
        <v>2273.7268199999999</v>
      </c>
      <c r="F45" s="81">
        <v>2671.4178400000001</v>
      </c>
      <c r="G45" s="81">
        <v>1964.35168</v>
      </c>
      <c r="H45" s="81">
        <v>1659.7553499999999</v>
      </c>
      <c r="I45" s="81">
        <v>1374.6484399999999</v>
      </c>
      <c r="J45" s="81">
        <v>1220.7010600000001</v>
      </c>
      <c r="K45" s="81">
        <v>1051.01893</v>
      </c>
      <c r="L45" s="81">
        <v>869.62765999999999</v>
      </c>
      <c r="M45" s="81">
        <v>782.59254999999996</v>
      </c>
      <c r="N45" s="81">
        <v>681.90214000000003</v>
      </c>
      <c r="O45" s="81">
        <v>627.51298999999995</v>
      </c>
      <c r="P45" s="81">
        <v>601.93816000000004</v>
      </c>
      <c r="Q45" s="81">
        <v>1572.3924</v>
      </c>
      <c r="R45" s="81">
        <v>881.21731</v>
      </c>
      <c r="S45" s="81">
        <v>715.50031999999999</v>
      </c>
      <c r="T45" s="81">
        <v>1177.01614</v>
      </c>
      <c r="U45" s="81">
        <v>469.76325000000003</v>
      </c>
      <c r="V45" s="81">
        <v>428.38387</v>
      </c>
      <c r="W45" s="81">
        <v>358.44882000000001</v>
      </c>
      <c r="X45" s="81">
        <v>222.45180999999999</v>
      </c>
      <c r="Y45" s="81">
        <v>242.74841000000001</v>
      </c>
      <c r="Z45" s="81">
        <v>190.90638999999999</v>
      </c>
      <c r="AA45" s="81">
        <v>174.11716000000001</v>
      </c>
      <c r="AB45" s="81">
        <v>30.835149999999999</v>
      </c>
    </row>
    <row r="46" spans="1:28" x14ac:dyDescent="0.25">
      <c r="A46" s="2" t="s">
        <v>2</v>
      </c>
      <c r="B46" s="81">
        <v>0</v>
      </c>
      <c r="C46" s="81">
        <v>626.81656999999996</v>
      </c>
      <c r="D46" s="81">
        <v>3326.0431400000002</v>
      </c>
      <c r="E46" s="81">
        <v>5055.5013900000004</v>
      </c>
      <c r="F46" s="81">
        <v>5100.6804300000003</v>
      </c>
      <c r="G46" s="81">
        <v>5254.7032600000002</v>
      </c>
      <c r="H46" s="81">
        <v>5064.10311</v>
      </c>
      <c r="I46" s="81">
        <v>5042.31059</v>
      </c>
      <c r="J46" s="81">
        <v>5399.1200900000003</v>
      </c>
      <c r="K46" s="81">
        <v>5208.1473100000003</v>
      </c>
      <c r="L46" s="81">
        <v>5004.6647800000001</v>
      </c>
      <c r="M46" s="81">
        <v>5410.4613399999998</v>
      </c>
      <c r="N46" s="81">
        <v>5195.5559199999998</v>
      </c>
      <c r="O46" s="81">
        <v>5185.8638899999996</v>
      </c>
      <c r="P46" s="81">
        <v>5315.9317899999996</v>
      </c>
      <c r="Q46" s="81">
        <v>5210.1807399999998</v>
      </c>
      <c r="R46" s="81">
        <v>5021.5173000000004</v>
      </c>
      <c r="S46" s="81">
        <v>5021.9790199999998</v>
      </c>
      <c r="T46" s="81">
        <v>4885.7460499999997</v>
      </c>
      <c r="U46" s="81">
        <v>4609.55368</v>
      </c>
      <c r="V46" s="81">
        <v>5391.4874900000004</v>
      </c>
      <c r="W46" s="81">
        <v>4550.6091699999997</v>
      </c>
      <c r="X46" s="81">
        <v>3854.4728599999999</v>
      </c>
      <c r="Y46" s="81">
        <v>4476.2131099999997</v>
      </c>
      <c r="Z46" s="81">
        <v>4158.1354799999999</v>
      </c>
      <c r="AA46" s="81">
        <v>3094.9288200000001</v>
      </c>
      <c r="AB46" s="81">
        <v>436.02829000000003</v>
      </c>
    </row>
    <row r="47" spans="1:28" x14ac:dyDescent="0.25">
      <c r="A47" s="2" t="s">
        <v>3</v>
      </c>
      <c r="B47" s="81">
        <v>25.977799999999998</v>
      </c>
      <c r="C47" s="81">
        <v>1167.8939</v>
      </c>
      <c r="D47" s="81">
        <v>10401.601290000001</v>
      </c>
      <c r="E47" s="81">
        <v>12209.668669999999</v>
      </c>
      <c r="F47" s="81">
        <v>13391.736000000001</v>
      </c>
      <c r="G47" s="81">
        <v>11926.91971</v>
      </c>
      <c r="H47" s="81">
        <v>11342.978719999999</v>
      </c>
      <c r="I47" s="81">
        <v>11427.5065</v>
      </c>
      <c r="J47" s="81">
        <v>12420.6752</v>
      </c>
      <c r="K47" s="81">
        <v>11718.76965</v>
      </c>
      <c r="L47" s="81">
        <v>11462.459140000001</v>
      </c>
      <c r="M47" s="81">
        <v>12527.37537</v>
      </c>
      <c r="N47" s="81">
        <v>11457.840980000001</v>
      </c>
      <c r="O47" s="81">
        <v>10154.123149999999</v>
      </c>
      <c r="P47" s="81">
        <v>9792.3338100000001</v>
      </c>
      <c r="Q47" s="81">
        <v>7822.2705999999998</v>
      </c>
      <c r="R47" s="81">
        <v>7930.9945900000002</v>
      </c>
      <c r="S47" s="81">
        <v>7335.0442899999998</v>
      </c>
      <c r="T47" s="81">
        <v>6630.3212400000002</v>
      </c>
      <c r="U47" s="81">
        <v>6557.42353</v>
      </c>
      <c r="V47" s="81">
        <v>8554.9595100000006</v>
      </c>
      <c r="W47" s="81">
        <v>6853.1030899999996</v>
      </c>
      <c r="X47" s="81">
        <v>6222.4767899999997</v>
      </c>
      <c r="Y47" s="81">
        <v>7728.08806</v>
      </c>
      <c r="Z47" s="81">
        <v>7727.9580699999997</v>
      </c>
      <c r="AA47" s="81">
        <v>6143.5473400000001</v>
      </c>
      <c r="AB47" s="81">
        <v>886.09226000000001</v>
      </c>
    </row>
    <row r="48" spans="1:28" x14ac:dyDescent="0.25">
      <c r="A48" s="2" t="s">
        <v>4</v>
      </c>
      <c r="B48" s="81">
        <v>26.508099999999999</v>
      </c>
      <c r="C48" s="81">
        <v>689.14257999999995</v>
      </c>
      <c r="D48" s="81">
        <v>5268.6375099999996</v>
      </c>
      <c r="E48" s="81">
        <v>7418.7421700000004</v>
      </c>
      <c r="F48" s="81">
        <v>7270.0078800000001</v>
      </c>
      <c r="G48" s="81">
        <v>7772.6608100000003</v>
      </c>
      <c r="H48" s="81">
        <v>7816.0006000000003</v>
      </c>
      <c r="I48" s="81">
        <v>7780.6541900000002</v>
      </c>
      <c r="J48" s="81">
        <v>8234.9603900000002</v>
      </c>
      <c r="K48" s="81">
        <v>8156.1295899999996</v>
      </c>
      <c r="L48" s="81">
        <v>8562.4184999999998</v>
      </c>
      <c r="M48" s="81">
        <v>9351.0050200000005</v>
      </c>
      <c r="N48" s="81">
        <v>9084.4557000000004</v>
      </c>
      <c r="O48" s="81">
        <v>9029.0255199999992</v>
      </c>
      <c r="P48" s="81">
        <v>9164.1315900000009</v>
      </c>
      <c r="Q48" s="81">
        <v>7613.2870400000002</v>
      </c>
      <c r="R48" s="81">
        <v>8457.8510200000001</v>
      </c>
      <c r="S48" s="81">
        <v>8296.4230499999994</v>
      </c>
      <c r="T48" s="81">
        <v>7645.9227700000001</v>
      </c>
      <c r="U48" s="81">
        <v>8315.1083999999992</v>
      </c>
      <c r="V48" s="81">
        <v>9921.8082699999995</v>
      </c>
      <c r="W48" s="81">
        <v>8267.2814600000002</v>
      </c>
      <c r="X48" s="81">
        <v>6486.7188500000002</v>
      </c>
      <c r="Y48" s="81">
        <v>7670.6417600000004</v>
      </c>
      <c r="Z48" s="81">
        <v>7150.7263899999998</v>
      </c>
      <c r="AA48" s="81">
        <v>5366.0369199999996</v>
      </c>
      <c r="AB48" s="81">
        <v>672.03628000000003</v>
      </c>
    </row>
    <row r="49" spans="1:28" x14ac:dyDescent="0.25">
      <c r="A49" s="2" t="s">
        <v>74</v>
      </c>
      <c r="B49" s="81">
        <v>0</v>
      </c>
      <c r="C49" s="81">
        <v>40.053019999999997</v>
      </c>
      <c r="D49" s="81">
        <v>83.462689999999995</v>
      </c>
      <c r="E49" s="81">
        <v>84.811980000000005</v>
      </c>
      <c r="F49" s="81">
        <v>108.4952</v>
      </c>
      <c r="G49" s="81">
        <v>60.630710000000001</v>
      </c>
      <c r="H49" s="81">
        <v>45.563929999999999</v>
      </c>
      <c r="I49" s="81">
        <v>34.28492</v>
      </c>
      <c r="J49" s="81">
        <v>30.577100000000002</v>
      </c>
      <c r="K49" s="81">
        <v>28.60688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81">
        <v>0</v>
      </c>
      <c r="S49" s="81">
        <v>0</v>
      </c>
      <c r="T49" s="81">
        <v>0</v>
      </c>
      <c r="U49" s="81">
        <v>0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81">
        <v>0</v>
      </c>
    </row>
    <row r="50" spans="1:28" x14ac:dyDescent="0.25">
      <c r="A50" s="2" t="s">
        <v>6</v>
      </c>
      <c r="B50" s="81">
        <v>0</v>
      </c>
      <c r="C50" s="81">
        <v>0</v>
      </c>
      <c r="D50" s="81">
        <v>20.374510000000001</v>
      </c>
      <c r="E50" s="81">
        <v>17.668150000000001</v>
      </c>
      <c r="F50" s="81">
        <v>21.522349999999999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>
        <v>0</v>
      </c>
      <c r="S50" s="81">
        <v>0</v>
      </c>
      <c r="T50" s="81">
        <v>0</v>
      </c>
      <c r="U50" s="81">
        <v>0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</row>
    <row r="51" spans="1:28" x14ac:dyDescent="0.25">
      <c r="A51" s="2" t="s">
        <v>7</v>
      </c>
      <c r="B51" s="81">
        <v>0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>
        <v>0</v>
      </c>
      <c r="S51" s="81">
        <v>0</v>
      </c>
      <c r="T51" s="81">
        <v>0</v>
      </c>
      <c r="U51" s="81">
        <v>0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</row>
    <row r="52" spans="1:28" x14ac:dyDescent="0.25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</row>
    <row r="53" spans="1:28" x14ac:dyDescent="0.25">
      <c r="A53" s="6" t="s">
        <v>12</v>
      </c>
      <c r="B53" s="6">
        <v>2</v>
      </c>
      <c r="C53" s="2">
        <v>10</v>
      </c>
    </row>
    <row r="54" spans="1:28" ht="15.75" x14ac:dyDescent="0.25">
      <c r="A54" s="137" t="s">
        <v>10</v>
      </c>
      <c r="B54" s="159" t="s">
        <v>9</v>
      </c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</row>
    <row r="55" spans="1:28" x14ac:dyDescent="0.25">
      <c r="A55" s="137"/>
      <c r="B55" s="2">
        <v>0</v>
      </c>
      <c r="C55" s="2">
        <v>2</v>
      </c>
      <c r="D55" s="2">
        <v>5</v>
      </c>
      <c r="E55" s="2">
        <v>7</v>
      </c>
      <c r="F55" s="2">
        <v>9</v>
      </c>
      <c r="G55" s="2">
        <v>12</v>
      </c>
      <c r="H55" s="2">
        <v>14</v>
      </c>
      <c r="I55" s="2">
        <v>16</v>
      </c>
      <c r="J55" s="2">
        <v>19</v>
      </c>
      <c r="K55" s="2">
        <v>21</v>
      </c>
      <c r="L55" s="2">
        <v>23</v>
      </c>
      <c r="M55" s="2">
        <v>26</v>
      </c>
      <c r="N55" s="2">
        <v>28</v>
      </c>
      <c r="O55" s="2">
        <v>30</v>
      </c>
      <c r="P55" s="2">
        <v>33</v>
      </c>
      <c r="Q55" s="2">
        <v>35</v>
      </c>
      <c r="R55" s="2">
        <v>37</v>
      </c>
      <c r="S55" s="2">
        <v>40</v>
      </c>
      <c r="T55" s="2">
        <v>42</v>
      </c>
      <c r="U55" s="2">
        <v>44</v>
      </c>
      <c r="V55" s="2">
        <v>47</v>
      </c>
      <c r="W55" s="2">
        <v>49</v>
      </c>
      <c r="X55" s="2">
        <v>51</v>
      </c>
      <c r="Y55" s="2">
        <v>54</v>
      </c>
      <c r="Z55" s="2">
        <v>58</v>
      </c>
      <c r="AA55" s="2">
        <v>61</v>
      </c>
      <c r="AB55" s="2">
        <v>63</v>
      </c>
    </row>
    <row r="56" spans="1:28" x14ac:dyDescent="0.25">
      <c r="A56" s="2" t="s">
        <v>213</v>
      </c>
      <c r="B56" s="81">
        <f t="shared" ref="B56:B63" si="6">B44*$B$53</f>
        <v>208.69842</v>
      </c>
      <c r="C56" s="81">
        <f t="shared" ref="C56:AA63" si="7">C44*$B$53</f>
        <v>5185.6840400000001</v>
      </c>
      <c r="D56" s="81">
        <f t="shared" si="7"/>
        <v>15933.53962</v>
      </c>
      <c r="E56" s="81">
        <f t="shared" si="7"/>
        <v>20951.366679999999</v>
      </c>
      <c r="F56" s="81">
        <f t="shared" si="7"/>
        <v>17847.270059999999</v>
      </c>
      <c r="G56" s="81">
        <f t="shared" si="7"/>
        <v>26960.922340000001</v>
      </c>
      <c r="H56" s="81">
        <f t="shared" si="7"/>
        <v>28067.69484</v>
      </c>
      <c r="I56" s="81">
        <f t="shared" si="7"/>
        <v>27091.63118</v>
      </c>
      <c r="J56" s="81">
        <f t="shared" si="7"/>
        <v>27150.8043</v>
      </c>
      <c r="K56" s="81">
        <f t="shared" si="7"/>
        <v>26393.334080000001</v>
      </c>
      <c r="L56" s="81">
        <f t="shared" si="7"/>
        <v>24565.610619999999</v>
      </c>
      <c r="M56" s="81">
        <f t="shared" si="7"/>
        <v>25744.74382</v>
      </c>
      <c r="N56" s="81">
        <f t="shared" si="7"/>
        <v>24225.221720000001</v>
      </c>
      <c r="O56" s="81">
        <f t="shared" si="7"/>
        <v>24059.544460000001</v>
      </c>
      <c r="P56" s="81">
        <f t="shared" si="7"/>
        <v>24473.78296</v>
      </c>
      <c r="Q56" s="81">
        <f t="shared" si="7"/>
        <v>22090.103360000001</v>
      </c>
      <c r="R56" s="81">
        <f t="shared" si="7"/>
        <v>23503.148659999999</v>
      </c>
      <c r="S56" s="81">
        <f t="shared" si="7"/>
        <v>23715.641739999999</v>
      </c>
      <c r="T56" s="81">
        <f t="shared" si="7"/>
        <v>22049.804459999999</v>
      </c>
      <c r="U56" s="81">
        <f t="shared" si="7"/>
        <v>20433.277399999999</v>
      </c>
      <c r="V56" s="81">
        <f t="shared" si="7"/>
        <v>21608.767019999999</v>
      </c>
      <c r="W56" s="81">
        <f t="shared" si="7"/>
        <v>20757.185880000001</v>
      </c>
      <c r="X56" s="81">
        <f t="shared" si="7"/>
        <v>15015.211960000001</v>
      </c>
      <c r="Y56" s="81">
        <f t="shared" si="7"/>
        <v>15461.723040000001</v>
      </c>
      <c r="Z56" s="81">
        <f t="shared" si="7"/>
        <v>13352.7214</v>
      </c>
      <c r="AA56" s="81">
        <f t="shared" si="7"/>
        <v>9354.4308600000004</v>
      </c>
      <c r="AB56" s="81">
        <f>$C$53*AB44</f>
        <v>7489.8694999999998</v>
      </c>
    </row>
    <row r="57" spans="1:28" x14ac:dyDescent="0.25">
      <c r="A57" s="2" t="s">
        <v>214</v>
      </c>
      <c r="B57" s="81">
        <f t="shared" si="6"/>
        <v>0</v>
      </c>
      <c r="C57" s="81">
        <f t="shared" ref="C57:Q57" si="8">C45*$B$53</f>
        <v>1475.9888800000001</v>
      </c>
      <c r="D57" s="81">
        <f t="shared" si="8"/>
        <v>4370.0256799999997</v>
      </c>
      <c r="E57" s="81">
        <f t="shared" si="8"/>
        <v>4547.4536399999997</v>
      </c>
      <c r="F57" s="81">
        <f t="shared" si="8"/>
        <v>5342.8356800000001</v>
      </c>
      <c r="G57" s="81">
        <f t="shared" si="8"/>
        <v>3928.70336</v>
      </c>
      <c r="H57" s="81">
        <f t="shared" si="8"/>
        <v>3319.5106999999998</v>
      </c>
      <c r="I57" s="81">
        <f t="shared" si="8"/>
        <v>2749.2968799999999</v>
      </c>
      <c r="J57" s="81">
        <f t="shared" si="8"/>
        <v>2441.4021200000002</v>
      </c>
      <c r="K57" s="81">
        <f t="shared" si="8"/>
        <v>2102.0378599999999</v>
      </c>
      <c r="L57" s="81">
        <f t="shared" si="8"/>
        <v>1739.25532</v>
      </c>
      <c r="M57" s="81">
        <f t="shared" si="8"/>
        <v>1565.1850999999999</v>
      </c>
      <c r="N57" s="81">
        <f t="shared" si="8"/>
        <v>1363.8042800000001</v>
      </c>
      <c r="O57" s="81">
        <f t="shared" si="8"/>
        <v>1255.0259799999999</v>
      </c>
      <c r="P57" s="81">
        <f t="shared" si="8"/>
        <v>1203.8763200000001</v>
      </c>
      <c r="Q57" s="81">
        <f t="shared" si="8"/>
        <v>3144.7847999999999</v>
      </c>
      <c r="R57" s="81">
        <f t="shared" si="7"/>
        <v>1762.43462</v>
      </c>
      <c r="S57" s="81">
        <f t="shared" si="7"/>
        <v>1431.00064</v>
      </c>
      <c r="T57" s="81">
        <f t="shared" si="7"/>
        <v>2354.0322799999999</v>
      </c>
      <c r="U57" s="81">
        <f t="shared" si="7"/>
        <v>939.52650000000006</v>
      </c>
      <c r="V57" s="81">
        <f t="shared" si="7"/>
        <v>856.76774</v>
      </c>
      <c r="W57" s="81">
        <f t="shared" si="7"/>
        <v>716.89764000000002</v>
      </c>
      <c r="X57" s="81">
        <f t="shared" si="7"/>
        <v>444.90361999999999</v>
      </c>
      <c r="Y57" s="81">
        <f t="shared" si="7"/>
        <v>485.49682000000001</v>
      </c>
      <c r="Z57" s="81">
        <f t="shared" si="7"/>
        <v>381.81277999999998</v>
      </c>
      <c r="AA57" s="81">
        <f t="shared" si="7"/>
        <v>348.23432000000003</v>
      </c>
      <c r="AB57" s="81">
        <f t="shared" ref="AB57:AB63" si="9">$C$53*AB45</f>
        <v>308.35149999999999</v>
      </c>
    </row>
    <row r="58" spans="1:28" x14ac:dyDescent="0.25">
      <c r="A58" s="2" t="s">
        <v>215</v>
      </c>
      <c r="B58" s="81">
        <f t="shared" si="6"/>
        <v>0</v>
      </c>
      <c r="C58" s="81">
        <f t="shared" si="7"/>
        <v>1253.6331399999999</v>
      </c>
      <c r="D58" s="81">
        <f t="shared" si="7"/>
        <v>6652.0862800000004</v>
      </c>
      <c r="E58" s="81">
        <f t="shared" si="7"/>
        <v>10111.002780000001</v>
      </c>
      <c r="F58" s="81">
        <f t="shared" si="7"/>
        <v>10201.360860000001</v>
      </c>
      <c r="G58" s="81">
        <f t="shared" si="7"/>
        <v>10509.40652</v>
      </c>
      <c r="H58" s="81">
        <f t="shared" si="7"/>
        <v>10128.20622</v>
      </c>
      <c r="I58" s="81">
        <f t="shared" si="7"/>
        <v>10084.62118</v>
      </c>
      <c r="J58" s="81">
        <f t="shared" si="7"/>
        <v>10798.240180000001</v>
      </c>
      <c r="K58" s="81">
        <f t="shared" si="7"/>
        <v>10416.294620000001</v>
      </c>
      <c r="L58" s="81">
        <f t="shared" si="7"/>
        <v>10009.32956</v>
      </c>
      <c r="M58" s="81">
        <f t="shared" si="7"/>
        <v>10820.92268</v>
      </c>
      <c r="N58" s="81">
        <f t="shared" si="7"/>
        <v>10391.11184</v>
      </c>
      <c r="O58" s="81">
        <f t="shared" si="7"/>
        <v>10371.727779999999</v>
      </c>
      <c r="P58" s="81">
        <f t="shared" si="7"/>
        <v>10631.863579999999</v>
      </c>
      <c r="Q58" s="81">
        <f t="shared" si="7"/>
        <v>10420.36148</v>
      </c>
      <c r="R58" s="81">
        <f t="shared" si="7"/>
        <v>10043.034600000001</v>
      </c>
      <c r="S58" s="81">
        <f t="shared" si="7"/>
        <v>10043.95804</v>
      </c>
      <c r="T58" s="81">
        <f t="shared" si="7"/>
        <v>9771.4920999999995</v>
      </c>
      <c r="U58" s="81">
        <f t="shared" si="7"/>
        <v>9219.10736</v>
      </c>
      <c r="V58" s="81">
        <f t="shared" si="7"/>
        <v>10782.974980000001</v>
      </c>
      <c r="W58" s="81">
        <f t="shared" si="7"/>
        <v>9101.2183399999994</v>
      </c>
      <c r="X58" s="81">
        <f t="shared" si="7"/>
        <v>7708.9457199999997</v>
      </c>
      <c r="Y58" s="81">
        <f t="shared" si="7"/>
        <v>8952.4262199999994</v>
      </c>
      <c r="Z58" s="81">
        <f t="shared" si="7"/>
        <v>8316.2709599999998</v>
      </c>
      <c r="AA58" s="81">
        <f t="shared" si="7"/>
        <v>6189.8576400000002</v>
      </c>
      <c r="AB58" s="81">
        <f t="shared" si="9"/>
        <v>4360.2829000000002</v>
      </c>
    </row>
    <row r="59" spans="1:28" x14ac:dyDescent="0.25">
      <c r="A59" s="2" t="s">
        <v>216</v>
      </c>
      <c r="B59" s="81">
        <f t="shared" si="6"/>
        <v>51.955599999999997</v>
      </c>
      <c r="C59" s="81">
        <f t="shared" si="7"/>
        <v>2335.7878000000001</v>
      </c>
      <c r="D59" s="81">
        <f t="shared" si="7"/>
        <v>20803.202580000001</v>
      </c>
      <c r="E59" s="81">
        <f t="shared" si="7"/>
        <v>24419.337339999998</v>
      </c>
      <c r="F59" s="81">
        <f t="shared" si="7"/>
        <v>26783.472000000002</v>
      </c>
      <c r="G59" s="81">
        <f t="shared" si="7"/>
        <v>23853.83942</v>
      </c>
      <c r="H59" s="81">
        <f t="shared" si="7"/>
        <v>22685.957439999998</v>
      </c>
      <c r="I59" s="81">
        <f t="shared" si="7"/>
        <v>22855.012999999999</v>
      </c>
      <c r="J59" s="81">
        <f t="shared" si="7"/>
        <v>24841.350399999999</v>
      </c>
      <c r="K59" s="81">
        <f t="shared" si="7"/>
        <v>23437.5393</v>
      </c>
      <c r="L59" s="81">
        <f t="shared" si="7"/>
        <v>22924.918280000002</v>
      </c>
      <c r="M59" s="81">
        <f t="shared" si="7"/>
        <v>25054.750739999999</v>
      </c>
      <c r="N59" s="81">
        <f t="shared" si="7"/>
        <v>22915.681960000002</v>
      </c>
      <c r="O59" s="81">
        <f t="shared" si="7"/>
        <v>20308.246299999999</v>
      </c>
      <c r="P59" s="81">
        <f t="shared" si="7"/>
        <v>19584.66762</v>
      </c>
      <c r="Q59" s="81">
        <f t="shared" si="7"/>
        <v>15644.5412</v>
      </c>
      <c r="R59" s="81">
        <f t="shared" si="7"/>
        <v>15861.98918</v>
      </c>
      <c r="S59" s="81">
        <f t="shared" si="7"/>
        <v>14670.08858</v>
      </c>
      <c r="T59" s="81">
        <f t="shared" si="7"/>
        <v>13260.64248</v>
      </c>
      <c r="U59" s="81">
        <f t="shared" si="7"/>
        <v>13114.84706</v>
      </c>
      <c r="V59" s="81">
        <f t="shared" si="7"/>
        <v>17109.919020000001</v>
      </c>
      <c r="W59" s="81">
        <f t="shared" si="7"/>
        <v>13706.206179999999</v>
      </c>
      <c r="X59" s="81">
        <f t="shared" si="7"/>
        <v>12444.953579999999</v>
      </c>
      <c r="Y59" s="81">
        <f t="shared" si="7"/>
        <v>15456.17612</v>
      </c>
      <c r="Z59" s="81">
        <f t="shared" si="7"/>
        <v>15455.916139999999</v>
      </c>
      <c r="AA59" s="81">
        <f t="shared" si="7"/>
        <v>12287.09468</v>
      </c>
      <c r="AB59" s="81">
        <f t="shared" si="9"/>
        <v>8860.9225999999999</v>
      </c>
    </row>
    <row r="60" spans="1:28" x14ac:dyDescent="0.25">
      <c r="A60" s="2" t="s">
        <v>217</v>
      </c>
      <c r="B60" s="81">
        <f t="shared" si="6"/>
        <v>53.016199999999998</v>
      </c>
      <c r="C60" s="81">
        <f t="shared" si="7"/>
        <v>1378.2851599999999</v>
      </c>
      <c r="D60" s="81">
        <f t="shared" si="7"/>
        <v>10537.275019999999</v>
      </c>
      <c r="E60" s="81">
        <f t="shared" si="7"/>
        <v>14837.484340000001</v>
      </c>
      <c r="F60" s="81">
        <f t="shared" si="7"/>
        <v>14540.01576</v>
      </c>
      <c r="G60" s="81">
        <f t="shared" si="7"/>
        <v>15545.321620000001</v>
      </c>
      <c r="H60" s="81">
        <f t="shared" si="7"/>
        <v>15632.001200000001</v>
      </c>
      <c r="I60" s="81">
        <f t="shared" si="7"/>
        <v>15561.30838</v>
      </c>
      <c r="J60" s="81">
        <f t="shared" si="7"/>
        <v>16469.92078</v>
      </c>
      <c r="K60" s="81">
        <f t="shared" si="7"/>
        <v>16312.259179999999</v>
      </c>
      <c r="L60" s="81">
        <f t="shared" si="7"/>
        <v>17124.837</v>
      </c>
      <c r="M60" s="81">
        <f t="shared" si="7"/>
        <v>18702.010040000001</v>
      </c>
      <c r="N60" s="81">
        <f t="shared" si="7"/>
        <v>18168.911400000001</v>
      </c>
      <c r="O60" s="81">
        <f t="shared" si="7"/>
        <v>18058.051039999998</v>
      </c>
      <c r="P60" s="81">
        <f t="shared" si="7"/>
        <v>18328.263180000002</v>
      </c>
      <c r="Q60" s="81">
        <f t="shared" si="7"/>
        <v>15226.57408</v>
      </c>
      <c r="R60" s="81">
        <f t="shared" si="7"/>
        <v>16915.70204</v>
      </c>
      <c r="S60" s="81">
        <f t="shared" si="7"/>
        <v>16592.846099999999</v>
      </c>
      <c r="T60" s="81">
        <f t="shared" si="7"/>
        <v>15291.84554</v>
      </c>
      <c r="U60" s="81">
        <f t="shared" si="7"/>
        <v>16630.216799999998</v>
      </c>
      <c r="V60" s="81">
        <f t="shared" si="7"/>
        <v>19843.616539999999</v>
      </c>
      <c r="W60" s="81">
        <f t="shared" si="7"/>
        <v>16534.56292</v>
      </c>
      <c r="X60" s="81">
        <f t="shared" si="7"/>
        <v>12973.4377</v>
      </c>
      <c r="Y60" s="81">
        <f t="shared" si="7"/>
        <v>15341.283520000001</v>
      </c>
      <c r="Z60" s="81">
        <f t="shared" si="7"/>
        <v>14301.45278</v>
      </c>
      <c r="AA60" s="81">
        <f t="shared" si="7"/>
        <v>10732.073839999999</v>
      </c>
      <c r="AB60" s="81">
        <f t="shared" si="9"/>
        <v>6720.3628000000008</v>
      </c>
    </row>
    <row r="61" spans="1:28" x14ac:dyDescent="0.25">
      <c r="A61" s="2" t="s">
        <v>225</v>
      </c>
      <c r="B61" s="81">
        <f t="shared" si="6"/>
        <v>0</v>
      </c>
      <c r="C61" s="81">
        <f t="shared" si="7"/>
        <v>80.106039999999993</v>
      </c>
      <c r="D61" s="81">
        <f t="shared" si="7"/>
        <v>166.92537999999999</v>
      </c>
      <c r="E61" s="81">
        <f t="shared" si="7"/>
        <v>169.62396000000001</v>
      </c>
      <c r="F61" s="81">
        <f t="shared" si="7"/>
        <v>216.99039999999999</v>
      </c>
      <c r="G61" s="81">
        <f t="shared" si="7"/>
        <v>121.26142</v>
      </c>
      <c r="H61" s="81">
        <f t="shared" si="7"/>
        <v>91.127859999999998</v>
      </c>
      <c r="I61" s="81">
        <f t="shared" si="7"/>
        <v>68.569839999999999</v>
      </c>
      <c r="J61" s="81">
        <f t="shared" si="7"/>
        <v>61.154200000000003</v>
      </c>
      <c r="K61" s="81">
        <f t="shared" si="7"/>
        <v>57.213760000000001</v>
      </c>
      <c r="L61" s="81">
        <f t="shared" si="7"/>
        <v>0</v>
      </c>
      <c r="M61" s="81">
        <f t="shared" si="7"/>
        <v>0</v>
      </c>
      <c r="N61" s="81">
        <f t="shared" si="7"/>
        <v>0</v>
      </c>
      <c r="O61" s="81">
        <f t="shared" si="7"/>
        <v>0</v>
      </c>
      <c r="P61" s="81">
        <f t="shared" si="7"/>
        <v>0</v>
      </c>
      <c r="Q61" s="81">
        <f t="shared" si="7"/>
        <v>0</v>
      </c>
      <c r="R61" s="81">
        <f t="shared" si="7"/>
        <v>0</v>
      </c>
      <c r="S61" s="81">
        <f t="shared" si="7"/>
        <v>0</v>
      </c>
      <c r="T61" s="81">
        <f t="shared" si="7"/>
        <v>0</v>
      </c>
      <c r="U61" s="81">
        <f t="shared" si="7"/>
        <v>0</v>
      </c>
      <c r="V61" s="81">
        <f t="shared" si="7"/>
        <v>0</v>
      </c>
      <c r="W61" s="81">
        <f t="shared" si="7"/>
        <v>0</v>
      </c>
      <c r="X61" s="81">
        <f t="shared" si="7"/>
        <v>0</v>
      </c>
      <c r="Y61" s="81">
        <f t="shared" si="7"/>
        <v>0</v>
      </c>
      <c r="Z61" s="81">
        <f t="shared" si="7"/>
        <v>0</v>
      </c>
      <c r="AA61" s="81">
        <f t="shared" si="7"/>
        <v>0</v>
      </c>
      <c r="AB61" s="81">
        <f t="shared" si="9"/>
        <v>0</v>
      </c>
    </row>
    <row r="62" spans="1:28" x14ac:dyDescent="0.25">
      <c r="A62" s="2" t="s">
        <v>219</v>
      </c>
      <c r="B62" s="81">
        <f t="shared" si="6"/>
        <v>0</v>
      </c>
      <c r="C62" s="81">
        <f t="shared" si="7"/>
        <v>0</v>
      </c>
      <c r="D62" s="81">
        <f t="shared" si="7"/>
        <v>40.749020000000002</v>
      </c>
      <c r="E62" s="81">
        <f t="shared" si="7"/>
        <v>35.336300000000001</v>
      </c>
      <c r="F62" s="81">
        <f t="shared" si="7"/>
        <v>43.044699999999999</v>
      </c>
      <c r="G62" s="81">
        <f t="shared" si="7"/>
        <v>0</v>
      </c>
      <c r="H62" s="81">
        <f t="shared" si="7"/>
        <v>0</v>
      </c>
      <c r="I62" s="81">
        <f t="shared" si="7"/>
        <v>0</v>
      </c>
      <c r="J62" s="81">
        <f t="shared" si="7"/>
        <v>0</v>
      </c>
      <c r="K62" s="81">
        <f t="shared" si="7"/>
        <v>0</v>
      </c>
      <c r="L62" s="81">
        <f t="shared" si="7"/>
        <v>0</v>
      </c>
      <c r="M62" s="81">
        <f t="shared" si="7"/>
        <v>0</v>
      </c>
      <c r="N62" s="81">
        <f t="shared" si="7"/>
        <v>0</v>
      </c>
      <c r="O62" s="81">
        <f t="shared" si="7"/>
        <v>0</v>
      </c>
      <c r="P62" s="81">
        <f t="shared" si="7"/>
        <v>0</v>
      </c>
      <c r="Q62" s="81">
        <f t="shared" si="7"/>
        <v>0</v>
      </c>
      <c r="R62" s="81">
        <f t="shared" si="7"/>
        <v>0</v>
      </c>
      <c r="S62" s="81">
        <f t="shared" si="7"/>
        <v>0</v>
      </c>
      <c r="T62" s="81">
        <f t="shared" si="7"/>
        <v>0</v>
      </c>
      <c r="U62" s="81">
        <f t="shared" si="7"/>
        <v>0</v>
      </c>
      <c r="V62" s="81">
        <f t="shared" si="7"/>
        <v>0</v>
      </c>
      <c r="W62" s="81">
        <f t="shared" si="7"/>
        <v>0</v>
      </c>
      <c r="X62" s="81">
        <f t="shared" si="7"/>
        <v>0</v>
      </c>
      <c r="Y62" s="81">
        <f t="shared" si="7"/>
        <v>0</v>
      </c>
      <c r="Z62" s="81">
        <f t="shared" si="7"/>
        <v>0</v>
      </c>
      <c r="AA62" s="81">
        <f t="shared" si="7"/>
        <v>0</v>
      </c>
      <c r="AB62" s="81">
        <f t="shared" si="9"/>
        <v>0</v>
      </c>
    </row>
    <row r="63" spans="1:28" x14ac:dyDescent="0.25">
      <c r="A63" s="2" t="s">
        <v>220</v>
      </c>
      <c r="B63" s="81">
        <f t="shared" si="6"/>
        <v>0</v>
      </c>
      <c r="C63" s="81">
        <f t="shared" si="7"/>
        <v>0</v>
      </c>
      <c r="D63" s="81">
        <f t="shared" si="7"/>
        <v>0</v>
      </c>
      <c r="E63" s="81">
        <f t="shared" si="7"/>
        <v>0</v>
      </c>
      <c r="F63" s="81">
        <f t="shared" si="7"/>
        <v>0</v>
      </c>
      <c r="G63" s="81">
        <f t="shared" si="7"/>
        <v>0</v>
      </c>
      <c r="H63" s="81">
        <f t="shared" si="7"/>
        <v>0</v>
      </c>
      <c r="I63" s="81">
        <f t="shared" si="7"/>
        <v>0</v>
      </c>
      <c r="J63" s="81">
        <f t="shared" si="7"/>
        <v>0</v>
      </c>
      <c r="K63" s="81">
        <f t="shared" si="7"/>
        <v>0</v>
      </c>
      <c r="L63" s="81">
        <f t="shared" si="7"/>
        <v>0</v>
      </c>
      <c r="M63" s="81">
        <f t="shared" si="7"/>
        <v>0</v>
      </c>
      <c r="N63" s="81">
        <f t="shared" si="7"/>
        <v>0</v>
      </c>
      <c r="O63" s="81">
        <f t="shared" si="7"/>
        <v>0</v>
      </c>
      <c r="P63" s="81">
        <f t="shared" si="7"/>
        <v>0</v>
      </c>
      <c r="Q63" s="81">
        <f t="shared" si="7"/>
        <v>0</v>
      </c>
      <c r="R63" s="81">
        <f t="shared" si="7"/>
        <v>0</v>
      </c>
      <c r="S63" s="81">
        <f t="shared" si="7"/>
        <v>0</v>
      </c>
      <c r="T63" s="81">
        <f t="shared" si="7"/>
        <v>0</v>
      </c>
      <c r="U63" s="81">
        <f t="shared" si="7"/>
        <v>0</v>
      </c>
      <c r="V63" s="81">
        <f t="shared" si="7"/>
        <v>0</v>
      </c>
      <c r="W63" s="81">
        <f t="shared" si="7"/>
        <v>0</v>
      </c>
      <c r="X63" s="81">
        <f t="shared" si="7"/>
        <v>0</v>
      </c>
      <c r="Y63" s="81">
        <f t="shared" si="7"/>
        <v>0</v>
      </c>
      <c r="Z63" s="81">
        <f t="shared" si="7"/>
        <v>0</v>
      </c>
      <c r="AA63" s="81">
        <f t="shared" si="7"/>
        <v>0</v>
      </c>
      <c r="AB63" s="81">
        <f t="shared" si="9"/>
        <v>0</v>
      </c>
    </row>
    <row r="64" spans="1:28" x14ac:dyDescent="0.25">
      <c r="A64" s="2" t="s">
        <v>221</v>
      </c>
      <c r="B64" s="81">
        <f>SUM(B56:B63)</f>
        <v>313.67021999999997</v>
      </c>
      <c r="C64" s="81">
        <f t="shared" ref="C64:AB64" si="10">SUM(C56:C63)</f>
        <v>11709.485060000001</v>
      </c>
      <c r="D64" s="81">
        <f t="shared" si="10"/>
        <v>58503.803580000007</v>
      </c>
      <c r="E64" s="81">
        <f t="shared" si="10"/>
        <v>75071.605039999995</v>
      </c>
      <c r="F64" s="81">
        <f t="shared" si="10"/>
        <v>74974.989459999997</v>
      </c>
      <c r="G64" s="81">
        <f t="shared" si="10"/>
        <v>80919.454679999995</v>
      </c>
      <c r="H64" s="81">
        <f t="shared" si="10"/>
        <v>79924.498259999993</v>
      </c>
      <c r="I64" s="81">
        <f t="shared" si="10"/>
        <v>78410.440459999998</v>
      </c>
      <c r="J64" s="81">
        <f t="shared" si="10"/>
        <v>81762.871979999996</v>
      </c>
      <c r="K64" s="81">
        <f t="shared" si="10"/>
        <v>78718.678799999994</v>
      </c>
      <c r="L64" s="81">
        <f t="shared" si="10"/>
        <v>76363.950779999999</v>
      </c>
      <c r="M64" s="81">
        <f t="shared" si="10"/>
        <v>81887.612380000006</v>
      </c>
      <c r="N64" s="81">
        <f t="shared" si="10"/>
        <v>77064.731200000009</v>
      </c>
      <c r="O64" s="81">
        <f t="shared" si="10"/>
        <v>74052.595559999987</v>
      </c>
      <c r="P64" s="81">
        <f t="shared" si="10"/>
        <v>74222.453659999999</v>
      </c>
      <c r="Q64" s="81">
        <f t="shared" si="10"/>
        <v>66526.364920000007</v>
      </c>
      <c r="R64" s="81">
        <f t="shared" si="10"/>
        <v>68086.309099999999</v>
      </c>
      <c r="S64" s="81">
        <f t="shared" si="10"/>
        <v>66453.535099999994</v>
      </c>
      <c r="T64" s="81">
        <f t="shared" si="10"/>
        <v>62727.816860000006</v>
      </c>
      <c r="U64" s="81">
        <f t="shared" si="10"/>
        <v>60336.975120000003</v>
      </c>
      <c r="V64" s="81">
        <f t="shared" si="10"/>
        <v>70202.045299999998</v>
      </c>
      <c r="W64" s="81">
        <f t="shared" si="10"/>
        <v>60816.070959999997</v>
      </c>
      <c r="X64" s="81">
        <f t="shared" si="10"/>
        <v>48587.452580000005</v>
      </c>
      <c r="Y64" s="81">
        <f t="shared" si="10"/>
        <v>55697.105719999992</v>
      </c>
      <c r="Z64" s="81">
        <f t="shared" si="10"/>
        <v>51808.174059999998</v>
      </c>
      <c r="AA64" s="81">
        <f t="shared" si="10"/>
        <v>38911.691339999998</v>
      </c>
      <c r="AB64" s="81">
        <f t="shared" si="10"/>
        <v>27739.789300000004</v>
      </c>
    </row>
    <row r="65" spans="1:28" x14ac:dyDescent="0.25">
      <c r="A65" s="26" t="s">
        <v>222</v>
      </c>
      <c r="B65" s="127">
        <f>B64/1000</f>
        <v>0.31367022</v>
      </c>
      <c r="C65" s="127">
        <f t="shared" ref="C65:R65" si="11">C64/1000</f>
        <v>11.70948506</v>
      </c>
      <c r="D65" s="127">
        <f t="shared" si="11"/>
        <v>58.50380358000001</v>
      </c>
      <c r="E65" s="127">
        <f t="shared" si="11"/>
        <v>75.071605039999994</v>
      </c>
      <c r="F65" s="127">
        <f t="shared" si="11"/>
        <v>74.974989460000003</v>
      </c>
      <c r="G65" s="127">
        <f t="shared" si="11"/>
        <v>80.919454680000001</v>
      </c>
      <c r="H65" s="127">
        <f t="shared" si="11"/>
        <v>79.924498259999993</v>
      </c>
      <c r="I65" s="127">
        <f t="shared" si="11"/>
        <v>78.410440460000004</v>
      </c>
      <c r="J65" s="127">
        <f t="shared" si="11"/>
        <v>81.76287198</v>
      </c>
      <c r="K65" s="127">
        <f t="shared" si="11"/>
        <v>78.718678799999992</v>
      </c>
      <c r="L65" s="127">
        <f t="shared" si="11"/>
        <v>76.363950779999996</v>
      </c>
      <c r="M65" s="127">
        <f t="shared" si="11"/>
        <v>81.887612380000007</v>
      </c>
      <c r="N65" s="127">
        <f t="shared" si="11"/>
        <v>77.064731200000011</v>
      </c>
      <c r="O65" s="127">
        <f t="shared" si="11"/>
        <v>74.052595559999986</v>
      </c>
      <c r="P65" s="127">
        <f t="shared" si="11"/>
        <v>74.222453659999999</v>
      </c>
      <c r="Q65" s="127">
        <f t="shared" si="11"/>
        <v>66.526364920000006</v>
      </c>
      <c r="R65" s="127">
        <f t="shared" si="11"/>
        <v>68.086309099999994</v>
      </c>
      <c r="S65" s="127">
        <f>S64/1000</f>
        <v>66.453535099999996</v>
      </c>
      <c r="T65" s="127">
        <f t="shared" ref="T65:U65" si="12">T64/1000</f>
        <v>62.727816860000004</v>
      </c>
      <c r="U65" s="127">
        <f t="shared" si="12"/>
        <v>60.336975120000005</v>
      </c>
      <c r="V65" s="127">
        <f t="shared" ref="V65" si="13">V64/1000</f>
        <v>70.202045299999995</v>
      </c>
      <c r="W65" s="127">
        <f t="shared" ref="W65" si="14">W64/1000</f>
        <v>60.816070959999998</v>
      </c>
      <c r="X65" s="127">
        <f t="shared" ref="X65" si="15">X64/1000</f>
        <v>48.587452580000004</v>
      </c>
      <c r="Y65" s="127">
        <f t="shared" ref="Y65" si="16">Y64/1000</f>
        <v>55.697105719999989</v>
      </c>
      <c r="Z65" s="127">
        <f t="shared" ref="Z65" si="17">Z64/1000</f>
        <v>51.808174059999999</v>
      </c>
      <c r="AA65" s="127">
        <f t="shared" ref="AA65" si="18">AA64/1000</f>
        <v>38.911691339999997</v>
      </c>
      <c r="AB65" s="127">
        <f t="shared" ref="AB65" si="19">AB64/1000</f>
        <v>27.739789300000005</v>
      </c>
    </row>
    <row r="67" spans="1:28" ht="26.25" x14ac:dyDescent="0.4">
      <c r="A67" s="154" t="s">
        <v>92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  <c r="P67" s="124"/>
      <c r="Q67" s="123"/>
    </row>
    <row r="68" spans="1:28" x14ac:dyDescent="0.25">
      <c r="A68" s="60" t="s">
        <v>69</v>
      </c>
      <c r="B68" s="61"/>
      <c r="C68" s="20"/>
      <c r="D68" s="47"/>
      <c r="E68" s="51"/>
      <c r="F68" s="20"/>
      <c r="G68" s="20"/>
      <c r="H68" s="47"/>
      <c r="I68" s="47"/>
      <c r="O68" s="31"/>
    </row>
    <row r="69" spans="1:28" x14ac:dyDescent="0.25">
      <c r="A69" s="2" t="s">
        <v>70</v>
      </c>
      <c r="B69" s="62">
        <v>273.14999999999998</v>
      </c>
      <c r="C69" s="20"/>
      <c r="D69" s="47"/>
      <c r="E69" s="51"/>
      <c r="F69" s="20"/>
      <c r="G69" s="20"/>
      <c r="H69" s="47"/>
      <c r="I69" s="47"/>
      <c r="O69" s="38"/>
    </row>
    <row r="70" spans="1:28" x14ac:dyDescent="0.25">
      <c r="A70" s="2" t="s">
        <v>49</v>
      </c>
      <c r="B70" s="62">
        <v>101325</v>
      </c>
      <c r="C70" s="20"/>
      <c r="D70" s="47"/>
      <c r="E70" s="51"/>
      <c r="F70" s="20"/>
      <c r="G70" s="20"/>
      <c r="H70" s="47"/>
      <c r="I70" s="47"/>
      <c r="O70" s="38"/>
    </row>
    <row r="71" spans="1:28" x14ac:dyDescent="0.25">
      <c r="A71" s="48" t="s">
        <v>50</v>
      </c>
      <c r="B71" s="62">
        <v>1000</v>
      </c>
      <c r="C71" s="51"/>
      <c r="E71" s="52"/>
      <c r="F71" s="52"/>
      <c r="G71" s="52"/>
      <c r="H71" s="52"/>
      <c r="O71" s="38"/>
    </row>
    <row r="72" spans="1:28" x14ac:dyDescent="0.25">
      <c r="A72" s="48" t="s">
        <v>51</v>
      </c>
      <c r="B72" s="62">
        <v>9.81</v>
      </c>
      <c r="C72" s="51"/>
      <c r="E72" s="52"/>
      <c r="F72" s="52"/>
      <c r="G72" s="52"/>
      <c r="H72" s="52"/>
      <c r="O72" s="38"/>
    </row>
    <row r="73" spans="1:28" x14ac:dyDescent="0.25">
      <c r="A73" s="63" t="s">
        <v>52</v>
      </c>
      <c r="B73" s="64"/>
      <c r="C73" s="55"/>
      <c r="D73" s="54"/>
      <c r="E73" s="54"/>
      <c r="F73" s="53"/>
      <c r="G73" s="53"/>
      <c r="H73" s="53"/>
      <c r="I73" s="53"/>
      <c r="J73" s="53"/>
      <c r="K73" s="53"/>
      <c r="L73" s="53"/>
      <c r="M73" s="53"/>
      <c r="N73" s="53"/>
      <c r="O73" s="38"/>
    </row>
    <row r="74" spans="1:28" x14ac:dyDescent="0.25">
      <c r="A74" s="65" t="s">
        <v>53</v>
      </c>
      <c r="B74" s="66">
        <v>0.66</v>
      </c>
      <c r="C74" s="55"/>
      <c r="D74" s="54"/>
      <c r="E74" s="54"/>
      <c r="F74" s="53"/>
      <c r="G74" s="53"/>
      <c r="H74" s="53"/>
      <c r="I74" s="53"/>
      <c r="J74" s="53"/>
      <c r="K74" s="53"/>
      <c r="L74" s="53"/>
      <c r="M74" s="53"/>
      <c r="N74" s="53"/>
      <c r="O74" s="38"/>
    </row>
    <row r="75" spans="1:28" x14ac:dyDescent="0.25">
      <c r="A75" s="65" t="s">
        <v>54</v>
      </c>
      <c r="B75" s="66">
        <v>1.6E-2</v>
      </c>
      <c r="C75" s="55"/>
      <c r="D75" s="54"/>
      <c r="E75" s="54"/>
      <c r="F75" s="53"/>
      <c r="G75" s="53"/>
      <c r="H75" s="53"/>
      <c r="I75" s="53"/>
      <c r="J75" s="53"/>
      <c r="K75" s="53"/>
      <c r="L75" s="53"/>
      <c r="M75" s="53"/>
      <c r="N75" s="53"/>
      <c r="O75" s="38"/>
    </row>
    <row r="76" spans="1:28" x14ac:dyDescent="0.25">
      <c r="A76" s="53"/>
      <c r="B76" s="158"/>
      <c r="C76" s="158"/>
      <c r="D76" s="158"/>
      <c r="E76" s="158"/>
      <c r="F76" s="158"/>
      <c r="G76" s="158"/>
      <c r="H76" s="53"/>
      <c r="I76" s="53"/>
      <c r="J76" s="53"/>
      <c r="K76" s="53"/>
      <c r="L76" s="53"/>
      <c r="M76" s="53"/>
      <c r="N76" s="53"/>
      <c r="O76" s="73"/>
    </row>
    <row r="77" spans="1:28" x14ac:dyDescent="0.25">
      <c r="A77" s="6" t="s">
        <v>40</v>
      </c>
      <c r="B77" s="67" t="s">
        <v>55</v>
      </c>
      <c r="C77" s="62" t="s">
        <v>56</v>
      </c>
      <c r="D77" s="68" t="s">
        <v>57</v>
      </c>
      <c r="E77" s="67" t="s">
        <v>58</v>
      </c>
      <c r="F77" s="67" t="s">
        <v>59</v>
      </c>
      <c r="G77" s="6" t="s">
        <v>60</v>
      </c>
      <c r="H77" s="2" t="s">
        <v>61</v>
      </c>
      <c r="I77" s="2" t="s">
        <v>62</v>
      </c>
      <c r="J77" s="2" t="s">
        <v>63</v>
      </c>
      <c r="K77" s="2" t="s">
        <v>64</v>
      </c>
      <c r="L77" s="2" t="s">
        <v>65</v>
      </c>
      <c r="M77" s="2" t="s">
        <v>66</v>
      </c>
      <c r="N77" s="2" t="s">
        <v>67</v>
      </c>
      <c r="O77" s="2" t="s">
        <v>68</v>
      </c>
    </row>
    <row r="78" spans="1:28" x14ac:dyDescent="0.25">
      <c r="A78" s="6">
        <v>0</v>
      </c>
      <c r="B78" s="6"/>
      <c r="C78" s="6"/>
      <c r="D78" s="6"/>
      <c r="E78" s="6"/>
      <c r="F78" s="6"/>
      <c r="G78" s="78">
        <v>0</v>
      </c>
      <c r="H78" s="6"/>
      <c r="I78" s="6"/>
      <c r="J78" s="6"/>
      <c r="K78" s="6"/>
      <c r="L78" s="6"/>
      <c r="M78" s="11">
        <f>L78*G78/100</f>
        <v>0</v>
      </c>
      <c r="N78" s="11">
        <f>G78*(K78/100)</f>
        <v>0</v>
      </c>
      <c r="O78" s="11">
        <f>G78*(L78/100)</f>
        <v>0</v>
      </c>
      <c r="Q78" s="10"/>
      <c r="R78" s="10"/>
      <c r="S78" s="10"/>
    </row>
    <row r="79" spans="1:28" x14ac:dyDescent="0.25">
      <c r="A79" s="6">
        <v>1</v>
      </c>
      <c r="B79" s="67">
        <v>101</v>
      </c>
      <c r="C79" s="67">
        <v>22.4</v>
      </c>
      <c r="D79" s="69">
        <f t="shared" ref="D79:D105" si="20">100*1013.246*10^((-7.90298*((373.16/(C79+273.16))-1))+(5.02808*LOG((373.16/(C79+273.16)),10))-(0.00000013816*((10^(11.344*(1-((C79+273.16)/373.16))))-1))+(0.0081328*((10^(-3.49149*((373.16/(C79+273.16))-1)))-1)))</f>
        <v>2708.1917178183917</v>
      </c>
      <c r="E79" s="67">
        <v>6</v>
      </c>
      <c r="F79" s="67">
        <v>2888.5</v>
      </c>
      <c r="G79" s="70">
        <f t="shared" ref="G79:G105" si="21">1000*(B$69*B$75/((C79+B$69)*B$70))*((((B79*1000)-D79-(B$71*B$72*(B$74-(E79/100)-((F79/1000)/(B$75*B$71)))))*((E79/100)+((F79/1000)/(B$75*B$71))))-(((B79*1000)-D79-(B$71*B$72*(B$74-(E79/100))))*(E79/100)))</f>
        <v>2.4967547895215083</v>
      </c>
      <c r="H79" s="48">
        <v>0</v>
      </c>
      <c r="I79" s="48">
        <v>0.8</v>
      </c>
      <c r="J79" s="48">
        <v>9.4</v>
      </c>
      <c r="K79" s="48">
        <v>44.3</v>
      </c>
      <c r="L79" s="48">
        <v>45.5</v>
      </c>
      <c r="M79" s="11">
        <f>(H79*100/SUM($H79,$K79,$L79))*$G79/100</f>
        <v>0</v>
      </c>
      <c r="N79" s="11">
        <f t="shared" ref="N79:N105" si="22">(K79*100/SUM($H79,$K79,$L79))*$G79/100</f>
        <v>1.2316952914900092</v>
      </c>
      <c r="O79" s="11">
        <f t="shared" ref="O79:O105" si="23">(L79*100/SUM($H79,$K79,$L79))*$G79/100</f>
        <v>1.2650594980314993</v>
      </c>
      <c r="P79" s="10"/>
      <c r="Q79" s="10"/>
      <c r="R79" s="10"/>
      <c r="S79" s="10"/>
    </row>
    <row r="80" spans="1:28" x14ac:dyDescent="0.25">
      <c r="A80" s="6">
        <v>2</v>
      </c>
      <c r="B80" s="67">
        <v>101</v>
      </c>
      <c r="C80" s="67">
        <v>24</v>
      </c>
      <c r="D80" s="69">
        <f t="shared" si="20"/>
        <v>2983.1356042878101</v>
      </c>
      <c r="E80" s="67">
        <v>7.2</v>
      </c>
      <c r="F80" s="67">
        <v>3268.5</v>
      </c>
      <c r="G80" s="70">
        <f t="shared" si="21"/>
        <v>2.8157431618670805</v>
      </c>
      <c r="H80" s="48">
        <v>0</v>
      </c>
      <c r="I80" s="48">
        <v>0.6</v>
      </c>
      <c r="J80" s="48">
        <v>6.8</v>
      </c>
      <c r="K80" s="48">
        <v>56.7</v>
      </c>
      <c r="L80" s="48">
        <v>35.9</v>
      </c>
      <c r="M80" s="11">
        <f t="shared" ref="M80:M105" si="24">(H80*100/SUM($H80,$K80,$L80))*$G80/100</f>
        <v>0</v>
      </c>
      <c r="N80" s="11">
        <f t="shared" si="22"/>
        <v>1.724110553756625</v>
      </c>
      <c r="O80" s="11">
        <f t="shared" si="23"/>
        <v>1.0916326081104557</v>
      </c>
      <c r="P80" s="10"/>
      <c r="Q80" s="10"/>
      <c r="R80" s="10"/>
      <c r="S80" s="10"/>
    </row>
    <row r="81" spans="1:19" x14ac:dyDescent="0.25">
      <c r="A81" s="6">
        <v>5</v>
      </c>
      <c r="B81" s="67">
        <v>98.5</v>
      </c>
      <c r="C81" s="67">
        <v>20.6</v>
      </c>
      <c r="D81" s="69">
        <f t="shared" si="20"/>
        <v>2425.582139863337</v>
      </c>
      <c r="E81" s="67">
        <v>12</v>
      </c>
      <c r="F81" s="67">
        <v>5086</v>
      </c>
      <c r="G81" s="70">
        <f t="shared" si="21"/>
        <v>4.4374994707019049</v>
      </c>
      <c r="H81" s="48">
        <v>0.7</v>
      </c>
      <c r="I81" s="48">
        <v>1</v>
      </c>
      <c r="J81" s="48">
        <v>10.6</v>
      </c>
      <c r="K81" s="48">
        <v>69.900000000000006</v>
      </c>
      <c r="L81" s="48">
        <v>17.8</v>
      </c>
      <c r="M81" s="11">
        <f t="shared" si="24"/>
        <v>3.5138570469358969E-2</v>
      </c>
      <c r="N81" s="11">
        <f t="shared" si="22"/>
        <v>3.5088372511545605</v>
      </c>
      <c r="O81" s="11">
        <f t="shared" si="23"/>
        <v>0.89352364907798532</v>
      </c>
      <c r="P81" s="10"/>
      <c r="Q81" s="10"/>
      <c r="R81" s="10"/>
      <c r="S81" s="10"/>
    </row>
    <row r="82" spans="1:19" x14ac:dyDescent="0.25">
      <c r="A82" s="6">
        <v>7</v>
      </c>
      <c r="B82" s="67">
        <v>99.6</v>
      </c>
      <c r="C82" s="67">
        <v>21.4</v>
      </c>
      <c r="D82" s="69">
        <f t="shared" si="20"/>
        <v>2547.8303333004769</v>
      </c>
      <c r="E82" s="67">
        <v>6.4</v>
      </c>
      <c r="F82" s="67">
        <v>3265</v>
      </c>
      <c r="G82" s="70">
        <f t="shared" si="21"/>
        <v>2.803974663478713</v>
      </c>
      <c r="H82" s="48">
        <v>1.5</v>
      </c>
      <c r="I82" s="48">
        <v>1.3</v>
      </c>
      <c r="J82" s="48">
        <v>11.2</v>
      </c>
      <c r="K82" s="48">
        <v>80.900000000000006</v>
      </c>
      <c r="L82" s="48">
        <v>5.0999999999999996</v>
      </c>
      <c r="M82" s="11">
        <f t="shared" si="24"/>
        <v>4.8068137088206508E-2</v>
      </c>
      <c r="N82" s="11">
        <f t="shared" si="22"/>
        <v>2.5924748602906051</v>
      </c>
      <c r="O82" s="11">
        <f t="shared" si="23"/>
        <v>0.16343166609990212</v>
      </c>
      <c r="P82" s="10"/>
      <c r="Q82" s="10"/>
      <c r="R82" s="10"/>
      <c r="S82" s="10"/>
    </row>
    <row r="83" spans="1:19" x14ac:dyDescent="0.25">
      <c r="A83" s="6">
        <v>9</v>
      </c>
      <c r="B83" s="67">
        <v>100.8</v>
      </c>
      <c r="C83" s="67">
        <v>18.5</v>
      </c>
      <c r="D83" s="69">
        <f t="shared" si="20"/>
        <v>2128.7672691299254</v>
      </c>
      <c r="E83" s="67">
        <v>6</v>
      </c>
      <c r="F83" s="67">
        <v>2672</v>
      </c>
      <c r="G83" s="70">
        <f t="shared" si="21"/>
        <v>2.3465942119961807</v>
      </c>
      <c r="H83" s="48">
        <v>1.4</v>
      </c>
      <c r="I83" s="48">
        <v>0.7</v>
      </c>
      <c r="J83" s="48">
        <v>5.0999999999999996</v>
      </c>
      <c r="K83" s="48">
        <v>91.7</v>
      </c>
      <c r="L83" s="48">
        <v>1.1000000000000001</v>
      </c>
      <c r="M83" s="11">
        <f t="shared" si="24"/>
        <v>3.4875073214380603E-2</v>
      </c>
      <c r="N83" s="11">
        <f t="shared" si="22"/>
        <v>2.2843172955419293</v>
      </c>
      <c r="O83" s="11">
        <f t="shared" si="23"/>
        <v>2.740184323987048E-2</v>
      </c>
      <c r="P83" s="10"/>
      <c r="Q83" s="10"/>
      <c r="R83" s="10"/>
      <c r="S83" s="10"/>
    </row>
    <row r="84" spans="1:19" x14ac:dyDescent="0.25">
      <c r="A84" s="6">
        <v>12</v>
      </c>
      <c r="B84" s="67">
        <v>100.5</v>
      </c>
      <c r="C84" s="67">
        <v>22.4</v>
      </c>
      <c r="D84" s="69">
        <f t="shared" si="20"/>
        <v>2708.1917178183917</v>
      </c>
      <c r="E84" s="67">
        <v>9</v>
      </c>
      <c r="F84" s="67">
        <v>3187.5</v>
      </c>
      <c r="G84" s="70">
        <f t="shared" si="21"/>
        <v>2.7631096131683792</v>
      </c>
      <c r="H84" s="48">
        <v>1.5</v>
      </c>
      <c r="I84" s="48">
        <v>0.7</v>
      </c>
      <c r="J84" s="48">
        <v>5</v>
      </c>
      <c r="K84" s="48">
        <v>92.4</v>
      </c>
      <c r="L84" s="48">
        <v>0.4</v>
      </c>
      <c r="M84" s="11">
        <f t="shared" si="24"/>
        <v>4.3951902648489589E-2</v>
      </c>
      <c r="N84" s="11">
        <f t="shared" si="22"/>
        <v>2.7074372031469585</v>
      </c>
      <c r="O84" s="11">
        <f t="shared" si="23"/>
        <v>1.1720507372930558E-2</v>
      </c>
      <c r="P84" s="10"/>
      <c r="Q84" s="10"/>
      <c r="R84" s="10"/>
      <c r="S84" s="10"/>
    </row>
    <row r="85" spans="1:19" x14ac:dyDescent="0.25">
      <c r="A85" s="6">
        <v>14</v>
      </c>
      <c r="B85" s="67">
        <v>101.2</v>
      </c>
      <c r="C85" s="67">
        <v>18.5</v>
      </c>
      <c r="D85" s="69">
        <f t="shared" si="20"/>
        <v>2128.7672691299254</v>
      </c>
      <c r="E85" s="67">
        <v>4.9000000000000004</v>
      </c>
      <c r="F85" s="67">
        <v>2343.5</v>
      </c>
      <c r="G85" s="70">
        <f t="shared" si="21"/>
        <v>2.0577268650103946</v>
      </c>
      <c r="H85" s="48">
        <v>1.6</v>
      </c>
      <c r="I85" s="48">
        <v>0.8</v>
      </c>
      <c r="J85" s="48">
        <v>6.6</v>
      </c>
      <c r="K85" s="48">
        <v>91</v>
      </c>
      <c r="L85" s="48">
        <v>0.1</v>
      </c>
      <c r="M85" s="11">
        <f t="shared" si="24"/>
        <v>3.55163212946778E-2</v>
      </c>
      <c r="N85" s="11">
        <f t="shared" si="22"/>
        <v>2.0199907736347997</v>
      </c>
      <c r="O85" s="11">
        <f t="shared" si="23"/>
        <v>2.2197700809173625E-3</v>
      </c>
      <c r="P85" s="10"/>
      <c r="Q85" s="10"/>
      <c r="R85" s="10"/>
      <c r="S85" s="10"/>
    </row>
    <row r="86" spans="1:19" x14ac:dyDescent="0.25">
      <c r="A86" s="6">
        <v>16</v>
      </c>
      <c r="B86" s="67">
        <v>101.1</v>
      </c>
      <c r="C86" s="67">
        <v>18.5</v>
      </c>
      <c r="D86" s="69">
        <f t="shared" si="20"/>
        <v>2128.7672691299254</v>
      </c>
      <c r="E86" s="67">
        <v>4.9000000000000004</v>
      </c>
      <c r="F86" s="67">
        <v>2866</v>
      </c>
      <c r="G86" s="70">
        <f t="shared" si="21"/>
        <v>2.5223492159604692</v>
      </c>
      <c r="H86" s="48">
        <v>1.4</v>
      </c>
      <c r="I86" s="48">
        <v>0.9</v>
      </c>
      <c r="J86" s="48">
        <v>7</v>
      </c>
      <c r="K86" s="48">
        <v>90.6</v>
      </c>
      <c r="L86" s="48">
        <v>0.1</v>
      </c>
      <c r="M86" s="11">
        <f t="shared" si="24"/>
        <v>3.8341899048259034E-2</v>
      </c>
      <c r="N86" s="11">
        <f t="shared" si="22"/>
        <v>2.4812686098373349</v>
      </c>
      <c r="O86" s="11">
        <f t="shared" si="23"/>
        <v>2.7387070748756456E-3</v>
      </c>
      <c r="P86" s="10"/>
      <c r="Q86" s="10"/>
      <c r="R86" s="10"/>
      <c r="S86" s="10"/>
    </row>
    <row r="87" spans="1:19" x14ac:dyDescent="0.25">
      <c r="A87" s="6">
        <v>19</v>
      </c>
      <c r="B87" s="67">
        <v>102.6</v>
      </c>
      <c r="C87" s="67">
        <v>20</v>
      </c>
      <c r="D87" s="69">
        <f t="shared" si="20"/>
        <v>2337.2941453352651</v>
      </c>
      <c r="E87" s="67">
        <v>5.5</v>
      </c>
      <c r="F87" s="67">
        <v>3308.5</v>
      </c>
      <c r="G87" s="70">
        <f t="shared" si="21"/>
        <v>2.9480203120359536</v>
      </c>
      <c r="H87" s="48">
        <v>1.1000000000000001</v>
      </c>
      <c r="I87" s="48">
        <v>0.7</v>
      </c>
      <c r="J87" s="48">
        <v>3.7</v>
      </c>
      <c r="K87" s="48">
        <v>94.5</v>
      </c>
      <c r="L87" s="48">
        <v>0</v>
      </c>
      <c r="M87" s="11">
        <f t="shared" si="24"/>
        <v>3.3920735807945079E-2</v>
      </c>
      <c r="N87" s="11">
        <f t="shared" si="22"/>
        <v>2.9140995762280086</v>
      </c>
      <c r="O87" s="11">
        <f t="shared" si="23"/>
        <v>0</v>
      </c>
      <c r="P87" s="10"/>
      <c r="Q87" s="10"/>
      <c r="R87" s="10"/>
      <c r="S87" s="10"/>
    </row>
    <row r="88" spans="1:19" x14ac:dyDescent="0.25">
      <c r="A88" s="6">
        <v>21</v>
      </c>
      <c r="B88" s="67">
        <v>101.6</v>
      </c>
      <c r="C88" s="67">
        <v>18.5</v>
      </c>
      <c r="D88" s="69">
        <f t="shared" si="20"/>
        <v>2128.7672691299254</v>
      </c>
      <c r="E88" s="67">
        <v>6</v>
      </c>
      <c r="F88" s="67">
        <v>1953</v>
      </c>
      <c r="G88" s="70">
        <f t="shared" si="21"/>
        <v>1.721640228482664</v>
      </c>
      <c r="H88" s="48">
        <v>0.7</v>
      </c>
      <c r="I88" s="48">
        <v>0.7</v>
      </c>
      <c r="J88" s="48">
        <v>4.9000000000000004</v>
      </c>
      <c r="K88" s="48">
        <v>93.8</v>
      </c>
      <c r="L88" s="48">
        <v>0</v>
      </c>
      <c r="M88" s="11">
        <f t="shared" si="24"/>
        <v>1.2752890581353064E-2</v>
      </c>
      <c r="N88" s="11">
        <f t="shared" si="22"/>
        <v>1.7088873379013108</v>
      </c>
      <c r="O88" s="11">
        <f t="shared" si="23"/>
        <v>0</v>
      </c>
      <c r="P88" s="10"/>
      <c r="Q88" s="10"/>
      <c r="R88" s="10"/>
      <c r="S88" s="10"/>
    </row>
    <row r="89" spans="1:19" x14ac:dyDescent="0.25">
      <c r="A89" s="6">
        <v>23</v>
      </c>
      <c r="B89" s="67">
        <v>100.8</v>
      </c>
      <c r="C89" s="67">
        <v>18.5</v>
      </c>
      <c r="D89" s="69">
        <f t="shared" si="20"/>
        <v>2128.7672691299254</v>
      </c>
      <c r="E89" s="67">
        <v>6.3</v>
      </c>
      <c r="F89" s="67">
        <v>2528</v>
      </c>
      <c r="G89" s="70">
        <f t="shared" si="21"/>
        <v>2.2194433652500782</v>
      </c>
      <c r="H89" s="48">
        <v>0.5</v>
      </c>
      <c r="I89" s="48">
        <v>0.5</v>
      </c>
      <c r="J89" s="48">
        <v>9.9</v>
      </c>
      <c r="K89" s="48">
        <v>89.1</v>
      </c>
      <c r="L89" s="48">
        <v>0</v>
      </c>
      <c r="M89" s="11">
        <f t="shared" si="24"/>
        <v>1.2385286636440168E-2</v>
      </c>
      <c r="N89" s="11">
        <f t="shared" si="22"/>
        <v>2.2070580786136382</v>
      </c>
      <c r="O89" s="11">
        <f t="shared" si="23"/>
        <v>0</v>
      </c>
      <c r="P89" s="10"/>
      <c r="Q89" s="10"/>
      <c r="R89" s="10"/>
      <c r="S89" s="10"/>
    </row>
    <row r="90" spans="1:19" x14ac:dyDescent="0.25">
      <c r="A90" s="6">
        <v>26</v>
      </c>
      <c r="B90" s="67">
        <v>98.3</v>
      </c>
      <c r="C90" s="67">
        <v>20.5</v>
      </c>
      <c r="D90" s="69">
        <f t="shared" si="20"/>
        <v>2410.6679616674073</v>
      </c>
      <c r="E90" s="67">
        <v>5.6</v>
      </c>
      <c r="F90" s="67">
        <v>3625.5</v>
      </c>
      <c r="G90" s="70">
        <f t="shared" si="21"/>
        <v>3.0865437207161786</v>
      </c>
      <c r="H90" s="48">
        <v>0.4</v>
      </c>
      <c r="I90" s="48">
        <v>0.6</v>
      </c>
      <c r="J90" s="48">
        <v>3.7</v>
      </c>
      <c r="K90" s="48">
        <v>94.9</v>
      </c>
      <c r="L90" s="48">
        <v>0.4</v>
      </c>
      <c r="M90" s="11">
        <f t="shared" si="24"/>
        <v>1.2900914193171067E-2</v>
      </c>
      <c r="N90" s="11">
        <f t="shared" si="22"/>
        <v>3.060741892329836</v>
      </c>
      <c r="O90" s="11">
        <f t="shared" si="23"/>
        <v>1.2900914193171067E-2</v>
      </c>
      <c r="P90" s="10"/>
      <c r="Q90" s="10"/>
      <c r="R90" s="10"/>
      <c r="S90" s="10"/>
    </row>
    <row r="91" spans="1:19" x14ac:dyDescent="0.25">
      <c r="A91" s="6">
        <v>28</v>
      </c>
      <c r="B91" s="67">
        <v>97.7</v>
      </c>
      <c r="C91" s="67">
        <v>18</v>
      </c>
      <c r="D91" s="69">
        <f t="shared" si="20"/>
        <v>2062.9773924527003</v>
      </c>
      <c r="E91" s="67">
        <v>6.3</v>
      </c>
      <c r="F91" s="67">
        <v>1569</v>
      </c>
      <c r="G91" s="70">
        <f t="shared" si="21"/>
        <v>1.3272388756181612</v>
      </c>
      <c r="H91" s="48">
        <v>0.3</v>
      </c>
      <c r="I91" s="48">
        <v>3.6</v>
      </c>
      <c r="J91" s="48">
        <v>7.6</v>
      </c>
      <c r="K91" s="48">
        <v>88.5</v>
      </c>
      <c r="L91" s="48">
        <v>0</v>
      </c>
      <c r="M91" s="11">
        <f t="shared" si="24"/>
        <v>4.4839151203316255E-3</v>
      </c>
      <c r="N91" s="11">
        <f t="shared" si="22"/>
        <v>1.3227549604978295</v>
      </c>
      <c r="O91" s="11">
        <f t="shared" si="23"/>
        <v>0</v>
      </c>
      <c r="P91" s="10"/>
      <c r="Q91" s="10"/>
      <c r="R91" s="10"/>
      <c r="S91" s="10"/>
    </row>
    <row r="92" spans="1:19" x14ac:dyDescent="0.25">
      <c r="A92" s="6">
        <v>30</v>
      </c>
      <c r="B92" s="67">
        <v>99.9</v>
      </c>
      <c r="C92" s="67">
        <v>18</v>
      </c>
      <c r="D92" s="69">
        <f t="shared" si="20"/>
        <v>2062.9773924527003</v>
      </c>
      <c r="E92" s="67">
        <v>6.4</v>
      </c>
      <c r="F92" s="67">
        <v>1631</v>
      </c>
      <c r="G92" s="70">
        <f t="shared" si="21"/>
        <v>1.4137793234325715</v>
      </c>
      <c r="H92" s="48">
        <v>0.3</v>
      </c>
      <c r="I92" s="48">
        <v>0.7</v>
      </c>
      <c r="J92" s="48">
        <v>6.7</v>
      </c>
      <c r="K92" s="48">
        <v>92.3</v>
      </c>
      <c r="L92" s="48">
        <v>0</v>
      </c>
      <c r="M92" s="11">
        <f t="shared" si="24"/>
        <v>4.5802785856346815E-3</v>
      </c>
      <c r="N92" s="11">
        <f t="shared" si="22"/>
        <v>1.4091990448469369</v>
      </c>
      <c r="O92" s="11">
        <f t="shared" si="23"/>
        <v>0</v>
      </c>
      <c r="P92" s="10"/>
      <c r="Q92" s="10"/>
      <c r="R92" s="10"/>
      <c r="S92" s="10"/>
    </row>
    <row r="93" spans="1:19" x14ac:dyDescent="0.25">
      <c r="A93" s="6">
        <v>33</v>
      </c>
      <c r="B93" s="67">
        <v>100.7</v>
      </c>
      <c r="C93" s="67">
        <v>19</v>
      </c>
      <c r="D93" s="69">
        <f t="shared" si="20"/>
        <v>2196.3879322928847</v>
      </c>
      <c r="E93" s="67">
        <v>7</v>
      </c>
      <c r="F93" s="67">
        <v>3320</v>
      </c>
      <c r="G93" s="70">
        <f t="shared" si="21"/>
        <v>2.9237353340106242</v>
      </c>
      <c r="H93" s="48">
        <v>0.3</v>
      </c>
      <c r="I93" s="48">
        <v>0.6</v>
      </c>
      <c r="J93" s="48">
        <v>4</v>
      </c>
      <c r="K93" s="48">
        <v>95.1</v>
      </c>
      <c r="L93" s="48">
        <v>0</v>
      </c>
      <c r="M93" s="11">
        <f t="shared" si="24"/>
        <v>9.1941362704736629E-3</v>
      </c>
      <c r="N93" s="11">
        <f t="shared" si="22"/>
        <v>2.9145411977401512</v>
      </c>
      <c r="O93" s="11">
        <f t="shared" si="23"/>
        <v>0</v>
      </c>
      <c r="P93" s="10"/>
      <c r="Q93" s="10"/>
      <c r="R93" s="10"/>
      <c r="S93" s="10"/>
    </row>
    <row r="94" spans="1:19" x14ac:dyDescent="0.25">
      <c r="A94" s="6">
        <v>35</v>
      </c>
      <c r="B94" s="67">
        <v>100.7</v>
      </c>
      <c r="C94" s="67">
        <v>15.6</v>
      </c>
      <c r="D94" s="69">
        <f t="shared" si="20"/>
        <v>1771.3638754692836</v>
      </c>
      <c r="E94" s="67">
        <v>7</v>
      </c>
      <c r="F94" s="67">
        <v>1654</v>
      </c>
      <c r="G94" s="70">
        <f t="shared" si="21"/>
        <v>1.4645247797597407</v>
      </c>
      <c r="H94" s="48">
        <v>0.3</v>
      </c>
      <c r="I94" s="48">
        <v>0.5</v>
      </c>
      <c r="J94" s="48">
        <v>5</v>
      </c>
      <c r="K94" s="48">
        <v>94.2</v>
      </c>
      <c r="L94" s="48">
        <v>0</v>
      </c>
      <c r="M94" s="11">
        <f t="shared" si="24"/>
        <v>4.6492850151102875E-3</v>
      </c>
      <c r="N94" s="11">
        <f t="shared" si="22"/>
        <v>1.4598754947446304</v>
      </c>
      <c r="O94" s="11">
        <f t="shared" si="23"/>
        <v>0</v>
      </c>
      <c r="P94" s="10"/>
      <c r="Q94" s="10"/>
      <c r="R94" s="10"/>
      <c r="S94" s="10"/>
    </row>
    <row r="95" spans="1:19" x14ac:dyDescent="0.25">
      <c r="A95" s="6">
        <v>37</v>
      </c>
      <c r="B95" s="67">
        <v>101.7</v>
      </c>
      <c r="C95" s="67">
        <v>17.5</v>
      </c>
      <c r="D95" s="69">
        <f t="shared" si="20"/>
        <v>1998.9761566905095</v>
      </c>
      <c r="E95" s="67">
        <v>6</v>
      </c>
      <c r="F95" s="67">
        <v>1788</v>
      </c>
      <c r="G95" s="70">
        <f t="shared" si="21"/>
        <v>1.5837428129552447</v>
      </c>
      <c r="H95" s="48">
        <v>0.3</v>
      </c>
      <c r="I95" s="48">
        <v>0.3</v>
      </c>
      <c r="J95" s="48">
        <v>3.5</v>
      </c>
      <c r="K95" s="48">
        <v>95.9</v>
      </c>
      <c r="L95" s="48">
        <v>0</v>
      </c>
      <c r="M95" s="11">
        <f t="shared" si="24"/>
        <v>4.9389069011078314E-3</v>
      </c>
      <c r="N95" s="11">
        <f t="shared" si="22"/>
        <v>1.5788039060541368</v>
      </c>
      <c r="O95" s="11">
        <f t="shared" si="23"/>
        <v>0</v>
      </c>
      <c r="P95" s="10"/>
      <c r="Q95" s="10"/>
      <c r="R95" s="10"/>
      <c r="S95" s="10"/>
    </row>
    <row r="96" spans="1:19" x14ac:dyDescent="0.25">
      <c r="A96" s="6">
        <v>40</v>
      </c>
      <c r="B96" s="67">
        <v>103.2</v>
      </c>
      <c r="C96" s="67">
        <v>18.5</v>
      </c>
      <c r="D96" s="69">
        <f t="shared" si="20"/>
        <v>2128.7672691299254</v>
      </c>
      <c r="E96" s="67">
        <v>6</v>
      </c>
      <c r="F96" s="67">
        <v>2881.5</v>
      </c>
      <c r="G96" s="70">
        <f t="shared" si="21"/>
        <v>2.5979240266165959</v>
      </c>
      <c r="H96" s="48">
        <v>0.3</v>
      </c>
      <c r="I96" s="48">
        <v>0.6</v>
      </c>
      <c r="J96" s="48">
        <v>5.5</v>
      </c>
      <c r="K96" s="48">
        <v>93.6</v>
      </c>
      <c r="L96" s="48">
        <v>0</v>
      </c>
      <c r="M96" s="11">
        <f t="shared" si="24"/>
        <v>8.3000767623533419E-3</v>
      </c>
      <c r="N96" s="11">
        <f t="shared" si="22"/>
        <v>2.5896239498542428</v>
      </c>
      <c r="O96" s="11">
        <f t="shared" si="23"/>
        <v>0</v>
      </c>
      <c r="P96" s="10"/>
      <c r="Q96" s="10"/>
      <c r="R96" s="10"/>
      <c r="S96" s="10"/>
    </row>
    <row r="97" spans="1:28" x14ac:dyDescent="0.25">
      <c r="A97" s="6">
        <v>42</v>
      </c>
      <c r="B97" s="67">
        <v>100.7</v>
      </c>
      <c r="C97" s="67">
        <v>16.600000000000001</v>
      </c>
      <c r="D97" s="69">
        <f t="shared" si="20"/>
        <v>1888.1497485684567</v>
      </c>
      <c r="E97" s="67">
        <v>5.7</v>
      </c>
      <c r="F97" s="67">
        <v>1346</v>
      </c>
      <c r="G97" s="70">
        <f t="shared" si="21"/>
        <v>1.1806732587258744</v>
      </c>
      <c r="H97" s="48">
        <v>0</v>
      </c>
      <c r="I97" s="48">
        <v>0.8</v>
      </c>
      <c r="J97" s="48">
        <v>7</v>
      </c>
      <c r="K97" s="48">
        <v>92.2</v>
      </c>
      <c r="L97" s="48">
        <v>0</v>
      </c>
      <c r="M97" s="11">
        <f t="shared" si="24"/>
        <v>0</v>
      </c>
      <c r="N97" s="11">
        <f t="shared" si="22"/>
        <v>1.1806732587258744</v>
      </c>
      <c r="O97" s="11">
        <f t="shared" si="23"/>
        <v>0</v>
      </c>
      <c r="P97" s="10"/>
      <c r="Q97" s="10"/>
      <c r="R97" s="10"/>
    </row>
    <row r="98" spans="1:28" x14ac:dyDescent="0.25">
      <c r="A98" s="6">
        <v>44</v>
      </c>
      <c r="B98" s="67">
        <v>102.1</v>
      </c>
      <c r="C98" s="67">
        <v>16.100000000000001</v>
      </c>
      <c r="D98" s="69">
        <f t="shared" si="20"/>
        <v>1828.9390678412647</v>
      </c>
      <c r="E98" s="67">
        <v>5.7</v>
      </c>
      <c r="F98" s="67">
        <v>1302.5</v>
      </c>
      <c r="G98" s="70">
        <f t="shared" si="21"/>
        <v>1.1618810902459493</v>
      </c>
      <c r="H98" s="67">
        <v>0.3</v>
      </c>
      <c r="I98" s="67">
        <v>0.7</v>
      </c>
      <c r="J98" s="67">
        <v>5.5</v>
      </c>
      <c r="K98" s="48">
        <v>93.5</v>
      </c>
      <c r="L98" s="48">
        <v>0</v>
      </c>
      <c r="M98" s="11">
        <f t="shared" si="24"/>
        <v>3.7160376020659363E-3</v>
      </c>
      <c r="N98" s="11">
        <f t="shared" si="22"/>
        <v>1.1581650526438834</v>
      </c>
      <c r="O98" s="11">
        <f t="shared" si="23"/>
        <v>0</v>
      </c>
      <c r="P98" s="10"/>
    </row>
    <row r="99" spans="1:28" x14ac:dyDescent="0.25">
      <c r="A99" s="6">
        <v>47</v>
      </c>
      <c r="B99" s="67">
        <v>99.3</v>
      </c>
      <c r="C99" s="67">
        <v>20</v>
      </c>
      <c r="D99" s="69">
        <f t="shared" si="20"/>
        <v>2337.2941453352651</v>
      </c>
      <c r="E99" s="67">
        <v>6</v>
      </c>
      <c r="F99" s="67">
        <v>3482</v>
      </c>
      <c r="G99" s="70">
        <f t="shared" si="21"/>
        <v>3.0034973836632424</v>
      </c>
      <c r="H99" s="48">
        <v>0.3</v>
      </c>
      <c r="I99" s="48">
        <v>0.8</v>
      </c>
      <c r="J99" s="48">
        <v>5.8</v>
      </c>
      <c r="K99" s="48">
        <v>93.1</v>
      </c>
      <c r="L99" s="48">
        <v>0</v>
      </c>
      <c r="M99" s="11">
        <f t="shared" si="24"/>
        <v>9.6472078704386809E-3</v>
      </c>
      <c r="N99" s="11">
        <f t="shared" si="22"/>
        <v>2.9938501757928035</v>
      </c>
      <c r="O99" s="11">
        <f t="shared" si="23"/>
        <v>0</v>
      </c>
      <c r="P99" s="10"/>
      <c r="Q99" s="10"/>
      <c r="R99" s="10"/>
    </row>
    <row r="100" spans="1:28" x14ac:dyDescent="0.25">
      <c r="A100" s="6">
        <v>49</v>
      </c>
      <c r="B100" s="67">
        <v>100.1</v>
      </c>
      <c r="C100" s="67">
        <v>19.5</v>
      </c>
      <c r="D100" s="69">
        <f t="shared" si="20"/>
        <v>2265.8823144882831</v>
      </c>
      <c r="E100" s="67">
        <v>6</v>
      </c>
      <c r="F100" s="67">
        <v>1445</v>
      </c>
      <c r="G100" s="70">
        <f t="shared" si="21"/>
        <v>1.2435299458783042</v>
      </c>
      <c r="H100" s="48">
        <v>0.2</v>
      </c>
      <c r="I100" s="48">
        <v>0.5</v>
      </c>
      <c r="J100" s="48">
        <v>5.8</v>
      </c>
      <c r="K100" s="48">
        <v>93.5</v>
      </c>
      <c r="L100" s="48">
        <v>0</v>
      </c>
      <c r="M100" s="11">
        <f t="shared" si="24"/>
        <v>2.6542795002738617E-3</v>
      </c>
      <c r="N100" s="11">
        <f t="shared" si="22"/>
        <v>1.2408756663780303</v>
      </c>
      <c r="O100" s="11">
        <f t="shared" si="23"/>
        <v>0</v>
      </c>
      <c r="P100" s="10"/>
      <c r="Q100" s="10"/>
      <c r="R100" s="10"/>
    </row>
    <row r="101" spans="1:28" x14ac:dyDescent="0.25">
      <c r="A101" s="6">
        <v>51</v>
      </c>
      <c r="B101" s="67">
        <v>101.7</v>
      </c>
      <c r="C101" s="67">
        <v>14.6</v>
      </c>
      <c r="D101" s="69">
        <f t="shared" si="20"/>
        <v>1660.9666566247029</v>
      </c>
      <c r="E101" s="67">
        <v>6</v>
      </c>
      <c r="F101" s="67">
        <v>1283.5</v>
      </c>
      <c r="G101" s="70">
        <f t="shared" si="21"/>
        <v>1.1486783932576419</v>
      </c>
      <c r="H101" s="48">
        <v>0.7</v>
      </c>
      <c r="I101" s="48">
        <v>0.4</v>
      </c>
      <c r="J101" s="48">
        <v>4.8</v>
      </c>
      <c r="K101" s="48">
        <v>94.1</v>
      </c>
      <c r="L101" s="48">
        <v>0</v>
      </c>
      <c r="M101" s="11">
        <f t="shared" si="24"/>
        <v>8.4818024818602237E-3</v>
      </c>
      <c r="N101" s="11">
        <f t="shared" si="22"/>
        <v>1.1401965907757816</v>
      </c>
      <c r="O101" s="11">
        <f t="shared" si="23"/>
        <v>0</v>
      </c>
      <c r="P101" s="10"/>
      <c r="Q101" s="10"/>
      <c r="R101" s="10"/>
    </row>
    <row r="102" spans="1:28" x14ac:dyDescent="0.25">
      <c r="A102" s="6">
        <v>54</v>
      </c>
      <c r="B102" s="67">
        <v>101.4</v>
      </c>
      <c r="C102" s="67">
        <v>16.600000000000001</v>
      </c>
      <c r="D102" s="69">
        <f t="shared" si="20"/>
        <v>1888.1497485684567</v>
      </c>
      <c r="E102" s="67">
        <v>6</v>
      </c>
      <c r="F102" s="67">
        <v>3086</v>
      </c>
      <c r="G102" s="70">
        <f t="shared" si="21"/>
        <v>2.7593708683793157</v>
      </c>
      <c r="H102" s="48">
        <v>0.2</v>
      </c>
      <c r="I102" s="48">
        <v>0.7</v>
      </c>
      <c r="J102" s="48">
        <v>6.1</v>
      </c>
      <c r="K102" s="48">
        <v>93</v>
      </c>
      <c r="L102" s="48">
        <v>0</v>
      </c>
      <c r="M102" s="11">
        <f t="shared" si="24"/>
        <v>5.9213967132603343E-3</v>
      </c>
      <c r="N102" s="11">
        <f t="shared" si="22"/>
        <v>2.7534494716660554</v>
      </c>
      <c r="O102" s="11">
        <f t="shared" si="23"/>
        <v>0</v>
      </c>
      <c r="P102" s="10"/>
      <c r="Q102" s="10"/>
      <c r="R102" s="10"/>
    </row>
    <row r="103" spans="1:28" x14ac:dyDescent="0.25">
      <c r="A103" s="2">
        <v>58</v>
      </c>
      <c r="B103" s="67">
        <v>101.4</v>
      </c>
      <c r="C103" s="67">
        <v>18</v>
      </c>
      <c r="D103" s="69">
        <f t="shared" si="20"/>
        <v>2062.9773924527003</v>
      </c>
      <c r="E103" s="67">
        <v>6.4</v>
      </c>
      <c r="F103" s="67">
        <v>2108</v>
      </c>
      <c r="G103" s="70">
        <f t="shared" si="21"/>
        <v>1.862236760825291</v>
      </c>
      <c r="H103" s="48">
        <v>0.1</v>
      </c>
      <c r="I103" s="48">
        <v>0</v>
      </c>
      <c r="J103" s="48">
        <v>4.3</v>
      </c>
      <c r="K103" s="48">
        <v>95.5</v>
      </c>
      <c r="L103" s="48">
        <v>0</v>
      </c>
      <c r="M103" s="11">
        <f t="shared" si="24"/>
        <v>1.9479464025369154E-3</v>
      </c>
      <c r="N103" s="11">
        <f t="shared" si="22"/>
        <v>1.8602888144227543</v>
      </c>
      <c r="O103" s="11">
        <f t="shared" si="23"/>
        <v>0</v>
      </c>
      <c r="P103" s="10"/>
    </row>
    <row r="104" spans="1:28" x14ac:dyDescent="0.25">
      <c r="A104" s="2">
        <v>61</v>
      </c>
      <c r="B104" s="67">
        <v>101.7</v>
      </c>
      <c r="C104" s="67">
        <v>19.5</v>
      </c>
      <c r="D104" s="69">
        <f t="shared" si="20"/>
        <v>2265.8823144882831</v>
      </c>
      <c r="E104" s="67">
        <v>6</v>
      </c>
      <c r="F104" s="67">
        <v>1748</v>
      </c>
      <c r="G104" s="70">
        <f t="shared" si="21"/>
        <v>1.5330384010233646</v>
      </c>
      <c r="H104" s="48">
        <v>0.2</v>
      </c>
      <c r="I104" s="48">
        <v>0.5</v>
      </c>
      <c r="J104" s="48">
        <v>7.7</v>
      </c>
      <c r="K104" s="48">
        <v>91.7</v>
      </c>
      <c r="L104" s="48">
        <v>0</v>
      </c>
      <c r="M104" s="11">
        <f t="shared" si="24"/>
        <v>3.3363186094088459E-3</v>
      </c>
      <c r="N104" s="11">
        <f t="shared" si="22"/>
        <v>1.5297020824139558</v>
      </c>
      <c r="O104" s="11">
        <f t="shared" si="23"/>
        <v>0</v>
      </c>
      <c r="P104" s="10"/>
    </row>
    <row r="105" spans="1:28" x14ac:dyDescent="0.25">
      <c r="A105" s="2">
        <v>63</v>
      </c>
      <c r="B105" s="67">
        <v>101.3</v>
      </c>
      <c r="C105" s="67">
        <v>19.2</v>
      </c>
      <c r="D105" s="69">
        <f t="shared" si="20"/>
        <v>2223.9584079917399</v>
      </c>
      <c r="E105" s="67">
        <v>6.6</v>
      </c>
      <c r="F105" s="67">
        <v>1335</v>
      </c>
      <c r="G105" s="70">
        <f t="shared" si="21"/>
        <v>1.1659528524080991</v>
      </c>
      <c r="H105" s="48">
        <v>0.2</v>
      </c>
      <c r="I105" s="48">
        <v>1</v>
      </c>
      <c r="J105" s="48">
        <v>28.3</v>
      </c>
      <c r="K105" s="48">
        <v>70.400000000000006</v>
      </c>
      <c r="L105" s="48">
        <v>0</v>
      </c>
      <c r="M105" s="11">
        <f t="shared" si="24"/>
        <v>3.3029825847254923E-3</v>
      </c>
      <c r="N105" s="11">
        <f t="shared" si="22"/>
        <v>1.1626498698233736</v>
      </c>
      <c r="O105" s="11">
        <f t="shared" si="23"/>
        <v>0</v>
      </c>
      <c r="P105" s="10"/>
    </row>
    <row r="108" spans="1:28" x14ac:dyDescent="0.25">
      <c r="A108" s="145" t="s">
        <v>93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</row>
    <row r="109" spans="1:28" x14ac:dyDescent="0.25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</row>
    <row r="110" spans="1:28" ht="15.75" x14ac:dyDescent="0.25">
      <c r="A110" s="137" t="s">
        <v>10</v>
      </c>
      <c r="B110" s="160" t="s">
        <v>9</v>
      </c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2"/>
    </row>
    <row r="111" spans="1:28" x14ac:dyDescent="0.25">
      <c r="A111" s="137"/>
      <c r="B111" s="2">
        <v>0</v>
      </c>
      <c r="C111" s="2">
        <v>2</v>
      </c>
      <c r="D111" s="2">
        <v>5</v>
      </c>
      <c r="E111" s="2">
        <v>7</v>
      </c>
      <c r="F111" s="2">
        <v>9</v>
      </c>
      <c r="G111" s="2">
        <v>12</v>
      </c>
      <c r="H111" s="2">
        <v>14</v>
      </c>
      <c r="I111" s="2">
        <v>16</v>
      </c>
      <c r="J111" s="2">
        <v>19</v>
      </c>
      <c r="K111" s="2">
        <v>21</v>
      </c>
      <c r="L111" s="2">
        <v>23</v>
      </c>
      <c r="M111" s="2">
        <v>26</v>
      </c>
      <c r="N111" s="2">
        <v>28</v>
      </c>
      <c r="O111" s="2">
        <v>30</v>
      </c>
      <c r="P111" s="2">
        <v>33</v>
      </c>
      <c r="Q111" s="2">
        <v>35</v>
      </c>
      <c r="R111" s="2">
        <v>37</v>
      </c>
      <c r="S111" s="2">
        <v>40</v>
      </c>
      <c r="T111" s="2">
        <v>42</v>
      </c>
      <c r="U111" s="2">
        <v>44</v>
      </c>
      <c r="V111" s="2">
        <v>47</v>
      </c>
      <c r="W111" s="2">
        <v>49</v>
      </c>
      <c r="X111" s="2">
        <v>51</v>
      </c>
      <c r="Y111" s="2">
        <v>54</v>
      </c>
      <c r="Z111" s="2">
        <v>58</v>
      </c>
      <c r="AA111" s="2">
        <v>61</v>
      </c>
      <c r="AB111" s="2">
        <v>63</v>
      </c>
    </row>
    <row r="112" spans="1:28" x14ac:dyDescent="0.25">
      <c r="A112" s="2" t="s">
        <v>0</v>
      </c>
      <c r="B112" s="81">
        <v>72.627279999999999</v>
      </c>
      <c r="C112" s="81">
        <v>3943.0168600000002</v>
      </c>
      <c r="D112" s="81">
        <v>7039.9655700000003</v>
      </c>
      <c r="E112" s="81">
        <v>7863.4387699999997</v>
      </c>
      <c r="F112" s="81">
        <v>9969.7303100000008</v>
      </c>
      <c r="G112" s="81">
        <v>11346.090319999999</v>
      </c>
      <c r="H112" s="81">
        <v>10899.178</v>
      </c>
      <c r="I112" s="81">
        <v>10587.90216</v>
      </c>
      <c r="J112" s="81">
        <v>11385.48208</v>
      </c>
      <c r="K112" s="81">
        <v>10918.42769</v>
      </c>
      <c r="L112" s="81">
        <v>11349.094230000001</v>
      </c>
      <c r="M112" s="81">
        <v>12001.65415</v>
      </c>
      <c r="N112" s="81">
        <v>10618.84582</v>
      </c>
      <c r="O112" s="81">
        <v>9729.4948700000004</v>
      </c>
      <c r="P112" s="81">
        <v>11314.08401</v>
      </c>
      <c r="Q112" s="81">
        <v>9720.6759199999997</v>
      </c>
      <c r="R112" s="81">
        <v>10357.54883</v>
      </c>
      <c r="S112" s="81">
        <v>11686.707479999999</v>
      </c>
      <c r="T112" s="81">
        <v>10756.57639</v>
      </c>
      <c r="U112" s="81">
        <v>10175.508379999999</v>
      </c>
      <c r="V112" s="81">
        <v>13031.904780000001</v>
      </c>
      <c r="W112" s="81">
        <v>9819.7969799999992</v>
      </c>
      <c r="X112" s="81">
        <v>8233.0312200000008</v>
      </c>
      <c r="Y112" s="81">
        <v>9930.85</v>
      </c>
      <c r="Z112" s="81">
        <v>10176.171840000001</v>
      </c>
      <c r="AA112" s="81">
        <v>11298.334720000001</v>
      </c>
      <c r="AB112" s="81">
        <v>2233.013805</v>
      </c>
    </row>
    <row r="113" spans="1:28" x14ac:dyDescent="0.25">
      <c r="A113" s="2" t="s">
        <v>1</v>
      </c>
      <c r="B113" s="81">
        <v>0</v>
      </c>
      <c r="C113" s="81">
        <v>1608.1222399999999</v>
      </c>
      <c r="D113" s="81">
        <v>2635.31196</v>
      </c>
      <c r="E113" s="81">
        <v>2814.0060400000002</v>
      </c>
      <c r="F113" s="81">
        <v>3194.2932500000002</v>
      </c>
      <c r="G113" s="81">
        <v>3718.58583</v>
      </c>
      <c r="H113" s="81">
        <v>3333.7348299999999</v>
      </c>
      <c r="I113" s="81">
        <v>2750.9098399999998</v>
      </c>
      <c r="J113" s="81">
        <v>2513.1169599999998</v>
      </c>
      <c r="K113" s="81">
        <v>2187.7672299999999</v>
      </c>
      <c r="L113" s="81">
        <v>1820.2911200000001</v>
      </c>
      <c r="M113" s="81">
        <v>1598.61429</v>
      </c>
      <c r="N113" s="81">
        <v>1299.51108</v>
      </c>
      <c r="O113" s="81">
        <v>1048.0213900000001</v>
      </c>
      <c r="P113" s="81">
        <v>980.25661000000002</v>
      </c>
      <c r="Q113" s="81">
        <v>743.94015000000002</v>
      </c>
      <c r="R113" s="81">
        <v>636.58122000000003</v>
      </c>
      <c r="S113" s="81">
        <v>617.33603000000005</v>
      </c>
      <c r="T113" s="81">
        <v>473.77661999999998</v>
      </c>
      <c r="U113" s="81">
        <v>409.72232000000002</v>
      </c>
      <c r="V113" s="81">
        <v>525.76891000000001</v>
      </c>
      <c r="W113" s="81">
        <v>365.40579000000002</v>
      </c>
      <c r="X113" s="81">
        <v>275.88517000000002</v>
      </c>
      <c r="Y113" s="81">
        <v>315.98284000000001</v>
      </c>
      <c r="Z113" s="81">
        <v>305.51769999999999</v>
      </c>
      <c r="AA113" s="81">
        <v>281.11318</v>
      </c>
      <c r="AB113" s="81">
        <v>68.088284999999999</v>
      </c>
    </row>
    <row r="114" spans="1:28" x14ac:dyDescent="0.25">
      <c r="A114" s="2" t="s">
        <v>2</v>
      </c>
      <c r="B114" s="81">
        <v>0</v>
      </c>
      <c r="C114" s="81">
        <v>1582.4903400000001</v>
      </c>
      <c r="D114" s="81">
        <v>3451.2347399999999</v>
      </c>
      <c r="E114" s="81">
        <v>4015.8643400000001</v>
      </c>
      <c r="F114" s="81">
        <v>4093.6525700000002</v>
      </c>
      <c r="G114" s="81">
        <v>4286.3280999999997</v>
      </c>
      <c r="H114" s="81">
        <v>3937.0731799999999</v>
      </c>
      <c r="I114" s="81">
        <v>3810.96236</v>
      </c>
      <c r="J114" s="81">
        <v>4638.8882299999996</v>
      </c>
      <c r="K114" s="81">
        <v>4489.4166999999998</v>
      </c>
      <c r="L114" s="81">
        <v>4398.5706399999999</v>
      </c>
      <c r="M114" s="81">
        <v>4839.9392699999999</v>
      </c>
      <c r="N114" s="81">
        <v>4373.4275399999997</v>
      </c>
      <c r="O114" s="81">
        <v>3993.8633199999999</v>
      </c>
      <c r="P114" s="81">
        <v>4756.2004299999999</v>
      </c>
      <c r="Q114" s="81">
        <v>4001.6085400000002</v>
      </c>
      <c r="R114" s="81">
        <v>4083.2017900000001</v>
      </c>
      <c r="S114" s="81">
        <v>4714.8090599999996</v>
      </c>
      <c r="T114" s="81">
        <v>4308.7233399999996</v>
      </c>
      <c r="U114" s="81">
        <v>4289.4476800000002</v>
      </c>
      <c r="V114" s="81">
        <v>5827.2509399999999</v>
      </c>
      <c r="W114" s="81">
        <v>5106.8900800000001</v>
      </c>
      <c r="X114" s="81">
        <v>3456.0241999999998</v>
      </c>
      <c r="Y114" s="81">
        <v>4332.4237199999998</v>
      </c>
      <c r="Z114" s="81">
        <v>4317.1944800000001</v>
      </c>
      <c r="AA114" s="81">
        <v>4443.4741899999999</v>
      </c>
      <c r="AB114" s="81">
        <v>743.41989000000001</v>
      </c>
    </row>
    <row r="115" spans="1:28" x14ac:dyDescent="0.25">
      <c r="A115" s="2" t="s">
        <v>3</v>
      </c>
      <c r="B115" s="81">
        <v>0</v>
      </c>
      <c r="C115" s="81">
        <v>1627.0938799999999</v>
      </c>
      <c r="D115" s="81">
        <v>6025.0757299999996</v>
      </c>
      <c r="E115" s="81">
        <v>8612.2655699999996</v>
      </c>
      <c r="F115" s="81">
        <v>8774.7685899999997</v>
      </c>
      <c r="G115" s="81">
        <v>9805.2353800000001</v>
      </c>
      <c r="H115" s="81">
        <v>9469.5733600000003</v>
      </c>
      <c r="I115" s="81">
        <v>9829.5496700000003</v>
      </c>
      <c r="J115" s="81">
        <v>11364.390820000001</v>
      </c>
      <c r="K115" s="81">
        <v>10388.074140000001</v>
      </c>
      <c r="L115" s="81">
        <v>10120.199210000001</v>
      </c>
      <c r="M115" s="81">
        <v>11373.277470000001</v>
      </c>
      <c r="N115" s="81">
        <v>10364.717780000001</v>
      </c>
      <c r="O115" s="81">
        <v>9524.5842200000006</v>
      </c>
      <c r="P115" s="81">
        <v>11282.16538</v>
      </c>
      <c r="Q115" s="81">
        <v>9190.4138899999998</v>
      </c>
      <c r="R115" s="81">
        <v>8744.0409999999993</v>
      </c>
      <c r="S115" s="81">
        <v>8682.9771999999994</v>
      </c>
      <c r="T115" s="81">
        <v>7635.4616699999997</v>
      </c>
      <c r="U115" s="81">
        <v>7262.1789500000004</v>
      </c>
      <c r="V115" s="81">
        <v>8839.2100900000005</v>
      </c>
      <c r="W115" s="81">
        <v>8376.0662799999991</v>
      </c>
      <c r="X115" s="81">
        <v>4868.3294299999998</v>
      </c>
      <c r="Y115" s="81">
        <v>5803.3205500000004</v>
      </c>
      <c r="Z115" s="81">
        <v>5454.43397</v>
      </c>
      <c r="AA115" s="81">
        <v>6251.7497899999998</v>
      </c>
      <c r="AB115" s="81">
        <v>906.85441500000002</v>
      </c>
    </row>
    <row r="116" spans="1:28" x14ac:dyDescent="0.25">
      <c r="A116" s="2" t="s">
        <v>4</v>
      </c>
      <c r="B116" s="81">
        <v>0</v>
      </c>
      <c r="C116" s="81">
        <v>1866.4042899999999</v>
      </c>
      <c r="D116" s="81">
        <v>3505.57863</v>
      </c>
      <c r="E116" s="81">
        <v>4478.2178299999996</v>
      </c>
      <c r="F116" s="81">
        <v>5232.4878799999997</v>
      </c>
      <c r="G116" s="81">
        <v>6059.3411500000002</v>
      </c>
      <c r="H116" s="81">
        <v>5895.7939900000001</v>
      </c>
      <c r="I116" s="81">
        <v>6029.0032799999999</v>
      </c>
      <c r="J116" s="81">
        <v>7160.3764199999996</v>
      </c>
      <c r="K116" s="81">
        <v>6771.8223200000002</v>
      </c>
      <c r="L116" s="81">
        <v>7299.2215299999998</v>
      </c>
      <c r="M116" s="81">
        <v>8230.7361700000001</v>
      </c>
      <c r="N116" s="81">
        <v>7505.4098299999996</v>
      </c>
      <c r="O116" s="81">
        <v>6852.7149600000002</v>
      </c>
      <c r="P116" s="81">
        <v>8171.7720099999997</v>
      </c>
      <c r="Q116" s="81">
        <v>6576.2265500000003</v>
      </c>
      <c r="R116" s="81">
        <v>6842.0205500000002</v>
      </c>
      <c r="S116" s="81">
        <v>7820.9643699999997</v>
      </c>
      <c r="T116" s="81">
        <v>7153.26397</v>
      </c>
      <c r="U116" s="81">
        <v>7776.8444900000004</v>
      </c>
      <c r="V116" s="81">
        <v>10611.9185</v>
      </c>
      <c r="W116" s="81">
        <v>9407.0729599999995</v>
      </c>
      <c r="X116" s="81">
        <v>5860.8965500000004</v>
      </c>
      <c r="Y116" s="81">
        <v>7451.4164000000001</v>
      </c>
      <c r="Z116" s="81">
        <v>7410.6833200000001</v>
      </c>
      <c r="AA116" s="81">
        <v>8582.1271099999994</v>
      </c>
      <c r="AB116" s="81">
        <v>1131.8654099999999</v>
      </c>
    </row>
    <row r="117" spans="1:28" x14ac:dyDescent="0.25">
      <c r="A117" s="2" t="s">
        <v>74</v>
      </c>
      <c r="B117" s="81">
        <v>0</v>
      </c>
      <c r="C117" s="81">
        <v>82.917370000000005</v>
      </c>
      <c r="D117" s="81">
        <v>401.44707</v>
      </c>
      <c r="E117" s="81">
        <v>386.17282999999998</v>
      </c>
      <c r="F117" s="81">
        <v>268.91431</v>
      </c>
      <c r="G117" s="81">
        <v>193.8272</v>
      </c>
      <c r="H117" s="81">
        <v>136.45469</v>
      </c>
      <c r="I117" s="81">
        <v>101.42596</v>
      </c>
      <c r="J117" s="81">
        <v>77.939499999999995</v>
      </c>
      <c r="K117" s="81">
        <v>58.406480000000002</v>
      </c>
      <c r="L117" s="81">
        <v>0</v>
      </c>
      <c r="M117" s="81">
        <v>0</v>
      </c>
      <c r="N117" s="81">
        <v>0</v>
      </c>
      <c r="O117" s="81">
        <v>0</v>
      </c>
      <c r="P117" s="81">
        <v>0</v>
      </c>
      <c r="Q117" s="81">
        <v>0</v>
      </c>
      <c r="R117" s="81">
        <v>308.89634000000001</v>
      </c>
      <c r="S117" s="81">
        <v>0</v>
      </c>
      <c r="T117" s="81">
        <v>0</v>
      </c>
      <c r="U117" s="81">
        <v>0</v>
      </c>
      <c r="V117" s="81">
        <v>0</v>
      </c>
      <c r="W117" s="81">
        <v>0</v>
      </c>
      <c r="X117" s="81">
        <v>0</v>
      </c>
      <c r="Y117" s="81">
        <v>0</v>
      </c>
      <c r="Z117" s="81">
        <v>0</v>
      </c>
      <c r="AA117" s="81">
        <v>0</v>
      </c>
      <c r="AB117" s="81">
        <v>0</v>
      </c>
    </row>
    <row r="118" spans="1:28" x14ac:dyDescent="0.25">
      <c r="A118" s="2" t="s">
        <v>6</v>
      </c>
      <c r="B118" s="81">
        <v>0</v>
      </c>
      <c r="C118" s="81">
        <v>23.561879999999999</v>
      </c>
      <c r="D118" s="81">
        <v>45.243850000000002</v>
      </c>
      <c r="E118" s="81">
        <v>39.257460000000002</v>
      </c>
      <c r="F118" s="81">
        <v>29.918489999999998</v>
      </c>
      <c r="G118" s="81">
        <v>18.58154</v>
      </c>
      <c r="H118" s="81">
        <v>15.08958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1">
        <v>0</v>
      </c>
      <c r="R118" s="81">
        <v>0</v>
      </c>
      <c r="S118" s="81">
        <v>0</v>
      </c>
      <c r="T118" s="81">
        <v>0</v>
      </c>
      <c r="U118" s="81">
        <v>0</v>
      </c>
      <c r="V118" s="81">
        <v>0</v>
      </c>
      <c r="W118" s="81">
        <v>0</v>
      </c>
      <c r="X118" s="81">
        <v>0</v>
      </c>
      <c r="Y118" s="81">
        <v>0</v>
      </c>
      <c r="Z118" s="81">
        <v>0</v>
      </c>
      <c r="AA118" s="81">
        <v>0</v>
      </c>
      <c r="AB118" s="81">
        <v>0</v>
      </c>
    </row>
    <row r="119" spans="1:28" x14ac:dyDescent="0.25">
      <c r="A119" s="2" t="s">
        <v>7</v>
      </c>
      <c r="B119" s="81">
        <v>0</v>
      </c>
      <c r="C119" s="81">
        <v>0</v>
      </c>
      <c r="D119" s="81">
        <v>0</v>
      </c>
      <c r="E119" s="81">
        <v>12.725490000000001</v>
      </c>
      <c r="F119" s="81">
        <v>0</v>
      </c>
      <c r="G119" s="81">
        <v>0</v>
      </c>
      <c r="H119" s="81">
        <v>0</v>
      </c>
      <c r="I119" s="81">
        <v>0</v>
      </c>
      <c r="J119" s="81">
        <v>0</v>
      </c>
      <c r="K119" s="81">
        <v>0</v>
      </c>
      <c r="L119" s="81">
        <v>0</v>
      </c>
      <c r="M119" s="81">
        <v>0</v>
      </c>
      <c r="N119" s="81">
        <v>0</v>
      </c>
      <c r="O119" s="81">
        <v>0</v>
      </c>
      <c r="P119" s="81">
        <v>0</v>
      </c>
      <c r="Q119" s="81">
        <v>0</v>
      </c>
      <c r="R119" s="81">
        <v>0</v>
      </c>
      <c r="S119" s="81">
        <v>0</v>
      </c>
      <c r="T119" s="81">
        <v>0</v>
      </c>
      <c r="U119" s="81">
        <v>0</v>
      </c>
      <c r="V119" s="81">
        <v>0</v>
      </c>
      <c r="W119" s="81">
        <v>0</v>
      </c>
      <c r="X119" s="81">
        <v>0</v>
      </c>
      <c r="Y119" s="81">
        <v>0</v>
      </c>
      <c r="Z119" s="81">
        <v>0</v>
      </c>
      <c r="AA119" s="81">
        <v>0</v>
      </c>
      <c r="AB119" s="81">
        <v>0</v>
      </c>
    </row>
    <row r="121" spans="1:28" x14ac:dyDescent="0.25">
      <c r="A121" s="6" t="s">
        <v>12</v>
      </c>
      <c r="B121" s="6">
        <v>2</v>
      </c>
      <c r="C121" s="2">
        <v>10</v>
      </c>
    </row>
    <row r="122" spans="1:28" ht="15.75" x14ac:dyDescent="0.25">
      <c r="A122" s="137" t="s">
        <v>10</v>
      </c>
      <c r="B122" s="159" t="s">
        <v>9</v>
      </c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</row>
    <row r="123" spans="1:28" x14ac:dyDescent="0.25">
      <c r="A123" s="137"/>
      <c r="B123" s="2">
        <v>0</v>
      </c>
      <c r="C123" s="2">
        <v>2</v>
      </c>
      <c r="D123" s="2">
        <v>5</v>
      </c>
      <c r="E123" s="2">
        <v>7</v>
      </c>
      <c r="F123" s="2">
        <v>9</v>
      </c>
      <c r="G123" s="2">
        <v>12</v>
      </c>
      <c r="H123" s="2">
        <v>14</v>
      </c>
      <c r="I123" s="2">
        <v>16</v>
      </c>
      <c r="J123" s="2">
        <v>19</v>
      </c>
      <c r="K123" s="2">
        <v>21</v>
      </c>
      <c r="L123" s="2">
        <v>23</v>
      </c>
      <c r="M123" s="2">
        <v>26</v>
      </c>
      <c r="N123" s="2">
        <v>28</v>
      </c>
      <c r="O123" s="2">
        <v>30</v>
      </c>
      <c r="P123" s="2">
        <v>33</v>
      </c>
      <c r="Q123" s="2">
        <v>35</v>
      </c>
      <c r="R123" s="2">
        <v>37</v>
      </c>
      <c r="S123" s="2">
        <v>40</v>
      </c>
      <c r="T123" s="2">
        <v>42</v>
      </c>
      <c r="U123" s="2">
        <v>44</v>
      </c>
      <c r="V123" s="2">
        <v>47</v>
      </c>
      <c r="W123" s="2">
        <v>49</v>
      </c>
      <c r="X123" s="2">
        <v>51</v>
      </c>
      <c r="Y123" s="2">
        <v>54</v>
      </c>
      <c r="Z123" s="2">
        <v>58</v>
      </c>
      <c r="AA123" s="2">
        <v>61</v>
      </c>
      <c r="AB123" s="2">
        <v>63</v>
      </c>
    </row>
    <row r="124" spans="1:28" x14ac:dyDescent="0.25">
      <c r="A124" s="2" t="s">
        <v>213</v>
      </c>
      <c r="B124" s="81">
        <f>B112*$B$121</f>
        <v>145.25456</v>
      </c>
      <c r="C124" s="81">
        <f t="shared" ref="C124:AA131" si="25">C112*$B$121</f>
        <v>7886.0337200000004</v>
      </c>
      <c r="D124" s="81">
        <f t="shared" si="25"/>
        <v>14079.931140000001</v>
      </c>
      <c r="E124" s="81">
        <f t="shared" si="25"/>
        <v>15726.877539999999</v>
      </c>
      <c r="F124" s="81">
        <f t="shared" si="25"/>
        <v>19939.460620000002</v>
      </c>
      <c r="G124" s="81">
        <f t="shared" si="25"/>
        <v>22692.180639999999</v>
      </c>
      <c r="H124" s="81">
        <f t="shared" si="25"/>
        <v>21798.356</v>
      </c>
      <c r="I124" s="81">
        <f t="shared" si="25"/>
        <v>21175.804319999999</v>
      </c>
      <c r="J124" s="81">
        <f t="shared" si="25"/>
        <v>22770.96416</v>
      </c>
      <c r="K124" s="81">
        <f t="shared" si="25"/>
        <v>21836.855380000001</v>
      </c>
      <c r="L124" s="81">
        <f t="shared" si="25"/>
        <v>22698.188460000001</v>
      </c>
      <c r="M124" s="81">
        <f t="shared" si="25"/>
        <v>24003.308300000001</v>
      </c>
      <c r="N124" s="81">
        <f t="shared" si="25"/>
        <v>21237.691640000001</v>
      </c>
      <c r="O124" s="81">
        <f t="shared" si="25"/>
        <v>19458.989740000001</v>
      </c>
      <c r="P124" s="81">
        <f t="shared" si="25"/>
        <v>22628.168020000001</v>
      </c>
      <c r="Q124" s="81">
        <f t="shared" si="25"/>
        <v>19441.351839999999</v>
      </c>
      <c r="R124" s="81">
        <f t="shared" si="25"/>
        <v>20715.097659999999</v>
      </c>
      <c r="S124" s="81">
        <f t="shared" si="25"/>
        <v>23373.414959999998</v>
      </c>
      <c r="T124" s="81">
        <f t="shared" si="25"/>
        <v>21513.15278</v>
      </c>
      <c r="U124" s="81">
        <f t="shared" si="25"/>
        <v>20351.016759999999</v>
      </c>
      <c r="V124" s="81">
        <f t="shared" si="25"/>
        <v>26063.809560000002</v>
      </c>
      <c r="W124" s="81">
        <f t="shared" si="25"/>
        <v>19639.593959999998</v>
      </c>
      <c r="X124" s="81">
        <f t="shared" si="25"/>
        <v>16466.062440000002</v>
      </c>
      <c r="Y124" s="81">
        <f t="shared" si="25"/>
        <v>19861.7</v>
      </c>
      <c r="Z124" s="81">
        <f t="shared" si="25"/>
        <v>20352.343680000002</v>
      </c>
      <c r="AA124" s="81">
        <f t="shared" si="25"/>
        <v>22596.669440000001</v>
      </c>
      <c r="AB124" s="81">
        <f>$C$121*AB112</f>
        <v>22330.138050000001</v>
      </c>
    </row>
    <row r="125" spans="1:28" x14ac:dyDescent="0.25">
      <c r="A125" s="2" t="s">
        <v>214</v>
      </c>
      <c r="B125" s="81">
        <f t="shared" ref="B125:B131" si="26">B113*$B$121</f>
        <v>0</v>
      </c>
      <c r="C125" s="81">
        <f t="shared" ref="C125:Q125" si="27">C113*$B$121</f>
        <v>3216.2444799999998</v>
      </c>
      <c r="D125" s="81">
        <f t="shared" si="27"/>
        <v>5270.62392</v>
      </c>
      <c r="E125" s="81">
        <f t="shared" si="27"/>
        <v>5628.0120800000004</v>
      </c>
      <c r="F125" s="81">
        <f t="shared" si="27"/>
        <v>6388.5865000000003</v>
      </c>
      <c r="G125" s="81">
        <f t="shared" si="27"/>
        <v>7437.17166</v>
      </c>
      <c r="H125" s="81">
        <f t="shared" si="27"/>
        <v>6667.4696599999997</v>
      </c>
      <c r="I125" s="81">
        <f t="shared" si="27"/>
        <v>5501.8196799999996</v>
      </c>
      <c r="J125" s="81">
        <f t="shared" si="27"/>
        <v>5026.2339199999997</v>
      </c>
      <c r="K125" s="81">
        <f t="shared" si="27"/>
        <v>4375.5344599999999</v>
      </c>
      <c r="L125" s="81">
        <f t="shared" si="27"/>
        <v>3640.5822400000002</v>
      </c>
      <c r="M125" s="81">
        <f t="shared" si="27"/>
        <v>3197.22858</v>
      </c>
      <c r="N125" s="81">
        <f t="shared" si="27"/>
        <v>2599.02216</v>
      </c>
      <c r="O125" s="81">
        <f t="shared" si="27"/>
        <v>2096.0427800000002</v>
      </c>
      <c r="P125" s="81">
        <f t="shared" si="27"/>
        <v>1960.51322</v>
      </c>
      <c r="Q125" s="81">
        <f t="shared" si="27"/>
        <v>1487.8803</v>
      </c>
      <c r="R125" s="81">
        <f t="shared" si="25"/>
        <v>1273.1624400000001</v>
      </c>
      <c r="S125" s="81">
        <f t="shared" si="25"/>
        <v>1234.6720600000001</v>
      </c>
      <c r="T125" s="81">
        <f t="shared" si="25"/>
        <v>947.55323999999996</v>
      </c>
      <c r="U125" s="81">
        <f t="shared" si="25"/>
        <v>819.44464000000005</v>
      </c>
      <c r="V125" s="81">
        <f t="shared" si="25"/>
        <v>1051.53782</v>
      </c>
      <c r="W125" s="81">
        <f t="shared" si="25"/>
        <v>730.81158000000005</v>
      </c>
      <c r="X125" s="81">
        <f t="shared" si="25"/>
        <v>551.77034000000003</v>
      </c>
      <c r="Y125" s="81">
        <f t="shared" si="25"/>
        <v>631.96568000000002</v>
      </c>
      <c r="Z125" s="81">
        <f t="shared" si="25"/>
        <v>611.03539999999998</v>
      </c>
      <c r="AA125" s="81">
        <f t="shared" si="25"/>
        <v>562.22636</v>
      </c>
      <c r="AB125" s="81">
        <f t="shared" ref="AB125:AB131" si="28">$C$121*AB113</f>
        <v>680.88284999999996</v>
      </c>
    </row>
    <row r="126" spans="1:28" x14ac:dyDescent="0.25">
      <c r="A126" s="2" t="s">
        <v>215</v>
      </c>
      <c r="B126" s="81">
        <f t="shared" si="26"/>
        <v>0</v>
      </c>
      <c r="C126" s="81">
        <f t="shared" si="25"/>
        <v>3164.9806800000001</v>
      </c>
      <c r="D126" s="81">
        <f t="shared" si="25"/>
        <v>6902.4694799999997</v>
      </c>
      <c r="E126" s="81">
        <f t="shared" si="25"/>
        <v>8031.7286800000002</v>
      </c>
      <c r="F126" s="81">
        <f t="shared" si="25"/>
        <v>8187.3051400000004</v>
      </c>
      <c r="G126" s="81">
        <f t="shared" si="25"/>
        <v>8572.6561999999994</v>
      </c>
      <c r="H126" s="81">
        <f t="shared" si="25"/>
        <v>7874.1463599999997</v>
      </c>
      <c r="I126" s="81">
        <f t="shared" si="25"/>
        <v>7621.92472</v>
      </c>
      <c r="J126" s="81">
        <f t="shared" si="25"/>
        <v>9277.7764599999991</v>
      </c>
      <c r="K126" s="81">
        <f t="shared" si="25"/>
        <v>8978.8333999999995</v>
      </c>
      <c r="L126" s="81">
        <f t="shared" si="25"/>
        <v>8797.1412799999998</v>
      </c>
      <c r="M126" s="81">
        <f t="shared" si="25"/>
        <v>9679.8785399999997</v>
      </c>
      <c r="N126" s="81">
        <f t="shared" si="25"/>
        <v>8746.8550799999994</v>
      </c>
      <c r="O126" s="81">
        <f t="shared" si="25"/>
        <v>7987.7266399999999</v>
      </c>
      <c r="P126" s="81">
        <f t="shared" si="25"/>
        <v>9512.4008599999997</v>
      </c>
      <c r="Q126" s="81">
        <f t="shared" si="25"/>
        <v>8003.2170800000004</v>
      </c>
      <c r="R126" s="81">
        <f t="shared" si="25"/>
        <v>8166.4035800000001</v>
      </c>
      <c r="S126" s="81">
        <f t="shared" si="25"/>
        <v>9429.6181199999992</v>
      </c>
      <c r="T126" s="81">
        <f t="shared" si="25"/>
        <v>8617.4466799999991</v>
      </c>
      <c r="U126" s="81">
        <f t="shared" si="25"/>
        <v>8578.8953600000004</v>
      </c>
      <c r="V126" s="81">
        <f t="shared" si="25"/>
        <v>11654.50188</v>
      </c>
      <c r="W126" s="81">
        <f t="shared" si="25"/>
        <v>10213.78016</v>
      </c>
      <c r="X126" s="81">
        <f t="shared" si="25"/>
        <v>6912.0483999999997</v>
      </c>
      <c r="Y126" s="81">
        <f t="shared" si="25"/>
        <v>8664.8474399999996</v>
      </c>
      <c r="Z126" s="81">
        <f t="shared" si="25"/>
        <v>8634.3889600000002</v>
      </c>
      <c r="AA126" s="81">
        <f t="shared" si="25"/>
        <v>8886.9483799999998</v>
      </c>
      <c r="AB126" s="81">
        <f t="shared" si="28"/>
        <v>7434.1989000000003</v>
      </c>
    </row>
    <row r="127" spans="1:28" x14ac:dyDescent="0.25">
      <c r="A127" s="2" t="s">
        <v>216</v>
      </c>
      <c r="B127" s="81">
        <f t="shared" si="26"/>
        <v>0</v>
      </c>
      <c r="C127" s="81">
        <f t="shared" si="25"/>
        <v>3254.1877599999998</v>
      </c>
      <c r="D127" s="81">
        <f t="shared" si="25"/>
        <v>12050.151459999999</v>
      </c>
      <c r="E127" s="81">
        <f t="shared" si="25"/>
        <v>17224.531139999999</v>
      </c>
      <c r="F127" s="81">
        <f t="shared" si="25"/>
        <v>17549.537179999999</v>
      </c>
      <c r="G127" s="81">
        <f t="shared" si="25"/>
        <v>19610.47076</v>
      </c>
      <c r="H127" s="81">
        <f t="shared" si="25"/>
        <v>18939.146720000001</v>
      </c>
      <c r="I127" s="81">
        <f t="shared" si="25"/>
        <v>19659.099340000001</v>
      </c>
      <c r="J127" s="81">
        <f t="shared" si="25"/>
        <v>22728.781640000001</v>
      </c>
      <c r="K127" s="81">
        <f t="shared" si="25"/>
        <v>20776.148280000001</v>
      </c>
      <c r="L127" s="81">
        <f t="shared" si="25"/>
        <v>20240.398420000001</v>
      </c>
      <c r="M127" s="81">
        <f t="shared" si="25"/>
        <v>22746.554940000002</v>
      </c>
      <c r="N127" s="81">
        <f t="shared" si="25"/>
        <v>20729.435560000002</v>
      </c>
      <c r="O127" s="81">
        <f t="shared" si="25"/>
        <v>19049.168440000001</v>
      </c>
      <c r="P127" s="81">
        <f t="shared" si="25"/>
        <v>22564.330760000001</v>
      </c>
      <c r="Q127" s="81">
        <f t="shared" si="25"/>
        <v>18380.82778</v>
      </c>
      <c r="R127" s="81">
        <f t="shared" si="25"/>
        <v>17488.081999999999</v>
      </c>
      <c r="S127" s="81">
        <f t="shared" si="25"/>
        <v>17365.954399999999</v>
      </c>
      <c r="T127" s="81">
        <f t="shared" si="25"/>
        <v>15270.923339999999</v>
      </c>
      <c r="U127" s="81">
        <f t="shared" si="25"/>
        <v>14524.357900000001</v>
      </c>
      <c r="V127" s="81">
        <f t="shared" si="25"/>
        <v>17678.420180000001</v>
      </c>
      <c r="W127" s="81">
        <f t="shared" si="25"/>
        <v>16752.132559999998</v>
      </c>
      <c r="X127" s="81">
        <f t="shared" si="25"/>
        <v>9736.6588599999995</v>
      </c>
      <c r="Y127" s="81">
        <f t="shared" si="25"/>
        <v>11606.641100000001</v>
      </c>
      <c r="Z127" s="81">
        <f t="shared" si="25"/>
        <v>10908.86794</v>
      </c>
      <c r="AA127" s="81">
        <f t="shared" si="25"/>
        <v>12503.49958</v>
      </c>
      <c r="AB127" s="81">
        <f t="shared" si="28"/>
        <v>9068.5441499999997</v>
      </c>
    </row>
    <row r="128" spans="1:28" x14ac:dyDescent="0.25">
      <c r="A128" s="2" t="s">
        <v>217</v>
      </c>
      <c r="B128" s="81">
        <f t="shared" si="26"/>
        <v>0</v>
      </c>
      <c r="C128" s="81">
        <f t="shared" si="25"/>
        <v>3732.8085799999999</v>
      </c>
      <c r="D128" s="81">
        <f t="shared" si="25"/>
        <v>7011.15726</v>
      </c>
      <c r="E128" s="81">
        <f t="shared" si="25"/>
        <v>8956.4356599999992</v>
      </c>
      <c r="F128" s="81">
        <f t="shared" si="25"/>
        <v>10464.975759999999</v>
      </c>
      <c r="G128" s="81">
        <f t="shared" si="25"/>
        <v>12118.6823</v>
      </c>
      <c r="H128" s="81">
        <f t="shared" si="25"/>
        <v>11791.58798</v>
      </c>
      <c r="I128" s="81">
        <f t="shared" si="25"/>
        <v>12058.00656</v>
      </c>
      <c r="J128" s="81">
        <f t="shared" si="25"/>
        <v>14320.752839999999</v>
      </c>
      <c r="K128" s="81">
        <f t="shared" si="25"/>
        <v>13543.64464</v>
      </c>
      <c r="L128" s="81">
        <f t="shared" si="25"/>
        <v>14598.44306</v>
      </c>
      <c r="M128" s="81">
        <f t="shared" si="25"/>
        <v>16461.47234</v>
      </c>
      <c r="N128" s="81">
        <f t="shared" si="25"/>
        <v>15010.819659999999</v>
      </c>
      <c r="O128" s="81">
        <f t="shared" si="25"/>
        <v>13705.42992</v>
      </c>
      <c r="P128" s="81">
        <f t="shared" si="25"/>
        <v>16343.544019999999</v>
      </c>
      <c r="Q128" s="81">
        <f t="shared" si="25"/>
        <v>13152.453100000001</v>
      </c>
      <c r="R128" s="81">
        <f t="shared" si="25"/>
        <v>13684.0411</v>
      </c>
      <c r="S128" s="81">
        <f t="shared" si="25"/>
        <v>15641.928739999999</v>
      </c>
      <c r="T128" s="81">
        <f t="shared" si="25"/>
        <v>14306.52794</v>
      </c>
      <c r="U128" s="81">
        <f t="shared" si="25"/>
        <v>15553.688980000001</v>
      </c>
      <c r="V128" s="81">
        <f t="shared" si="25"/>
        <v>21223.837</v>
      </c>
      <c r="W128" s="81">
        <f t="shared" si="25"/>
        <v>18814.145919999999</v>
      </c>
      <c r="X128" s="81">
        <f t="shared" si="25"/>
        <v>11721.793100000001</v>
      </c>
      <c r="Y128" s="81">
        <f t="shared" si="25"/>
        <v>14902.8328</v>
      </c>
      <c r="Z128" s="81">
        <f t="shared" si="25"/>
        <v>14821.36664</v>
      </c>
      <c r="AA128" s="81">
        <f t="shared" si="25"/>
        <v>17164.254219999999</v>
      </c>
      <c r="AB128" s="81">
        <f t="shared" si="28"/>
        <v>11318.6541</v>
      </c>
    </row>
    <row r="129" spans="1:28" x14ac:dyDescent="0.25">
      <c r="A129" s="2" t="s">
        <v>225</v>
      </c>
      <c r="B129" s="81">
        <f t="shared" si="26"/>
        <v>0</v>
      </c>
      <c r="C129" s="81">
        <f t="shared" si="25"/>
        <v>165.83474000000001</v>
      </c>
      <c r="D129" s="81">
        <f t="shared" si="25"/>
        <v>802.89413999999999</v>
      </c>
      <c r="E129" s="81">
        <f t="shared" si="25"/>
        <v>772.34565999999995</v>
      </c>
      <c r="F129" s="81">
        <f t="shared" si="25"/>
        <v>537.82862</v>
      </c>
      <c r="G129" s="81">
        <f t="shared" si="25"/>
        <v>387.65440000000001</v>
      </c>
      <c r="H129" s="81">
        <f t="shared" si="25"/>
        <v>272.90938</v>
      </c>
      <c r="I129" s="81">
        <f t="shared" si="25"/>
        <v>202.85192000000001</v>
      </c>
      <c r="J129" s="81">
        <f t="shared" si="25"/>
        <v>155.87899999999999</v>
      </c>
      <c r="K129" s="81">
        <f t="shared" si="25"/>
        <v>116.81296</v>
      </c>
      <c r="L129" s="81">
        <f t="shared" si="25"/>
        <v>0</v>
      </c>
      <c r="M129" s="81">
        <f t="shared" si="25"/>
        <v>0</v>
      </c>
      <c r="N129" s="81">
        <f t="shared" si="25"/>
        <v>0</v>
      </c>
      <c r="O129" s="81">
        <f t="shared" si="25"/>
        <v>0</v>
      </c>
      <c r="P129" s="81">
        <f t="shared" si="25"/>
        <v>0</v>
      </c>
      <c r="Q129" s="81">
        <f t="shared" si="25"/>
        <v>0</v>
      </c>
      <c r="R129" s="81">
        <f t="shared" si="25"/>
        <v>617.79268000000002</v>
      </c>
      <c r="S129" s="81">
        <f t="shared" si="25"/>
        <v>0</v>
      </c>
      <c r="T129" s="81">
        <f t="shared" si="25"/>
        <v>0</v>
      </c>
      <c r="U129" s="81">
        <f t="shared" si="25"/>
        <v>0</v>
      </c>
      <c r="V129" s="81">
        <f t="shared" si="25"/>
        <v>0</v>
      </c>
      <c r="W129" s="81">
        <f t="shared" si="25"/>
        <v>0</v>
      </c>
      <c r="X129" s="81">
        <f t="shared" si="25"/>
        <v>0</v>
      </c>
      <c r="Y129" s="81">
        <f t="shared" si="25"/>
        <v>0</v>
      </c>
      <c r="Z129" s="81">
        <f t="shared" si="25"/>
        <v>0</v>
      </c>
      <c r="AA129" s="81">
        <f t="shared" si="25"/>
        <v>0</v>
      </c>
      <c r="AB129" s="81">
        <f t="shared" si="28"/>
        <v>0</v>
      </c>
    </row>
    <row r="130" spans="1:28" x14ac:dyDescent="0.25">
      <c r="A130" s="2" t="s">
        <v>219</v>
      </c>
      <c r="B130" s="81">
        <f t="shared" si="26"/>
        <v>0</v>
      </c>
      <c r="C130" s="81">
        <f t="shared" si="25"/>
        <v>47.123759999999997</v>
      </c>
      <c r="D130" s="81">
        <f t="shared" si="25"/>
        <v>90.487700000000004</v>
      </c>
      <c r="E130" s="81">
        <f t="shared" si="25"/>
        <v>78.514920000000004</v>
      </c>
      <c r="F130" s="81">
        <f t="shared" si="25"/>
        <v>59.836979999999997</v>
      </c>
      <c r="G130" s="81">
        <f t="shared" si="25"/>
        <v>37.163080000000001</v>
      </c>
      <c r="H130" s="81">
        <f t="shared" si="25"/>
        <v>30.17916</v>
      </c>
      <c r="I130" s="81">
        <f t="shared" si="25"/>
        <v>0</v>
      </c>
      <c r="J130" s="81">
        <f t="shared" si="25"/>
        <v>0</v>
      </c>
      <c r="K130" s="81">
        <f t="shared" si="25"/>
        <v>0</v>
      </c>
      <c r="L130" s="81">
        <f t="shared" si="25"/>
        <v>0</v>
      </c>
      <c r="M130" s="81">
        <f t="shared" si="25"/>
        <v>0</v>
      </c>
      <c r="N130" s="81">
        <f t="shared" si="25"/>
        <v>0</v>
      </c>
      <c r="O130" s="81">
        <f t="shared" si="25"/>
        <v>0</v>
      </c>
      <c r="P130" s="81">
        <f t="shared" si="25"/>
        <v>0</v>
      </c>
      <c r="Q130" s="81">
        <f t="shared" si="25"/>
        <v>0</v>
      </c>
      <c r="R130" s="81">
        <f t="shared" si="25"/>
        <v>0</v>
      </c>
      <c r="S130" s="81">
        <f t="shared" si="25"/>
        <v>0</v>
      </c>
      <c r="T130" s="81">
        <f t="shared" si="25"/>
        <v>0</v>
      </c>
      <c r="U130" s="81">
        <f t="shared" si="25"/>
        <v>0</v>
      </c>
      <c r="V130" s="81">
        <f t="shared" si="25"/>
        <v>0</v>
      </c>
      <c r="W130" s="81">
        <f t="shared" si="25"/>
        <v>0</v>
      </c>
      <c r="X130" s="81">
        <f t="shared" si="25"/>
        <v>0</v>
      </c>
      <c r="Y130" s="81">
        <f t="shared" si="25"/>
        <v>0</v>
      </c>
      <c r="Z130" s="81">
        <f t="shared" si="25"/>
        <v>0</v>
      </c>
      <c r="AA130" s="81">
        <f t="shared" si="25"/>
        <v>0</v>
      </c>
      <c r="AB130" s="81">
        <f t="shared" si="28"/>
        <v>0</v>
      </c>
    </row>
    <row r="131" spans="1:28" x14ac:dyDescent="0.25">
      <c r="A131" s="2" t="s">
        <v>220</v>
      </c>
      <c r="B131" s="81">
        <f t="shared" si="26"/>
        <v>0</v>
      </c>
      <c r="C131" s="81">
        <f t="shared" si="25"/>
        <v>0</v>
      </c>
      <c r="D131" s="81">
        <f t="shared" si="25"/>
        <v>0</v>
      </c>
      <c r="E131" s="81">
        <f t="shared" si="25"/>
        <v>25.450980000000001</v>
      </c>
      <c r="F131" s="81">
        <f t="shared" si="25"/>
        <v>0</v>
      </c>
      <c r="G131" s="81">
        <f t="shared" si="25"/>
        <v>0</v>
      </c>
      <c r="H131" s="81">
        <f t="shared" si="25"/>
        <v>0</v>
      </c>
      <c r="I131" s="81">
        <f t="shared" si="25"/>
        <v>0</v>
      </c>
      <c r="J131" s="81">
        <f t="shared" si="25"/>
        <v>0</v>
      </c>
      <c r="K131" s="81">
        <f t="shared" si="25"/>
        <v>0</v>
      </c>
      <c r="L131" s="81">
        <f t="shared" si="25"/>
        <v>0</v>
      </c>
      <c r="M131" s="81">
        <f t="shared" si="25"/>
        <v>0</v>
      </c>
      <c r="N131" s="81">
        <f t="shared" si="25"/>
        <v>0</v>
      </c>
      <c r="O131" s="81">
        <f t="shared" si="25"/>
        <v>0</v>
      </c>
      <c r="P131" s="81">
        <f t="shared" si="25"/>
        <v>0</v>
      </c>
      <c r="Q131" s="81">
        <f t="shared" si="25"/>
        <v>0</v>
      </c>
      <c r="R131" s="81">
        <f t="shared" si="25"/>
        <v>0</v>
      </c>
      <c r="S131" s="81">
        <f t="shared" si="25"/>
        <v>0</v>
      </c>
      <c r="T131" s="81">
        <f t="shared" si="25"/>
        <v>0</v>
      </c>
      <c r="U131" s="81">
        <f t="shared" si="25"/>
        <v>0</v>
      </c>
      <c r="V131" s="81">
        <f t="shared" si="25"/>
        <v>0</v>
      </c>
      <c r="W131" s="81">
        <f t="shared" si="25"/>
        <v>0</v>
      </c>
      <c r="X131" s="81">
        <f t="shared" si="25"/>
        <v>0</v>
      </c>
      <c r="Y131" s="81">
        <f t="shared" si="25"/>
        <v>0</v>
      </c>
      <c r="Z131" s="81">
        <f t="shared" si="25"/>
        <v>0</v>
      </c>
      <c r="AA131" s="81">
        <f t="shared" si="25"/>
        <v>0</v>
      </c>
      <c r="AB131" s="81">
        <f t="shared" si="28"/>
        <v>0</v>
      </c>
    </row>
    <row r="132" spans="1:28" x14ac:dyDescent="0.25">
      <c r="A132" s="2" t="s">
        <v>221</v>
      </c>
      <c r="B132" s="81">
        <f>SUM(B124:B131)</f>
        <v>145.25456</v>
      </c>
      <c r="C132" s="81">
        <f t="shared" ref="C132:AB132" si="29">SUM(C124:C131)</f>
        <v>21467.21372</v>
      </c>
      <c r="D132" s="81">
        <f t="shared" si="29"/>
        <v>46207.715099999994</v>
      </c>
      <c r="E132" s="81">
        <f t="shared" si="29"/>
        <v>56443.896659999999</v>
      </c>
      <c r="F132" s="81">
        <f t="shared" si="29"/>
        <v>63127.5308</v>
      </c>
      <c r="G132" s="81">
        <f t="shared" si="29"/>
        <v>70855.979039999991</v>
      </c>
      <c r="H132" s="81">
        <f t="shared" si="29"/>
        <v>67373.795259999999</v>
      </c>
      <c r="I132" s="81">
        <f t="shared" si="29"/>
        <v>66219.506540000002</v>
      </c>
      <c r="J132" s="81">
        <f t="shared" si="29"/>
        <v>74280.388019999999</v>
      </c>
      <c r="K132" s="81">
        <f t="shared" si="29"/>
        <v>69627.829119999995</v>
      </c>
      <c r="L132" s="81">
        <f t="shared" si="29"/>
        <v>69974.753460000007</v>
      </c>
      <c r="M132" s="81">
        <f t="shared" si="29"/>
        <v>76088.4427</v>
      </c>
      <c r="N132" s="81">
        <f t="shared" si="29"/>
        <v>68323.824099999998</v>
      </c>
      <c r="O132" s="81">
        <f t="shared" si="29"/>
        <v>62297.357520000005</v>
      </c>
      <c r="P132" s="81">
        <f t="shared" si="29"/>
        <v>73008.956879999998</v>
      </c>
      <c r="Q132" s="81">
        <f t="shared" si="29"/>
        <v>60465.730100000001</v>
      </c>
      <c r="R132" s="81">
        <f t="shared" si="29"/>
        <v>61944.579459999994</v>
      </c>
      <c r="S132" s="81">
        <f t="shared" si="29"/>
        <v>67045.588279999996</v>
      </c>
      <c r="T132" s="81">
        <f t="shared" si="29"/>
        <v>60655.60398</v>
      </c>
      <c r="U132" s="81">
        <f t="shared" si="29"/>
        <v>59827.403640000004</v>
      </c>
      <c r="V132" s="81">
        <f t="shared" si="29"/>
        <v>77672.106440000003</v>
      </c>
      <c r="W132" s="81">
        <f t="shared" si="29"/>
        <v>66150.464179999995</v>
      </c>
      <c r="X132" s="81">
        <f t="shared" si="29"/>
        <v>45388.333140000002</v>
      </c>
      <c r="Y132" s="81">
        <f t="shared" si="29"/>
        <v>55667.98702</v>
      </c>
      <c r="Z132" s="81">
        <f t="shared" si="29"/>
        <v>55328.002620000007</v>
      </c>
      <c r="AA132" s="81">
        <f t="shared" si="29"/>
        <v>61713.597980000006</v>
      </c>
      <c r="AB132" s="81">
        <f t="shared" si="29"/>
        <v>50832.41805</v>
      </c>
    </row>
    <row r="133" spans="1:28" x14ac:dyDescent="0.25">
      <c r="A133" s="26" t="s">
        <v>222</v>
      </c>
      <c r="B133" s="127">
        <f>B132/1000</f>
        <v>0.14525456</v>
      </c>
      <c r="C133" s="127">
        <f t="shared" ref="C133:R133" si="30">C132/1000</f>
        <v>21.46721372</v>
      </c>
      <c r="D133" s="127">
        <f t="shared" si="30"/>
        <v>46.207715099999994</v>
      </c>
      <c r="E133" s="127">
        <f t="shared" si="30"/>
        <v>56.44389666</v>
      </c>
      <c r="F133" s="127">
        <f t="shared" si="30"/>
        <v>63.127530800000002</v>
      </c>
      <c r="G133" s="127">
        <f t="shared" si="30"/>
        <v>70.855979039999994</v>
      </c>
      <c r="H133" s="127">
        <f t="shared" si="30"/>
        <v>67.373795259999994</v>
      </c>
      <c r="I133" s="127">
        <f t="shared" si="30"/>
        <v>66.219506539999998</v>
      </c>
      <c r="J133" s="127">
        <f t="shared" si="30"/>
        <v>74.280388020000004</v>
      </c>
      <c r="K133" s="127">
        <f t="shared" si="30"/>
        <v>69.627829120000001</v>
      </c>
      <c r="L133" s="127">
        <f t="shared" si="30"/>
        <v>69.974753460000002</v>
      </c>
      <c r="M133" s="127">
        <f t="shared" si="30"/>
        <v>76.088442700000002</v>
      </c>
      <c r="N133" s="127">
        <f t="shared" si="30"/>
        <v>68.323824099999996</v>
      </c>
      <c r="O133" s="127">
        <f t="shared" si="30"/>
        <v>62.297357520000006</v>
      </c>
      <c r="P133" s="127">
        <f t="shared" si="30"/>
        <v>73.00895688</v>
      </c>
      <c r="Q133" s="127">
        <f t="shared" si="30"/>
        <v>60.465730100000002</v>
      </c>
      <c r="R133" s="127">
        <f t="shared" si="30"/>
        <v>61.944579459999993</v>
      </c>
      <c r="S133" s="127">
        <f>S132/1000</f>
        <v>67.04558827999999</v>
      </c>
      <c r="T133" s="127">
        <f t="shared" ref="T133:U133" si="31">T132/1000</f>
        <v>60.655603980000002</v>
      </c>
      <c r="U133" s="127">
        <f t="shared" si="31"/>
        <v>59.827403640000007</v>
      </c>
      <c r="V133" s="127">
        <f t="shared" ref="V133" si="32">V132/1000</f>
        <v>77.672106440000007</v>
      </c>
      <c r="W133" s="127">
        <f t="shared" ref="W133" si="33">W132/1000</f>
        <v>66.15046418</v>
      </c>
      <c r="X133" s="127">
        <f t="shared" ref="X133" si="34">X132/1000</f>
        <v>45.38833314</v>
      </c>
      <c r="Y133" s="127">
        <f t="shared" ref="Y133" si="35">Y132/1000</f>
        <v>55.667987019999998</v>
      </c>
      <c r="Z133" s="127">
        <f t="shared" ref="Z133" si="36">Z132/1000</f>
        <v>55.328002620000007</v>
      </c>
      <c r="AA133" s="127">
        <f t="shared" ref="AA133" si="37">AA132/1000</f>
        <v>61.713597980000003</v>
      </c>
      <c r="AB133" s="127">
        <f t="shared" ref="AB133" si="38">AB132/1000</f>
        <v>50.832418050000001</v>
      </c>
    </row>
    <row r="135" spans="1:28" ht="21" x14ac:dyDescent="0.35">
      <c r="A135" s="144" t="s">
        <v>31</v>
      </c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</row>
    <row r="136" spans="1:28" ht="15.75" x14ac:dyDescent="0.25">
      <c r="A136" s="137" t="s">
        <v>32</v>
      </c>
      <c r="B136" s="160" t="s">
        <v>9</v>
      </c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2"/>
    </row>
    <row r="137" spans="1:28" x14ac:dyDescent="0.25">
      <c r="A137" s="137"/>
      <c r="B137" s="2">
        <v>0</v>
      </c>
      <c r="C137" s="2">
        <v>2</v>
      </c>
      <c r="D137" s="2">
        <v>5</v>
      </c>
      <c r="E137" s="2">
        <v>7</v>
      </c>
      <c r="F137" s="2">
        <v>9</v>
      </c>
      <c r="G137" s="2">
        <v>12</v>
      </c>
      <c r="H137" s="2">
        <v>14</v>
      </c>
      <c r="I137" s="2">
        <v>16</v>
      </c>
      <c r="J137" s="2">
        <v>19</v>
      </c>
      <c r="K137" s="2">
        <v>21</v>
      </c>
      <c r="L137" s="2">
        <v>23</v>
      </c>
      <c r="M137" s="2">
        <v>26</v>
      </c>
      <c r="N137" s="2">
        <v>28</v>
      </c>
      <c r="O137" s="2">
        <v>30</v>
      </c>
      <c r="P137" s="2">
        <v>33</v>
      </c>
      <c r="Q137" s="2">
        <v>35</v>
      </c>
      <c r="R137" s="2">
        <v>37</v>
      </c>
      <c r="S137" s="2">
        <v>40</v>
      </c>
      <c r="T137" s="2">
        <v>42</v>
      </c>
      <c r="U137" s="2">
        <v>44</v>
      </c>
      <c r="V137" s="2">
        <v>47</v>
      </c>
      <c r="W137" s="2">
        <v>49</v>
      </c>
      <c r="X137" s="2">
        <v>51</v>
      </c>
      <c r="Y137" s="2">
        <v>54</v>
      </c>
      <c r="Z137" s="2">
        <v>58</v>
      </c>
      <c r="AA137" s="2">
        <v>61</v>
      </c>
      <c r="AB137" s="2">
        <v>63</v>
      </c>
    </row>
    <row r="138" spans="1:28" x14ac:dyDescent="0.25">
      <c r="A138" s="2" t="s">
        <v>75</v>
      </c>
      <c r="B138" s="25">
        <v>7.23</v>
      </c>
      <c r="C138" s="25">
        <v>6.76</v>
      </c>
      <c r="D138" s="25">
        <v>7.4</v>
      </c>
      <c r="E138" s="25">
        <v>7.27</v>
      </c>
      <c r="F138" s="25">
        <v>7.13</v>
      </c>
      <c r="G138" s="25">
        <v>6.97</v>
      </c>
      <c r="H138" s="25">
        <v>6.98</v>
      </c>
      <c r="I138" s="25">
        <v>6.83</v>
      </c>
      <c r="J138" s="25">
        <v>6.88</v>
      </c>
      <c r="K138" s="25">
        <v>6.85</v>
      </c>
      <c r="L138" s="25">
        <v>6.82</v>
      </c>
      <c r="M138" s="25">
        <v>6.85</v>
      </c>
      <c r="N138" s="25">
        <v>6.81</v>
      </c>
      <c r="O138" s="25">
        <v>6.86</v>
      </c>
      <c r="P138" s="25">
        <v>6.86</v>
      </c>
      <c r="Q138" s="25">
        <v>6.69</v>
      </c>
      <c r="R138" s="25">
        <v>6.69</v>
      </c>
      <c r="S138" s="25">
        <v>6.68</v>
      </c>
      <c r="T138" s="25">
        <v>6.73</v>
      </c>
      <c r="U138" s="25">
        <v>6.73</v>
      </c>
      <c r="V138" s="25">
        <v>6.88</v>
      </c>
      <c r="W138" s="25">
        <v>6.93</v>
      </c>
      <c r="X138" s="25">
        <v>6.94</v>
      </c>
      <c r="Y138" s="25">
        <v>7.03</v>
      </c>
      <c r="Z138" s="25">
        <v>7.14</v>
      </c>
      <c r="AA138" s="25">
        <v>7.05</v>
      </c>
      <c r="AB138" s="25">
        <v>6.96</v>
      </c>
    </row>
    <row r="139" spans="1:28" x14ac:dyDescent="0.25">
      <c r="A139" s="2" t="s">
        <v>76</v>
      </c>
      <c r="B139" s="25">
        <v>7.51</v>
      </c>
      <c r="C139" s="25">
        <v>7.41</v>
      </c>
      <c r="D139" s="25">
        <v>7.41</v>
      </c>
      <c r="E139" s="25">
        <v>7.34</v>
      </c>
      <c r="F139" s="25">
        <v>7.22</v>
      </c>
      <c r="G139" s="25">
        <v>7.16</v>
      </c>
      <c r="H139" s="25">
        <v>7.23</v>
      </c>
      <c r="I139" s="25">
        <v>7.08</v>
      </c>
      <c r="J139" s="25">
        <v>7.15</v>
      </c>
      <c r="K139" s="25">
        <v>7</v>
      </c>
      <c r="L139" s="25">
        <v>6.84</v>
      </c>
      <c r="M139" s="25">
        <v>6.88</v>
      </c>
      <c r="N139" s="25">
        <v>6.82</v>
      </c>
      <c r="O139" s="25">
        <v>6.76</v>
      </c>
      <c r="P139" s="25">
        <v>6.8</v>
      </c>
      <c r="Q139" s="25">
        <v>6.69</v>
      </c>
      <c r="R139" s="25">
        <v>6.69</v>
      </c>
      <c r="S139" s="25">
        <v>6.68</v>
      </c>
      <c r="T139" s="25">
        <v>6.73</v>
      </c>
      <c r="U139" s="25">
        <v>6.62</v>
      </c>
      <c r="V139" s="25">
        <v>6.77</v>
      </c>
      <c r="W139" s="25">
        <v>6.74</v>
      </c>
      <c r="X139" s="25">
        <v>6.7</v>
      </c>
      <c r="Y139" s="25">
        <v>6.81</v>
      </c>
      <c r="Z139" s="25">
        <v>6.73</v>
      </c>
      <c r="AA139" s="25">
        <v>6.74</v>
      </c>
      <c r="AB139" s="25">
        <v>6.65</v>
      </c>
    </row>
  </sheetData>
  <mergeCells count="17">
    <mergeCell ref="A1:O1"/>
    <mergeCell ref="A122:A123"/>
    <mergeCell ref="B122:AB122"/>
    <mergeCell ref="A54:A55"/>
    <mergeCell ref="B54:AB54"/>
    <mergeCell ref="B76:G76"/>
    <mergeCell ref="A108:AB109"/>
    <mergeCell ref="A110:A111"/>
    <mergeCell ref="B110:AB110"/>
    <mergeCell ref="A67:O67"/>
    <mergeCell ref="A135:AB135"/>
    <mergeCell ref="A136:A137"/>
    <mergeCell ref="B136:AB136"/>
    <mergeCell ref="B10:G10"/>
    <mergeCell ref="A40:AB41"/>
    <mergeCell ref="A42:A43"/>
    <mergeCell ref="B42:AB4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0"/>
  <sheetViews>
    <sheetView topLeftCell="A55" workbookViewId="0">
      <selection activeCell="A64" sqref="A64:AB64"/>
    </sheetView>
  </sheetViews>
  <sheetFormatPr defaultRowHeight="15" x14ac:dyDescent="0.25"/>
  <cols>
    <col min="1" max="1" width="27.140625" bestFit="1" customWidth="1"/>
  </cols>
  <sheetData>
    <row r="1" spans="1:28" ht="21" x14ac:dyDescent="0.35">
      <c r="A1" s="144" t="s">
        <v>31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</row>
    <row r="2" spans="1:28" ht="15.75" x14ac:dyDescent="0.25">
      <c r="A2" s="137" t="s">
        <v>32</v>
      </c>
      <c r="B2" s="160" t="s">
        <v>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2"/>
    </row>
    <row r="3" spans="1:28" x14ac:dyDescent="0.25">
      <c r="A3" s="137"/>
      <c r="B3" s="2">
        <v>0</v>
      </c>
      <c r="C3" s="2">
        <v>2</v>
      </c>
      <c r="D3" s="2">
        <v>5</v>
      </c>
      <c r="E3" s="2">
        <v>7</v>
      </c>
      <c r="F3" s="2">
        <v>9</v>
      </c>
      <c r="G3" s="2">
        <v>12</v>
      </c>
      <c r="H3" s="2">
        <v>14</v>
      </c>
      <c r="I3" s="2">
        <v>16</v>
      </c>
      <c r="J3" s="2">
        <v>19</v>
      </c>
      <c r="K3" s="2">
        <v>21</v>
      </c>
      <c r="L3" s="2">
        <v>23</v>
      </c>
      <c r="M3" s="2">
        <v>26</v>
      </c>
      <c r="N3" s="2">
        <v>28</v>
      </c>
      <c r="O3" s="2">
        <v>30</v>
      </c>
      <c r="P3" s="2">
        <v>33</v>
      </c>
      <c r="Q3" s="2">
        <v>35</v>
      </c>
      <c r="R3" s="2">
        <v>37</v>
      </c>
      <c r="S3" s="2">
        <v>40</v>
      </c>
      <c r="T3" s="2">
        <v>42</v>
      </c>
      <c r="U3" s="2">
        <v>44</v>
      </c>
      <c r="V3" s="2">
        <v>47</v>
      </c>
      <c r="W3" s="2">
        <v>49</v>
      </c>
      <c r="X3" s="2">
        <v>51</v>
      </c>
      <c r="Y3" s="2">
        <v>54</v>
      </c>
      <c r="Z3" s="2">
        <v>58</v>
      </c>
      <c r="AA3" s="2">
        <v>61</v>
      </c>
      <c r="AB3" s="2">
        <v>63</v>
      </c>
    </row>
    <row r="4" spans="1:28" x14ac:dyDescent="0.25">
      <c r="A4" s="2" t="s">
        <v>77</v>
      </c>
      <c r="B4" s="25">
        <v>7.41</v>
      </c>
      <c r="C4" s="25">
        <v>7.26</v>
      </c>
      <c r="D4" s="25">
        <v>7.45</v>
      </c>
      <c r="E4" s="25">
        <v>7.27</v>
      </c>
      <c r="F4" s="25">
        <v>7.16</v>
      </c>
      <c r="G4" s="25">
        <v>7.13</v>
      </c>
      <c r="H4" s="25">
        <v>7.04</v>
      </c>
      <c r="I4" s="25">
        <v>6.98</v>
      </c>
      <c r="J4" s="25">
        <v>6.87</v>
      </c>
      <c r="K4" s="25">
        <v>6.86</v>
      </c>
      <c r="L4" s="25">
        <v>6.81</v>
      </c>
      <c r="M4" s="25">
        <v>6.83</v>
      </c>
      <c r="N4" s="25">
        <v>6.83</v>
      </c>
      <c r="O4" s="25">
        <v>6.84</v>
      </c>
      <c r="P4" s="25">
        <v>6.92</v>
      </c>
      <c r="Q4" s="25">
        <v>6.91</v>
      </c>
      <c r="R4" s="25">
        <v>6.92</v>
      </c>
      <c r="S4" s="25">
        <v>6.95</v>
      </c>
      <c r="T4" s="25">
        <v>6.89</v>
      </c>
      <c r="U4" s="25">
        <v>6.81</v>
      </c>
      <c r="V4" s="25">
        <v>7.8</v>
      </c>
      <c r="W4" s="25">
        <v>6.84</v>
      </c>
      <c r="X4" s="25">
        <v>6.7</v>
      </c>
      <c r="Y4" s="25">
        <v>6.76</v>
      </c>
      <c r="Z4" s="25">
        <v>7.19</v>
      </c>
      <c r="AA4" s="25">
        <v>6.81</v>
      </c>
      <c r="AB4" s="25">
        <v>6.88</v>
      </c>
    </row>
    <row r="5" spans="1:28" x14ac:dyDescent="0.25">
      <c r="A5" s="2" t="s">
        <v>78</v>
      </c>
      <c r="B5" s="25">
        <v>7.26</v>
      </c>
      <c r="C5" s="25">
        <v>6.74</v>
      </c>
      <c r="D5" s="25">
        <v>6.98</v>
      </c>
      <c r="E5" s="25">
        <v>7.17</v>
      </c>
      <c r="F5" s="25">
        <v>7.15</v>
      </c>
      <c r="G5" s="25">
        <v>7.16</v>
      </c>
      <c r="H5" s="25">
        <v>7.15</v>
      </c>
      <c r="I5" s="25">
        <v>7.01</v>
      </c>
      <c r="J5" s="25">
        <v>7.06</v>
      </c>
      <c r="K5" s="25">
        <v>7.05</v>
      </c>
      <c r="L5" s="25">
        <v>6.92</v>
      </c>
      <c r="M5" s="25">
        <v>6.96</v>
      </c>
      <c r="N5" s="25">
        <v>6.96</v>
      </c>
      <c r="O5" s="25">
        <v>6.91</v>
      </c>
      <c r="P5" s="25">
        <v>6.91</v>
      </c>
      <c r="Q5" s="25">
        <v>6.88</v>
      </c>
      <c r="R5" s="25">
        <v>6.86</v>
      </c>
      <c r="S5" s="25">
        <v>6.83</v>
      </c>
      <c r="T5" s="25">
        <v>6.86</v>
      </c>
      <c r="U5" s="25">
        <v>6.84</v>
      </c>
      <c r="V5" s="25">
        <v>6.93</v>
      </c>
      <c r="W5" s="25">
        <v>6.93</v>
      </c>
      <c r="X5" s="25">
        <v>6.9</v>
      </c>
      <c r="Y5" s="25">
        <v>6.92</v>
      </c>
      <c r="Z5" s="25">
        <v>7.04</v>
      </c>
      <c r="AA5" s="25">
        <v>7.02</v>
      </c>
      <c r="AB5" s="25">
        <v>6.96</v>
      </c>
    </row>
    <row r="8" spans="1:28" x14ac:dyDescent="0.25">
      <c r="A8" s="145" t="s">
        <v>85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</row>
    <row r="9" spans="1:28" x14ac:dyDescent="0.25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</row>
    <row r="10" spans="1:28" ht="15.75" x14ac:dyDescent="0.25">
      <c r="A10" s="137" t="s">
        <v>10</v>
      </c>
      <c r="B10" s="160" t="s">
        <v>9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2"/>
    </row>
    <row r="11" spans="1:28" x14ac:dyDescent="0.25">
      <c r="A11" s="137"/>
      <c r="B11" s="2">
        <v>0</v>
      </c>
      <c r="C11" s="2">
        <v>2</v>
      </c>
      <c r="D11" s="2">
        <v>5</v>
      </c>
      <c r="E11" s="2">
        <v>7</v>
      </c>
      <c r="F11" s="2">
        <v>9</v>
      </c>
      <c r="G11" s="2">
        <v>12</v>
      </c>
      <c r="H11" s="2">
        <v>14</v>
      </c>
      <c r="I11" s="2">
        <v>16</v>
      </c>
      <c r="J11" s="2">
        <v>19</v>
      </c>
      <c r="K11" s="2">
        <v>21</v>
      </c>
      <c r="L11" s="2">
        <v>23</v>
      </c>
      <c r="M11" s="2">
        <v>26</v>
      </c>
      <c r="N11" s="2">
        <v>28</v>
      </c>
      <c r="O11" s="2">
        <v>30</v>
      </c>
      <c r="P11" s="2">
        <v>33</v>
      </c>
      <c r="Q11" s="2">
        <v>35</v>
      </c>
      <c r="R11" s="2">
        <v>37</v>
      </c>
      <c r="S11" s="2">
        <v>40</v>
      </c>
      <c r="T11" s="2">
        <v>42</v>
      </c>
      <c r="U11" s="2">
        <v>44</v>
      </c>
      <c r="V11" s="2">
        <v>47</v>
      </c>
      <c r="W11" s="2">
        <v>49</v>
      </c>
      <c r="X11" s="2">
        <v>51</v>
      </c>
      <c r="Y11" s="2">
        <v>54</v>
      </c>
      <c r="Z11" s="2">
        <v>58</v>
      </c>
      <c r="AA11" s="2">
        <v>61</v>
      </c>
      <c r="AB11" s="2">
        <v>63</v>
      </c>
    </row>
    <row r="12" spans="1:28" x14ac:dyDescent="0.25">
      <c r="A12" s="2" t="s">
        <v>0</v>
      </c>
      <c r="B12" s="81">
        <v>85.332400000000007</v>
      </c>
      <c r="C12" s="81">
        <v>2444.3366299999998</v>
      </c>
      <c r="D12" s="81">
        <v>4196.6861200000003</v>
      </c>
      <c r="E12" s="81">
        <v>5373.2544799999996</v>
      </c>
      <c r="F12" s="81">
        <v>5235.8775800000003</v>
      </c>
      <c r="G12" s="81">
        <v>6265.10581</v>
      </c>
      <c r="H12" s="81">
        <v>6976.5994199999996</v>
      </c>
      <c r="I12" s="81">
        <v>7294.22984</v>
      </c>
      <c r="J12" s="81">
        <v>7015.6776900000004</v>
      </c>
      <c r="K12" s="81">
        <v>6592.3908700000002</v>
      </c>
      <c r="L12" s="81">
        <v>6048.4238800000003</v>
      </c>
      <c r="M12" s="81">
        <v>5989.6940599999998</v>
      </c>
      <c r="N12" s="81">
        <v>5992.3753999999999</v>
      </c>
      <c r="O12" s="81">
        <v>5707.22505</v>
      </c>
      <c r="P12" s="81">
        <v>5946.0899900000004</v>
      </c>
      <c r="Q12" s="81">
        <v>5239.4384200000004</v>
      </c>
      <c r="R12" s="81">
        <v>5579.0264699999998</v>
      </c>
      <c r="S12" s="81">
        <v>5061.7476299999998</v>
      </c>
      <c r="T12" s="81">
        <v>5379.3114299999997</v>
      </c>
      <c r="U12" s="81">
        <v>5610.0367800000004</v>
      </c>
      <c r="V12" s="81">
        <v>5422.7187800000002</v>
      </c>
      <c r="W12" s="81">
        <v>5391.8503000000001</v>
      </c>
      <c r="X12" s="81">
        <v>5402.68876</v>
      </c>
      <c r="Y12" s="81">
        <v>5253.0721199999998</v>
      </c>
      <c r="Z12" s="81">
        <v>5397.7541499999998</v>
      </c>
      <c r="AA12" s="81">
        <v>5496.6748500000003</v>
      </c>
      <c r="AB12" s="81">
        <v>1034.69946</v>
      </c>
    </row>
    <row r="13" spans="1:28" x14ac:dyDescent="0.25">
      <c r="A13" s="2" t="s">
        <v>1</v>
      </c>
      <c r="B13" s="81">
        <v>0</v>
      </c>
      <c r="C13" s="81">
        <v>652.48680000000002</v>
      </c>
      <c r="D13" s="81">
        <v>1378.59968</v>
      </c>
      <c r="E13" s="81">
        <v>2115.33916</v>
      </c>
      <c r="F13" s="81">
        <v>2103.8161500000001</v>
      </c>
      <c r="G13" s="81">
        <v>2472.7404999999999</v>
      </c>
      <c r="H13" s="81">
        <v>2469.6189599999998</v>
      </c>
      <c r="I13" s="81">
        <v>2314.50585</v>
      </c>
      <c r="J13" s="81">
        <v>2050.8600900000001</v>
      </c>
      <c r="K13" s="81">
        <v>1719.8436999999999</v>
      </c>
      <c r="L13" s="81">
        <v>1381.67608</v>
      </c>
      <c r="M13" s="81">
        <v>1231.56783</v>
      </c>
      <c r="N13" s="81">
        <v>1039.7629300000001</v>
      </c>
      <c r="O13" s="81">
        <v>807.82467999999994</v>
      </c>
      <c r="P13" s="81">
        <v>722.37919999999997</v>
      </c>
      <c r="Q13" s="81">
        <v>505.58280999999999</v>
      </c>
      <c r="R13" s="81">
        <v>456.83334000000002</v>
      </c>
      <c r="S13" s="81">
        <v>361.59868999999998</v>
      </c>
      <c r="T13" s="81">
        <v>418.46794</v>
      </c>
      <c r="U13" s="81">
        <v>387.50824</v>
      </c>
      <c r="V13" s="81">
        <v>396.99090000000001</v>
      </c>
      <c r="W13" s="81">
        <v>367.20260999999999</v>
      </c>
      <c r="X13" s="81">
        <v>334.50051000000002</v>
      </c>
      <c r="Y13" s="81">
        <v>323.38326000000001</v>
      </c>
      <c r="Z13" s="81">
        <v>344.1662</v>
      </c>
      <c r="AA13" s="81">
        <v>347.76546000000002</v>
      </c>
      <c r="AB13" s="81">
        <v>60.825800000000001</v>
      </c>
    </row>
    <row r="14" spans="1:28" x14ac:dyDescent="0.25">
      <c r="A14" s="2" t="s">
        <v>2</v>
      </c>
      <c r="B14" s="81">
        <v>0</v>
      </c>
      <c r="C14" s="81">
        <v>617.52057000000002</v>
      </c>
      <c r="D14" s="81">
        <v>1489.6279099999999</v>
      </c>
      <c r="E14" s="81">
        <v>2346.8528000000001</v>
      </c>
      <c r="F14" s="81">
        <v>2736.1060900000002</v>
      </c>
      <c r="G14" s="81">
        <v>3160.6034199999999</v>
      </c>
      <c r="H14" s="81">
        <v>3113.37104</v>
      </c>
      <c r="I14" s="81">
        <v>3021.2588900000001</v>
      </c>
      <c r="J14" s="81">
        <v>2918.0196700000001</v>
      </c>
      <c r="K14" s="81">
        <v>2659.3327800000002</v>
      </c>
      <c r="L14" s="81">
        <v>2441.4670700000001</v>
      </c>
      <c r="M14" s="81">
        <v>2621.8984300000002</v>
      </c>
      <c r="N14" s="81">
        <v>2639.3664899999999</v>
      </c>
      <c r="O14" s="81">
        <v>2501.8617599999998</v>
      </c>
      <c r="P14" s="81">
        <v>2603.6474400000002</v>
      </c>
      <c r="Q14" s="81">
        <v>2218.1118700000002</v>
      </c>
      <c r="R14" s="81">
        <v>2374.4401200000002</v>
      </c>
      <c r="S14" s="81">
        <v>2192.4840300000001</v>
      </c>
      <c r="T14" s="81">
        <v>2349.7417</v>
      </c>
      <c r="U14" s="81">
        <v>2560.4950100000001</v>
      </c>
      <c r="V14" s="81">
        <v>2526.59618</v>
      </c>
      <c r="W14" s="81">
        <v>2591.9210600000001</v>
      </c>
      <c r="X14" s="81">
        <v>2475.1263899999999</v>
      </c>
      <c r="Y14" s="81">
        <v>2554.11447</v>
      </c>
      <c r="Z14" s="81">
        <v>2754.4721599999998</v>
      </c>
      <c r="AA14" s="81">
        <v>2767.9057600000001</v>
      </c>
      <c r="AB14" s="81">
        <v>463.46114999999998</v>
      </c>
    </row>
    <row r="15" spans="1:28" x14ac:dyDescent="0.25">
      <c r="A15" s="2" t="s">
        <v>3</v>
      </c>
      <c r="B15" s="81">
        <v>21.355640000000001</v>
      </c>
      <c r="C15" s="81">
        <v>1123.1928600000001</v>
      </c>
      <c r="D15" s="81">
        <v>2952.9247799999998</v>
      </c>
      <c r="E15" s="81">
        <v>4783.0270099999998</v>
      </c>
      <c r="F15" s="81">
        <v>6690.9146300000002</v>
      </c>
      <c r="G15" s="81">
        <v>7961.6971199999998</v>
      </c>
      <c r="H15" s="81">
        <v>7347.1090700000004</v>
      </c>
      <c r="I15" s="81">
        <v>7289.3862200000003</v>
      </c>
      <c r="J15" s="81">
        <v>7439.2016400000002</v>
      </c>
      <c r="K15" s="81">
        <v>6946.7069899999997</v>
      </c>
      <c r="L15" s="81">
        <v>6641.7585399999998</v>
      </c>
      <c r="M15" s="81">
        <v>7395.8163500000001</v>
      </c>
      <c r="N15" s="81">
        <v>7306.9700499999999</v>
      </c>
      <c r="O15" s="81">
        <v>6934.86132</v>
      </c>
      <c r="P15" s="81">
        <v>7398.39131</v>
      </c>
      <c r="Q15" s="81">
        <v>6055.70784</v>
      </c>
      <c r="R15" s="81">
        <v>6153.9036599999999</v>
      </c>
      <c r="S15" s="81">
        <v>5568.3377200000004</v>
      </c>
      <c r="T15" s="81">
        <v>5546.7191999999995</v>
      </c>
      <c r="U15" s="81">
        <v>5917.2376700000004</v>
      </c>
      <c r="V15" s="81">
        <v>6063.8494099999998</v>
      </c>
      <c r="W15" s="81">
        <v>5846.3596900000002</v>
      </c>
      <c r="X15" s="81">
        <v>5178.9261299999998</v>
      </c>
      <c r="Y15" s="81">
        <v>5511.4073200000003</v>
      </c>
      <c r="Z15" s="81">
        <v>6023.2169599999997</v>
      </c>
      <c r="AA15" s="81">
        <v>5749.1463100000001</v>
      </c>
      <c r="AB15" s="81">
        <v>869.51221999999996</v>
      </c>
    </row>
    <row r="16" spans="1:28" x14ac:dyDescent="0.25">
      <c r="A16" s="2" t="s">
        <v>4</v>
      </c>
      <c r="B16" s="81">
        <v>34.259749999999997</v>
      </c>
      <c r="C16" s="81">
        <v>663.08847000000003</v>
      </c>
      <c r="D16" s="81">
        <v>1911.48963</v>
      </c>
      <c r="E16" s="81">
        <v>3115.20325</v>
      </c>
      <c r="F16" s="81">
        <v>3812.9798099999998</v>
      </c>
      <c r="G16" s="81">
        <v>4446.1593800000001</v>
      </c>
      <c r="H16" s="81">
        <v>4534.1674400000002</v>
      </c>
      <c r="I16" s="81">
        <v>4496.66572</v>
      </c>
      <c r="J16" s="81">
        <v>4409.0228399999996</v>
      </c>
      <c r="K16" s="81">
        <v>4076.9998399999999</v>
      </c>
      <c r="L16" s="81">
        <v>4022.1970999999999</v>
      </c>
      <c r="M16" s="81">
        <v>4448.1489499999998</v>
      </c>
      <c r="N16" s="81">
        <v>4406.0725400000001</v>
      </c>
      <c r="O16" s="81">
        <v>4213.2667499999998</v>
      </c>
      <c r="P16" s="81">
        <v>4409.06549</v>
      </c>
      <c r="Q16" s="81">
        <v>3657.1287499999999</v>
      </c>
      <c r="R16" s="81">
        <v>3934.8734800000002</v>
      </c>
      <c r="S16" s="81">
        <v>3641.6463199999998</v>
      </c>
      <c r="T16" s="81">
        <v>3687.6501400000002</v>
      </c>
      <c r="U16" s="81">
        <v>4417.6254600000002</v>
      </c>
      <c r="V16" s="81">
        <v>4376.2373200000002</v>
      </c>
      <c r="W16" s="81">
        <v>4426.2671200000004</v>
      </c>
      <c r="X16" s="81">
        <v>4089.11231</v>
      </c>
      <c r="Y16" s="81">
        <v>4307.0178500000002</v>
      </c>
      <c r="Z16" s="81">
        <v>4574.1918599999999</v>
      </c>
      <c r="AA16" s="81">
        <v>4519.4423699999998</v>
      </c>
      <c r="AB16" s="81">
        <v>706.42115999999999</v>
      </c>
    </row>
    <row r="17" spans="1:28" x14ac:dyDescent="0.25">
      <c r="A17" s="2" t="s">
        <v>74</v>
      </c>
      <c r="B17" s="81">
        <v>0</v>
      </c>
      <c r="C17" s="81">
        <v>37.799590000000002</v>
      </c>
      <c r="D17" s="81">
        <v>71.358609999999999</v>
      </c>
      <c r="E17" s="81">
        <v>94.400949999999995</v>
      </c>
      <c r="F17" s="81">
        <v>107.16746000000001</v>
      </c>
      <c r="G17" s="81">
        <v>91.787099999999995</v>
      </c>
      <c r="H17" s="81">
        <v>68.546850000000006</v>
      </c>
      <c r="I17" s="81">
        <v>57.909439999999996</v>
      </c>
      <c r="J17" s="81">
        <v>41.69867</v>
      </c>
      <c r="K17" s="81">
        <v>36.64996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81">
        <v>0</v>
      </c>
      <c r="T17" s="81">
        <v>0</v>
      </c>
      <c r="U17" s="81">
        <v>0</v>
      </c>
      <c r="V17" s="81">
        <v>0</v>
      </c>
      <c r="W17" s="81">
        <v>0</v>
      </c>
      <c r="X17" s="81">
        <v>0</v>
      </c>
      <c r="Y17" s="81">
        <v>0</v>
      </c>
      <c r="Z17" s="81">
        <v>0</v>
      </c>
      <c r="AA17" s="81">
        <v>0</v>
      </c>
      <c r="AB17" s="81">
        <v>0</v>
      </c>
    </row>
    <row r="18" spans="1:28" x14ac:dyDescent="0.25">
      <c r="A18" s="2" t="s">
        <v>6</v>
      </c>
      <c r="B18" s="81">
        <v>0</v>
      </c>
      <c r="C18" s="81">
        <v>0</v>
      </c>
      <c r="D18" s="81">
        <v>30.224689999999999</v>
      </c>
      <c r="E18" s="81">
        <v>33.084290000000003</v>
      </c>
      <c r="F18" s="81">
        <v>26.13072</v>
      </c>
      <c r="G18" s="81">
        <v>15.883290000000001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>
        <v>0</v>
      </c>
      <c r="T18" s="81">
        <v>0</v>
      </c>
      <c r="U18" s="81">
        <v>0</v>
      </c>
      <c r="V18" s="81">
        <v>0</v>
      </c>
      <c r="W18" s="81">
        <v>0</v>
      </c>
      <c r="X18" s="81">
        <v>0</v>
      </c>
      <c r="Y18" s="81">
        <v>0</v>
      </c>
      <c r="Z18" s="81">
        <v>29.38578</v>
      </c>
      <c r="AA18" s="81">
        <v>0</v>
      </c>
      <c r="AB18" s="81">
        <v>0</v>
      </c>
    </row>
    <row r="19" spans="1:28" x14ac:dyDescent="0.25">
      <c r="A19" s="2" t="s">
        <v>7</v>
      </c>
      <c r="B19" s="81">
        <v>16.04072</v>
      </c>
      <c r="C19" s="81">
        <v>16.97775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  <c r="X19" s="81">
        <v>0</v>
      </c>
      <c r="Y19" s="81">
        <v>0</v>
      </c>
      <c r="Z19" s="81">
        <v>0</v>
      </c>
      <c r="AA19" s="81">
        <v>0</v>
      </c>
      <c r="AB19" s="81">
        <v>0</v>
      </c>
    </row>
    <row r="21" spans="1:28" x14ac:dyDescent="0.25">
      <c r="A21" s="6" t="s">
        <v>12</v>
      </c>
      <c r="B21" s="6">
        <v>2</v>
      </c>
      <c r="C21" s="2">
        <v>10</v>
      </c>
    </row>
    <row r="22" spans="1:28" ht="15.75" x14ac:dyDescent="0.25">
      <c r="A22" s="137" t="s">
        <v>10</v>
      </c>
      <c r="B22" s="159" t="s">
        <v>9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</row>
    <row r="23" spans="1:28" x14ac:dyDescent="0.25">
      <c r="A23" s="137"/>
      <c r="B23" s="2">
        <v>0</v>
      </c>
      <c r="C23" s="2">
        <v>2</v>
      </c>
      <c r="D23" s="2">
        <v>5</v>
      </c>
      <c r="E23" s="2">
        <v>7</v>
      </c>
      <c r="F23" s="2">
        <v>9</v>
      </c>
      <c r="G23" s="2">
        <v>12</v>
      </c>
      <c r="H23" s="2">
        <v>14</v>
      </c>
      <c r="I23" s="2">
        <v>16</v>
      </c>
      <c r="J23" s="2">
        <v>19</v>
      </c>
      <c r="K23" s="2">
        <v>21</v>
      </c>
      <c r="L23" s="2">
        <v>23</v>
      </c>
      <c r="M23" s="2">
        <v>26</v>
      </c>
      <c r="N23" s="2">
        <v>28</v>
      </c>
      <c r="O23" s="2">
        <v>30</v>
      </c>
      <c r="P23" s="2">
        <v>33</v>
      </c>
      <c r="Q23" s="2">
        <v>35</v>
      </c>
      <c r="R23" s="2">
        <v>37</v>
      </c>
      <c r="S23" s="2">
        <v>40</v>
      </c>
      <c r="T23" s="2">
        <v>42</v>
      </c>
      <c r="U23" s="2">
        <v>44</v>
      </c>
      <c r="V23" s="2">
        <v>47</v>
      </c>
      <c r="W23" s="2">
        <v>49</v>
      </c>
      <c r="X23" s="2">
        <v>51</v>
      </c>
      <c r="Y23" s="2">
        <v>54</v>
      </c>
      <c r="Z23" s="2">
        <v>58</v>
      </c>
      <c r="AA23" s="2">
        <v>61</v>
      </c>
      <c r="AB23" s="2">
        <v>63</v>
      </c>
    </row>
    <row r="24" spans="1:28" x14ac:dyDescent="0.25">
      <c r="A24" s="2" t="s">
        <v>213</v>
      </c>
      <c r="B24" s="81">
        <f>B12*$B$21</f>
        <v>170.66480000000001</v>
      </c>
      <c r="C24" s="81">
        <f t="shared" ref="C24:AA31" si="0">C12*$B$21</f>
        <v>4888.6732599999996</v>
      </c>
      <c r="D24" s="81">
        <f t="shared" si="0"/>
        <v>8393.3722400000006</v>
      </c>
      <c r="E24" s="81">
        <f t="shared" si="0"/>
        <v>10746.508959999999</v>
      </c>
      <c r="F24" s="81">
        <f t="shared" si="0"/>
        <v>10471.755160000001</v>
      </c>
      <c r="G24" s="81">
        <f t="shared" si="0"/>
        <v>12530.21162</v>
      </c>
      <c r="H24" s="81">
        <f t="shared" si="0"/>
        <v>13953.198839999999</v>
      </c>
      <c r="I24" s="81">
        <f t="shared" si="0"/>
        <v>14588.45968</v>
      </c>
      <c r="J24" s="81">
        <f t="shared" si="0"/>
        <v>14031.355380000001</v>
      </c>
      <c r="K24" s="81">
        <f t="shared" si="0"/>
        <v>13184.78174</v>
      </c>
      <c r="L24" s="81">
        <f t="shared" si="0"/>
        <v>12096.847760000001</v>
      </c>
      <c r="M24" s="81">
        <f t="shared" si="0"/>
        <v>11979.38812</v>
      </c>
      <c r="N24" s="81">
        <f t="shared" si="0"/>
        <v>11984.7508</v>
      </c>
      <c r="O24" s="81">
        <f t="shared" si="0"/>
        <v>11414.4501</v>
      </c>
      <c r="P24" s="81">
        <f t="shared" si="0"/>
        <v>11892.179980000001</v>
      </c>
      <c r="Q24" s="81">
        <f t="shared" si="0"/>
        <v>10478.876840000001</v>
      </c>
      <c r="R24" s="81">
        <f t="shared" si="0"/>
        <v>11158.05294</v>
      </c>
      <c r="S24" s="81">
        <f t="shared" si="0"/>
        <v>10123.49526</v>
      </c>
      <c r="T24" s="81">
        <f t="shared" si="0"/>
        <v>10758.622859999999</v>
      </c>
      <c r="U24" s="81">
        <f t="shared" si="0"/>
        <v>11220.073560000001</v>
      </c>
      <c r="V24" s="81">
        <f t="shared" si="0"/>
        <v>10845.43756</v>
      </c>
      <c r="W24" s="81">
        <f t="shared" si="0"/>
        <v>10783.7006</v>
      </c>
      <c r="X24" s="81">
        <f t="shared" si="0"/>
        <v>10805.37752</v>
      </c>
      <c r="Y24" s="81">
        <f t="shared" si="0"/>
        <v>10506.14424</v>
      </c>
      <c r="Z24" s="81">
        <f t="shared" si="0"/>
        <v>10795.5083</v>
      </c>
      <c r="AA24" s="81">
        <f t="shared" si="0"/>
        <v>10993.349700000001</v>
      </c>
      <c r="AB24" s="81">
        <f>$C$21*AB12</f>
        <v>10346.9946</v>
      </c>
    </row>
    <row r="25" spans="1:28" x14ac:dyDescent="0.25">
      <c r="A25" s="2" t="s">
        <v>214</v>
      </c>
      <c r="B25" s="81">
        <f t="shared" ref="B25:B31" si="1">B13*$B$21</f>
        <v>0</v>
      </c>
      <c r="C25" s="81">
        <f t="shared" ref="C25:Q25" si="2">C13*$B$21</f>
        <v>1304.9736</v>
      </c>
      <c r="D25" s="81">
        <f t="shared" si="2"/>
        <v>2757.1993600000001</v>
      </c>
      <c r="E25" s="81">
        <f t="shared" si="2"/>
        <v>4230.67832</v>
      </c>
      <c r="F25" s="81">
        <f t="shared" si="2"/>
        <v>4207.6323000000002</v>
      </c>
      <c r="G25" s="81">
        <f t="shared" si="2"/>
        <v>4945.4809999999998</v>
      </c>
      <c r="H25" s="81">
        <f t="shared" si="2"/>
        <v>4939.2379199999996</v>
      </c>
      <c r="I25" s="81">
        <f t="shared" si="2"/>
        <v>4629.0117</v>
      </c>
      <c r="J25" s="81">
        <f t="shared" si="2"/>
        <v>4101.7201800000003</v>
      </c>
      <c r="K25" s="81">
        <f t="shared" si="2"/>
        <v>3439.6873999999998</v>
      </c>
      <c r="L25" s="81">
        <f t="shared" si="2"/>
        <v>2763.3521599999999</v>
      </c>
      <c r="M25" s="81">
        <f t="shared" si="2"/>
        <v>2463.1356599999999</v>
      </c>
      <c r="N25" s="81">
        <f t="shared" si="2"/>
        <v>2079.5258600000002</v>
      </c>
      <c r="O25" s="81">
        <f t="shared" si="2"/>
        <v>1615.6493599999999</v>
      </c>
      <c r="P25" s="81">
        <f t="shared" si="2"/>
        <v>1444.7583999999999</v>
      </c>
      <c r="Q25" s="81">
        <f t="shared" si="2"/>
        <v>1011.16562</v>
      </c>
      <c r="R25" s="81">
        <f t="shared" si="0"/>
        <v>913.66668000000004</v>
      </c>
      <c r="S25" s="81">
        <f t="shared" si="0"/>
        <v>723.19737999999995</v>
      </c>
      <c r="T25" s="81">
        <f t="shared" si="0"/>
        <v>836.93588</v>
      </c>
      <c r="U25" s="81">
        <f t="shared" si="0"/>
        <v>775.01648</v>
      </c>
      <c r="V25" s="81">
        <f t="shared" si="0"/>
        <v>793.98180000000002</v>
      </c>
      <c r="W25" s="81">
        <f t="shared" si="0"/>
        <v>734.40521999999999</v>
      </c>
      <c r="X25" s="81">
        <f t="shared" si="0"/>
        <v>669.00102000000004</v>
      </c>
      <c r="Y25" s="81">
        <f t="shared" si="0"/>
        <v>646.76652000000001</v>
      </c>
      <c r="Z25" s="81">
        <f t="shared" si="0"/>
        <v>688.33240000000001</v>
      </c>
      <c r="AA25" s="81">
        <f t="shared" si="0"/>
        <v>695.53092000000004</v>
      </c>
      <c r="AB25" s="81">
        <f t="shared" ref="AB25:AB31" si="3">$C$21*AB13</f>
        <v>608.25800000000004</v>
      </c>
    </row>
    <row r="26" spans="1:28" x14ac:dyDescent="0.25">
      <c r="A26" s="2" t="s">
        <v>215</v>
      </c>
      <c r="B26" s="81">
        <f t="shared" si="1"/>
        <v>0</v>
      </c>
      <c r="C26" s="81">
        <f t="shared" si="0"/>
        <v>1235.04114</v>
      </c>
      <c r="D26" s="81">
        <f t="shared" si="0"/>
        <v>2979.2558199999999</v>
      </c>
      <c r="E26" s="81">
        <f t="shared" si="0"/>
        <v>4693.7056000000002</v>
      </c>
      <c r="F26" s="81">
        <f t="shared" si="0"/>
        <v>5472.2121800000004</v>
      </c>
      <c r="G26" s="81">
        <f t="shared" si="0"/>
        <v>6321.2068399999998</v>
      </c>
      <c r="H26" s="81">
        <f t="shared" si="0"/>
        <v>6226.74208</v>
      </c>
      <c r="I26" s="81">
        <f t="shared" si="0"/>
        <v>6042.5177800000001</v>
      </c>
      <c r="J26" s="81">
        <f t="shared" si="0"/>
        <v>5836.0393400000003</v>
      </c>
      <c r="K26" s="81">
        <f t="shared" si="0"/>
        <v>5318.6655600000004</v>
      </c>
      <c r="L26" s="81">
        <f t="shared" si="0"/>
        <v>4882.9341400000003</v>
      </c>
      <c r="M26" s="81">
        <f t="shared" si="0"/>
        <v>5243.7968600000004</v>
      </c>
      <c r="N26" s="81">
        <f t="shared" si="0"/>
        <v>5278.7329799999998</v>
      </c>
      <c r="O26" s="81">
        <f t="shared" si="0"/>
        <v>5003.7235199999996</v>
      </c>
      <c r="P26" s="81">
        <f t="shared" si="0"/>
        <v>5207.2948800000004</v>
      </c>
      <c r="Q26" s="81">
        <f t="shared" si="0"/>
        <v>4436.2237400000004</v>
      </c>
      <c r="R26" s="81">
        <f t="shared" si="0"/>
        <v>4748.8802400000004</v>
      </c>
      <c r="S26" s="81">
        <f t="shared" si="0"/>
        <v>4384.9680600000002</v>
      </c>
      <c r="T26" s="81">
        <f t="shared" si="0"/>
        <v>4699.4834000000001</v>
      </c>
      <c r="U26" s="81">
        <f t="shared" si="0"/>
        <v>5120.9900200000002</v>
      </c>
      <c r="V26" s="81">
        <f t="shared" si="0"/>
        <v>5053.19236</v>
      </c>
      <c r="W26" s="81">
        <f t="shared" si="0"/>
        <v>5183.8421200000003</v>
      </c>
      <c r="X26" s="81">
        <f t="shared" si="0"/>
        <v>4950.2527799999998</v>
      </c>
      <c r="Y26" s="81">
        <f t="shared" si="0"/>
        <v>5108.22894</v>
      </c>
      <c r="Z26" s="81">
        <f t="shared" si="0"/>
        <v>5508.9443199999996</v>
      </c>
      <c r="AA26" s="81">
        <f t="shared" si="0"/>
        <v>5535.8115200000002</v>
      </c>
      <c r="AB26" s="81">
        <f t="shared" si="3"/>
        <v>4634.6115</v>
      </c>
    </row>
    <row r="27" spans="1:28" x14ac:dyDescent="0.25">
      <c r="A27" s="2" t="s">
        <v>216</v>
      </c>
      <c r="B27" s="81">
        <f t="shared" si="1"/>
        <v>42.711280000000002</v>
      </c>
      <c r="C27" s="81">
        <f t="shared" si="0"/>
        <v>2246.3857200000002</v>
      </c>
      <c r="D27" s="81">
        <f t="shared" si="0"/>
        <v>5905.8495599999997</v>
      </c>
      <c r="E27" s="81">
        <f t="shared" si="0"/>
        <v>9566.0540199999996</v>
      </c>
      <c r="F27" s="81">
        <f t="shared" si="0"/>
        <v>13381.82926</v>
      </c>
      <c r="G27" s="81">
        <f t="shared" si="0"/>
        <v>15923.39424</v>
      </c>
      <c r="H27" s="81">
        <f t="shared" si="0"/>
        <v>14694.218140000001</v>
      </c>
      <c r="I27" s="81">
        <f t="shared" si="0"/>
        <v>14578.772440000001</v>
      </c>
      <c r="J27" s="81">
        <f t="shared" si="0"/>
        <v>14878.40328</v>
      </c>
      <c r="K27" s="81">
        <f t="shared" si="0"/>
        <v>13893.413979999999</v>
      </c>
      <c r="L27" s="81">
        <f t="shared" si="0"/>
        <v>13283.51708</v>
      </c>
      <c r="M27" s="81">
        <f t="shared" si="0"/>
        <v>14791.6327</v>
      </c>
      <c r="N27" s="81">
        <f t="shared" si="0"/>
        <v>14613.9401</v>
      </c>
      <c r="O27" s="81">
        <f t="shared" si="0"/>
        <v>13869.72264</v>
      </c>
      <c r="P27" s="81">
        <f t="shared" si="0"/>
        <v>14796.78262</v>
      </c>
      <c r="Q27" s="81">
        <f t="shared" si="0"/>
        <v>12111.41568</v>
      </c>
      <c r="R27" s="81">
        <f t="shared" si="0"/>
        <v>12307.80732</v>
      </c>
      <c r="S27" s="81">
        <f t="shared" si="0"/>
        <v>11136.675440000001</v>
      </c>
      <c r="T27" s="81">
        <f t="shared" si="0"/>
        <v>11093.438399999999</v>
      </c>
      <c r="U27" s="81">
        <f t="shared" si="0"/>
        <v>11834.475340000001</v>
      </c>
      <c r="V27" s="81">
        <f t="shared" si="0"/>
        <v>12127.69882</v>
      </c>
      <c r="W27" s="81">
        <f t="shared" si="0"/>
        <v>11692.71938</v>
      </c>
      <c r="X27" s="81">
        <f t="shared" si="0"/>
        <v>10357.85226</v>
      </c>
      <c r="Y27" s="81">
        <f t="shared" si="0"/>
        <v>11022.814640000001</v>
      </c>
      <c r="Z27" s="81">
        <f t="shared" si="0"/>
        <v>12046.433919999999</v>
      </c>
      <c r="AA27" s="81">
        <f t="shared" si="0"/>
        <v>11498.29262</v>
      </c>
      <c r="AB27" s="81">
        <f t="shared" si="3"/>
        <v>8695.1221999999998</v>
      </c>
    </row>
    <row r="28" spans="1:28" x14ac:dyDescent="0.25">
      <c r="A28" s="2" t="s">
        <v>217</v>
      </c>
      <c r="B28" s="81">
        <f t="shared" si="1"/>
        <v>68.519499999999994</v>
      </c>
      <c r="C28" s="81">
        <f t="shared" si="0"/>
        <v>1326.1769400000001</v>
      </c>
      <c r="D28" s="81">
        <f t="shared" si="0"/>
        <v>3822.9792600000001</v>
      </c>
      <c r="E28" s="81">
        <f t="shared" si="0"/>
        <v>6230.4065000000001</v>
      </c>
      <c r="F28" s="81">
        <f t="shared" si="0"/>
        <v>7625.9596199999996</v>
      </c>
      <c r="G28" s="81">
        <f t="shared" si="0"/>
        <v>8892.3187600000001</v>
      </c>
      <c r="H28" s="81">
        <f t="shared" si="0"/>
        <v>9068.3348800000003</v>
      </c>
      <c r="I28" s="81">
        <f t="shared" si="0"/>
        <v>8993.3314399999999</v>
      </c>
      <c r="J28" s="81">
        <f t="shared" si="0"/>
        <v>8818.0456799999993</v>
      </c>
      <c r="K28" s="81">
        <f t="shared" si="0"/>
        <v>8153.9996799999999</v>
      </c>
      <c r="L28" s="81">
        <f t="shared" si="0"/>
        <v>8044.3941999999997</v>
      </c>
      <c r="M28" s="81">
        <f t="shared" si="0"/>
        <v>8896.2978999999996</v>
      </c>
      <c r="N28" s="81">
        <f t="shared" si="0"/>
        <v>8812.1450800000002</v>
      </c>
      <c r="O28" s="81">
        <f t="shared" si="0"/>
        <v>8426.5334999999995</v>
      </c>
      <c r="P28" s="81">
        <f t="shared" si="0"/>
        <v>8818.1309799999999</v>
      </c>
      <c r="Q28" s="81">
        <f t="shared" si="0"/>
        <v>7314.2574999999997</v>
      </c>
      <c r="R28" s="81">
        <f t="shared" si="0"/>
        <v>7869.7469600000004</v>
      </c>
      <c r="S28" s="81">
        <f t="shared" si="0"/>
        <v>7283.2926399999997</v>
      </c>
      <c r="T28" s="81">
        <f t="shared" si="0"/>
        <v>7375.3002800000004</v>
      </c>
      <c r="U28" s="81">
        <f t="shared" si="0"/>
        <v>8835.2509200000004</v>
      </c>
      <c r="V28" s="81">
        <f t="shared" si="0"/>
        <v>8752.4746400000004</v>
      </c>
      <c r="W28" s="81">
        <f t="shared" si="0"/>
        <v>8852.5342400000009</v>
      </c>
      <c r="X28" s="81">
        <f t="shared" si="0"/>
        <v>8178.22462</v>
      </c>
      <c r="Y28" s="81">
        <f t="shared" si="0"/>
        <v>8614.0357000000004</v>
      </c>
      <c r="Z28" s="81">
        <f t="shared" si="0"/>
        <v>9148.3837199999998</v>
      </c>
      <c r="AA28" s="81">
        <f t="shared" si="0"/>
        <v>9038.8847399999995</v>
      </c>
      <c r="AB28" s="81">
        <f t="shared" si="3"/>
        <v>7064.2115999999996</v>
      </c>
    </row>
    <row r="29" spans="1:28" x14ac:dyDescent="0.25">
      <c r="A29" s="2" t="s">
        <v>225</v>
      </c>
      <c r="B29" s="81">
        <f t="shared" si="1"/>
        <v>0</v>
      </c>
      <c r="C29" s="81">
        <f t="shared" si="0"/>
        <v>75.599180000000004</v>
      </c>
      <c r="D29" s="81">
        <f t="shared" si="0"/>
        <v>142.71722</v>
      </c>
      <c r="E29" s="81">
        <f t="shared" si="0"/>
        <v>188.80189999999999</v>
      </c>
      <c r="F29" s="81">
        <f t="shared" si="0"/>
        <v>214.33492000000001</v>
      </c>
      <c r="G29" s="81">
        <f t="shared" si="0"/>
        <v>183.57419999999999</v>
      </c>
      <c r="H29" s="81">
        <f t="shared" si="0"/>
        <v>137.09370000000001</v>
      </c>
      <c r="I29" s="81">
        <f t="shared" si="0"/>
        <v>115.81887999999999</v>
      </c>
      <c r="J29" s="81">
        <f t="shared" si="0"/>
        <v>83.39734</v>
      </c>
      <c r="K29" s="81">
        <f t="shared" si="0"/>
        <v>73.29992</v>
      </c>
      <c r="L29" s="81">
        <f t="shared" si="0"/>
        <v>0</v>
      </c>
      <c r="M29" s="81">
        <f t="shared" si="0"/>
        <v>0</v>
      </c>
      <c r="N29" s="81">
        <f t="shared" si="0"/>
        <v>0</v>
      </c>
      <c r="O29" s="81">
        <f t="shared" si="0"/>
        <v>0</v>
      </c>
      <c r="P29" s="81">
        <f t="shared" si="0"/>
        <v>0</v>
      </c>
      <c r="Q29" s="81">
        <f t="shared" si="0"/>
        <v>0</v>
      </c>
      <c r="R29" s="81">
        <f t="shared" si="0"/>
        <v>0</v>
      </c>
      <c r="S29" s="81">
        <f t="shared" si="0"/>
        <v>0</v>
      </c>
      <c r="T29" s="81">
        <f t="shared" si="0"/>
        <v>0</v>
      </c>
      <c r="U29" s="81">
        <f t="shared" si="0"/>
        <v>0</v>
      </c>
      <c r="V29" s="81">
        <f t="shared" si="0"/>
        <v>0</v>
      </c>
      <c r="W29" s="81">
        <f t="shared" si="0"/>
        <v>0</v>
      </c>
      <c r="X29" s="81">
        <f t="shared" si="0"/>
        <v>0</v>
      </c>
      <c r="Y29" s="81">
        <f t="shared" si="0"/>
        <v>0</v>
      </c>
      <c r="Z29" s="81">
        <f t="shared" si="0"/>
        <v>0</v>
      </c>
      <c r="AA29" s="81">
        <f t="shared" si="0"/>
        <v>0</v>
      </c>
      <c r="AB29" s="81">
        <f t="shared" si="3"/>
        <v>0</v>
      </c>
    </row>
    <row r="30" spans="1:28" x14ac:dyDescent="0.25">
      <c r="A30" s="2" t="s">
        <v>219</v>
      </c>
      <c r="B30" s="81">
        <f t="shared" si="1"/>
        <v>0</v>
      </c>
      <c r="C30" s="81">
        <f t="shared" si="0"/>
        <v>0</v>
      </c>
      <c r="D30" s="81">
        <f t="shared" si="0"/>
        <v>60.449379999999998</v>
      </c>
      <c r="E30" s="81">
        <f t="shared" si="0"/>
        <v>66.168580000000006</v>
      </c>
      <c r="F30" s="81">
        <f t="shared" si="0"/>
        <v>52.26144</v>
      </c>
      <c r="G30" s="81">
        <f t="shared" si="0"/>
        <v>31.766580000000001</v>
      </c>
      <c r="H30" s="81">
        <f t="shared" si="0"/>
        <v>0</v>
      </c>
      <c r="I30" s="81">
        <f t="shared" si="0"/>
        <v>0</v>
      </c>
      <c r="J30" s="81">
        <f t="shared" si="0"/>
        <v>0</v>
      </c>
      <c r="K30" s="81">
        <f t="shared" si="0"/>
        <v>0</v>
      </c>
      <c r="L30" s="81">
        <f t="shared" si="0"/>
        <v>0</v>
      </c>
      <c r="M30" s="81">
        <f t="shared" si="0"/>
        <v>0</v>
      </c>
      <c r="N30" s="81">
        <f t="shared" si="0"/>
        <v>0</v>
      </c>
      <c r="O30" s="81">
        <f t="shared" si="0"/>
        <v>0</v>
      </c>
      <c r="P30" s="81">
        <f t="shared" si="0"/>
        <v>0</v>
      </c>
      <c r="Q30" s="81">
        <f t="shared" si="0"/>
        <v>0</v>
      </c>
      <c r="R30" s="81">
        <f t="shared" si="0"/>
        <v>0</v>
      </c>
      <c r="S30" s="81">
        <f t="shared" si="0"/>
        <v>0</v>
      </c>
      <c r="T30" s="81">
        <f t="shared" si="0"/>
        <v>0</v>
      </c>
      <c r="U30" s="81">
        <f t="shared" si="0"/>
        <v>0</v>
      </c>
      <c r="V30" s="81">
        <f t="shared" si="0"/>
        <v>0</v>
      </c>
      <c r="W30" s="81">
        <f t="shared" si="0"/>
        <v>0</v>
      </c>
      <c r="X30" s="81">
        <f t="shared" si="0"/>
        <v>0</v>
      </c>
      <c r="Y30" s="81">
        <f t="shared" si="0"/>
        <v>0</v>
      </c>
      <c r="Z30" s="81">
        <f t="shared" si="0"/>
        <v>58.771560000000001</v>
      </c>
      <c r="AA30" s="81">
        <f t="shared" si="0"/>
        <v>0</v>
      </c>
      <c r="AB30" s="81">
        <f t="shared" si="3"/>
        <v>0</v>
      </c>
    </row>
    <row r="31" spans="1:28" x14ac:dyDescent="0.25">
      <c r="A31" s="2" t="s">
        <v>220</v>
      </c>
      <c r="B31" s="81">
        <f t="shared" si="1"/>
        <v>32.081440000000001</v>
      </c>
      <c r="C31" s="81">
        <f t="shared" si="0"/>
        <v>33.955500000000001</v>
      </c>
      <c r="D31" s="81">
        <f t="shared" si="0"/>
        <v>0</v>
      </c>
      <c r="E31" s="81">
        <f t="shared" si="0"/>
        <v>0</v>
      </c>
      <c r="F31" s="81">
        <f t="shared" si="0"/>
        <v>0</v>
      </c>
      <c r="G31" s="81">
        <f t="shared" si="0"/>
        <v>0</v>
      </c>
      <c r="H31" s="81">
        <f t="shared" si="0"/>
        <v>0</v>
      </c>
      <c r="I31" s="81">
        <f t="shared" si="0"/>
        <v>0</v>
      </c>
      <c r="J31" s="81">
        <f t="shared" si="0"/>
        <v>0</v>
      </c>
      <c r="K31" s="81">
        <f t="shared" si="0"/>
        <v>0</v>
      </c>
      <c r="L31" s="81">
        <f t="shared" si="0"/>
        <v>0</v>
      </c>
      <c r="M31" s="81">
        <f t="shared" si="0"/>
        <v>0</v>
      </c>
      <c r="N31" s="81">
        <f t="shared" si="0"/>
        <v>0</v>
      </c>
      <c r="O31" s="81">
        <f t="shared" si="0"/>
        <v>0</v>
      </c>
      <c r="P31" s="81">
        <f t="shared" si="0"/>
        <v>0</v>
      </c>
      <c r="Q31" s="81">
        <f t="shared" si="0"/>
        <v>0</v>
      </c>
      <c r="R31" s="81">
        <f t="shared" si="0"/>
        <v>0</v>
      </c>
      <c r="S31" s="81">
        <f t="shared" si="0"/>
        <v>0</v>
      </c>
      <c r="T31" s="81">
        <f t="shared" si="0"/>
        <v>0</v>
      </c>
      <c r="U31" s="81">
        <f t="shared" si="0"/>
        <v>0</v>
      </c>
      <c r="V31" s="81">
        <f t="shared" si="0"/>
        <v>0</v>
      </c>
      <c r="W31" s="81">
        <f t="shared" si="0"/>
        <v>0</v>
      </c>
      <c r="X31" s="81">
        <f t="shared" si="0"/>
        <v>0</v>
      </c>
      <c r="Y31" s="81">
        <f t="shared" si="0"/>
        <v>0</v>
      </c>
      <c r="Z31" s="81">
        <f t="shared" si="0"/>
        <v>0</v>
      </c>
      <c r="AA31" s="81">
        <f t="shared" si="0"/>
        <v>0</v>
      </c>
      <c r="AB31" s="81">
        <f t="shared" si="3"/>
        <v>0</v>
      </c>
    </row>
    <row r="32" spans="1:28" x14ac:dyDescent="0.25">
      <c r="A32" s="2" t="s">
        <v>221</v>
      </c>
      <c r="B32" s="81">
        <f>SUM(B24:B31)</f>
        <v>313.97701999999998</v>
      </c>
      <c r="C32" s="81">
        <f t="shared" ref="C32:AB32" si="4">SUM(C24:C31)</f>
        <v>11110.805339999999</v>
      </c>
      <c r="D32" s="81">
        <f t="shared" si="4"/>
        <v>24061.822839999997</v>
      </c>
      <c r="E32" s="81">
        <f t="shared" si="4"/>
        <v>35722.323879999996</v>
      </c>
      <c r="F32" s="81">
        <f t="shared" si="4"/>
        <v>41425.984880000004</v>
      </c>
      <c r="G32" s="81">
        <f t="shared" si="4"/>
        <v>48827.95324000001</v>
      </c>
      <c r="H32" s="81">
        <f t="shared" si="4"/>
        <v>49018.825559999997</v>
      </c>
      <c r="I32" s="81">
        <f t="shared" si="4"/>
        <v>48947.911919999999</v>
      </c>
      <c r="J32" s="81">
        <f t="shared" si="4"/>
        <v>47748.961199999998</v>
      </c>
      <c r="K32" s="81">
        <f t="shared" si="4"/>
        <v>44063.848279999998</v>
      </c>
      <c r="L32" s="81">
        <f t="shared" si="4"/>
        <v>41071.045340000004</v>
      </c>
      <c r="M32" s="81">
        <f t="shared" si="4"/>
        <v>43374.251239999998</v>
      </c>
      <c r="N32" s="81">
        <f t="shared" si="4"/>
        <v>42769.094819999998</v>
      </c>
      <c r="O32" s="81">
        <f t="shared" si="4"/>
        <v>40330.079119999995</v>
      </c>
      <c r="P32" s="81">
        <f t="shared" si="4"/>
        <v>42159.146860000001</v>
      </c>
      <c r="Q32" s="81">
        <f t="shared" si="4"/>
        <v>35351.939380000003</v>
      </c>
      <c r="R32" s="81">
        <f t="shared" si="4"/>
        <v>36998.154139999999</v>
      </c>
      <c r="S32" s="81">
        <f t="shared" si="4"/>
        <v>33651.628779999999</v>
      </c>
      <c r="T32" s="81">
        <f t="shared" si="4"/>
        <v>34763.78082</v>
      </c>
      <c r="U32" s="81">
        <f t="shared" si="4"/>
        <v>37785.806320000003</v>
      </c>
      <c r="V32" s="81">
        <f t="shared" si="4"/>
        <v>37572.785179999999</v>
      </c>
      <c r="W32" s="81">
        <f t="shared" si="4"/>
        <v>37247.201560000001</v>
      </c>
      <c r="X32" s="81">
        <f t="shared" si="4"/>
        <v>34960.708200000001</v>
      </c>
      <c r="Y32" s="81">
        <f t="shared" si="4"/>
        <v>35897.990040000004</v>
      </c>
      <c r="Z32" s="81">
        <f t="shared" si="4"/>
        <v>38246.374219999998</v>
      </c>
      <c r="AA32" s="81">
        <f t="shared" si="4"/>
        <v>37761.869500000001</v>
      </c>
      <c r="AB32" s="81">
        <f t="shared" si="4"/>
        <v>31349.197899999996</v>
      </c>
    </row>
    <row r="33" spans="1:28" x14ac:dyDescent="0.25">
      <c r="A33" s="26" t="s">
        <v>222</v>
      </c>
      <c r="B33" s="127">
        <f>B32/1000</f>
        <v>0.31397702</v>
      </c>
      <c r="C33" s="127">
        <f t="shared" ref="C33" si="5">C32/1000</f>
        <v>11.110805339999999</v>
      </c>
      <c r="D33" s="127">
        <f t="shared" ref="D33" si="6">D32/1000</f>
        <v>24.061822839999998</v>
      </c>
      <c r="E33" s="127">
        <f t="shared" ref="E33" si="7">E32/1000</f>
        <v>35.722323879999998</v>
      </c>
      <c r="F33" s="127">
        <f t="shared" ref="F33" si="8">F32/1000</f>
        <v>41.425984880000001</v>
      </c>
      <c r="G33" s="127">
        <f t="shared" ref="G33" si="9">G32/1000</f>
        <v>48.827953240000006</v>
      </c>
      <c r="H33" s="127">
        <f t="shared" ref="H33" si="10">H32/1000</f>
        <v>49.018825559999996</v>
      </c>
      <c r="I33" s="127">
        <f t="shared" ref="I33" si="11">I32/1000</f>
        <v>48.947911919999996</v>
      </c>
      <c r="J33" s="127">
        <f t="shared" ref="J33" si="12">J32/1000</f>
        <v>47.748961199999997</v>
      </c>
      <c r="K33" s="127">
        <f t="shared" ref="K33" si="13">K32/1000</f>
        <v>44.063848279999995</v>
      </c>
      <c r="L33" s="127">
        <f t="shared" ref="L33" si="14">L32/1000</f>
        <v>41.071045340000005</v>
      </c>
      <c r="M33" s="127">
        <f t="shared" ref="M33" si="15">M32/1000</f>
        <v>43.37425124</v>
      </c>
      <c r="N33" s="127">
        <f t="shared" ref="N33" si="16">N32/1000</f>
        <v>42.769094819999999</v>
      </c>
      <c r="O33" s="127">
        <f t="shared" ref="O33" si="17">O32/1000</f>
        <v>40.330079119999994</v>
      </c>
      <c r="P33" s="127">
        <f t="shared" ref="P33" si="18">P32/1000</f>
        <v>42.15914686</v>
      </c>
      <c r="Q33" s="127">
        <f t="shared" ref="Q33" si="19">Q32/1000</f>
        <v>35.351939380000005</v>
      </c>
      <c r="R33" s="127">
        <f t="shared" ref="R33" si="20">R32/1000</f>
        <v>36.998154139999997</v>
      </c>
      <c r="S33" s="127">
        <f>S32/1000</f>
        <v>33.651628779999996</v>
      </c>
      <c r="T33" s="127">
        <f t="shared" ref="T33" si="21">T32/1000</f>
        <v>34.763780820000001</v>
      </c>
      <c r="U33" s="127">
        <f t="shared" ref="U33" si="22">U32/1000</f>
        <v>37.785806320000006</v>
      </c>
      <c r="V33" s="127">
        <f t="shared" ref="V33" si="23">V32/1000</f>
        <v>37.572785179999997</v>
      </c>
      <c r="W33" s="127">
        <f t="shared" ref="W33" si="24">W32/1000</f>
        <v>37.247201560000001</v>
      </c>
      <c r="X33" s="127">
        <f t="shared" ref="X33" si="25">X32/1000</f>
        <v>34.960708199999999</v>
      </c>
      <c r="Y33" s="127">
        <f t="shared" ref="Y33" si="26">Y32/1000</f>
        <v>35.897990040000003</v>
      </c>
      <c r="Z33" s="127">
        <f t="shared" ref="Z33" si="27">Z32/1000</f>
        <v>38.24637422</v>
      </c>
      <c r="AA33" s="127">
        <f t="shared" ref="AA33" si="28">AA32/1000</f>
        <v>37.761869500000003</v>
      </c>
      <c r="AB33" s="127">
        <f t="shared" ref="AB33" si="29">AB32/1000</f>
        <v>31.349197899999997</v>
      </c>
    </row>
    <row r="36" spans="1:28" x14ac:dyDescent="0.25">
      <c r="A36" s="145" t="s">
        <v>88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</row>
    <row r="37" spans="1:28" x14ac:dyDescent="0.25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</row>
    <row r="38" spans="1:28" ht="15.75" x14ac:dyDescent="0.25">
      <c r="A38" s="137" t="s">
        <v>10</v>
      </c>
      <c r="B38" s="160" t="s">
        <v>9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2"/>
    </row>
    <row r="39" spans="1:28" x14ac:dyDescent="0.25">
      <c r="A39" s="137"/>
      <c r="B39" s="2">
        <v>0</v>
      </c>
      <c r="C39" s="2">
        <v>2</v>
      </c>
      <c r="D39" s="2">
        <v>5</v>
      </c>
      <c r="E39" s="2">
        <v>7</v>
      </c>
      <c r="F39" s="2">
        <v>9</v>
      </c>
      <c r="G39" s="2">
        <v>12</v>
      </c>
      <c r="H39" s="2">
        <v>14</v>
      </c>
      <c r="I39" s="2">
        <v>16</v>
      </c>
      <c r="J39" s="2">
        <v>19</v>
      </c>
      <c r="K39" s="2">
        <v>21</v>
      </c>
      <c r="L39" s="2">
        <v>23</v>
      </c>
      <c r="M39" s="2">
        <v>26</v>
      </c>
      <c r="N39" s="2">
        <v>28</v>
      </c>
      <c r="O39" s="2">
        <v>30</v>
      </c>
      <c r="P39" s="2">
        <v>33</v>
      </c>
      <c r="Q39" s="2">
        <v>35</v>
      </c>
      <c r="R39" s="2">
        <v>37</v>
      </c>
      <c r="S39" s="2">
        <v>40</v>
      </c>
      <c r="T39" s="2">
        <v>42</v>
      </c>
      <c r="U39" s="2">
        <v>44</v>
      </c>
      <c r="V39" s="2">
        <v>47</v>
      </c>
      <c r="W39" s="2">
        <v>49</v>
      </c>
      <c r="X39" s="2">
        <v>51</v>
      </c>
      <c r="Y39" s="2">
        <v>54</v>
      </c>
      <c r="Z39" s="2">
        <v>58</v>
      </c>
      <c r="AA39" s="2">
        <v>61</v>
      </c>
      <c r="AB39" s="2">
        <v>63</v>
      </c>
    </row>
    <row r="40" spans="1:28" x14ac:dyDescent="0.25">
      <c r="A40" s="2" t="s">
        <v>0</v>
      </c>
      <c r="B40" s="81">
        <v>160.40643</v>
      </c>
      <c r="C40" s="81">
        <v>2237.03287</v>
      </c>
      <c r="D40" s="81">
        <v>5662.3588799999998</v>
      </c>
      <c r="E40" s="81">
        <v>9583.0263099999993</v>
      </c>
      <c r="F40" s="81">
        <v>12161.80718</v>
      </c>
      <c r="G40" s="81">
        <v>13820.94939</v>
      </c>
      <c r="H40" s="81">
        <v>11955.115959999999</v>
      </c>
      <c r="I40" s="81">
        <v>9454.3296300000002</v>
      </c>
      <c r="J40" s="81">
        <v>8730.1363099999999</v>
      </c>
      <c r="K40" s="81">
        <v>8506.8159699999997</v>
      </c>
      <c r="L40" s="81">
        <v>7051.6771799999997</v>
      </c>
      <c r="M40" s="81">
        <v>6452.0688700000001</v>
      </c>
      <c r="N40" s="81">
        <v>5923.4145399999998</v>
      </c>
      <c r="O40" s="81">
        <v>6244.4946499999996</v>
      </c>
      <c r="P40" s="81">
        <v>6581.9905600000002</v>
      </c>
      <c r="Q40" s="81">
        <v>6627.77</v>
      </c>
      <c r="R40" s="81">
        <v>6712.3076799999999</v>
      </c>
      <c r="S40" s="81">
        <v>6996.6822599999996</v>
      </c>
      <c r="T40" s="81">
        <v>1533.08437</v>
      </c>
      <c r="U40" s="81">
        <v>1905.8054199999999</v>
      </c>
      <c r="V40" s="81">
        <v>2193.083431</v>
      </c>
      <c r="W40" s="81">
        <v>2501.0313999999998</v>
      </c>
      <c r="X40" s="81">
        <v>1999.19589</v>
      </c>
      <c r="Y40" s="81">
        <v>2065.8840500000001</v>
      </c>
      <c r="Z40" s="81">
        <v>1981.0926400000001</v>
      </c>
      <c r="AA40" s="81">
        <v>2046.49594</v>
      </c>
      <c r="AB40" s="81">
        <v>1739.9693500000001</v>
      </c>
    </row>
    <row r="41" spans="1:28" x14ac:dyDescent="0.25">
      <c r="A41" s="2" t="s">
        <v>1</v>
      </c>
      <c r="B41" s="81">
        <v>0</v>
      </c>
      <c r="C41" s="81">
        <v>970.85362999999995</v>
      </c>
      <c r="D41" s="81">
        <v>2365.7409899999998</v>
      </c>
      <c r="E41" s="81">
        <v>2948.4924299999998</v>
      </c>
      <c r="F41" s="81">
        <v>3363.37095</v>
      </c>
      <c r="G41" s="81">
        <v>3687.8730700000001</v>
      </c>
      <c r="H41" s="81">
        <v>3216.2576199999999</v>
      </c>
      <c r="I41" s="81">
        <v>2401.1208099999999</v>
      </c>
      <c r="J41" s="81">
        <v>2103.5213199999998</v>
      </c>
      <c r="K41" s="81">
        <v>1957.12339</v>
      </c>
      <c r="L41" s="81">
        <v>1462.72615</v>
      </c>
      <c r="M41" s="81">
        <v>1333.61475</v>
      </c>
      <c r="N41" s="81">
        <v>1163.5999200000001</v>
      </c>
      <c r="O41" s="81">
        <v>1042.0096699999999</v>
      </c>
      <c r="P41" s="81">
        <v>946.56082000000004</v>
      </c>
      <c r="Q41" s="81">
        <v>946.16049999999996</v>
      </c>
      <c r="R41" s="81">
        <v>847.17933000000005</v>
      </c>
      <c r="S41" s="81">
        <v>781.24180999999999</v>
      </c>
      <c r="T41" s="81">
        <v>124.43334</v>
      </c>
      <c r="U41" s="81">
        <v>120.11091999999999</v>
      </c>
      <c r="V41" s="81">
        <v>111.06122300000001</v>
      </c>
      <c r="W41" s="81">
        <v>118.95950999999999</v>
      </c>
      <c r="X41" s="81">
        <v>133.2296</v>
      </c>
      <c r="Y41" s="81">
        <v>221.35505000000001</v>
      </c>
      <c r="Z41" s="81">
        <v>240.00658999999999</v>
      </c>
      <c r="AA41" s="81">
        <v>287.02767</v>
      </c>
      <c r="AB41" s="81">
        <v>241.40149</v>
      </c>
    </row>
    <row r="42" spans="1:28" x14ac:dyDescent="0.25">
      <c r="A42" s="2" t="s">
        <v>2</v>
      </c>
      <c r="B42" s="81">
        <v>5.92659</v>
      </c>
      <c r="C42" s="81">
        <v>1174.98596</v>
      </c>
      <c r="D42" s="81">
        <v>3497.4595100000001</v>
      </c>
      <c r="E42" s="81">
        <v>4252.9572699999999</v>
      </c>
      <c r="F42" s="81">
        <v>4763.7529400000003</v>
      </c>
      <c r="G42" s="81">
        <v>5172.8396499999999</v>
      </c>
      <c r="H42" s="81">
        <v>4364.9163500000004</v>
      </c>
      <c r="I42" s="81">
        <v>3391.8216000000002</v>
      </c>
      <c r="J42" s="81">
        <v>3079.7391699999998</v>
      </c>
      <c r="K42" s="81">
        <v>3030.4898800000001</v>
      </c>
      <c r="L42" s="81">
        <v>2667.8274099999999</v>
      </c>
      <c r="M42" s="81">
        <v>2538.8894500000001</v>
      </c>
      <c r="N42" s="81">
        <v>2483.2172399999999</v>
      </c>
      <c r="O42" s="81">
        <v>2548.3441499999999</v>
      </c>
      <c r="P42" s="81">
        <v>2704.8473899999999</v>
      </c>
      <c r="Q42" s="81">
        <v>2694.5614999999998</v>
      </c>
      <c r="R42" s="81">
        <v>2718.7528299999999</v>
      </c>
      <c r="S42" s="81">
        <v>2767.8875600000001</v>
      </c>
      <c r="T42" s="81">
        <v>490.75691999999998</v>
      </c>
      <c r="U42" s="81">
        <v>651.50049999999999</v>
      </c>
      <c r="V42" s="81">
        <v>723.27527999999995</v>
      </c>
      <c r="W42" s="81">
        <v>796.76378</v>
      </c>
      <c r="X42" s="81">
        <v>626.19137000000001</v>
      </c>
      <c r="Y42" s="81">
        <v>652.61365000000001</v>
      </c>
      <c r="Z42" s="81">
        <v>644.68966999999998</v>
      </c>
      <c r="AA42" s="81">
        <v>678.81114000000002</v>
      </c>
      <c r="AB42" s="81">
        <v>617.77482999999995</v>
      </c>
    </row>
    <row r="43" spans="1:28" x14ac:dyDescent="0.25">
      <c r="A43" s="2" t="s">
        <v>3</v>
      </c>
      <c r="B43" s="81">
        <v>11.208460000000001</v>
      </c>
      <c r="C43" s="81">
        <v>2561.1476200000002</v>
      </c>
      <c r="D43" s="81">
        <v>8702.34699</v>
      </c>
      <c r="E43" s="81">
        <v>9436.4422699999996</v>
      </c>
      <c r="F43" s="81">
        <v>10470.79003</v>
      </c>
      <c r="G43" s="81">
        <v>11282.827660000001</v>
      </c>
      <c r="H43" s="81">
        <v>9650.9643099999994</v>
      </c>
      <c r="I43" s="81">
        <v>7608.2717899999998</v>
      </c>
      <c r="J43" s="81">
        <v>7253.6472800000001</v>
      </c>
      <c r="K43" s="81">
        <v>7114.9214300000003</v>
      </c>
      <c r="L43" s="81">
        <v>6663.6906600000002</v>
      </c>
      <c r="M43" s="81">
        <v>6543.7929599999998</v>
      </c>
      <c r="N43" s="81">
        <v>6125.6938499999997</v>
      </c>
      <c r="O43" s="81">
        <v>6174.8662000000004</v>
      </c>
      <c r="P43" s="81">
        <v>6678.9191799999999</v>
      </c>
      <c r="Q43" s="81">
        <v>6906.2550000000001</v>
      </c>
      <c r="R43" s="81">
        <v>6871.1696300000003</v>
      </c>
      <c r="S43" s="81">
        <v>6585.0617599999996</v>
      </c>
      <c r="T43" s="81">
        <v>992.41368999999997</v>
      </c>
      <c r="U43" s="81">
        <v>1109.5018299999999</v>
      </c>
      <c r="V43" s="81">
        <v>1109.352895</v>
      </c>
      <c r="W43" s="81">
        <v>1198.66129</v>
      </c>
      <c r="X43" s="81">
        <v>1050.4370200000001</v>
      </c>
      <c r="Y43" s="81">
        <v>1303.7715000000001</v>
      </c>
      <c r="Z43" s="81">
        <v>1332.5350699999999</v>
      </c>
      <c r="AA43" s="81">
        <v>1496.85446</v>
      </c>
      <c r="AB43" s="81">
        <v>1310.71056</v>
      </c>
    </row>
    <row r="44" spans="1:28" x14ac:dyDescent="0.25">
      <c r="A44" s="2" t="s">
        <v>4</v>
      </c>
      <c r="B44" s="81">
        <v>0</v>
      </c>
      <c r="C44" s="81">
        <v>1639.0758900000001</v>
      </c>
      <c r="D44" s="81">
        <v>5276.2023799999997</v>
      </c>
      <c r="E44" s="81">
        <v>6560.6626100000003</v>
      </c>
      <c r="F44" s="81">
        <v>7704.9322199999997</v>
      </c>
      <c r="G44" s="81">
        <v>8566.6503799999991</v>
      </c>
      <c r="H44" s="81">
        <v>7102.8033699999996</v>
      </c>
      <c r="I44" s="81">
        <v>5538.5720000000001</v>
      </c>
      <c r="J44" s="81">
        <v>5018.0674300000001</v>
      </c>
      <c r="K44" s="81">
        <v>4768.6826499999997</v>
      </c>
      <c r="L44" s="81">
        <v>4396.8872499999998</v>
      </c>
      <c r="M44" s="81">
        <v>4265.1305599999996</v>
      </c>
      <c r="N44" s="81">
        <v>4009.7469799999999</v>
      </c>
      <c r="O44" s="81">
        <v>4091.7502899999999</v>
      </c>
      <c r="P44" s="81">
        <v>4477.44859</v>
      </c>
      <c r="Q44" s="81">
        <v>4561.8914999999997</v>
      </c>
      <c r="R44" s="81">
        <v>4553.3258699999997</v>
      </c>
      <c r="S44" s="81">
        <v>4553.1392999999998</v>
      </c>
      <c r="T44" s="81">
        <v>710.70444999999995</v>
      </c>
      <c r="U44" s="81">
        <v>969.85047999999995</v>
      </c>
      <c r="V44" s="81">
        <v>1091.5414930000002</v>
      </c>
      <c r="W44" s="81">
        <v>1192.7483</v>
      </c>
      <c r="X44" s="81">
        <v>943.78891999999996</v>
      </c>
      <c r="Y44" s="81">
        <v>981.85289999999998</v>
      </c>
      <c r="Z44" s="81">
        <v>964.88531</v>
      </c>
      <c r="AA44" s="81">
        <v>1023.8832</v>
      </c>
      <c r="AB44" s="81">
        <v>887.26212999999996</v>
      </c>
    </row>
    <row r="45" spans="1:28" x14ac:dyDescent="0.25">
      <c r="A45" s="2" t="s">
        <v>74</v>
      </c>
      <c r="B45" s="81">
        <v>0</v>
      </c>
      <c r="C45" s="81">
        <v>491.10789</v>
      </c>
      <c r="D45" s="81">
        <v>324.88386000000003</v>
      </c>
      <c r="E45" s="81">
        <v>91.201689999999999</v>
      </c>
      <c r="F45" s="81">
        <v>39.358429999999998</v>
      </c>
      <c r="G45" s="81">
        <v>0</v>
      </c>
      <c r="H45" s="81">
        <v>60.383699999999997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81">
        <v>0</v>
      </c>
      <c r="T45" s="81">
        <v>0</v>
      </c>
      <c r="U45" s="81">
        <v>0</v>
      </c>
      <c r="V45" s="81">
        <v>0</v>
      </c>
      <c r="W45" s="81">
        <v>0</v>
      </c>
      <c r="X45" s="81">
        <v>0</v>
      </c>
      <c r="Y45" s="81">
        <v>0</v>
      </c>
      <c r="Z45" s="81">
        <v>0</v>
      </c>
      <c r="AA45" s="81">
        <v>0</v>
      </c>
      <c r="AB45" s="81">
        <v>0</v>
      </c>
    </row>
    <row r="46" spans="1:28" x14ac:dyDescent="0.25">
      <c r="A46" s="2" t="s">
        <v>6</v>
      </c>
      <c r="B46" s="81">
        <v>0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1">
        <v>168.60844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1">
        <v>0</v>
      </c>
      <c r="R46" s="81">
        <v>0</v>
      </c>
      <c r="S46" s="81">
        <v>0</v>
      </c>
      <c r="T46" s="81">
        <v>0</v>
      </c>
      <c r="U46" s="81">
        <v>0</v>
      </c>
      <c r="V46" s="81">
        <v>0</v>
      </c>
      <c r="W46" s="81">
        <v>0</v>
      </c>
      <c r="X46" s="81">
        <v>0</v>
      </c>
      <c r="Y46" s="81">
        <v>0</v>
      </c>
      <c r="Z46" s="81">
        <v>0</v>
      </c>
      <c r="AA46" s="81">
        <v>0</v>
      </c>
      <c r="AB46" s="81">
        <v>0</v>
      </c>
    </row>
    <row r="47" spans="1:28" x14ac:dyDescent="0.25">
      <c r="A47" s="2" t="s">
        <v>7</v>
      </c>
      <c r="B47" s="81">
        <v>0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>
        <v>0</v>
      </c>
      <c r="O47" s="81">
        <v>0</v>
      </c>
      <c r="P47" s="81">
        <v>0</v>
      </c>
      <c r="Q47" s="81">
        <v>0</v>
      </c>
      <c r="R47" s="81">
        <v>0</v>
      </c>
      <c r="S47" s="81">
        <v>0</v>
      </c>
      <c r="T47" s="81">
        <v>0</v>
      </c>
      <c r="U47" s="81">
        <v>0</v>
      </c>
      <c r="V47" s="81">
        <v>0</v>
      </c>
      <c r="W47" s="81">
        <v>0</v>
      </c>
      <c r="X47" s="81">
        <v>0</v>
      </c>
      <c r="Y47" s="81">
        <v>0</v>
      </c>
      <c r="Z47" s="81">
        <v>0</v>
      </c>
      <c r="AA47" s="81">
        <v>0</v>
      </c>
      <c r="AB47" s="81">
        <v>0</v>
      </c>
    </row>
    <row r="49" spans="1:28" x14ac:dyDescent="0.25">
      <c r="A49" s="6" t="s">
        <v>12</v>
      </c>
      <c r="B49" s="6">
        <v>2</v>
      </c>
      <c r="C49" s="2">
        <v>10</v>
      </c>
    </row>
    <row r="50" spans="1:28" ht="15.75" x14ac:dyDescent="0.25">
      <c r="A50" s="137" t="s">
        <v>10</v>
      </c>
      <c r="B50" s="159" t="s">
        <v>9</v>
      </c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</row>
    <row r="51" spans="1:28" x14ac:dyDescent="0.25">
      <c r="A51" s="137"/>
      <c r="B51">
        <v>0</v>
      </c>
      <c r="C51">
        <v>2</v>
      </c>
      <c r="D51">
        <v>5</v>
      </c>
      <c r="E51">
        <v>7</v>
      </c>
      <c r="F51">
        <v>9</v>
      </c>
      <c r="G51">
        <v>12</v>
      </c>
      <c r="H51">
        <v>14</v>
      </c>
      <c r="I51">
        <v>16</v>
      </c>
      <c r="J51">
        <v>19</v>
      </c>
      <c r="K51">
        <v>21</v>
      </c>
      <c r="L51">
        <v>23</v>
      </c>
      <c r="M51">
        <v>26</v>
      </c>
      <c r="N51">
        <v>28</v>
      </c>
      <c r="O51">
        <v>30</v>
      </c>
      <c r="P51">
        <v>33</v>
      </c>
      <c r="Q51">
        <v>35</v>
      </c>
      <c r="R51">
        <v>37</v>
      </c>
      <c r="S51">
        <v>40</v>
      </c>
      <c r="T51">
        <v>42</v>
      </c>
      <c r="U51">
        <v>45</v>
      </c>
      <c r="V51">
        <v>48</v>
      </c>
      <c r="W51">
        <v>50</v>
      </c>
      <c r="X51">
        <v>52</v>
      </c>
      <c r="Y51">
        <v>54</v>
      </c>
      <c r="Z51">
        <v>56</v>
      </c>
      <c r="AA51">
        <v>61</v>
      </c>
      <c r="AB51">
        <v>63</v>
      </c>
    </row>
    <row r="52" spans="1:28" x14ac:dyDescent="0.25">
      <c r="A52" s="2" t="s">
        <v>213</v>
      </c>
      <c r="B52" s="81">
        <f>B40*$B$49</f>
        <v>320.81286</v>
      </c>
      <c r="C52" s="81">
        <f t="shared" ref="C52:S59" si="30">C40*$B$49</f>
        <v>4474.06574</v>
      </c>
      <c r="D52" s="81">
        <f t="shared" si="30"/>
        <v>11324.71776</v>
      </c>
      <c r="E52" s="81">
        <f t="shared" si="30"/>
        <v>19166.052619999999</v>
      </c>
      <c r="F52" s="81">
        <f t="shared" si="30"/>
        <v>24323.61436</v>
      </c>
      <c r="G52" s="81">
        <f t="shared" si="30"/>
        <v>27641.89878</v>
      </c>
      <c r="H52" s="81">
        <f t="shared" si="30"/>
        <v>23910.231919999998</v>
      </c>
      <c r="I52" s="81">
        <f t="shared" si="30"/>
        <v>18908.65926</v>
      </c>
      <c r="J52" s="81">
        <f t="shared" si="30"/>
        <v>17460.27262</v>
      </c>
      <c r="K52" s="81">
        <f t="shared" si="30"/>
        <v>17013.631939999999</v>
      </c>
      <c r="L52" s="81">
        <f t="shared" si="30"/>
        <v>14103.354359999999</v>
      </c>
      <c r="M52" s="81">
        <f t="shared" si="30"/>
        <v>12904.13774</v>
      </c>
      <c r="N52" s="81">
        <f t="shared" si="30"/>
        <v>11846.82908</v>
      </c>
      <c r="O52" s="81">
        <f t="shared" si="30"/>
        <v>12488.989299999999</v>
      </c>
      <c r="P52" s="81">
        <f t="shared" si="30"/>
        <v>13163.98112</v>
      </c>
      <c r="Q52" s="81">
        <f t="shared" si="30"/>
        <v>13255.54</v>
      </c>
      <c r="R52" s="81">
        <f t="shared" si="30"/>
        <v>13424.61536</v>
      </c>
      <c r="S52" s="81">
        <f t="shared" si="30"/>
        <v>13993.364519999999</v>
      </c>
      <c r="T52" s="81">
        <f>T40*$C$49</f>
        <v>15330.843700000001</v>
      </c>
      <c r="U52" s="81">
        <f t="shared" ref="U52:AB52" si="31">U40*$C$49</f>
        <v>19058.054199999999</v>
      </c>
      <c r="V52" s="81">
        <f t="shared" si="31"/>
        <v>21930.834309999998</v>
      </c>
      <c r="W52" s="81">
        <f t="shared" si="31"/>
        <v>25010.313999999998</v>
      </c>
      <c r="X52" s="81">
        <f t="shared" si="31"/>
        <v>19991.958899999998</v>
      </c>
      <c r="Y52" s="81">
        <f t="shared" si="31"/>
        <v>20658.840500000002</v>
      </c>
      <c r="Z52" s="81">
        <f t="shared" si="31"/>
        <v>19810.9264</v>
      </c>
      <c r="AA52" s="81">
        <f t="shared" si="31"/>
        <v>20464.9594</v>
      </c>
      <c r="AB52" s="81">
        <f t="shared" si="31"/>
        <v>17399.693500000001</v>
      </c>
    </row>
    <row r="53" spans="1:28" x14ac:dyDescent="0.25">
      <c r="A53" s="2" t="s">
        <v>214</v>
      </c>
      <c r="B53" s="81">
        <f t="shared" ref="B53:B59" si="32">B41*$B$49</f>
        <v>0</v>
      </c>
      <c r="C53" s="81">
        <f t="shared" ref="C53:Q53" si="33">C41*$B$49</f>
        <v>1941.7072599999999</v>
      </c>
      <c r="D53" s="81">
        <f t="shared" si="33"/>
        <v>4731.4819799999996</v>
      </c>
      <c r="E53" s="81">
        <f t="shared" si="33"/>
        <v>5896.9848599999996</v>
      </c>
      <c r="F53" s="81">
        <f t="shared" si="33"/>
        <v>6726.7419</v>
      </c>
      <c r="G53" s="81">
        <f t="shared" si="33"/>
        <v>7375.7461400000002</v>
      </c>
      <c r="H53" s="81">
        <f t="shared" si="33"/>
        <v>6432.5152399999997</v>
      </c>
      <c r="I53" s="81">
        <f t="shared" si="33"/>
        <v>4802.2416199999998</v>
      </c>
      <c r="J53" s="81">
        <f t="shared" si="33"/>
        <v>4207.0426399999997</v>
      </c>
      <c r="K53" s="81">
        <f t="shared" si="33"/>
        <v>3914.2467799999999</v>
      </c>
      <c r="L53" s="81">
        <f t="shared" si="33"/>
        <v>2925.4522999999999</v>
      </c>
      <c r="M53" s="81">
        <f t="shared" si="33"/>
        <v>2667.2294999999999</v>
      </c>
      <c r="N53" s="81">
        <f t="shared" si="33"/>
        <v>2327.1998400000002</v>
      </c>
      <c r="O53" s="81">
        <f t="shared" si="33"/>
        <v>2084.0193399999998</v>
      </c>
      <c r="P53" s="81">
        <f t="shared" si="33"/>
        <v>1893.1216400000001</v>
      </c>
      <c r="Q53" s="81">
        <f t="shared" si="33"/>
        <v>1892.3209999999999</v>
      </c>
      <c r="R53" s="81">
        <f t="shared" si="30"/>
        <v>1694.3586600000001</v>
      </c>
      <c r="S53" s="81">
        <f t="shared" si="30"/>
        <v>1562.48362</v>
      </c>
      <c r="T53" s="81">
        <f t="shared" ref="T53:AB59" si="34">T41*$C$49</f>
        <v>1244.3334</v>
      </c>
      <c r="U53" s="81">
        <f t="shared" si="34"/>
        <v>1201.1091999999999</v>
      </c>
      <c r="V53" s="81">
        <f t="shared" si="34"/>
        <v>1110.6122300000002</v>
      </c>
      <c r="W53" s="81">
        <f t="shared" si="34"/>
        <v>1189.5951</v>
      </c>
      <c r="X53" s="81">
        <f t="shared" si="34"/>
        <v>1332.296</v>
      </c>
      <c r="Y53" s="81">
        <f t="shared" si="34"/>
        <v>2213.5505000000003</v>
      </c>
      <c r="Z53" s="81">
        <f t="shared" si="34"/>
        <v>2400.0659000000001</v>
      </c>
      <c r="AA53" s="81">
        <f t="shared" si="34"/>
        <v>2870.2766999999999</v>
      </c>
      <c r="AB53" s="81">
        <f t="shared" si="34"/>
        <v>2414.0149000000001</v>
      </c>
    </row>
    <row r="54" spans="1:28" x14ac:dyDescent="0.25">
      <c r="A54" s="2" t="s">
        <v>215</v>
      </c>
      <c r="B54" s="81">
        <f t="shared" si="32"/>
        <v>11.85318</v>
      </c>
      <c r="C54" s="81">
        <f t="shared" si="30"/>
        <v>2349.97192</v>
      </c>
      <c r="D54" s="81">
        <f t="shared" si="30"/>
        <v>6994.9190200000003</v>
      </c>
      <c r="E54" s="81">
        <f t="shared" si="30"/>
        <v>8505.9145399999998</v>
      </c>
      <c r="F54" s="81">
        <f t="shared" si="30"/>
        <v>9527.5058800000006</v>
      </c>
      <c r="G54" s="81">
        <f t="shared" si="30"/>
        <v>10345.6793</v>
      </c>
      <c r="H54" s="81">
        <f t="shared" si="30"/>
        <v>8729.8327000000008</v>
      </c>
      <c r="I54" s="81">
        <f t="shared" si="30"/>
        <v>6783.6432000000004</v>
      </c>
      <c r="J54" s="81">
        <f t="shared" si="30"/>
        <v>6159.4783399999997</v>
      </c>
      <c r="K54" s="81">
        <f t="shared" si="30"/>
        <v>6060.9797600000002</v>
      </c>
      <c r="L54" s="81">
        <f t="shared" si="30"/>
        <v>5335.6548199999997</v>
      </c>
      <c r="M54" s="81">
        <f t="shared" si="30"/>
        <v>5077.7789000000002</v>
      </c>
      <c r="N54" s="81">
        <f t="shared" si="30"/>
        <v>4966.4344799999999</v>
      </c>
      <c r="O54" s="81">
        <f t="shared" si="30"/>
        <v>5096.6882999999998</v>
      </c>
      <c r="P54" s="81">
        <f t="shared" si="30"/>
        <v>5409.6947799999998</v>
      </c>
      <c r="Q54" s="81">
        <f t="shared" si="30"/>
        <v>5389.1229999999996</v>
      </c>
      <c r="R54" s="81">
        <f t="shared" si="30"/>
        <v>5437.5056599999998</v>
      </c>
      <c r="S54" s="81">
        <f t="shared" si="30"/>
        <v>5535.7751200000002</v>
      </c>
      <c r="T54" s="81">
        <f t="shared" si="34"/>
        <v>4907.5691999999999</v>
      </c>
      <c r="U54" s="81">
        <f t="shared" si="34"/>
        <v>6515.0050000000001</v>
      </c>
      <c r="V54" s="81">
        <f t="shared" si="34"/>
        <v>7232.7527999999993</v>
      </c>
      <c r="W54" s="81">
        <f t="shared" si="34"/>
        <v>7967.6378000000004</v>
      </c>
      <c r="X54" s="81">
        <f t="shared" si="34"/>
        <v>6261.9137000000001</v>
      </c>
      <c r="Y54" s="81">
        <f t="shared" si="34"/>
        <v>6526.1365000000005</v>
      </c>
      <c r="Z54" s="81">
        <f t="shared" si="34"/>
        <v>6446.8966999999993</v>
      </c>
      <c r="AA54" s="81">
        <f t="shared" si="34"/>
        <v>6788.1113999999998</v>
      </c>
      <c r="AB54" s="81">
        <f t="shared" si="34"/>
        <v>6177.7482999999993</v>
      </c>
    </row>
    <row r="55" spans="1:28" x14ac:dyDescent="0.25">
      <c r="A55" s="2" t="s">
        <v>216</v>
      </c>
      <c r="B55" s="81">
        <f t="shared" si="32"/>
        <v>22.416920000000001</v>
      </c>
      <c r="C55" s="81">
        <f t="shared" si="30"/>
        <v>5122.2952400000004</v>
      </c>
      <c r="D55" s="81">
        <f t="shared" si="30"/>
        <v>17404.69398</v>
      </c>
      <c r="E55" s="81">
        <f t="shared" si="30"/>
        <v>18872.884539999999</v>
      </c>
      <c r="F55" s="81">
        <f t="shared" si="30"/>
        <v>20941.58006</v>
      </c>
      <c r="G55" s="81">
        <f t="shared" si="30"/>
        <v>22565.655320000002</v>
      </c>
      <c r="H55" s="81">
        <f t="shared" si="30"/>
        <v>19301.928619999999</v>
      </c>
      <c r="I55" s="81">
        <f t="shared" si="30"/>
        <v>15216.54358</v>
      </c>
      <c r="J55" s="81">
        <f t="shared" si="30"/>
        <v>14507.29456</v>
      </c>
      <c r="K55" s="81">
        <f t="shared" si="30"/>
        <v>14229.842860000001</v>
      </c>
      <c r="L55" s="81">
        <f t="shared" si="30"/>
        <v>13327.38132</v>
      </c>
      <c r="M55" s="81">
        <f t="shared" si="30"/>
        <v>13087.58592</v>
      </c>
      <c r="N55" s="81">
        <f t="shared" si="30"/>
        <v>12251.387699999999</v>
      </c>
      <c r="O55" s="81">
        <f t="shared" si="30"/>
        <v>12349.732400000001</v>
      </c>
      <c r="P55" s="81">
        <f t="shared" si="30"/>
        <v>13357.83836</v>
      </c>
      <c r="Q55" s="81">
        <f t="shared" si="30"/>
        <v>13812.51</v>
      </c>
      <c r="R55" s="81">
        <f t="shared" si="30"/>
        <v>13742.339260000001</v>
      </c>
      <c r="S55" s="81">
        <f t="shared" si="30"/>
        <v>13170.123519999999</v>
      </c>
      <c r="T55" s="81">
        <f t="shared" si="34"/>
        <v>9924.1368999999995</v>
      </c>
      <c r="U55" s="81">
        <f t="shared" si="34"/>
        <v>11095.0183</v>
      </c>
      <c r="V55" s="81">
        <f t="shared" si="34"/>
        <v>11093.52895</v>
      </c>
      <c r="W55" s="81">
        <f t="shared" si="34"/>
        <v>11986.6129</v>
      </c>
      <c r="X55" s="81">
        <f t="shared" si="34"/>
        <v>10504.370200000001</v>
      </c>
      <c r="Y55" s="81">
        <f t="shared" si="34"/>
        <v>13037.715</v>
      </c>
      <c r="Z55" s="81">
        <f t="shared" si="34"/>
        <v>13325.350699999999</v>
      </c>
      <c r="AA55" s="81">
        <f t="shared" si="34"/>
        <v>14968.544600000001</v>
      </c>
      <c r="AB55" s="81">
        <f t="shared" si="34"/>
        <v>13107.105599999999</v>
      </c>
    </row>
    <row r="56" spans="1:28" x14ac:dyDescent="0.25">
      <c r="A56" s="2" t="s">
        <v>217</v>
      </c>
      <c r="B56" s="81">
        <f t="shared" si="32"/>
        <v>0</v>
      </c>
      <c r="C56" s="81">
        <f t="shared" si="30"/>
        <v>3278.1517800000001</v>
      </c>
      <c r="D56" s="81">
        <f t="shared" si="30"/>
        <v>10552.404759999999</v>
      </c>
      <c r="E56" s="81">
        <f t="shared" si="30"/>
        <v>13121.325220000001</v>
      </c>
      <c r="F56" s="81">
        <f t="shared" si="30"/>
        <v>15409.864439999999</v>
      </c>
      <c r="G56" s="81">
        <f t="shared" si="30"/>
        <v>17133.300759999998</v>
      </c>
      <c r="H56" s="81">
        <f t="shared" si="30"/>
        <v>14205.606739999999</v>
      </c>
      <c r="I56" s="81">
        <f t="shared" si="30"/>
        <v>11077.144</v>
      </c>
      <c r="J56" s="81">
        <f t="shared" si="30"/>
        <v>10036.13486</v>
      </c>
      <c r="K56" s="81">
        <f t="shared" si="30"/>
        <v>9537.3652999999995</v>
      </c>
      <c r="L56" s="81">
        <f t="shared" si="30"/>
        <v>8793.7744999999995</v>
      </c>
      <c r="M56" s="81">
        <f t="shared" si="30"/>
        <v>8530.2611199999992</v>
      </c>
      <c r="N56" s="81">
        <f t="shared" si="30"/>
        <v>8019.4939599999998</v>
      </c>
      <c r="O56" s="81">
        <f t="shared" si="30"/>
        <v>8183.5005799999999</v>
      </c>
      <c r="P56" s="81">
        <f t="shared" si="30"/>
        <v>8954.8971799999999</v>
      </c>
      <c r="Q56" s="81">
        <f t="shared" si="30"/>
        <v>9123.7829999999994</v>
      </c>
      <c r="R56" s="81">
        <f t="shared" si="30"/>
        <v>9106.6517399999993</v>
      </c>
      <c r="S56" s="81">
        <f t="shared" si="30"/>
        <v>9106.2785999999996</v>
      </c>
      <c r="T56" s="81">
        <f t="shared" si="34"/>
        <v>7107.0445</v>
      </c>
      <c r="U56" s="81">
        <f t="shared" si="34"/>
        <v>9698.5047999999988</v>
      </c>
      <c r="V56" s="81">
        <f t="shared" si="34"/>
        <v>10915.414930000003</v>
      </c>
      <c r="W56" s="81">
        <f t="shared" si="34"/>
        <v>11927.483</v>
      </c>
      <c r="X56" s="81">
        <f t="shared" si="34"/>
        <v>9437.8891999999996</v>
      </c>
      <c r="Y56" s="81">
        <f t="shared" si="34"/>
        <v>9818.5290000000005</v>
      </c>
      <c r="Z56" s="81">
        <f t="shared" si="34"/>
        <v>9648.8531000000003</v>
      </c>
      <c r="AA56" s="81">
        <f t="shared" si="34"/>
        <v>10238.832</v>
      </c>
      <c r="AB56" s="81">
        <f t="shared" si="34"/>
        <v>8872.6212999999989</v>
      </c>
    </row>
    <row r="57" spans="1:28" x14ac:dyDescent="0.25">
      <c r="A57" s="2" t="s">
        <v>225</v>
      </c>
      <c r="B57" s="81">
        <f t="shared" si="32"/>
        <v>0</v>
      </c>
      <c r="C57" s="81">
        <f t="shared" si="30"/>
        <v>982.21578</v>
      </c>
      <c r="D57" s="81">
        <f t="shared" si="30"/>
        <v>649.76772000000005</v>
      </c>
      <c r="E57" s="81">
        <f t="shared" si="30"/>
        <v>182.40338</v>
      </c>
      <c r="F57" s="81">
        <f t="shared" si="30"/>
        <v>78.716859999999997</v>
      </c>
      <c r="G57" s="81">
        <f t="shared" si="30"/>
        <v>0</v>
      </c>
      <c r="H57" s="81">
        <f t="shared" si="30"/>
        <v>120.76739999999999</v>
      </c>
      <c r="I57" s="81">
        <f t="shared" si="30"/>
        <v>0</v>
      </c>
      <c r="J57" s="81">
        <f t="shared" si="30"/>
        <v>0</v>
      </c>
      <c r="K57" s="81">
        <f t="shared" si="30"/>
        <v>0</v>
      </c>
      <c r="L57" s="81">
        <f t="shared" si="30"/>
        <v>0</v>
      </c>
      <c r="M57" s="81">
        <f t="shared" si="30"/>
        <v>0</v>
      </c>
      <c r="N57" s="81">
        <f t="shared" si="30"/>
        <v>0</v>
      </c>
      <c r="O57" s="81">
        <f t="shared" si="30"/>
        <v>0</v>
      </c>
      <c r="P57" s="81">
        <f t="shared" si="30"/>
        <v>0</v>
      </c>
      <c r="Q57" s="81">
        <f t="shared" si="30"/>
        <v>0</v>
      </c>
      <c r="R57" s="81">
        <f t="shared" si="30"/>
        <v>0</v>
      </c>
      <c r="S57" s="81">
        <f t="shared" si="30"/>
        <v>0</v>
      </c>
      <c r="T57" s="81">
        <f t="shared" si="34"/>
        <v>0</v>
      </c>
      <c r="U57" s="81">
        <f t="shared" si="34"/>
        <v>0</v>
      </c>
      <c r="V57" s="81">
        <f t="shared" si="34"/>
        <v>0</v>
      </c>
      <c r="W57" s="81">
        <f t="shared" si="34"/>
        <v>0</v>
      </c>
      <c r="X57" s="81">
        <f t="shared" si="34"/>
        <v>0</v>
      </c>
      <c r="Y57" s="81">
        <f t="shared" si="34"/>
        <v>0</v>
      </c>
      <c r="Z57" s="81">
        <f t="shared" si="34"/>
        <v>0</v>
      </c>
      <c r="AA57" s="81">
        <f t="shared" si="34"/>
        <v>0</v>
      </c>
      <c r="AB57" s="81">
        <f t="shared" si="34"/>
        <v>0</v>
      </c>
    </row>
    <row r="58" spans="1:28" x14ac:dyDescent="0.25">
      <c r="A58" s="2" t="s">
        <v>219</v>
      </c>
      <c r="B58" s="81">
        <f t="shared" si="32"/>
        <v>0</v>
      </c>
      <c r="C58" s="81">
        <f t="shared" si="30"/>
        <v>0</v>
      </c>
      <c r="D58" s="81">
        <f t="shared" si="30"/>
        <v>0</v>
      </c>
      <c r="E58" s="81">
        <f t="shared" si="30"/>
        <v>0</v>
      </c>
      <c r="F58" s="81">
        <f t="shared" si="30"/>
        <v>0</v>
      </c>
      <c r="G58" s="81">
        <f t="shared" si="30"/>
        <v>0</v>
      </c>
      <c r="H58" s="81">
        <f t="shared" si="30"/>
        <v>0</v>
      </c>
      <c r="I58" s="81">
        <f t="shared" si="30"/>
        <v>0</v>
      </c>
      <c r="J58" s="81">
        <f t="shared" si="30"/>
        <v>0</v>
      </c>
      <c r="K58" s="81">
        <f t="shared" si="30"/>
        <v>337.21688</v>
      </c>
      <c r="L58" s="81">
        <f t="shared" si="30"/>
        <v>0</v>
      </c>
      <c r="M58" s="81">
        <f t="shared" si="30"/>
        <v>0</v>
      </c>
      <c r="N58" s="81">
        <f t="shared" si="30"/>
        <v>0</v>
      </c>
      <c r="O58" s="81">
        <f t="shared" si="30"/>
        <v>0</v>
      </c>
      <c r="P58" s="81">
        <f t="shared" si="30"/>
        <v>0</v>
      </c>
      <c r="Q58" s="81">
        <f t="shared" si="30"/>
        <v>0</v>
      </c>
      <c r="R58" s="81">
        <f t="shared" si="30"/>
        <v>0</v>
      </c>
      <c r="S58" s="81">
        <f t="shared" si="30"/>
        <v>0</v>
      </c>
      <c r="T58" s="81">
        <f t="shared" si="34"/>
        <v>0</v>
      </c>
      <c r="U58" s="81">
        <f t="shared" si="34"/>
        <v>0</v>
      </c>
      <c r="V58" s="81">
        <f t="shared" si="34"/>
        <v>0</v>
      </c>
      <c r="W58" s="81">
        <f t="shared" si="34"/>
        <v>0</v>
      </c>
      <c r="X58" s="81">
        <f t="shared" si="34"/>
        <v>0</v>
      </c>
      <c r="Y58" s="81">
        <f t="shared" si="34"/>
        <v>0</v>
      </c>
      <c r="Z58" s="81">
        <f t="shared" si="34"/>
        <v>0</v>
      </c>
      <c r="AA58" s="81">
        <f t="shared" si="34"/>
        <v>0</v>
      </c>
      <c r="AB58" s="81">
        <f t="shared" si="34"/>
        <v>0</v>
      </c>
    </row>
    <row r="59" spans="1:28" x14ac:dyDescent="0.25">
      <c r="A59" s="2" t="s">
        <v>220</v>
      </c>
      <c r="B59" s="81">
        <f t="shared" si="32"/>
        <v>0</v>
      </c>
      <c r="C59" s="81">
        <f t="shared" si="30"/>
        <v>0</v>
      </c>
      <c r="D59" s="81">
        <f t="shared" si="30"/>
        <v>0</v>
      </c>
      <c r="E59" s="81">
        <f t="shared" si="30"/>
        <v>0</v>
      </c>
      <c r="F59" s="81">
        <f t="shared" si="30"/>
        <v>0</v>
      </c>
      <c r="G59" s="81">
        <f t="shared" si="30"/>
        <v>0</v>
      </c>
      <c r="H59" s="81">
        <f t="shared" si="30"/>
        <v>0</v>
      </c>
      <c r="I59" s="81">
        <f t="shared" si="30"/>
        <v>0</v>
      </c>
      <c r="J59" s="81">
        <f t="shared" si="30"/>
        <v>0</v>
      </c>
      <c r="K59" s="81">
        <f t="shared" si="30"/>
        <v>0</v>
      </c>
      <c r="L59" s="81">
        <f t="shared" si="30"/>
        <v>0</v>
      </c>
      <c r="M59" s="81">
        <f t="shared" si="30"/>
        <v>0</v>
      </c>
      <c r="N59" s="81">
        <f t="shared" si="30"/>
        <v>0</v>
      </c>
      <c r="O59" s="81">
        <f t="shared" si="30"/>
        <v>0</v>
      </c>
      <c r="P59" s="81">
        <f t="shared" si="30"/>
        <v>0</v>
      </c>
      <c r="Q59" s="81">
        <f t="shared" si="30"/>
        <v>0</v>
      </c>
      <c r="R59" s="81">
        <f t="shared" si="30"/>
        <v>0</v>
      </c>
      <c r="S59" s="81">
        <f t="shared" si="30"/>
        <v>0</v>
      </c>
      <c r="T59" s="81">
        <f t="shared" si="34"/>
        <v>0</v>
      </c>
      <c r="U59" s="81">
        <f t="shared" si="34"/>
        <v>0</v>
      </c>
      <c r="V59" s="81">
        <f t="shared" si="34"/>
        <v>0</v>
      </c>
      <c r="W59" s="81">
        <f t="shared" si="34"/>
        <v>0</v>
      </c>
      <c r="X59" s="81">
        <f t="shared" si="34"/>
        <v>0</v>
      </c>
      <c r="Y59" s="81">
        <f t="shared" si="34"/>
        <v>0</v>
      </c>
      <c r="Z59" s="81">
        <f t="shared" si="34"/>
        <v>0</v>
      </c>
      <c r="AA59" s="81">
        <f t="shared" si="34"/>
        <v>0</v>
      </c>
      <c r="AB59" s="81">
        <f t="shared" si="34"/>
        <v>0</v>
      </c>
    </row>
    <row r="60" spans="1:28" x14ac:dyDescent="0.25">
      <c r="A60" s="2" t="s">
        <v>221</v>
      </c>
      <c r="B60" s="81">
        <f>SUM(B52:B59)</f>
        <v>355.08296000000001</v>
      </c>
      <c r="C60" s="81">
        <f t="shared" ref="C60:AB60" si="35">SUM(C52:C59)</f>
        <v>18148.407719999999</v>
      </c>
      <c r="D60" s="81">
        <f t="shared" si="35"/>
        <v>51657.985220000002</v>
      </c>
      <c r="E60" s="81">
        <f t="shared" si="35"/>
        <v>65745.565159999998</v>
      </c>
      <c r="F60" s="81">
        <f t="shared" si="35"/>
        <v>77008.023499999996</v>
      </c>
      <c r="G60" s="81">
        <f t="shared" si="35"/>
        <v>85062.280299999999</v>
      </c>
      <c r="H60" s="81">
        <f t="shared" si="35"/>
        <v>72700.882619999989</v>
      </c>
      <c r="I60" s="81">
        <f t="shared" si="35"/>
        <v>56788.231659999998</v>
      </c>
      <c r="J60" s="81">
        <f t="shared" si="35"/>
        <v>52370.223019999998</v>
      </c>
      <c r="K60" s="81">
        <f t="shared" si="35"/>
        <v>51093.283519999997</v>
      </c>
      <c r="L60" s="81">
        <f t="shared" si="35"/>
        <v>44485.617299999998</v>
      </c>
      <c r="M60" s="81">
        <f t="shared" si="35"/>
        <v>42266.993180000005</v>
      </c>
      <c r="N60" s="81">
        <f t="shared" si="35"/>
        <v>39411.34506</v>
      </c>
      <c r="O60" s="81">
        <f t="shared" si="35"/>
        <v>40202.929920000002</v>
      </c>
      <c r="P60" s="81">
        <f t="shared" si="35"/>
        <v>42779.533080000001</v>
      </c>
      <c r="Q60" s="81">
        <f t="shared" si="35"/>
        <v>43473.277000000002</v>
      </c>
      <c r="R60" s="81">
        <f t="shared" si="35"/>
        <v>43405.470679999999</v>
      </c>
      <c r="S60" s="81">
        <f t="shared" si="35"/>
        <v>43368.025379999999</v>
      </c>
      <c r="T60" s="81">
        <f t="shared" si="35"/>
        <v>38513.9277</v>
      </c>
      <c r="U60" s="81">
        <f t="shared" si="35"/>
        <v>47567.691500000001</v>
      </c>
      <c r="V60" s="81">
        <f t="shared" si="35"/>
        <v>52283.143219999998</v>
      </c>
      <c r="W60" s="81">
        <f t="shared" si="35"/>
        <v>58081.642800000001</v>
      </c>
      <c r="X60" s="81">
        <f t="shared" si="35"/>
        <v>47528.427999999993</v>
      </c>
      <c r="Y60" s="81">
        <f t="shared" si="35"/>
        <v>52254.77150000001</v>
      </c>
      <c r="Z60" s="81">
        <f t="shared" si="35"/>
        <v>51632.092800000006</v>
      </c>
      <c r="AA60" s="81">
        <f t="shared" si="35"/>
        <v>55330.724099999999</v>
      </c>
      <c r="AB60" s="81">
        <f t="shared" si="35"/>
        <v>47971.183600000004</v>
      </c>
    </row>
    <row r="61" spans="1:28" x14ac:dyDescent="0.25">
      <c r="A61" s="26" t="s">
        <v>222</v>
      </c>
      <c r="B61" s="127">
        <f>B60/1000</f>
        <v>0.35508296</v>
      </c>
      <c r="C61" s="127">
        <f t="shared" ref="C61:R61" si="36">C60/1000</f>
        <v>18.148407719999998</v>
      </c>
      <c r="D61" s="127">
        <f t="shared" si="36"/>
        <v>51.65798522</v>
      </c>
      <c r="E61" s="127">
        <f t="shared" si="36"/>
        <v>65.745565159999998</v>
      </c>
      <c r="F61" s="127">
        <f t="shared" si="36"/>
        <v>77.008023499999993</v>
      </c>
      <c r="G61" s="127">
        <f t="shared" si="36"/>
        <v>85.062280299999998</v>
      </c>
      <c r="H61" s="127">
        <f t="shared" si="36"/>
        <v>72.700882619999987</v>
      </c>
      <c r="I61" s="127">
        <f t="shared" si="36"/>
        <v>56.788231660000001</v>
      </c>
      <c r="J61" s="127">
        <f t="shared" si="36"/>
        <v>52.370223019999997</v>
      </c>
      <c r="K61" s="127">
        <f t="shared" si="36"/>
        <v>51.09328352</v>
      </c>
      <c r="L61" s="127">
        <f t="shared" si="36"/>
        <v>44.485617300000001</v>
      </c>
      <c r="M61" s="127">
        <f t="shared" si="36"/>
        <v>42.266993180000007</v>
      </c>
      <c r="N61" s="127">
        <f t="shared" si="36"/>
        <v>39.411345060000002</v>
      </c>
      <c r="O61" s="127">
        <f t="shared" si="36"/>
        <v>40.202929920000003</v>
      </c>
      <c r="P61" s="127">
        <f t="shared" si="36"/>
        <v>42.77953308</v>
      </c>
      <c r="Q61" s="127">
        <f t="shared" si="36"/>
        <v>43.473277000000003</v>
      </c>
      <c r="R61" s="127">
        <f t="shared" si="36"/>
        <v>43.405470680000001</v>
      </c>
      <c r="S61" s="127">
        <f>S60/1000</f>
        <v>43.368025379999999</v>
      </c>
      <c r="T61" s="127">
        <f t="shared" ref="T61:AB61" si="37">T60/1000</f>
        <v>38.513927700000004</v>
      </c>
      <c r="U61" s="127">
        <f t="shared" si="37"/>
        <v>47.567691500000002</v>
      </c>
      <c r="V61" s="127">
        <f t="shared" si="37"/>
        <v>52.283143219999999</v>
      </c>
      <c r="W61" s="127">
        <f t="shared" si="37"/>
        <v>58.081642800000004</v>
      </c>
      <c r="X61" s="127">
        <f t="shared" si="37"/>
        <v>47.528427999999991</v>
      </c>
      <c r="Y61" s="127">
        <f t="shared" si="37"/>
        <v>52.254771500000011</v>
      </c>
      <c r="Z61" s="127">
        <f t="shared" si="37"/>
        <v>51.632092800000002</v>
      </c>
      <c r="AA61" s="127">
        <f t="shared" si="37"/>
        <v>55.330724099999998</v>
      </c>
      <c r="AB61" s="127">
        <f t="shared" si="37"/>
        <v>47.971183600000003</v>
      </c>
    </row>
    <row r="64" spans="1:28" ht="23.25" x14ac:dyDescent="0.35">
      <c r="A64" s="140" t="s">
        <v>89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</row>
    <row r="65" spans="1:59" x14ac:dyDescent="0.25">
      <c r="A65" s="13" t="s">
        <v>34</v>
      </c>
      <c r="B65" s="34">
        <v>1.0873999999999999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S65" s="4"/>
      <c r="T65" s="4"/>
      <c r="U65" s="4"/>
      <c r="V65" s="4"/>
      <c r="AB65" s="31"/>
    </row>
    <row r="66" spans="1:59" x14ac:dyDescent="0.25">
      <c r="A66" s="2" t="s">
        <v>35</v>
      </c>
      <c r="B66" s="3">
        <v>-7.8100000000000003E-2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S66" s="4"/>
      <c r="T66" s="4"/>
      <c r="U66" s="4"/>
      <c r="V66" s="4"/>
      <c r="AB66" s="32"/>
    </row>
    <row r="67" spans="1:59" x14ac:dyDescent="0.25">
      <c r="A67" s="2" t="s">
        <v>9</v>
      </c>
      <c r="B67" s="2">
        <v>0</v>
      </c>
      <c r="C67" s="2">
        <v>2</v>
      </c>
      <c r="D67" s="2">
        <v>5</v>
      </c>
      <c r="E67" s="2">
        <v>7</v>
      </c>
      <c r="F67" s="2">
        <v>9</v>
      </c>
      <c r="G67" s="2">
        <v>12</v>
      </c>
      <c r="H67" s="2">
        <v>14</v>
      </c>
      <c r="I67" s="2">
        <v>16</v>
      </c>
      <c r="J67" s="2">
        <v>19</v>
      </c>
      <c r="K67" s="2">
        <v>21</v>
      </c>
      <c r="L67" s="2">
        <v>23</v>
      </c>
      <c r="M67" s="2">
        <v>26</v>
      </c>
      <c r="N67" s="2">
        <v>28</v>
      </c>
      <c r="O67" s="2">
        <v>30</v>
      </c>
      <c r="P67" s="2">
        <v>33</v>
      </c>
      <c r="Q67" s="2">
        <v>35</v>
      </c>
      <c r="R67" s="2">
        <v>37</v>
      </c>
      <c r="S67" s="2">
        <v>40</v>
      </c>
      <c r="T67" s="2">
        <v>42</v>
      </c>
      <c r="U67" s="2">
        <v>44</v>
      </c>
      <c r="V67" s="2">
        <v>47</v>
      </c>
      <c r="W67" s="2">
        <v>49</v>
      </c>
      <c r="X67" s="2">
        <v>51</v>
      </c>
      <c r="Y67" s="2">
        <v>54</v>
      </c>
      <c r="Z67" s="2">
        <v>58</v>
      </c>
      <c r="AA67" s="2">
        <v>61</v>
      </c>
      <c r="AB67" s="2">
        <v>63</v>
      </c>
    </row>
    <row r="68" spans="1:59" x14ac:dyDescent="0.25">
      <c r="A68" s="2" t="s">
        <v>33</v>
      </c>
      <c r="B68" s="11">
        <v>0.5</v>
      </c>
      <c r="C68" s="11">
        <v>0.46300000000000002</v>
      </c>
      <c r="D68" s="11">
        <v>0.70399999999999996</v>
      </c>
      <c r="E68" s="11">
        <v>0.96</v>
      </c>
      <c r="F68" s="90">
        <v>1.048</v>
      </c>
      <c r="G68" s="11">
        <v>1.0840000000000001</v>
      </c>
      <c r="H68" s="11">
        <v>0.378</v>
      </c>
      <c r="I68" s="11">
        <v>0.495</v>
      </c>
      <c r="J68" s="11">
        <v>0.63200000000000001</v>
      </c>
      <c r="K68" s="11">
        <v>0.72499999999999998</v>
      </c>
      <c r="L68" s="11">
        <v>0.57399999999999995</v>
      </c>
      <c r="M68" s="11">
        <v>0.66</v>
      </c>
      <c r="N68" s="11">
        <v>0.65</v>
      </c>
      <c r="O68" s="11">
        <v>0.90900000000000003</v>
      </c>
      <c r="P68" s="11">
        <v>0.69499999999999995</v>
      </c>
      <c r="Q68" s="11">
        <v>0.72499999999999998</v>
      </c>
      <c r="R68" s="11">
        <v>0.69099999999999995</v>
      </c>
      <c r="S68" s="11">
        <v>0.76</v>
      </c>
      <c r="T68" s="11">
        <v>0.77300000000000002</v>
      </c>
      <c r="U68" s="11">
        <v>0.47299999999999998</v>
      </c>
      <c r="V68" s="11">
        <v>0.57899999999999996</v>
      </c>
      <c r="W68" s="11">
        <v>0.60499999999999998</v>
      </c>
      <c r="X68" s="11">
        <v>0.72899999999999998</v>
      </c>
      <c r="Y68" s="11">
        <v>0.621</v>
      </c>
      <c r="Z68" s="11">
        <v>0.623</v>
      </c>
      <c r="AA68" s="11">
        <v>0.43099999999999999</v>
      </c>
      <c r="AB68" s="11">
        <v>0.57299999999999995</v>
      </c>
      <c r="AG68" s="19"/>
    </row>
    <row r="69" spans="1:59" x14ac:dyDescent="0.25">
      <c r="A69" s="2" t="s">
        <v>12</v>
      </c>
      <c r="B69" s="2">
        <v>21</v>
      </c>
      <c r="C69" s="2">
        <v>21</v>
      </c>
      <c r="D69" s="2">
        <v>1</v>
      </c>
      <c r="E69" s="2">
        <v>1</v>
      </c>
      <c r="F69" s="2">
        <v>1</v>
      </c>
      <c r="G69" s="2">
        <v>1</v>
      </c>
      <c r="H69" s="2">
        <v>41</v>
      </c>
      <c r="I69" s="2">
        <v>81</v>
      </c>
      <c r="J69" s="2">
        <v>81</v>
      </c>
      <c r="K69" s="2">
        <v>81</v>
      </c>
      <c r="L69" s="2">
        <v>126</v>
      </c>
      <c r="M69" s="2">
        <v>126</v>
      </c>
      <c r="N69" s="2">
        <v>126</v>
      </c>
      <c r="O69" s="2">
        <v>81</v>
      </c>
      <c r="P69" s="2">
        <v>81</v>
      </c>
      <c r="Q69" s="2">
        <v>81</v>
      </c>
      <c r="R69" s="2">
        <v>81</v>
      </c>
      <c r="S69" s="2">
        <v>81</v>
      </c>
      <c r="T69" s="2">
        <v>81</v>
      </c>
      <c r="U69" s="2">
        <v>126</v>
      </c>
      <c r="V69" s="2">
        <v>81</v>
      </c>
      <c r="W69" s="2">
        <v>81</v>
      </c>
      <c r="X69" s="2">
        <v>81</v>
      </c>
      <c r="Y69" s="2">
        <v>81</v>
      </c>
      <c r="Z69" s="2">
        <v>81</v>
      </c>
      <c r="AA69" s="2">
        <v>81</v>
      </c>
      <c r="AB69" s="2">
        <v>81</v>
      </c>
    </row>
    <row r="70" spans="1:59" x14ac:dyDescent="0.25">
      <c r="A70" s="99" t="s">
        <v>36</v>
      </c>
      <c r="B70" s="104">
        <f>(($B$65*B68+$B$66)*B69)</f>
        <v>9.7775999999999996</v>
      </c>
      <c r="C70" s="104">
        <f t="shared" ref="C70:AB70" si="38">(($B$65*C68+$B$66)*C69)</f>
        <v>8.9326901999999997</v>
      </c>
      <c r="D70" s="114">
        <f t="shared" si="38"/>
        <v>0.68742959999999997</v>
      </c>
      <c r="E70" s="114">
        <f t="shared" si="38"/>
        <v>0.96580399999999988</v>
      </c>
      <c r="F70" s="104">
        <f t="shared" si="38"/>
        <v>1.0614952</v>
      </c>
      <c r="G70" s="104">
        <f t="shared" si="38"/>
        <v>1.1006415999999999</v>
      </c>
      <c r="H70" s="103">
        <f t="shared" si="38"/>
        <v>13.650425199999999</v>
      </c>
      <c r="I70" s="103">
        <f t="shared" si="38"/>
        <v>37.273202999999995</v>
      </c>
      <c r="J70" s="103">
        <f t="shared" si="38"/>
        <v>49.340080799999996</v>
      </c>
      <c r="K70" s="103">
        <f t="shared" si="38"/>
        <v>57.531464999999997</v>
      </c>
      <c r="L70" s="103">
        <f t="shared" si="38"/>
        <v>68.804517599999997</v>
      </c>
      <c r="M70" s="103">
        <f t="shared" si="38"/>
        <v>80.587583999999993</v>
      </c>
      <c r="N70" s="103">
        <f t="shared" si="38"/>
        <v>79.217459999999988</v>
      </c>
      <c r="O70" s="103">
        <f t="shared" si="38"/>
        <v>73.738074600000004</v>
      </c>
      <c r="P70" s="103">
        <f t="shared" si="38"/>
        <v>54.889082999999999</v>
      </c>
      <c r="Q70" s="103">
        <f t="shared" si="38"/>
        <v>57.531464999999997</v>
      </c>
      <c r="R70" s="103">
        <f t="shared" si="38"/>
        <v>54.536765399999993</v>
      </c>
      <c r="S70" s="103">
        <f t="shared" si="38"/>
        <v>60.614243999999999</v>
      </c>
      <c r="T70" s="103">
        <f t="shared" si="38"/>
        <v>61.759276200000002</v>
      </c>
      <c r="U70" s="103">
        <f t="shared" si="38"/>
        <v>54.966265199999988</v>
      </c>
      <c r="V70" s="103">
        <f t="shared" si="38"/>
        <v>44.671872599999993</v>
      </c>
      <c r="W70" s="103">
        <f t="shared" si="38"/>
        <v>46.961936999999999</v>
      </c>
      <c r="X70" s="103">
        <f t="shared" si="38"/>
        <v>57.883782599999996</v>
      </c>
      <c r="Y70" s="103">
        <f t="shared" si="38"/>
        <v>48.371207400000003</v>
      </c>
      <c r="Z70" s="103">
        <f t="shared" si="38"/>
        <v>48.547366199999999</v>
      </c>
      <c r="AA70" s="103">
        <f t="shared" si="38"/>
        <v>31.636121399999997</v>
      </c>
      <c r="AB70" s="103">
        <f t="shared" si="38"/>
        <v>44.143396199999991</v>
      </c>
    </row>
    <row r="71" spans="1:59" x14ac:dyDescent="0.25">
      <c r="A71" s="99" t="s">
        <v>37</v>
      </c>
      <c r="B71" s="102">
        <f>B70*1000</f>
        <v>9777.6</v>
      </c>
      <c r="C71" s="102">
        <f t="shared" ref="C71:AB71" si="39">C70*1000</f>
        <v>8932.6901999999991</v>
      </c>
      <c r="D71" s="102">
        <f t="shared" si="39"/>
        <v>687.42959999999994</v>
      </c>
      <c r="E71" s="102">
        <f t="shared" si="39"/>
        <v>965.80399999999986</v>
      </c>
      <c r="F71" s="102">
        <f t="shared" si="39"/>
        <v>1061.4952000000001</v>
      </c>
      <c r="G71" s="102">
        <f t="shared" si="39"/>
        <v>1100.6415999999999</v>
      </c>
      <c r="H71" s="102">
        <f t="shared" si="39"/>
        <v>13650.4252</v>
      </c>
      <c r="I71" s="102">
        <f t="shared" si="39"/>
        <v>37273.202999999994</v>
      </c>
      <c r="J71" s="102">
        <f t="shared" si="39"/>
        <v>49340.080799999996</v>
      </c>
      <c r="K71" s="102">
        <f t="shared" si="39"/>
        <v>57531.464999999997</v>
      </c>
      <c r="L71" s="102">
        <f t="shared" si="39"/>
        <v>68804.517599999992</v>
      </c>
      <c r="M71" s="102">
        <f t="shared" si="39"/>
        <v>80587.583999999988</v>
      </c>
      <c r="N71" s="102">
        <f t="shared" si="39"/>
        <v>79217.459999999992</v>
      </c>
      <c r="O71" s="102">
        <f t="shared" si="39"/>
        <v>73738.074600000007</v>
      </c>
      <c r="P71" s="102">
        <f t="shared" si="39"/>
        <v>54889.082999999999</v>
      </c>
      <c r="Q71" s="102">
        <f t="shared" si="39"/>
        <v>57531.464999999997</v>
      </c>
      <c r="R71" s="102">
        <f t="shared" si="39"/>
        <v>54536.765399999997</v>
      </c>
      <c r="S71" s="102">
        <f t="shared" si="39"/>
        <v>60614.243999999999</v>
      </c>
      <c r="T71" s="102">
        <f t="shared" si="39"/>
        <v>61759.2762</v>
      </c>
      <c r="U71" s="102">
        <f t="shared" si="39"/>
        <v>54966.265199999987</v>
      </c>
      <c r="V71" s="102">
        <f t="shared" si="39"/>
        <v>44671.872599999995</v>
      </c>
      <c r="W71" s="102">
        <f t="shared" si="39"/>
        <v>46961.936999999998</v>
      </c>
      <c r="X71" s="102">
        <f t="shared" si="39"/>
        <v>57883.782599999999</v>
      </c>
      <c r="Y71" s="102">
        <f t="shared" si="39"/>
        <v>48371.207399999999</v>
      </c>
      <c r="Z71" s="102">
        <f t="shared" si="39"/>
        <v>48547.366199999997</v>
      </c>
      <c r="AA71" s="102">
        <f t="shared" si="39"/>
        <v>31636.121399999996</v>
      </c>
      <c r="AB71" s="102">
        <f t="shared" si="39"/>
        <v>44143.396199999988</v>
      </c>
      <c r="AL71" s="75"/>
    </row>
    <row r="72" spans="1:59" x14ac:dyDescent="0.25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23.25" x14ac:dyDescent="0.35">
      <c r="A73" s="140" t="s">
        <v>86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x14ac:dyDescent="0.25">
      <c r="A74" s="106" t="s">
        <v>34</v>
      </c>
      <c r="B74" s="107">
        <v>1.0873999999999999</v>
      </c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9"/>
      <c r="R74" s="109"/>
      <c r="S74" s="109"/>
      <c r="T74" s="109"/>
      <c r="U74" s="109"/>
      <c r="V74" s="105"/>
      <c r="W74" s="105"/>
      <c r="X74" s="105"/>
      <c r="Y74" s="105"/>
      <c r="Z74" s="105"/>
      <c r="AA74" s="105"/>
      <c r="AB74" s="115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x14ac:dyDescent="0.25">
      <c r="A75" s="111" t="s">
        <v>35</v>
      </c>
      <c r="B75" s="112">
        <v>-7.8100000000000003E-2</v>
      </c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9"/>
      <c r="R75" s="109"/>
      <c r="S75" s="109"/>
      <c r="T75" s="109"/>
      <c r="U75" s="109"/>
      <c r="V75" s="105"/>
      <c r="W75" s="105"/>
      <c r="X75" s="105"/>
      <c r="Y75" s="105"/>
      <c r="Z75" s="105"/>
      <c r="AA75" s="105"/>
      <c r="AB75" s="113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x14ac:dyDescent="0.25">
      <c r="A76" s="99" t="s">
        <v>9</v>
      </c>
      <c r="B76" s="99">
        <v>0</v>
      </c>
      <c r="C76" s="99">
        <v>2</v>
      </c>
      <c r="D76" s="99">
        <v>5</v>
      </c>
      <c r="E76" s="99">
        <v>7</v>
      </c>
      <c r="F76" s="99">
        <v>9</v>
      </c>
      <c r="G76" s="99">
        <v>12</v>
      </c>
      <c r="H76" s="99">
        <v>14</v>
      </c>
      <c r="I76" s="99">
        <v>16</v>
      </c>
      <c r="J76" s="99">
        <v>19</v>
      </c>
      <c r="K76" s="99">
        <v>21</v>
      </c>
      <c r="L76" s="99">
        <v>23</v>
      </c>
      <c r="M76" s="99">
        <v>26</v>
      </c>
      <c r="N76" s="99">
        <v>28</v>
      </c>
      <c r="O76" s="99">
        <v>30</v>
      </c>
      <c r="P76" s="99">
        <v>33</v>
      </c>
      <c r="Q76" s="99">
        <v>35</v>
      </c>
      <c r="R76" s="99">
        <v>37</v>
      </c>
      <c r="S76" s="99">
        <v>40</v>
      </c>
      <c r="T76" s="99">
        <v>42</v>
      </c>
      <c r="U76" s="99">
        <v>44</v>
      </c>
      <c r="V76" s="99">
        <v>47</v>
      </c>
      <c r="W76" s="99">
        <v>49</v>
      </c>
      <c r="X76" s="99">
        <v>51</v>
      </c>
      <c r="Y76" s="99">
        <v>54</v>
      </c>
      <c r="Z76" s="99">
        <v>58</v>
      </c>
      <c r="AA76" s="99">
        <v>61</v>
      </c>
      <c r="AB76" s="99">
        <v>63</v>
      </c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x14ac:dyDescent="0.25">
      <c r="A77" s="99" t="s">
        <v>33</v>
      </c>
      <c r="B77" s="114">
        <v>0.79700000000000004</v>
      </c>
      <c r="C77" s="114">
        <v>0.75800000000000001</v>
      </c>
      <c r="D77" s="114">
        <v>0.504</v>
      </c>
      <c r="E77" s="114">
        <v>1.1419999999999999</v>
      </c>
      <c r="F77" s="114">
        <v>0.94499999999999995</v>
      </c>
      <c r="G77" s="114">
        <v>0.66800000000000004</v>
      </c>
      <c r="H77" s="114">
        <v>0.89600000000000002</v>
      </c>
      <c r="I77" s="114">
        <v>1.1619999999999999</v>
      </c>
      <c r="J77" s="114">
        <v>1.264</v>
      </c>
      <c r="K77" s="114">
        <v>1.44</v>
      </c>
      <c r="L77" s="114">
        <v>1.5940000000000001</v>
      </c>
      <c r="M77" s="114">
        <v>1.528</v>
      </c>
      <c r="N77" s="114">
        <v>1.696</v>
      </c>
      <c r="O77" s="114">
        <v>1.5980000000000001</v>
      </c>
      <c r="P77" s="114">
        <v>1.5840000000000001</v>
      </c>
      <c r="Q77" s="114">
        <v>0.879</v>
      </c>
      <c r="R77" s="114">
        <v>0.86599999999999999</v>
      </c>
      <c r="S77" s="114">
        <v>0.89800000000000002</v>
      </c>
      <c r="T77" s="114">
        <v>0.94199999999999995</v>
      </c>
      <c r="U77" s="114">
        <v>0.69199999999999995</v>
      </c>
      <c r="V77" s="114">
        <v>0.66800000000000004</v>
      </c>
      <c r="W77" s="114">
        <v>0.70299999999999996</v>
      </c>
      <c r="X77" s="114">
        <v>0.94899999999999995</v>
      </c>
      <c r="Y77" s="114">
        <v>0.81599999999999995</v>
      </c>
      <c r="Z77" s="114">
        <v>0.83699999999999997</v>
      </c>
      <c r="AA77" s="114">
        <v>0.86299999999999999</v>
      </c>
      <c r="AB77" s="114">
        <v>0.91200000000000003</v>
      </c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x14ac:dyDescent="0.25">
      <c r="A78" s="99" t="s">
        <v>12</v>
      </c>
      <c r="B78" s="99">
        <v>126</v>
      </c>
      <c r="C78" s="99">
        <v>126</v>
      </c>
      <c r="D78" s="99">
        <v>126</v>
      </c>
      <c r="E78" s="99">
        <v>41</v>
      </c>
      <c r="F78" s="99">
        <v>41</v>
      </c>
      <c r="G78" s="99">
        <v>41</v>
      </c>
      <c r="H78" s="99">
        <v>41</v>
      </c>
      <c r="I78" s="99">
        <v>41</v>
      </c>
      <c r="J78" s="99">
        <v>41</v>
      </c>
      <c r="K78" s="99">
        <v>41</v>
      </c>
      <c r="L78" s="99">
        <v>41</v>
      </c>
      <c r="M78" s="99">
        <v>41</v>
      </c>
      <c r="N78" s="99">
        <v>41</v>
      </c>
      <c r="O78" s="99">
        <v>41</v>
      </c>
      <c r="P78" s="99">
        <v>41</v>
      </c>
      <c r="Q78" s="99">
        <v>81</v>
      </c>
      <c r="R78" s="99">
        <v>81</v>
      </c>
      <c r="S78" s="99">
        <v>81</v>
      </c>
      <c r="T78" s="99">
        <v>81</v>
      </c>
      <c r="U78" s="99">
        <v>126</v>
      </c>
      <c r="V78" s="99">
        <v>126</v>
      </c>
      <c r="W78" s="99">
        <v>126</v>
      </c>
      <c r="X78" s="99">
        <v>81</v>
      </c>
      <c r="Y78" s="99">
        <v>81</v>
      </c>
      <c r="Z78" s="99">
        <v>81</v>
      </c>
      <c r="AA78" s="99">
        <v>81</v>
      </c>
      <c r="AB78" s="99">
        <v>81</v>
      </c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76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x14ac:dyDescent="0.25">
      <c r="A79" s="99" t="s">
        <v>36</v>
      </c>
      <c r="B79" s="103">
        <f>(($B$65*B77+$B$75)*B78)</f>
        <v>99.358282799999998</v>
      </c>
      <c r="C79" s="103">
        <f t="shared" ref="C79:AB79" si="40">(($B$65*C77+$B$75)*C78)</f>
        <v>94.014799199999985</v>
      </c>
      <c r="D79" s="103">
        <f t="shared" si="40"/>
        <v>59.213649599999989</v>
      </c>
      <c r="E79" s="103">
        <f t="shared" si="40"/>
        <v>47.712142799999995</v>
      </c>
      <c r="F79" s="103">
        <f t="shared" si="40"/>
        <v>38.929212999999997</v>
      </c>
      <c r="G79" s="103">
        <f t="shared" si="40"/>
        <v>26.579611200000002</v>
      </c>
      <c r="H79" s="103">
        <f t="shared" si="40"/>
        <v>36.744626400000001</v>
      </c>
      <c r="I79" s="103">
        <f t="shared" si="40"/>
        <v>48.603810799999991</v>
      </c>
      <c r="J79" s="103">
        <f t="shared" si="40"/>
        <v>53.151317599999999</v>
      </c>
      <c r="K79" s="103">
        <f t="shared" si="40"/>
        <v>60.997995999999993</v>
      </c>
      <c r="L79" s="103">
        <f t="shared" si="40"/>
        <v>67.863839600000006</v>
      </c>
      <c r="M79" s="103">
        <f t="shared" si="40"/>
        <v>64.921335200000001</v>
      </c>
      <c r="N79" s="103">
        <f t="shared" si="40"/>
        <v>72.411346399999985</v>
      </c>
      <c r="O79" s="103">
        <f t="shared" si="40"/>
        <v>68.042173199999993</v>
      </c>
      <c r="P79" s="103">
        <f t="shared" si="40"/>
        <v>67.418005600000001</v>
      </c>
      <c r="Q79" s="103">
        <f t="shared" si="40"/>
        <v>71.095692599999992</v>
      </c>
      <c r="R79" s="103">
        <f t="shared" si="40"/>
        <v>69.95066039999999</v>
      </c>
      <c r="S79" s="103">
        <f t="shared" si="40"/>
        <v>72.769201199999998</v>
      </c>
      <c r="T79" s="103">
        <f t="shared" si="40"/>
        <v>76.644694799999982</v>
      </c>
      <c r="U79" s="102">
        <f t="shared" si="40"/>
        <v>84.971980799999969</v>
      </c>
      <c r="V79" s="102">
        <f t="shared" si="40"/>
        <v>81.683683200000004</v>
      </c>
      <c r="W79" s="102">
        <f t="shared" si="40"/>
        <v>86.47911719999999</v>
      </c>
      <c r="X79" s="103">
        <f t="shared" si="40"/>
        <v>77.261250599999983</v>
      </c>
      <c r="Y79" s="103">
        <f t="shared" si="40"/>
        <v>65.546690399999989</v>
      </c>
      <c r="Z79" s="103">
        <f t="shared" si="40"/>
        <v>67.39635779999999</v>
      </c>
      <c r="AA79" s="103">
        <f t="shared" si="40"/>
        <v>69.686422199999981</v>
      </c>
      <c r="AB79" s="103">
        <f t="shared" si="40"/>
        <v>74.002312799999999</v>
      </c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x14ac:dyDescent="0.25">
      <c r="A80" s="99" t="s">
        <v>37</v>
      </c>
      <c r="B80" s="102">
        <f>B79*1000</f>
        <v>99358.282800000001</v>
      </c>
      <c r="C80" s="102">
        <f t="shared" ref="C80:AB80" si="41">C79*1000</f>
        <v>94014.799199999979</v>
      </c>
      <c r="D80" s="102">
        <f t="shared" si="41"/>
        <v>59213.64959999999</v>
      </c>
      <c r="E80" s="102">
        <f t="shared" si="41"/>
        <v>47712.142799999994</v>
      </c>
      <c r="F80" s="102">
        <f t="shared" si="41"/>
        <v>38929.212999999996</v>
      </c>
      <c r="G80" s="102">
        <f t="shared" si="41"/>
        <v>26579.611200000003</v>
      </c>
      <c r="H80" s="102">
        <f t="shared" si="41"/>
        <v>36744.626400000001</v>
      </c>
      <c r="I80" s="102">
        <f t="shared" si="41"/>
        <v>48603.810799999992</v>
      </c>
      <c r="J80" s="102">
        <f t="shared" si="41"/>
        <v>53151.317600000002</v>
      </c>
      <c r="K80" s="102">
        <f t="shared" si="41"/>
        <v>60997.995999999992</v>
      </c>
      <c r="L80" s="102">
        <f t="shared" si="41"/>
        <v>67863.839600000007</v>
      </c>
      <c r="M80" s="102">
        <f t="shared" si="41"/>
        <v>64921.335200000001</v>
      </c>
      <c r="N80" s="102">
        <f t="shared" si="41"/>
        <v>72411.34639999998</v>
      </c>
      <c r="O80" s="102">
        <f t="shared" si="41"/>
        <v>68042.17319999999</v>
      </c>
      <c r="P80" s="102">
        <f t="shared" si="41"/>
        <v>67418.005600000004</v>
      </c>
      <c r="Q80" s="102">
        <f t="shared" si="41"/>
        <v>71095.692599999995</v>
      </c>
      <c r="R80" s="102">
        <f t="shared" si="41"/>
        <v>69950.660399999993</v>
      </c>
      <c r="S80" s="102">
        <f t="shared" si="41"/>
        <v>72769.201199999996</v>
      </c>
      <c r="T80" s="102">
        <f t="shared" si="41"/>
        <v>76644.694799999983</v>
      </c>
      <c r="U80" s="102">
        <f t="shared" si="41"/>
        <v>84971.980799999976</v>
      </c>
      <c r="V80" s="102">
        <f t="shared" si="41"/>
        <v>81683.683199999999</v>
      </c>
      <c r="W80" s="102">
        <f t="shared" si="41"/>
        <v>86479.117199999993</v>
      </c>
      <c r="X80" s="102">
        <f t="shared" si="41"/>
        <v>77261.250599999985</v>
      </c>
      <c r="Y80" s="102">
        <f t="shared" si="41"/>
        <v>65546.690399999992</v>
      </c>
      <c r="Z80" s="102">
        <f t="shared" si="41"/>
        <v>67396.357799999983</v>
      </c>
      <c r="AA80" s="102">
        <f t="shared" si="41"/>
        <v>69686.422199999986</v>
      </c>
      <c r="AB80" s="102">
        <f t="shared" si="41"/>
        <v>74002.3128</v>
      </c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69" x14ac:dyDescent="0.25"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69" x14ac:dyDescent="0.25"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69" x14ac:dyDescent="0.25"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69" ht="23.25" x14ac:dyDescent="0.35">
      <c r="A84" s="147" t="s">
        <v>87</v>
      </c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9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 spans="1:69" x14ac:dyDescent="0.25">
      <c r="A85" s="36" t="s">
        <v>38</v>
      </c>
      <c r="B85" s="37">
        <v>0.03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U85" s="4"/>
      <c r="AB85" s="3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 spans="1:69" x14ac:dyDescent="0.25">
      <c r="A86" s="24" t="s">
        <v>39</v>
      </c>
      <c r="B86" s="30">
        <v>0.98050000000000004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U86" s="4"/>
      <c r="AB86" s="32"/>
      <c r="AH86" s="40"/>
      <c r="AI86" s="40"/>
      <c r="AJ86" s="1"/>
      <c r="AK86" s="43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 spans="1:69" x14ac:dyDescent="0.25">
      <c r="A87" s="2" t="s">
        <v>9</v>
      </c>
      <c r="B87" s="2">
        <v>0</v>
      </c>
      <c r="C87" s="2">
        <v>2</v>
      </c>
      <c r="D87" s="2">
        <v>5</v>
      </c>
      <c r="E87" s="2">
        <v>7</v>
      </c>
      <c r="F87" s="2">
        <v>9</v>
      </c>
      <c r="G87" s="2">
        <v>12</v>
      </c>
      <c r="H87" s="2">
        <v>14</v>
      </c>
      <c r="I87" s="2">
        <v>16</v>
      </c>
      <c r="J87" s="2">
        <v>19</v>
      </c>
      <c r="K87" s="2">
        <v>21</v>
      </c>
      <c r="L87" s="2">
        <v>23</v>
      </c>
      <c r="M87" s="2">
        <v>26</v>
      </c>
      <c r="N87" s="2">
        <v>28</v>
      </c>
      <c r="O87" s="2">
        <v>30</v>
      </c>
      <c r="P87" s="2">
        <v>33</v>
      </c>
      <c r="Q87" s="2">
        <v>35</v>
      </c>
      <c r="R87" s="2">
        <v>37</v>
      </c>
      <c r="S87" s="2">
        <v>40</v>
      </c>
      <c r="T87" s="2">
        <v>42</v>
      </c>
      <c r="U87" s="2">
        <v>44</v>
      </c>
      <c r="V87" s="2">
        <v>47</v>
      </c>
      <c r="W87" s="2">
        <v>49</v>
      </c>
      <c r="X87" s="2">
        <v>51</v>
      </c>
      <c r="Y87" s="2">
        <v>54</v>
      </c>
      <c r="Z87" s="2">
        <v>58</v>
      </c>
      <c r="AA87" s="2">
        <v>61</v>
      </c>
      <c r="AB87" s="2">
        <v>63</v>
      </c>
      <c r="AH87" s="41"/>
      <c r="AI87" s="42"/>
      <c r="AJ87" s="1"/>
      <c r="AK87" s="44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1:69" x14ac:dyDescent="0.25">
      <c r="A88" s="26" t="s">
        <v>41</v>
      </c>
      <c r="B88" s="27">
        <v>0.96</v>
      </c>
      <c r="C88" s="25">
        <v>0.92</v>
      </c>
      <c r="D88" s="25">
        <v>1.01</v>
      </c>
      <c r="E88" s="25">
        <v>0.94</v>
      </c>
      <c r="F88" s="25">
        <v>0.85</v>
      </c>
      <c r="G88" s="25">
        <v>0.78</v>
      </c>
      <c r="H88" s="25">
        <v>0.83</v>
      </c>
      <c r="I88" s="25">
        <v>0.84</v>
      </c>
      <c r="J88" s="25">
        <v>0.92</v>
      </c>
      <c r="K88" s="25">
        <v>0.91</v>
      </c>
      <c r="L88" s="25">
        <v>1</v>
      </c>
      <c r="M88" s="25">
        <v>1.01</v>
      </c>
      <c r="N88" s="25">
        <v>1.1299999999999999</v>
      </c>
      <c r="O88" s="25">
        <v>0.8</v>
      </c>
      <c r="P88" s="25">
        <v>1.1599999999999999</v>
      </c>
      <c r="Q88" s="25">
        <v>0.95</v>
      </c>
      <c r="R88" s="25">
        <v>1</v>
      </c>
      <c r="S88" s="25">
        <v>0.85</v>
      </c>
      <c r="T88" s="25">
        <v>1.04</v>
      </c>
      <c r="U88" s="25">
        <v>1.1299999999999999</v>
      </c>
      <c r="V88" s="25">
        <v>0.85</v>
      </c>
      <c r="W88" s="25">
        <v>1.1200000000000001</v>
      </c>
      <c r="X88" s="25">
        <v>1.26</v>
      </c>
      <c r="Y88" s="25">
        <v>0.99</v>
      </c>
      <c r="Z88" s="25">
        <v>0.87</v>
      </c>
      <c r="AA88" s="25">
        <v>1.08</v>
      </c>
      <c r="AB88" s="25">
        <v>1.1000000000000001</v>
      </c>
      <c r="AH88" s="1"/>
      <c r="AI88" s="1"/>
      <c r="AJ88" s="1"/>
      <c r="AK88" s="44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1"/>
      <c r="BN88" s="1"/>
      <c r="BO88" s="1"/>
      <c r="BP88" s="1"/>
      <c r="BQ88" s="1"/>
    </row>
    <row r="89" spans="1:69" x14ac:dyDescent="0.25">
      <c r="A89" s="26" t="s">
        <v>184</v>
      </c>
      <c r="B89" s="27">
        <v>0.41</v>
      </c>
      <c r="C89" s="25">
        <v>0.88</v>
      </c>
      <c r="D89" s="25">
        <v>1.6</v>
      </c>
      <c r="E89" s="25">
        <v>1.44</v>
      </c>
      <c r="F89" s="25">
        <v>1.34</v>
      </c>
      <c r="G89" s="25">
        <v>1.28</v>
      </c>
      <c r="H89" s="25">
        <v>1.08</v>
      </c>
      <c r="I89" s="25">
        <v>0.99</v>
      </c>
      <c r="J89" s="25">
        <v>0.98</v>
      </c>
      <c r="K89" s="87">
        <v>0.95</v>
      </c>
      <c r="L89" s="25">
        <v>1.06</v>
      </c>
      <c r="M89" s="25">
        <v>0.89</v>
      </c>
      <c r="N89" s="25">
        <v>0.95</v>
      </c>
      <c r="O89" s="25">
        <v>0.77</v>
      </c>
      <c r="P89" s="25">
        <v>1.1499999999999999</v>
      </c>
      <c r="Q89" s="25">
        <v>0.98</v>
      </c>
      <c r="R89" s="25">
        <v>1.04</v>
      </c>
      <c r="S89" s="25">
        <v>0.91</v>
      </c>
      <c r="T89" s="25">
        <v>1.02</v>
      </c>
      <c r="U89" s="25">
        <v>1.34</v>
      </c>
      <c r="V89" s="25">
        <v>1.18</v>
      </c>
      <c r="W89" s="25">
        <v>1.2</v>
      </c>
      <c r="X89" s="25">
        <v>1.18</v>
      </c>
      <c r="Y89" s="25">
        <v>0.97</v>
      </c>
      <c r="Z89" s="25">
        <v>0.93</v>
      </c>
      <c r="AA89" s="25">
        <v>1.18</v>
      </c>
      <c r="AB89" s="25">
        <v>1.17</v>
      </c>
      <c r="AD89" s="1"/>
      <c r="AE89" s="1"/>
      <c r="AF89" s="1"/>
      <c r="AG89" s="1"/>
      <c r="AH89" s="1"/>
      <c r="AI89" s="1"/>
      <c r="AJ89" s="1"/>
      <c r="AK89" s="44"/>
      <c r="AL89" s="1"/>
      <c r="AM89" s="1"/>
      <c r="AN89" s="1"/>
      <c r="AO89" s="1"/>
      <c r="AP89" s="1"/>
      <c r="AQ89" s="1"/>
      <c r="AR89" s="1"/>
      <c r="AS89" s="1"/>
      <c r="AT89" s="1"/>
      <c r="AU89" s="46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 spans="1:69" x14ac:dyDescent="0.25">
      <c r="A90" s="26" t="s">
        <v>42</v>
      </c>
      <c r="B90" s="29">
        <f t="shared" ref="B90:P90" si="42">(B89-$B$85)*14*0.25*1000*$B$86/B88</f>
        <v>1358.4010416666667</v>
      </c>
      <c r="C90" s="29">
        <f t="shared" si="42"/>
        <v>3170.638586956522</v>
      </c>
      <c r="D90" s="29">
        <f t="shared" si="42"/>
        <v>5334.5024752475247</v>
      </c>
      <c r="E90" s="29">
        <f t="shared" si="42"/>
        <v>5147.625</v>
      </c>
      <c r="F90" s="29">
        <f t="shared" si="42"/>
        <v>5288.9323529411768</v>
      </c>
      <c r="G90" s="29">
        <f t="shared" si="42"/>
        <v>5499.5993589743584</v>
      </c>
      <c r="H90" s="29">
        <f t="shared" si="42"/>
        <v>4341.3704819277118</v>
      </c>
      <c r="I90" s="29">
        <f t="shared" si="42"/>
        <v>3922</v>
      </c>
      <c r="J90" s="29">
        <f t="shared" si="42"/>
        <v>3543.6548913043471</v>
      </c>
      <c r="K90" s="29">
        <f t="shared" si="42"/>
        <v>3469.4615384615377</v>
      </c>
      <c r="L90" s="29">
        <f t="shared" si="42"/>
        <v>3534.7025000000003</v>
      </c>
      <c r="M90" s="29">
        <f t="shared" si="42"/>
        <v>2922.084158415842</v>
      </c>
      <c r="N90" s="29">
        <f t="shared" si="42"/>
        <v>2793.9911504424776</v>
      </c>
      <c r="O90" s="29">
        <f t="shared" si="42"/>
        <v>3174.3687499999996</v>
      </c>
      <c r="P90" s="29">
        <f t="shared" si="42"/>
        <v>3313.4137931034479</v>
      </c>
      <c r="Q90" s="29">
        <f t="shared" ref="Q90:AB90" si="43">(Q89-$B$85)*14*0.25*1000*$B$86/Q88</f>
        <v>3431.7499999999995</v>
      </c>
      <c r="R90" s="29">
        <f t="shared" si="43"/>
        <v>3466.0675000000001</v>
      </c>
      <c r="S90" s="29">
        <f t="shared" si="43"/>
        <v>3552.8705882352942</v>
      </c>
      <c r="T90" s="29">
        <f t="shared" si="43"/>
        <v>3266.7620192307695</v>
      </c>
      <c r="U90" s="29">
        <f t="shared" si="43"/>
        <v>3978.4004424778764</v>
      </c>
      <c r="V90" s="29">
        <f t="shared" si="43"/>
        <v>4642.9558823529414</v>
      </c>
      <c r="W90" s="29">
        <f t="shared" si="43"/>
        <v>3584.9531249999991</v>
      </c>
      <c r="X90" s="29">
        <f t="shared" si="43"/>
        <v>3132.1527777777778</v>
      </c>
      <c r="Y90" s="29">
        <f t="shared" si="43"/>
        <v>3258.4292929292933</v>
      </c>
      <c r="Z90" s="29">
        <f t="shared" si="43"/>
        <v>3550.0862068965521</v>
      </c>
      <c r="AA90" s="29">
        <f t="shared" si="43"/>
        <v>3654.1782407407404</v>
      </c>
      <c r="AB90" s="29">
        <f t="shared" si="43"/>
        <v>3556.5409090909084</v>
      </c>
      <c r="AD90" s="1"/>
      <c r="AE90" s="1"/>
      <c r="AF90" s="1"/>
      <c r="AG90" s="1"/>
      <c r="AH90" s="1"/>
      <c r="AI90" s="1"/>
      <c r="AJ90" s="1"/>
      <c r="AK90" s="44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1"/>
      <c r="BN90" s="1"/>
      <c r="BO90" s="1"/>
      <c r="BP90" s="1"/>
      <c r="BQ90" s="1"/>
    </row>
    <row r="91" spans="1:69" x14ac:dyDescent="0.25">
      <c r="A91" s="26" t="s">
        <v>208</v>
      </c>
      <c r="B91" s="127">
        <f>B90/1000</f>
        <v>1.3584010416666668</v>
      </c>
      <c r="C91" s="127">
        <f t="shared" ref="C91" si="44">C90/1000</f>
        <v>3.1706385869565219</v>
      </c>
      <c r="D91" s="127">
        <f t="shared" ref="D91" si="45">D90/1000</f>
        <v>5.3345024752475245</v>
      </c>
      <c r="E91" s="127">
        <f t="shared" ref="E91" si="46">E90/1000</f>
        <v>5.1476249999999997</v>
      </c>
      <c r="F91" s="127">
        <f t="shared" ref="F91" si="47">F90/1000</f>
        <v>5.2889323529411767</v>
      </c>
      <c r="G91" s="127">
        <f t="shared" ref="G91" si="48">G90/1000</f>
        <v>5.4995993589743586</v>
      </c>
      <c r="H91" s="127">
        <f t="shared" ref="H91" si="49">H90/1000</f>
        <v>4.3413704819277115</v>
      </c>
      <c r="I91" s="127">
        <f t="shared" ref="I91" si="50">I90/1000</f>
        <v>3.9220000000000002</v>
      </c>
      <c r="J91" s="127">
        <f t="shared" ref="J91" si="51">J90/1000</f>
        <v>3.5436548913043469</v>
      </c>
      <c r="K91" s="127">
        <f t="shared" ref="K91" si="52">K90/1000</f>
        <v>3.4694615384615375</v>
      </c>
      <c r="L91" s="127">
        <f t="shared" ref="L91" si="53">L90/1000</f>
        <v>3.5347025000000003</v>
      </c>
      <c r="M91" s="127">
        <f t="shared" ref="M91" si="54">M90/1000</f>
        <v>2.9220841584158421</v>
      </c>
      <c r="N91" s="127">
        <f t="shared" ref="N91" si="55">N90/1000</f>
        <v>2.7939911504424777</v>
      </c>
      <c r="O91" s="127">
        <f t="shared" ref="O91" si="56">O90/1000</f>
        <v>3.1743687499999997</v>
      </c>
      <c r="P91" s="127">
        <f t="shared" ref="P91" si="57">P90/1000</f>
        <v>3.313413793103448</v>
      </c>
      <c r="Q91" s="127">
        <f t="shared" ref="Q91" si="58">Q90/1000</f>
        <v>3.4317499999999996</v>
      </c>
      <c r="R91" s="127">
        <f t="shared" ref="R91" si="59">R90/1000</f>
        <v>3.4660675000000003</v>
      </c>
      <c r="S91" s="127">
        <f>S90/1000</f>
        <v>3.5528705882352942</v>
      </c>
      <c r="T91" s="127">
        <f t="shared" ref="T91" si="60">T90/1000</f>
        <v>3.2667620192307694</v>
      </c>
      <c r="U91" s="127">
        <f t="shared" ref="U91" si="61">U90/1000</f>
        <v>3.9784004424778763</v>
      </c>
      <c r="V91" s="127">
        <f t="shared" ref="V91" si="62">V90/1000</f>
        <v>4.6429558823529415</v>
      </c>
      <c r="W91" s="127">
        <f t="shared" ref="W91" si="63">W90/1000</f>
        <v>3.5849531249999993</v>
      </c>
      <c r="X91" s="127">
        <f t="shared" ref="X91" si="64">X90/1000</f>
        <v>3.1321527777777778</v>
      </c>
      <c r="Y91" s="127">
        <f t="shared" ref="Y91" si="65">Y90/1000</f>
        <v>3.2584292929292933</v>
      </c>
      <c r="Z91" s="127">
        <f t="shared" ref="Z91" si="66">Z90/1000</f>
        <v>3.5500862068965522</v>
      </c>
      <c r="AA91" s="127">
        <f t="shared" ref="AA91" si="67">AA90/1000</f>
        <v>3.6541782407407406</v>
      </c>
      <c r="AB91" s="127">
        <f t="shared" ref="AB91" si="68">AB90/1000</f>
        <v>3.5565409090909084</v>
      </c>
    </row>
    <row r="92" spans="1:69" ht="23.25" x14ac:dyDescent="0.35">
      <c r="A92" s="147" t="s">
        <v>90</v>
      </c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9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 spans="1:69" x14ac:dyDescent="0.25">
      <c r="A93" s="36" t="s">
        <v>38</v>
      </c>
      <c r="B93" s="37">
        <v>0.03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U93" s="4"/>
      <c r="AB93" s="31"/>
      <c r="AD93" s="40"/>
      <c r="AE93" s="40"/>
      <c r="AF93" s="1"/>
      <c r="AG93" s="43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 spans="1:69" x14ac:dyDescent="0.25">
      <c r="A94" s="24" t="s">
        <v>39</v>
      </c>
      <c r="B94" s="30">
        <v>0.98050000000000004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U94" s="4"/>
      <c r="AB94" s="32"/>
      <c r="AD94" s="41"/>
      <c r="AE94" s="42"/>
      <c r="AF94" s="1"/>
      <c r="AG94" s="44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1:69" x14ac:dyDescent="0.25">
      <c r="A95" s="2" t="s">
        <v>9</v>
      </c>
      <c r="B95" s="2">
        <v>0</v>
      </c>
      <c r="C95" s="2">
        <v>2</v>
      </c>
      <c r="D95" s="2">
        <v>5</v>
      </c>
      <c r="E95" s="2">
        <v>7</v>
      </c>
      <c r="F95" s="2">
        <v>9</v>
      </c>
      <c r="G95" s="2">
        <v>12</v>
      </c>
      <c r="H95" s="2">
        <v>14</v>
      </c>
      <c r="I95" s="2">
        <v>16</v>
      </c>
      <c r="J95" s="2">
        <v>19</v>
      </c>
      <c r="K95" s="2">
        <v>21</v>
      </c>
      <c r="L95" s="2">
        <v>23</v>
      </c>
      <c r="M95" s="2">
        <v>26</v>
      </c>
      <c r="N95" s="2">
        <v>28</v>
      </c>
      <c r="O95" s="2">
        <v>30</v>
      </c>
      <c r="P95" s="2">
        <v>33</v>
      </c>
      <c r="Q95" s="2">
        <v>35</v>
      </c>
      <c r="R95" s="2">
        <v>37</v>
      </c>
      <c r="S95" s="2">
        <v>40</v>
      </c>
      <c r="T95" s="2">
        <v>42</v>
      </c>
      <c r="U95" s="2">
        <v>44</v>
      </c>
      <c r="V95" s="2">
        <v>47</v>
      </c>
      <c r="W95" s="2">
        <v>49</v>
      </c>
      <c r="X95" s="2">
        <v>51</v>
      </c>
      <c r="Y95" s="2">
        <v>54</v>
      </c>
      <c r="Z95" s="2">
        <v>58</v>
      </c>
      <c r="AA95" s="2">
        <v>61</v>
      </c>
      <c r="AB95" s="2">
        <v>63</v>
      </c>
      <c r="AD95" s="1"/>
      <c r="AE95" s="1"/>
      <c r="AF95" s="1"/>
      <c r="AG95" s="44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1"/>
      <c r="BJ95" s="1"/>
      <c r="BK95" s="1"/>
      <c r="BL95" s="1"/>
      <c r="BM95" s="1"/>
      <c r="BN95" s="1"/>
      <c r="BO95" s="1"/>
      <c r="BP95" s="1"/>
      <c r="BQ95" s="1"/>
    </row>
    <row r="96" spans="1:69" x14ac:dyDescent="0.25">
      <c r="A96" s="26" t="s">
        <v>41</v>
      </c>
      <c r="B96" s="27">
        <v>0.8</v>
      </c>
      <c r="C96" s="27">
        <v>0.66</v>
      </c>
      <c r="D96" s="27">
        <v>0.78</v>
      </c>
      <c r="E96" s="27">
        <v>0.94</v>
      </c>
      <c r="F96" s="27">
        <v>0.72</v>
      </c>
      <c r="G96" s="27">
        <v>0.81</v>
      </c>
      <c r="H96" s="27">
        <v>1.07</v>
      </c>
      <c r="I96" s="27">
        <v>0.79</v>
      </c>
      <c r="J96" s="27">
        <v>0.74</v>
      </c>
      <c r="K96" s="27">
        <v>0.7</v>
      </c>
      <c r="L96" s="27">
        <v>1.01</v>
      </c>
      <c r="M96" s="27">
        <v>0.63</v>
      </c>
      <c r="N96" s="27">
        <v>0.75</v>
      </c>
      <c r="O96" s="27">
        <v>0.88</v>
      </c>
      <c r="P96" s="27">
        <v>0.78</v>
      </c>
      <c r="Q96" s="27">
        <v>0.93</v>
      </c>
      <c r="R96" s="27">
        <v>0.87</v>
      </c>
      <c r="S96" s="27">
        <v>0.8</v>
      </c>
      <c r="T96" s="27">
        <v>0.69</v>
      </c>
      <c r="U96" s="27">
        <v>0.93</v>
      </c>
      <c r="V96" s="27">
        <v>0.76</v>
      </c>
      <c r="W96" s="27">
        <v>0.81</v>
      </c>
      <c r="X96" s="27">
        <v>1.1000000000000001</v>
      </c>
      <c r="Y96" s="27">
        <v>0.91</v>
      </c>
      <c r="Z96" s="27">
        <v>1.1200000000000001</v>
      </c>
      <c r="AA96" s="27">
        <v>0.88</v>
      </c>
      <c r="AB96" s="27">
        <v>0.99</v>
      </c>
      <c r="AD96" s="1"/>
      <c r="AE96" s="1"/>
      <c r="AF96" s="1"/>
      <c r="AG96" s="44"/>
      <c r="AH96" s="1"/>
      <c r="AI96" s="1"/>
      <c r="AJ96" s="1"/>
      <c r="AK96" s="1"/>
      <c r="AL96" s="1"/>
      <c r="AM96" s="1"/>
      <c r="AN96" s="1"/>
      <c r="AO96" s="1"/>
      <c r="AP96" s="1"/>
      <c r="AQ96" s="46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</row>
    <row r="97" spans="1:62" x14ac:dyDescent="0.25">
      <c r="A97" s="26" t="s">
        <v>184</v>
      </c>
      <c r="B97" s="27">
        <v>0.22</v>
      </c>
      <c r="C97" s="27">
        <v>0.32</v>
      </c>
      <c r="D97" s="27">
        <v>0.52</v>
      </c>
      <c r="E97" s="27">
        <v>0.94</v>
      </c>
      <c r="F97" s="27">
        <v>0.86</v>
      </c>
      <c r="G97" s="27">
        <v>0.88</v>
      </c>
      <c r="H97" s="27">
        <v>1.38</v>
      </c>
      <c r="I97" s="27">
        <v>1</v>
      </c>
      <c r="J97" s="27">
        <v>0.85</v>
      </c>
      <c r="K97" s="88">
        <v>0.75</v>
      </c>
      <c r="L97" s="27">
        <v>0.96</v>
      </c>
      <c r="M97" s="27">
        <v>0.71</v>
      </c>
      <c r="N97" s="27">
        <v>0.74</v>
      </c>
      <c r="O97" s="27">
        <v>0.81</v>
      </c>
      <c r="P97" s="27">
        <v>0.8</v>
      </c>
      <c r="Q97" s="27">
        <v>0.85</v>
      </c>
      <c r="R97" s="27">
        <v>0.78</v>
      </c>
      <c r="S97" s="27">
        <v>0.78</v>
      </c>
      <c r="T97" s="27">
        <v>0.76</v>
      </c>
      <c r="U97" s="27">
        <v>0.93</v>
      </c>
      <c r="V97" s="27">
        <v>0.87</v>
      </c>
      <c r="W97" s="27">
        <v>1.02</v>
      </c>
      <c r="X97" s="27">
        <v>1.02</v>
      </c>
      <c r="Y97" s="27">
        <v>0.87</v>
      </c>
      <c r="Z97" s="27">
        <v>1.06</v>
      </c>
      <c r="AA97" s="27">
        <v>0.85</v>
      </c>
      <c r="AB97" s="27">
        <v>0.78</v>
      </c>
      <c r="AD97" s="1"/>
      <c r="AE97" s="1"/>
      <c r="AF97" s="1"/>
      <c r="AG97" s="44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1"/>
      <c r="BJ97" s="1"/>
    </row>
    <row r="98" spans="1:62" x14ac:dyDescent="0.25">
      <c r="A98" s="26" t="s">
        <v>42</v>
      </c>
      <c r="B98" s="29">
        <f>(B97-$B$93)*14*0.25*1000*$B$94/B96</f>
        <v>815.04062499999998</v>
      </c>
      <c r="C98" s="29">
        <f t="shared" ref="C98:AB98" si="69">(C97-$B$93)*14*0.25*1000*$B$94/C96</f>
        <v>1507.8901515151515</v>
      </c>
      <c r="D98" s="29">
        <f t="shared" si="69"/>
        <v>2155.8429487179487</v>
      </c>
      <c r="E98" s="29">
        <f t="shared" si="69"/>
        <v>3322.2260638297867</v>
      </c>
      <c r="F98" s="29">
        <f t="shared" si="69"/>
        <v>3956.0451388888891</v>
      </c>
      <c r="G98" s="29">
        <f t="shared" si="69"/>
        <v>3601.2191358024693</v>
      </c>
      <c r="H98" s="29">
        <f t="shared" si="69"/>
        <v>4329.7780373831774</v>
      </c>
      <c r="I98" s="29">
        <f t="shared" si="69"/>
        <v>4213.6677215189875</v>
      </c>
      <c r="J98" s="29">
        <f t="shared" si="69"/>
        <v>3802.75</v>
      </c>
      <c r="K98" s="29">
        <f t="shared" si="69"/>
        <v>3529.8</v>
      </c>
      <c r="L98" s="29">
        <f t="shared" si="69"/>
        <v>3159.9282178217823</v>
      </c>
      <c r="M98" s="29">
        <f t="shared" si="69"/>
        <v>3704.1111111111113</v>
      </c>
      <c r="N98" s="29">
        <f t="shared" si="69"/>
        <v>3248.7233333333334</v>
      </c>
      <c r="O98" s="29">
        <f t="shared" si="69"/>
        <v>3041.7784090909095</v>
      </c>
      <c r="P98" s="29">
        <f t="shared" si="69"/>
        <v>3387.753205128206</v>
      </c>
      <c r="Q98" s="29">
        <f t="shared" si="69"/>
        <v>3025.8440860215051</v>
      </c>
      <c r="R98" s="29">
        <f t="shared" si="69"/>
        <v>2958.405172413793</v>
      </c>
      <c r="S98" s="29">
        <f t="shared" si="69"/>
        <v>3217.265625</v>
      </c>
      <c r="T98" s="29">
        <f t="shared" si="69"/>
        <v>3630.692028985507</v>
      </c>
      <c r="U98" s="29">
        <f t="shared" si="69"/>
        <v>3321.0483870967741</v>
      </c>
      <c r="V98" s="29">
        <f t="shared" si="69"/>
        <v>3792.9868421052633</v>
      </c>
      <c r="W98" s="29">
        <f t="shared" si="69"/>
        <v>4194.3611111111113</v>
      </c>
      <c r="X98" s="29">
        <f t="shared" si="69"/>
        <v>3088.5750000000003</v>
      </c>
      <c r="Y98" s="29">
        <f t="shared" si="69"/>
        <v>3167.7692307692309</v>
      </c>
      <c r="Z98" s="29">
        <f t="shared" si="69"/>
        <v>3155.984375</v>
      </c>
      <c r="AA98" s="29">
        <f t="shared" si="69"/>
        <v>3197.7670454545455</v>
      </c>
      <c r="AB98" s="29">
        <f t="shared" si="69"/>
        <v>2599.810606060606</v>
      </c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</row>
    <row r="99" spans="1:62" x14ac:dyDescent="0.25">
      <c r="A99" s="26" t="s">
        <v>208</v>
      </c>
      <c r="B99" s="127">
        <f>B98/1000</f>
        <v>0.81504062499999996</v>
      </c>
      <c r="C99" s="127">
        <f t="shared" ref="C99" si="70">C98/1000</f>
        <v>1.5078901515151515</v>
      </c>
      <c r="D99" s="127">
        <f t="shared" ref="D99" si="71">D98/1000</f>
        <v>2.1558429487179489</v>
      </c>
      <c r="E99" s="127">
        <f t="shared" ref="E99" si="72">E98/1000</f>
        <v>3.3222260638297865</v>
      </c>
      <c r="F99" s="127">
        <f t="shared" ref="F99" si="73">F98/1000</f>
        <v>3.9560451388888893</v>
      </c>
      <c r="G99" s="127">
        <f t="shared" ref="G99" si="74">G98/1000</f>
        <v>3.6012191358024692</v>
      </c>
      <c r="H99" s="127">
        <f t="shared" ref="H99" si="75">H98/1000</f>
        <v>4.3297780373831776</v>
      </c>
      <c r="I99" s="127">
        <f t="shared" ref="I99" si="76">I98/1000</f>
        <v>4.2136677215189877</v>
      </c>
      <c r="J99" s="127">
        <f t="shared" ref="J99" si="77">J98/1000</f>
        <v>3.8027500000000001</v>
      </c>
      <c r="K99" s="127">
        <f t="shared" ref="K99" si="78">K98/1000</f>
        <v>3.5298000000000003</v>
      </c>
      <c r="L99" s="127">
        <f t="shared" ref="L99" si="79">L98/1000</f>
        <v>3.1599282178217822</v>
      </c>
      <c r="M99" s="127">
        <f t="shared" ref="M99" si="80">M98/1000</f>
        <v>3.7041111111111111</v>
      </c>
      <c r="N99" s="127">
        <f t="shared" ref="N99" si="81">N98/1000</f>
        <v>3.2487233333333334</v>
      </c>
      <c r="O99" s="127">
        <f t="shared" ref="O99" si="82">O98/1000</f>
        <v>3.0417784090909095</v>
      </c>
      <c r="P99" s="127">
        <f t="shared" ref="P99" si="83">P98/1000</f>
        <v>3.387753205128206</v>
      </c>
      <c r="Q99" s="127">
        <f t="shared" ref="Q99" si="84">Q98/1000</f>
        <v>3.0258440860215052</v>
      </c>
      <c r="R99" s="127">
        <f t="shared" ref="R99" si="85">R98/1000</f>
        <v>2.958405172413793</v>
      </c>
      <c r="S99" s="127">
        <f>S98/1000</f>
        <v>3.217265625</v>
      </c>
      <c r="T99" s="127">
        <f t="shared" ref="T99" si="86">T98/1000</f>
        <v>3.6306920289855071</v>
      </c>
      <c r="U99" s="127">
        <f t="shared" ref="U99" si="87">U98/1000</f>
        <v>3.321048387096774</v>
      </c>
      <c r="V99" s="127">
        <f t="shared" ref="V99" si="88">V98/1000</f>
        <v>3.7929868421052633</v>
      </c>
      <c r="W99" s="127">
        <f t="shared" ref="W99" si="89">W98/1000</f>
        <v>4.1943611111111112</v>
      </c>
      <c r="X99" s="127">
        <f t="shared" ref="X99" si="90">X98/1000</f>
        <v>3.0885750000000001</v>
      </c>
      <c r="Y99" s="127">
        <f t="shared" ref="Y99" si="91">Y98/1000</f>
        <v>3.1677692307692311</v>
      </c>
      <c r="Z99" s="127">
        <f t="shared" ref="Z99" si="92">Z98/1000</f>
        <v>3.1559843750000001</v>
      </c>
      <c r="AA99" s="127">
        <f t="shared" ref="AA99" si="93">AA98/1000</f>
        <v>3.1977670454545457</v>
      </c>
      <c r="AB99" s="127">
        <f t="shared" ref="AB99" si="94">AB98/1000</f>
        <v>2.5998106060606059</v>
      </c>
    </row>
    <row r="100" spans="1:62" x14ac:dyDescent="0.25"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</row>
  </sheetData>
  <mergeCells count="17">
    <mergeCell ref="A64:AB64"/>
    <mergeCell ref="A73:AB73"/>
    <mergeCell ref="A84:AB84"/>
    <mergeCell ref="A92:AB92"/>
    <mergeCell ref="A22:A23"/>
    <mergeCell ref="B22:AB22"/>
    <mergeCell ref="A36:AB37"/>
    <mergeCell ref="A38:A39"/>
    <mergeCell ref="B38:AB38"/>
    <mergeCell ref="A50:A51"/>
    <mergeCell ref="B50:AB50"/>
    <mergeCell ref="A1:AB1"/>
    <mergeCell ref="A2:A3"/>
    <mergeCell ref="B2:AB2"/>
    <mergeCell ref="A8:AB9"/>
    <mergeCell ref="A10:A11"/>
    <mergeCell ref="B10:AB1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9"/>
  <sheetViews>
    <sheetView topLeftCell="A103" workbookViewId="0">
      <selection activeCell="A108" sqref="A108:AB109"/>
    </sheetView>
  </sheetViews>
  <sheetFormatPr defaultRowHeight="15" x14ac:dyDescent="0.25"/>
  <cols>
    <col min="1" max="1" width="32" bestFit="1" customWidth="1"/>
  </cols>
  <sheetData>
    <row r="1" spans="1:33" ht="26.25" x14ac:dyDescent="0.4">
      <c r="A1" s="154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  <c r="P1" s="124"/>
      <c r="Q1" s="123"/>
    </row>
    <row r="2" spans="1:33" x14ac:dyDescent="0.25">
      <c r="A2" s="60" t="s">
        <v>69</v>
      </c>
      <c r="B2" s="61"/>
      <c r="C2" s="20"/>
      <c r="D2" s="47"/>
      <c r="E2" s="51"/>
      <c r="F2" s="20"/>
      <c r="G2" s="20"/>
      <c r="H2" s="47"/>
      <c r="I2" s="47"/>
      <c r="O2" s="31"/>
    </row>
    <row r="3" spans="1:33" x14ac:dyDescent="0.25">
      <c r="A3" s="2" t="s">
        <v>70</v>
      </c>
      <c r="B3" s="62">
        <v>273.14999999999998</v>
      </c>
      <c r="C3" s="20"/>
      <c r="D3" s="47"/>
      <c r="E3" s="51"/>
      <c r="F3" s="20"/>
      <c r="G3" s="20"/>
      <c r="H3" s="47"/>
      <c r="I3" s="47"/>
      <c r="O3" s="38"/>
    </row>
    <row r="4" spans="1:33" x14ac:dyDescent="0.25">
      <c r="A4" s="2" t="s">
        <v>49</v>
      </c>
      <c r="B4" s="62">
        <v>101325</v>
      </c>
      <c r="C4" s="20"/>
      <c r="D4" s="47"/>
      <c r="E4" s="51"/>
      <c r="F4" s="20"/>
      <c r="G4" s="20"/>
      <c r="H4" s="47"/>
      <c r="I4" s="47"/>
      <c r="O4" s="38"/>
    </row>
    <row r="5" spans="1:33" x14ac:dyDescent="0.25">
      <c r="A5" s="48" t="s">
        <v>50</v>
      </c>
      <c r="B5" s="62">
        <v>1000</v>
      </c>
      <c r="C5" s="51"/>
      <c r="E5" s="52"/>
      <c r="F5" s="52"/>
      <c r="G5" s="52"/>
      <c r="H5" s="52"/>
      <c r="O5" s="38"/>
    </row>
    <row r="6" spans="1:33" x14ac:dyDescent="0.25">
      <c r="A6" s="48" t="s">
        <v>51</v>
      </c>
      <c r="B6" s="62">
        <v>9.81</v>
      </c>
      <c r="C6" s="51"/>
      <c r="E6" s="52"/>
      <c r="F6" s="52"/>
      <c r="G6" s="52"/>
      <c r="H6" s="52"/>
      <c r="O6" s="38"/>
    </row>
    <row r="7" spans="1:33" x14ac:dyDescent="0.25">
      <c r="A7" s="63" t="s">
        <v>52</v>
      </c>
      <c r="B7" s="64"/>
      <c r="C7" s="55"/>
      <c r="D7" s="54"/>
      <c r="E7" s="54"/>
      <c r="F7" s="53"/>
      <c r="G7" s="53"/>
      <c r="H7" s="53"/>
      <c r="I7" s="53"/>
      <c r="J7" s="53"/>
      <c r="K7" s="53"/>
      <c r="L7" s="53"/>
      <c r="M7" s="53"/>
      <c r="N7" s="53"/>
      <c r="O7" s="125"/>
      <c r="P7" s="53"/>
    </row>
    <row r="8" spans="1:33" x14ac:dyDescent="0.25">
      <c r="A8" s="65" t="s">
        <v>53</v>
      </c>
      <c r="B8" s="66">
        <v>0.66</v>
      </c>
      <c r="C8" s="55"/>
      <c r="D8" s="54"/>
      <c r="E8" s="54"/>
      <c r="F8" s="53"/>
      <c r="G8" s="53"/>
      <c r="H8" s="53"/>
      <c r="I8" s="53"/>
      <c r="J8" s="53"/>
      <c r="K8" s="53"/>
      <c r="L8" s="53"/>
      <c r="M8" s="53"/>
      <c r="N8" s="53"/>
      <c r="O8" s="125"/>
      <c r="P8" s="53"/>
    </row>
    <row r="9" spans="1:33" x14ac:dyDescent="0.25">
      <c r="A9" s="65" t="s">
        <v>54</v>
      </c>
      <c r="B9" s="66">
        <v>1.6E-2</v>
      </c>
      <c r="C9" s="55"/>
      <c r="D9" s="54"/>
      <c r="E9" s="54"/>
      <c r="F9" s="53"/>
      <c r="G9" s="53"/>
      <c r="H9" s="53"/>
      <c r="I9" s="53"/>
      <c r="J9" s="53"/>
      <c r="K9" s="53"/>
      <c r="L9" s="53"/>
      <c r="M9" s="53"/>
      <c r="N9" s="53"/>
      <c r="O9" s="125"/>
      <c r="P9" s="53"/>
    </row>
    <row r="10" spans="1:33" x14ac:dyDescent="0.25">
      <c r="A10" s="158"/>
      <c r="B10" s="158"/>
      <c r="C10" s="158"/>
      <c r="D10" s="158"/>
      <c r="E10" s="158"/>
      <c r="F10" s="158"/>
      <c r="G10" s="53"/>
      <c r="H10" s="53"/>
      <c r="I10" s="53"/>
      <c r="J10" s="53"/>
      <c r="K10" s="53"/>
      <c r="L10" s="53"/>
      <c r="M10" s="53"/>
      <c r="N10" s="53"/>
      <c r="O10" s="73"/>
      <c r="P10" s="5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6" t="s">
        <v>40</v>
      </c>
      <c r="B11" s="67" t="s">
        <v>55</v>
      </c>
      <c r="C11" s="62" t="s">
        <v>56</v>
      </c>
      <c r="D11" s="68" t="s">
        <v>57</v>
      </c>
      <c r="E11" s="67" t="s">
        <v>58</v>
      </c>
      <c r="F11" s="67" t="s">
        <v>59</v>
      </c>
      <c r="G11" s="6" t="s">
        <v>60</v>
      </c>
      <c r="H11" s="2" t="s">
        <v>61</v>
      </c>
      <c r="I11" s="2" t="s">
        <v>62</v>
      </c>
      <c r="J11" s="2" t="s">
        <v>63</v>
      </c>
      <c r="K11" s="2" t="s">
        <v>64</v>
      </c>
      <c r="L11" s="2" t="s">
        <v>65</v>
      </c>
      <c r="M11" s="2" t="s">
        <v>66</v>
      </c>
      <c r="N11" s="2" t="s">
        <v>67</v>
      </c>
      <c r="O11" s="2" t="s">
        <v>68</v>
      </c>
      <c r="AA11" s="77"/>
      <c r="AB11" s="77"/>
      <c r="AC11" s="1"/>
      <c r="AD11" s="77"/>
      <c r="AE11" s="1"/>
      <c r="AF11" s="1"/>
    </row>
    <row r="12" spans="1:33" x14ac:dyDescent="0.25">
      <c r="A12" s="6">
        <v>0</v>
      </c>
      <c r="B12" s="6"/>
      <c r="C12" s="62"/>
      <c r="D12" s="62"/>
      <c r="E12" s="62"/>
      <c r="F12" s="62"/>
      <c r="G12" s="78">
        <v>0</v>
      </c>
      <c r="H12" s="62"/>
      <c r="I12" s="62"/>
      <c r="J12" s="62"/>
      <c r="K12" s="62"/>
      <c r="L12" s="62"/>
      <c r="M12" s="11">
        <f>L12*G12/100</f>
        <v>0</v>
      </c>
      <c r="N12" s="11">
        <f>G12*(K12/100)</f>
        <v>0</v>
      </c>
      <c r="O12" s="11">
        <f>G12*(L12/100)</f>
        <v>0</v>
      </c>
      <c r="S12" s="10"/>
      <c r="T12" s="10"/>
      <c r="U12" s="20"/>
      <c r="V12" s="10"/>
      <c r="W12" s="10"/>
      <c r="X12" s="10"/>
      <c r="Z12" s="10"/>
      <c r="AA12" s="77"/>
      <c r="AB12" s="77"/>
      <c r="AC12" s="1"/>
      <c r="AD12" s="77"/>
      <c r="AE12" s="1"/>
      <c r="AF12" s="1"/>
    </row>
    <row r="13" spans="1:33" x14ac:dyDescent="0.25">
      <c r="A13" s="6">
        <v>2</v>
      </c>
      <c r="B13" s="67">
        <v>101</v>
      </c>
      <c r="C13" s="67">
        <v>24.4</v>
      </c>
      <c r="D13" s="69">
        <f t="shared" ref="D13:D38" si="0">100*1013.246*10^((-7.90298*((373.16/(C13+273.16))-1))+(5.02808*LOG((373.16/(C13+273.16)),10))-(0.00000013816*((10^(11.344*(1-((C13+273.16)/373.16))))-1))+(0.0081328*((10^(-3.49149*((373.16/(C13+273.16))-1)))-1)))</f>
        <v>3055.5638412391449</v>
      </c>
      <c r="E13" s="67">
        <v>20</v>
      </c>
      <c r="F13" s="67">
        <v>1139</v>
      </c>
      <c r="G13" s="70">
        <f t="shared" ref="G13:G38" si="1">1000*(B$3*B$9/((C13+B$3)*B$4))*((((B13*1000)-D13-(B$5*B$6*(B$8-(E13/100)-((F13/1000)/(B$9*B$5)))))*((E13/100)+((F13/1000)/(B$9*B$5))))-(((B13*1000)-D13-(B$5*B$6*(B$8-(E13/100))))*(E13/100)))</f>
        <v>0.99159980585140706</v>
      </c>
      <c r="H13" s="48">
        <v>0.2</v>
      </c>
      <c r="I13" s="48">
        <v>1</v>
      </c>
      <c r="J13" s="48">
        <v>15.6</v>
      </c>
      <c r="K13" s="48">
        <v>65.599999999999994</v>
      </c>
      <c r="L13" s="48">
        <v>17.5</v>
      </c>
      <c r="M13" s="11">
        <f>(H13*100/SUM($H13,$K13,$L13))*$G13/100</f>
        <v>2.3807918507836902E-3</v>
      </c>
      <c r="N13" s="11">
        <f t="shared" ref="N13:N38" si="2">(K13*100/SUM($H13,$K13,$L13))*$G13/100</f>
        <v>0.78089972705705035</v>
      </c>
      <c r="O13" s="11">
        <f t="shared" ref="O13:O38" si="3">(L13*100/SUM($H13,$K13,$L13))*$G13/100</f>
        <v>0.20831928694357291</v>
      </c>
      <c r="P13" s="10"/>
      <c r="S13" s="10"/>
      <c r="T13" s="10"/>
      <c r="U13" s="20"/>
      <c r="V13" s="10"/>
      <c r="W13" s="10"/>
      <c r="X13" s="10"/>
      <c r="Z13" s="10"/>
      <c r="AA13" s="77"/>
      <c r="AB13" s="77"/>
      <c r="AC13" s="1"/>
      <c r="AD13" s="77"/>
      <c r="AE13" s="1"/>
      <c r="AF13" s="1"/>
    </row>
    <row r="14" spans="1:33" x14ac:dyDescent="0.25">
      <c r="A14" s="6">
        <v>5</v>
      </c>
      <c r="B14" s="67">
        <v>98.6</v>
      </c>
      <c r="C14" s="67">
        <v>20.9</v>
      </c>
      <c r="D14" s="69">
        <f t="shared" si="0"/>
        <v>2470.8100946021482</v>
      </c>
      <c r="E14" s="67">
        <v>8.1999999999999993</v>
      </c>
      <c r="F14" s="67">
        <v>2315.5</v>
      </c>
      <c r="G14" s="70">
        <f t="shared" si="1"/>
        <v>1.9674732802792534</v>
      </c>
      <c r="H14" s="48">
        <v>0.1</v>
      </c>
      <c r="I14" s="48">
        <v>0.7</v>
      </c>
      <c r="J14" s="48">
        <v>11.1</v>
      </c>
      <c r="K14" s="48">
        <v>65.400000000000006</v>
      </c>
      <c r="L14" s="48">
        <v>22.6</v>
      </c>
      <c r="M14" s="11">
        <f t="shared" ref="M14:M38" si="4">(H14*100/SUM($H14,$K14,$L14))*$G14/100</f>
        <v>2.2332273328935907E-3</v>
      </c>
      <c r="N14" s="11">
        <f t="shared" si="2"/>
        <v>1.4605306757124086</v>
      </c>
      <c r="O14" s="11">
        <f t="shared" si="3"/>
        <v>0.50470937723395148</v>
      </c>
      <c r="P14" s="10"/>
      <c r="S14" s="10"/>
      <c r="T14" s="10"/>
      <c r="U14" s="20"/>
      <c r="V14" s="10"/>
      <c r="W14" s="10"/>
      <c r="X14" s="10"/>
      <c r="Z14" s="10"/>
      <c r="AA14" s="77"/>
      <c r="AB14" s="77"/>
      <c r="AC14" s="1"/>
      <c r="AD14" s="77"/>
      <c r="AE14" s="1"/>
      <c r="AF14" s="1"/>
    </row>
    <row r="15" spans="1:33" x14ac:dyDescent="0.25">
      <c r="A15" s="6">
        <v>7</v>
      </c>
      <c r="B15" s="67">
        <v>99.5</v>
      </c>
      <c r="C15" s="67">
        <v>21.4</v>
      </c>
      <c r="D15" s="69">
        <f t="shared" si="0"/>
        <v>2547.8303333004769</v>
      </c>
      <c r="E15" s="67">
        <v>6</v>
      </c>
      <c r="F15" s="67">
        <v>2051.5</v>
      </c>
      <c r="G15" s="70">
        <f t="shared" si="1"/>
        <v>1.7445028341801798</v>
      </c>
      <c r="H15" s="48">
        <v>0.5</v>
      </c>
      <c r="I15" s="48">
        <v>0.6</v>
      </c>
      <c r="J15" s="48">
        <v>14.8</v>
      </c>
      <c r="K15" s="48">
        <v>62.2</v>
      </c>
      <c r="L15" s="48">
        <v>22</v>
      </c>
      <c r="M15" s="11">
        <f t="shared" si="4"/>
        <v>1.0298127710626799E-2</v>
      </c>
      <c r="N15" s="11">
        <f t="shared" si="2"/>
        <v>1.2810870872019737</v>
      </c>
      <c r="O15" s="11">
        <f t="shared" si="3"/>
        <v>0.45311761926757915</v>
      </c>
      <c r="P15" s="10"/>
      <c r="S15" s="10"/>
      <c r="T15" s="10"/>
      <c r="U15" s="20"/>
      <c r="V15" s="10"/>
      <c r="W15" s="10"/>
      <c r="X15" s="10"/>
      <c r="Z15" s="10"/>
      <c r="AA15" s="77"/>
      <c r="AB15" s="77"/>
      <c r="AC15" s="1"/>
      <c r="AD15" s="77"/>
      <c r="AE15" s="1"/>
      <c r="AF15" s="1"/>
    </row>
    <row r="16" spans="1:33" x14ac:dyDescent="0.25">
      <c r="A16" s="6">
        <v>9</v>
      </c>
      <c r="B16" s="67">
        <v>100.9</v>
      </c>
      <c r="C16" s="67">
        <v>19</v>
      </c>
      <c r="D16" s="69">
        <f t="shared" si="0"/>
        <v>2196.3879322928847</v>
      </c>
      <c r="E16" s="67">
        <v>5.5</v>
      </c>
      <c r="F16" s="67">
        <v>2119</v>
      </c>
      <c r="G16" s="70">
        <f t="shared" si="1"/>
        <v>1.8498410672168981</v>
      </c>
      <c r="H16" s="48">
        <v>2.2000000000000002</v>
      </c>
      <c r="I16" s="48">
        <v>0.8</v>
      </c>
      <c r="J16" s="48">
        <v>11.7</v>
      </c>
      <c r="K16" s="48">
        <v>79.7</v>
      </c>
      <c r="L16" s="48">
        <v>5.6</v>
      </c>
      <c r="M16" s="11">
        <f t="shared" si="4"/>
        <v>4.6510289690024874E-2</v>
      </c>
      <c r="N16" s="11">
        <f t="shared" si="2"/>
        <v>1.6849409492249918</v>
      </c>
      <c r="O16" s="11">
        <f t="shared" si="3"/>
        <v>0.11838982830188149</v>
      </c>
      <c r="P16" s="10"/>
      <c r="S16" s="10"/>
      <c r="T16" s="10"/>
      <c r="U16" s="20"/>
      <c r="V16" s="10"/>
      <c r="W16" s="10"/>
      <c r="X16" s="10"/>
      <c r="Z16" s="10"/>
      <c r="AA16" s="77"/>
      <c r="AB16" s="77"/>
      <c r="AC16" s="1"/>
      <c r="AD16" s="77"/>
      <c r="AE16" s="1"/>
      <c r="AF16" s="1"/>
    </row>
    <row r="17" spans="1:32" x14ac:dyDescent="0.25">
      <c r="A17" s="6">
        <v>12</v>
      </c>
      <c r="B17" s="67">
        <v>100.4</v>
      </c>
      <c r="C17" s="67">
        <v>22.4</v>
      </c>
      <c r="D17" s="69">
        <f t="shared" si="0"/>
        <v>2708.1917178183917</v>
      </c>
      <c r="E17" s="67">
        <v>6.5</v>
      </c>
      <c r="F17" s="67">
        <v>2545</v>
      </c>
      <c r="G17" s="70">
        <f t="shared" si="1"/>
        <v>2.1833012283060098</v>
      </c>
      <c r="H17" s="48">
        <v>0.5</v>
      </c>
      <c r="I17" s="48">
        <v>0.7</v>
      </c>
      <c r="J17" s="48">
        <v>5.9</v>
      </c>
      <c r="K17" s="48">
        <v>88.8</v>
      </c>
      <c r="L17" s="48">
        <v>4.0999999999999996</v>
      </c>
      <c r="M17" s="11">
        <f t="shared" si="4"/>
        <v>1.1687908074443308E-2</v>
      </c>
      <c r="N17" s="11">
        <f t="shared" si="2"/>
        <v>2.0757724740211314</v>
      </c>
      <c r="O17" s="11">
        <f t="shared" si="3"/>
        <v>9.5840846210435107E-2</v>
      </c>
      <c r="P17" s="10"/>
      <c r="S17" s="10"/>
      <c r="T17" s="10"/>
      <c r="U17" s="20"/>
      <c r="V17" s="10"/>
      <c r="W17" s="10"/>
      <c r="X17" s="10"/>
      <c r="Z17" s="10"/>
      <c r="AA17" s="77"/>
      <c r="AB17" s="77"/>
      <c r="AC17" s="1"/>
      <c r="AD17" s="77"/>
      <c r="AE17" s="1"/>
      <c r="AF17" s="1"/>
    </row>
    <row r="18" spans="1:32" x14ac:dyDescent="0.25">
      <c r="A18" s="6">
        <v>14</v>
      </c>
      <c r="B18" s="67">
        <v>101.2</v>
      </c>
      <c r="C18" s="67">
        <v>18.5</v>
      </c>
      <c r="D18" s="69">
        <f t="shared" si="0"/>
        <v>2128.7672691299254</v>
      </c>
      <c r="E18" s="67">
        <v>5.5</v>
      </c>
      <c r="F18" s="67">
        <v>1685</v>
      </c>
      <c r="G18" s="70">
        <f t="shared" si="1"/>
        <v>1.4750715017908465</v>
      </c>
      <c r="H18" s="48">
        <v>0.4</v>
      </c>
      <c r="I18" s="48">
        <v>0.8</v>
      </c>
      <c r="J18" s="48">
        <v>8.6</v>
      </c>
      <c r="K18" s="48">
        <v>88.3</v>
      </c>
      <c r="L18" s="48">
        <v>1.9</v>
      </c>
      <c r="M18" s="11">
        <f t="shared" si="4"/>
        <v>6.5124569615489904E-3</v>
      </c>
      <c r="N18" s="11">
        <f t="shared" si="2"/>
        <v>1.4376248742619395</v>
      </c>
      <c r="O18" s="11">
        <f t="shared" si="3"/>
        <v>3.0934170567357699E-2</v>
      </c>
      <c r="P18" s="10"/>
      <c r="S18" s="10"/>
      <c r="T18" s="10"/>
      <c r="U18" s="20"/>
      <c r="V18" s="10"/>
      <c r="W18" s="10"/>
      <c r="X18" s="10"/>
      <c r="Z18" s="10"/>
      <c r="AA18" s="77"/>
      <c r="AB18" s="77"/>
      <c r="AC18" s="1"/>
      <c r="AD18" s="77"/>
      <c r="AE18" s="1"/>
      <c r="AF18" s="1"/>
    </row>
    <row r="19" spans="1:32" x14ac:dyDescent="0.25">
      <c r="A19" s="6">
        <v>16</v>
      </c>
      <c r="B19" s="67">
        <v>101.1</v>
      </c>
      <c r="C19" s="67">
        <v>19</v>
      </c>
      <c r="D19" s="69">
        <f t="shared" si="0"/>
        <v>2196.3879322928847</v>
      </c>
      <c r="E19" s="67">
        <v>6</v>
      </c>
      <c r="F19" s="67">
        <v>1853</v>
      </c>
      <c r="G19" s="70">
        <f t="shared" si="1"/>
        <v>1.6199372596275456</v>
      </c>
      <c r="H19" s="48">
        <v>0.4</v>
      </c>
      <c r="I19" s="48">
        <v>0.6</v>
      </c>
      <c r="J19" s="48">
        <v>8.3000000000000007</v>
      </c>
      <c r="K19" s="48">
        <v>89</v>
      </c>
      <c r="L19" s="48">
        <v>1.7</v>
      </c>
      <c r="M19" s="11">
        <f t="shared" si="4"/>
        <v>7.1127870894733061E-3</v>
      </c>
      <c r="N19" s="11">
        <f t="shared" si="2"/>
        <v>1.5825951274078105</v>
      </c>
      <c r="O19" s="11">
        <f t="shared" si="3"/>
        <v>3.0229345130261553E-2</v>
      </c>
      <c r="P19" s="10"/>
      <c r="S19" s="10"/>
      <c r="T19" s="10"/>
      <c r="U19" s="20"/>
      <c r="V19" s="10"/>
      <c r="W19" s="10"/>
      <c r="X19" s="10"/>
      <c r="Z19" s="10"/>
      <c r="AA19" s="77"/>
      <c r="AB19" s="77"/>
      <c r="AC19" s="1"/>
      <c r="AD19" s="77"/>
      <c r="AE19" s="1"/>
      <c r="AF19" s="1"/>
    </row>
    <row r="20" spans="1:32" x14ac:dyDescent="0.25">
      <c r="A20" s="6">
        <v>19</v>
      </c>
      <c r="B20" s="67">
        <v>102.6</v>
      </c>
      <c r="C20" s="67">
        <v>20</v>
      </c>
      <c r="D20" s="69">
        <f t="shared" si="0"/>
        <v>2337.2941453352651</v>
      </c>
      <c r="E20" s="67">
        <v>6</v>
      </c>
      <c r="F20" s="67">
        <v>1872</v>
      </c>
      <c r="G20" s="70">
        <f t="shared" si="1"/>
        <v>1.6545618801159758</v>
      </c>
      <c r="H20" s="48">
        <v>0.2</v>
      </c>
      <c r="I20" s="48">
        <v>1.1000000000000001</v>
      </c>
      <c r="J20" s="48">
        <v>5.6</v>
      </c>
      <c r="K20" s="48">
        <v>87.8</v>
      </c>
      <c r="L20" s="48">
        <v>5.2</v>
      </c>
      <c r="M20" s="11">
        <f t="shared" si="4"/>
        <v>3.5505619744978022E-3</v>
      </c>
      <c r="N20" s="11">
        <f t="shared" si="2"/>
        <v>1.5586967068045352</v>
      </c>
      <c r="O20" s="11">
        <f t="shared" si="3"/>
        <v>9.2314611336942853E-2</v>
      </c>
      <c r="P20" s="10"/>
      <c r="S20" s="10"/>
      <c r="T20" s="10"/>
      <c r="U20" s="20"/>
      <c r="V20" s="10"/>
      <c r="W20" s="10"/>
      <c r="X20" s="10"/>
      <c r="Z20" s="10"/>
      <c r="AA20" s="77"/>
      <c r="AB20" s="77"/>
      <c r="AC20" s="1"/>
      <c r="AD20" s="77"/>
      <c r="AE20" s="1"/>
      <c r="AF20" s="1"/>
    </row>
    <row r="21" spans="1:32" x14ac:dyDescent="0.25">
      <c r="A21" s="6">
        <v>21</v>
      </c>
      <c r="B21" s="67">
        <v>101.5</v>
      </c>
      <c r="C21" s="67">
        <v>18</v>
      </c>
      <c r="D21" s="69">
        <f t="shared" si="0"/>
        <v>2062.9773924527003</v>
      </c>
      <c r="E21" s="67">
        <v>6.5</v>
      </c>
      <c r="F21" s="67">
        <v>1258.5</v>
      </c>
      <c r="G21" s="70">
        <f t="shared" si="1"/>
        <v>1.1071011986939376</v>
      </c>
      <c r="H21" s="48">
        <v>0.2</v>
      </c>
      <c r="I21" s="48">
        <v>1.4</v>
      </c>
      <c r="J21" s="48">
        <v>10.199999999999999</v>
      </c>
      <c r="K21" s="48">
        <v>84.8</v>
      </c>
      <c r="L21" s="48">
        <v>3.4</v>
      </c>
      <c r="M21" s="11">
        <f t="shared" si="4"/>
        <v>2.5047538431989536E-3</v>
      </c>
      <c r="N21" s="11">
        <f t="shared" si="2"/>
        <v>1.0620156295163565</v>
      </c>
      <c r="O21" s="11">
        <f t="shared" si="3"/>
        <v>4.258081533438221E-2</v>
      </c>
      <c r="P21" s="10"/>
      <c r="S21" s="10"/>
      <c r="T21" s="10"/>
      <c r="U21" s="20"/>
      <c r="V21" s="10"/>
      <c r="W21" s="10"/>
      <c r="X21" s="10"/>
      <c r="Z21" s="10"/>
      <c r="AA21" s="77"/>
      <c r="AB21" s="77"/>
      <c r="AC21" s="1"/>
      <c r="AD21" s="77"/>
      <c r="AE21" s="1"/>
      <c r="AF21" s="1"/>
    </row>
    <row r="22" spans="1:32" x14ac:dyDescent="0.25">
      <c r="A22" s="6">
        <v>23</v>
      </c>
      <c r="B22" s="67">
        <v>100.7</v>
      </c>
      <c r="C22" s="67">
        <v>18.5</v>
      </c>
      <c r="D22" s="69">
        <f t="shared" si="0"/>
        <v>2128.7672691299254</v>
      </c>
      <c r="E22" s="67">
        <v>7.5</v>
      </c>
      <c r="F22" s="67">
        <v>1523</v>
      </c>
      <c r="G22" s="70">
        <f t="shared" si="1"/>
        <v>1.3303415543926953</v>
      </c>
      <c r="H22" s="48">
        <v>0.3</v>
      </c>
      <c r="I22" s="48">
        <v>0.8</v>
      </c>
      <c r="J22" s="48">
        <v>4.9000000000000004</v>
      </c>
      <c r="K22" s="48">
        <v>90.9</v>
      </c>
      <c r="L22" s="48">
        <v>3.1</v>
      </c>
      <c r="M22" s="11">
        <f t="shared" si="4"/>
        <v>4.2322636937201334E-3</v>
      </c>
      <c r="N22" s="11">
        <f t="shared" si="2"/>
        <v>1.2823758991972005</v>
      </c>
      <c r="O22" s="11">
        <f t="shared" si="3"/>
        <v>4.3733391501774709E-2</v>
      </c>
      <c r="P22" s="10"/>
      <c r="S22" s="10"/>
      <c r="T22" s="10"/>
      <c r="V22" s="10"/>
      <c r="W22" s="10"/>
      <c r="X22" s="10"/>
      <c r="Z22" s="10"/>
      <c r="AA22" s="77"/>
      <c r="AB22" s="77"/>
      <c r="AC22" s="1"/>
      <c r="AD22" s="77"/>
      <c r="AE22" s="1"/>
      <c r="AF22" s="1"/>
    </row>
    <row r="23" spans="1:32" x14ac:dyDescent="0.25">
      <c r="A23" s="6">
        <v>26</v>
      </c>
      <c r="B23" s="67">
        <v>98.1</v>
      </c>
      <c r="C23" s="67">
        <v>20.5</v>
      </c>
      <c r="D23" s="69">
        <f t="shared" si="0"/>
        <v>2410.6679616674073</v>
      </c>
      <c r="E23" s="67">
        <v>5</v>
      </c>
      <c r="F23" s="67">
        <v>1883.5</v>
      </c>
      <c r="G23" s="70">
        <f t="shared" si="1"/>
        <v>1.579542778856609</v>
      </c>
      <c r="H23" s="48">
        <v>0.3</v>
      </c>
      <c r="I23" s="48">
        <v>0.8</v>
      </c>
      <c r="J23" s="48">
        <v>5.3</v>
      </c>
      <c r="K23" s="48">
        <v>90.4</v>
      </c>
      <c r="L23" s="48">
        <v>3.1</v>
      </c>
      <c r="M23" s="11">
        <f t="shared" si="4"/>
        <v>5.0518425763004552E-3</v>
      </c>
      <c r="N23" s="11">
        <f t="shared" si="2"/>
        <v>1.5222885629918705</v>
      </c>
      <c r="O23" s="11">
        <f t="shared" si="3"/>
        <v>5.2202373288438041E-2</v>
      </c>
      <c r="P23" s="10"/>
      <c r="S23" s="10"/>
      <c r="T23" s="10"/>
      <c r="V23" s="10"/>
      <c r="W23" s="10"/>
      <c r="X23" s="10"/>
      <c r="Z23" s="10"/>
      <c r="AA23" s="77"/>
      <c r="AB23" s="77"/>
      <c r="AC23" s="1"/>
      <c r="AD23" s="77"/>
      <c r="AE23" s="1"/>
      <c r="AF23" s="1"/>
    </row>
    <row r="24" spans="1:32" x14ac:dyDescent="0.25">
      <c r="A24" s="6">
        <v>28</v>
      </c>
      <c r="B24" s="67">
        <v>97.8</v>
      </c>
      <c r="C24" s="67">
        <v>18</v>
      </c>
      <c r="D24" s="69">
        <f t="shared" si="0"/>
        <v>2062.9773924527003</v>
      </c>
      <c r="E24" s="67">
        <v>7</v>
      </c>
      <c r="F24" s="67">
        <v>1459.5</v>
      </c>
      <c r="G24" s="70">
        <f t="shared" si="1"/>
        <v>1.23691136306769</v>
      </c>
      <c r="H24" s="48">
        <v>0.3</v>
      </c>
      <c r="I24" s="48">
        <v>0.7</v>
      </c>
      <c r="J24" s="48">
        <v>5.5</v>
      </c>
      <c r="K24" s="48">
        <v>91.5</v>
      </c>
      <c r="L24" s="48">
        <v>2</v>
      </c>
      <c r="M24" s="11">
        <f t="shared" si="4"/>
        <v>3.9560064916877077E-3</v>
      </c>
      <c r="N24" s="11">
        <f t="shared" si="2"/>
        <v>1.206581979964751</v>
      </c>
      <c r="O24" s="11">
        <f t="shared" si="3"/>
        <v>2.6373376611251387E-2</v>
      </c>
      <c r="P24" s="10"/>
      <c r="S24" s="10"/>
      <c r="T24" s="10"/>
      <c r="V24" s="10"/>
      <c r="W24" s="10"/>
      <c r="X24" s="10"/>
      <c r="Z24" s="10"/>
      <c r="AA24" s="77"/>
      <c r="AB24" s="77"/>
      <c r="AC24" s="1"/>
      <c r="AD24" s="77"/>
      <c r="AE24" s="1"/>
      <c r="AF24" s="1"/>
    </row>
    <row r="25" spans="1:32" x14ac:dyDescent="0.25">
      <c r="A25" s="6">
        <v>30</v>
      </c>
      <c r="B25" s="67">
        <v>99.9</v>
      </c>
      <c r="C25" s="67">
        <v>17.5</v>
      </c>
      <c r="D25" s="69">
        <f t="shared" si="0"/>
        <v>1998.9761566905095</v>
      </c>
      <c r="E25" s="67">
        <v>7.6</v>
      </c>
      <c r="F25" s="67">
        <v>1455</v>
      </c>
      <c r="G25" s="70">
        <f t="shared" si="1"/>
        <v>1.2659738387918684</v>
      </c>
      <c r="H25" s="48">
        <v>0.3</v>
      </c>
      <c r="I25" s="48">
        <v>0.5</v>
      </c>
      <c r="J25" s="48">
        <v>4.8</v>
      </c>
      <c r="K25" s="48">
        <v>93</v>
      </c>
      <c r="L25" s="48">
        <v>1.5</v>
      </c>
      <c r="M25" s="11">
        <f t="shared" si="4"/>
        <v>4.0062463252907229E-3</v>
      </c>
      <c r="N25" s="11">
        <f t="shared" si="2"/>
        <v>1.2419363608401242</v>
      </c>
      <c r="O25" s="11">
        <f t="shared" si="3"/>
        <v>2.0031231626453615E-2</v>
      </c>
      <c r="P25" s="10"/>
      <c r="S25" s="10"/>
      <c r="T25" s="10"/>
      <c r="V25" s="10"/>
      <c r="W25" s="10"/>
      <c r="X25" s="10"/>
      <c r="Z25" s="10"/>
      <c r="AA25" s="77"/>
      <c r="AB25" s="77"/>
      <c r="AC25" s="1"/>
      <c r="AD25" s="77"/>
      <c r="AE25" s="1"/>
      <c r="AF25" s="1"/>
    </row>
    <row r="26" spans="1:32" x14ac:dyDescent="0.25">
      <c r="A26" s="6">
        <v>33</v>
      </c>
      <c r="B26" s="67">
        <v>100.5</v>
      </c>
      <c r="C26" s="67">
        <v>19.5</v>
      </c>
      <c r="D26" s="69">
        <f t="shared" si="0"/>
        <v>2265.8823144882831</v>
      </c>
      <c r="E26" s="67">
        <v>6.4</v>
      </c>
      <c r="F26" s="67">
        <v>1605.5</v>
      </c>
      <c r="G26" s="70">
        <f t="shared" si="1"/>
        <v>1.3901838541633458</v>
      </c>
      <c r="H26" s="48">
        <v>0.3</v>
      </c>
      <c r="I26" s="48">
        <v>0.7</v>
      </c>
      <c r="J26" s="48">
        <v>5.5</v>
      </c>
      <c r="K26" s="48">
        <v>92</v>
      </c>
      <c r="L26" s="48">
        <v>1.6</v>
      </c>
      <c r="M26" s="11">
        <f t="shared" si="4"/>
        <v>4.4414819621832139E-3</v>
      </c>
      <c r="N26" s="11">
        <f t="shared" si="2"/>
        <v>1.3620544684028522</v>
      </c>
      <c r="O26" s="11">
        <f t="shared" si="3"/>
        <v>2.3687903798310473E-2</v>
      </c>
      <c r="P26" s="10"/>
      <c r="S26" s="10"/>
      <c r="T26" s="10"/>
      <c r="V26" s="10"/>
      <c r="W26" s="10"/>
      <c r="X26" s="10"/>
      <c r="Z26" s="10"/>
      <c r="AA26" s="77"/>
      <c r="AB26" s="77"/>
      <c r="AC26" s="1"/>
      <c r="AD26" s="77"/>
      <c r="AE26" s="1"/>
      <c r="AF26" s="1"/>
    </row>
    <row r="27" spans="1:32" x14ac:dyDescent="0.25">
      <c r="A27" s="6">
        <v>35</v>
      </c>
      <c r="B27" s="67">
        <v>100.7</v>
      </c>
      <c r="C27" s="67">
        <v>15.6</v>
      </c>
      <c r="D27" s="69">
        <f t="shared" si="0"/>
        <v>1771.3638754692836</v>
      </c>
      <c r="E27" s="67">
        <v>18</v>
      </c>
      <c r="F27" s="67">
        <v>1334</v>
      </c>
      <c r="G27" s="70">
        <f t="shared" si="1"/>
        <v>1.2056179079602456</v>
      </c>
      <c r="H27" s="67">
        <v>0.3</v>
      </c>
      <c r="I27" s="67">
        <v>0.5</v>
      </c>
      <c r="J27" s="48">
        <v>5.0999999999999996</v>
      </c>
      <c r="K27" s="48">
        <v>92.4</v>
      </c>
      <c r="L27" s="48">
        <v>1.7</v>
      </c>
      <c r="M27" s="11">
        <f t="shared" si="4"/>
        <v>3.831412843094001E-3</v>
      </c>
      <c r="N27" s="11">
        <f t="shared" si="2"/>
        <v>1.1800751556729523</v>
      </c>
      <c r="O27" s="11">
        <f t="shared" si="3"/>
        <v>2.1711339444199337E-2</v>
      </c>
      <c r="P27" s="10"/>
      <c r="S27" s="10"/>
      <c r="T27" s="10"/>
      <c r="V27" s="10"/>
      <c r="W27" s="10"/>
      <c r="X27" s="10"/>
      <c r="Z27" s="10"/>
      <c r="AA27" s="77"/>
      <c r="AB27" s="77"/>
      <c r="AC27" s="1"/>
      <c r="AD27" s="77"/>
      <c r="AE27" s="1"/>
      <c r="AF27" s="1"/>
    </row>
    <row r="28" spans="1:32" x14ac:dyDescent="0.25">
      <c r="A28" s="6">
        <v>37</v>
      </c>
      <c r="B28" s="67">
        <v>101.7</v>
      </c>
      <c r="C28" s="67">
        <v>17.5</v>
      </c>
      <c r="D28" s="69">
        <f t="shared" si="0"/>
        <v>1998.9761566905095</v>
      </c>
      <c r="E28" s="67">
        <v>32</v>
      </c>
      <c r="F28" s="67">
        <v>1306</v>
      </c>
      <c r="G28" s="70">
        <f t="shared" si="1"/>
        <v>1.2150173262058608</v>
      </c>
      <c r="H28" s="48">
        <v>0.4</v>
      </c>
      <c r="I28" s="48">
        <v>0.5</v>
      </c>
      <c r="J28" s="48">
        <v>4.9000000000000004</v>
      </c>
      <c r="K28" s="48">
        <v>92.3</v>
      </c>
      <c r="L28" s="48">
        <v>1.8</v>
      </c>
      <c r="M28" s="11">
        <f t="shared" si="4"/>
        <v>5.1429304812946487E-3</v>
      </c>
      <c r="N28" s="11">
        <f t="shared" si="2"/>
        <v>1.1867312085587403</v>
      </c>
      <c r="O28" s="11">
        <f t="shared" si="3"/>
        <v>2.3143187165825922E-2</v>
      </c>
      <c r="P28" s="10"/>
      <c r="W28" s="10"/>
      <c r="X28" s="10"/>
      <c r="Z28" s="10"/>
      <c r="AA28" s="77"/>
      <c r="AB28" s="77"/>
      <c r="AC28" s="1"/>
      <c r="AD28" s="77"/>
      <c r="AE28" s="1"/>
      <c r="AF28" s="1"/>
    </row>
    <row r="29" spans="1:32" x14ac:dyDescent="0.25">
      <c r="A29" s="2">
        <v>40</v>
      </c>
      <c r="B29" s="67">
        <v>103.1</v>
      </c>
      <c r="C29" s="67">
        <v>18.5</v>
      </c>
      <c r="D29" s="69">
        <f t="shared" si="0"/>
        <v>2128.7672691299254</v>
      </c>
      <c r="E29" s="67">
        <v>22</v>
      </c>
      <c r="F29" s="67">
        <v>1567.5</v>
      </c>
      <c r="G29" s="70">
        <f t="shared" si="1"/>
        <v>1.4455995587719708</v>
      </c>
      <c r="H29" s="48">
        <v>0</v>
      </c>
      <c r="I29" s="48">
        <v>0.7</v>
      </c>
      <c r="J29" s="48">
        <v>5.2</v>
      </c>
      <c r="K29" s="48">
        <v>92.3</v>
      </c>
      <c r="L29" s="48">
        <v>1.9</v>
      </c>
      <c r="M29" s="11">
        <f t="shared" si="4"/>
        <v>0</v>
      </c>
      <c r="N29" s="11">
        <f t="shared" si="2"/>
        <v>1.4164420305164853</v>
      </c>
      <c r="O29" s="11">
        <f t="shared" si="3"/>
        <v>2.915752825548561E-2</v>
      </c>
      <c r="P29" s="10"/>
      <c r="W29" s="10"/>
      <c r="X29" s="10"/>
      <c r="Z29" s="10"/>
      <c r="AA29" s="77"/>
      <c r="AB29" s="77"/>
      <c r="AC29" s="1"/>
      <c r="AD29" s="77"/>
      <c r="AE29" s="1"/>
      <c r="AF29" s="1"/>
    </row>
    <row r="30" spans="1:32" x14ac:dyDescent="0.25">
      <c r="A30" s="2">
        <v>42</v>
      </c>
      <c r="B30" s="67">
        <v>100.7</v>
      </c>
      <c r="C30" s="67">
        <v>16.600000000000001</v>
      </c>
      <c r="D30" s="69">
        <f t="shared" si="0"/>
        <v>1888.1497485684567</v>
      </c>
      <c r="E30" s="67">
        <v>25</v>
      </c>
      <c r="F30" s="67">
        <v>1183.5</v>
      </c>
      <c r="G30" s="70">
        <f t="shared" si="1"/>
        <v>1.078730943147185</v>
      </c>
      <c r="H30" s="48">
        <v>0.3</v>
      </c>
      <c r="I30" s="48">
        <v>0.6</v>
      </c>
      <c r="J30" s="48">
        <v>7.8</v>
      </c>
      <c r="K30" s="48">
        <v>89.8</v>
      </c>
      <c r="L30" s="48">
        <v>1.4</v>
      </c>
      <c r="M30" s="11">
        <f t="shared" si="4"/>
        <v>3.5368227644169995E-3</v>
      </c>
      <c r="N30" s="11">
        <f t="shared" si="2"/>
        <v>1.0586889474821553</v>
      </c>
      <c r="O30" s="11">
        <f t="shared" si="3"/>
        <v>1.6505172900612666E-2</v>
      </c>
      <c r="P30" s="10"/>
      <c r="W30" s="10"/>
      <c r="X30" s="10"/>
      <c r="Z30" s="10"/>
      <c r="AA30" s="77"/>
      <c r="AB30" s="77"/>
      <c r="AC30" s="1"/>
      <c r="AD30" s="77"/>
      <c r="AE30" s="1"/>
      <c r="AF30" s="1"/>
    </row>
    <row r="31" spans="1:32" x14ac:dyDescent="0.25">
      <c r="A31" s="2">
        <v>44</v>
      </c>
      <c r="B31" s="67">
        <v>102</v>
      </c>
      <c r="C31" s="67">
        <v>16.600000000000001</v>
      </c>
      <c r="D31" s="69">
        <f t="shared" si="0"/>
        <v>1888.1497485684567</v>
      </c>
      <c r="E31" s="67">
        <v>25.3</v>
      </c>
      <c r="F31" s="67">
        <v>1396</v>
      </c>
      <c r="G31" s="70">
        <f t="shared" si="1"/>
        <v>1.2917606899433489</v>
      </c>
      <c r="H31" s="67">
        <v>0.3</v>
      </c>
      <c r="I31" s="67">
        <v>0.7</v>
      </c>
      <c r="J31" s="67">
        <v>6.5</v>
      </c>
      <c r="K31" s="67">
        <v>91.4</v>
      </c>
      <c r="L31" s="48">
        <v>1.1000000000000001</v>
      </c>
      <c r="M31" s="11">
        <f t="shared" si="4"/>
        <v>4.1759505062823783E-3</v>
      </c>
      <c r="N31" s="11">
        <f t="shared" si="2"/>
        <v>1.2722729209140311</v>
      </c>
      <c r="O31" s="11">
        <f t="shared" si="3"/>
        <v>1.5311818523035387E-2</v>
      </c>
      <c r="P31" s="10"/>
      <c r="W31" s="10"/>
      <c r="X31" s="10"/>
      <c r="Z31" s="10"/>
      <c r="AA31" s="77"/>
      <c r="AB31" s="77"/>
      <c r="AC31" s="1"/>
      <c r="AD31" s="77"/>
      <c r="AE31" s="1"/>
      <c r="AF31" s="1"/>
    </row>
    <row r="32" spans="1:32" x14ac:dyDescent="0.25">
      <c r="A32" s="2">
        <v>48</v>
      </c>
      <c r="B32" s="67">
        <v>99.3</v>
      </c>
      <c r="C32" s="67">
        <v>20</v>
      </c>
      <c r="D32" s="69">
        <f t="shared" si="0"/>
        <v>2337.2941453352651</v>
      </c>
      <c r="E32" s="67">
        <v>5.5</v>
      </c>
      <c r="F32" s="67">
        <v>1557</v>
      </c>
      <c r="G32" s="70">
        <f t="shared" si="1"/>
        <v>1.3247306192191179</v>
      </c>
      <c r="H32" s="48">
        <v>0.4</v>
      </c>
      <c r="I32" s="48">
        <v>0.5</v>
      </c>
      <c r="J32" s="48">
        <v>5.0999999999999996</v>
      </c>
      <c r="K32" s="48">
        <v>93.1</v>
      </c>
      <c r="L32" s="48">
        <v>0.9</v>
      </c>
      <c r="M32" s="11">
        <f t="shared" si="4"/>
        <v>5.6132653356742281E-3</v>
      </c>
      <c r="N32" s="11">
        <f t="shared" si="2"/>
        <v>1.3064875068781765</v>
      </c>
      <c r="O32" s="11">
        <f t="shared" si="3"/>
        <v>1.2629847005267012E-2</v>
      </c>
      <c r="P32" s="10"/>
      <c r="W32" s="10"/>
      <c r="X32" s="10"/>
      <c r="Z32" s="10"/>
      <c r="AA32" s="77"/>
      <c r="AB32" s="77"/>
      <c r="AC32" s="1"/>
      <c r="AD32" s="77"/>
      <c r="AE32" s="1"/>
      <c r="AF32" s="1"/>
    </row>
    <row r="33" spans="1:33" x14ac:dyDescent="0.25">
      <c r="A33" s="2">
        <v>50</v>
      </c>
      <c r="B33" s="67">
        <v>100</v>
      </c>
      <c r="C33" s="67">
        <v>19.5</v>
      </c>
      <c r="D33" s="69">
        <f t="shared" si="0"/>
        <v>2265.8823144882831</v>
      </c>
      <c r="E33" s="67">
        <v>27.7</v>
      </c>
      <c r="F33" s="67">
        <v>1395</v>
      </c>
      <c r="G33" s="70">
        <f t="shared" si="1"/>
        <v>1.2535325565472386</v>
      </c>
      <c r="H33" s="48">
        <v>0.6</v>
      </c>
      <c r="I33" s="48">
        <v>0.7</v>
      </c>
      <c r="J33" s="48">
        <v>6.9</v>
      </c>
      <c r="K33" s="48">
        <v>91.6</v>
      </c>
      <c r="L33" s="48">
        <v>0.2</v>
      </c>
      <c r="M33" s="11">
        <f t="shared" si="4"/>
        <v>8.1398217957612904E-3</v>
      </c>
      <c r="N33" s="11">
        <f t="shared" si="2"/>
        <v>1.242679460819557</v>
      </c>
      <c r="O33" s="11">
        <f t="shared" si="3"/>
        <v>2.7132739319204301E-3</v>
      </c>
      <c r="P33" s="10"/>
      <c r="W33" s="10"/>
      <c r="X33" s="10"/>
      <c r="Z33" s="10"/>
      <c r="AA33" s="77"/>
      <c r="AB33" s="77"/>
      <c r="AC33" s="1"/>
      <c r="AD33" s="77"/>
      <c r="AE33" s="1"/>
      <c r="AF33" s="1"/>
    </row>
    <row r="34" spans="1:33" x14ac:dyDescent="0.25">
      <c r="A34" s="2">
        <v>52</v>
      </c>
      <c r="B34" s="67">
        <v>101.7</v>
      </c>
      <c r="C34" s="67">
        <v>14.6</v>
      </c>
      <c r="D34" s="69">
        <f t="shared" si="0"/>
        <v>1660.9666566247029</v>
      </c>
      <c r="E34" s="67">
        <v>25.6</v>
      </c>
      <c r="F34" s="67">
        <v>1387.5</v>
      </c>
      <c r="G34" s="70">
        <f t="shared" si="1"/>
        <v>1.2925699047754704</v>
      </c>
      <c r="H34" s="67">
        <v>0.4</v>
      </c>
      <c r="I34" s="67">
        <v>0.7</v>
      </c>
      <c r="J34" s="67">
        <v>7.2</v>
      </c>
      <c r="K34" s="67">
        <v>91.5</v>
      </c>
      <c r="L34" s="48">
        <v>0.2</v>
      </c>
      <c r="M34" s="11">
        <f t="shared" si="4"/>
        <v>5.6137672302952026E-3</v>
      </c>
      <c r="N34" s="11">
        <f t="shared" si="2"/>
        <v>1.2841492539300277</v>
      </c>
      <c r="O34" s="11">
        <f t="shared" si="3"/>
        <v>2.8068836151476013E-3</v>
      </c>
      <c r="P34" s="10"/>
      <c r="W34" s="10"/>
      <c r="X34" s="10"/>
      <c r="Z34" s="10"/>
      <c r="AA34" s="77"/>
      <c r="AB34" s="77"/>
      <c r="AC34" s="1"/>
      <c r="AD34" s="77"/>
      <c r="AE34" s="1"/>
      <c r="AF34" s="1"/>
    </row>
    <row r="35" spans="1:33" x14ac:dyDescent="0.25">
      <c r="A35" s="2">
        <v>54</v>
      </c>
      <c r="B35" s="67">
        <v>101.4</v>
      </c>
      <c r="C35" s="67">
        <v>16.100000000000001</v>
      </c>
      <c r="D35" s="69">
        <f t="shared" si="0"/>
        <v>1828.9390678412647</v>
      </c>
      <c r="E35" s="67">
        <v>41.4</v>
      </c>
      <c r="F35" s="67">
        <v>1402.5</v>
      </c>
      <c r="G35" s="70">
        <f t="shared" si="1"/>
        <v>1.3342914681543516</v>
      </c>
      <c r="H35" s="48">
        <v>0.4</v>
      </c>
      <c r="I35" s="48">
        <v>0.8</v>
      </c>
      <c r="J35" s="48">
        <v>9.6999999999999993</v>
      </c>
      <c r="K35" s="48">
        <v>88.9</v>
      </c>
      <c r="L35" s="48">
        <v>0.2</v>
      </c>
      <c r="M35" s="11">
        <f t="shared" si="4"/>
        <v>5.9633138241535254E-3</v>
      </c>
      <c r="N35" s="11">
        <f t="shared" si="2"/>
        <v>1.3253464974181211</v>
      </c>
      <c r="O35" s="11">
        <f t="shared" si="3"/>
        <v>2.9816569120767627E-3</v>
      </c>
      <c r="P35" s="10"/>
      <c r="W35" s="10"/>
      <c r="X35" s="10"/>
      <c r="Z35" s="10"/>
      <c r="AA35" s="1"/>
      <c r="AB35" s="1"/>
      <c r="AC35" s="1"/>
      <c r="AD35" s="1"/>
      <c r="AE35" s="1"/>
      <c r="AF35" s="1"/>
    </row>
    <row r="36" spans="1:33" x14ac:dyDescent="0.25">
      <c r="A36" s="2">
        <v>56</v>
      </c>
      <c r="B36" s="67">
        <v>101.4</v>
      </c>
      <c r="C36" s="67">
        <v>19</v>
      </c>
      <c r="D36" s="69">
        <f t="shared" si="0"/>
        <v>2196.3879322928847</v>
      </c>
      <c r="E36" s="67">
        <v>30.3</v>
      </c>
      <c r="F36" s="67">
        <v>1513.5</v>
      </c>
      <c r="G36" s="70">
        <f t="shared" si="1"/>
        <v>1.3910043059905672</v>
      </c>
      <c r="H36" s="48">
        <v>0.4</v>
      </c>
      <c r="I36" s="48">
        <v>0.5</v>
      </c>
      <c r="J36" s="48">
        <v>8.1999999999999993</v>
      </c>
      <c r="K36" s="48">
        <v>90.7</v>
      </c>
      <c r="L36" s="48">
        <v>0.3</v>
      </c>
      <c r="M36" s="11">
        <f t="shared" si="4"/>
        <v>6.0875461968952615E-3</v>
      </c>
      <c r="N36" s="11">
        <f t="shared" si="2"/>
        <v>1.3803511001460007</v>
      </c>
      <c r="O36" s="11">
        <f t="shared" si="3"/>
        <v>4.5656596476714457E-3</v>
      </c>
      <c r="P36" s="10"/>
      <c r="AA36" s="1"/>
      <c r="AB36" s="1"/>
      <c r="AC36" s="1"/>
      <c r="AD36" s="1"/>
      <c r="AE36" s="1"/>
      <c r="AF36" s="1"/>
    </row>
    <row r="37" spans="1:33" x14ac:dyDescent="0.25">
      <c r="A37" s="2">
        <v>61</v>
      </c>
      <c r="B37" s="67">
        <v>101.8</v>
      </c>
      <c r="C37" s="67">
        <v>20</v>
      </c>
      <c r="D37" s="69">
        <f t="shared" si="0"/>
        <v>2337.2941453352651</v>
      </c>
      <c r="E37" s="67">
        <v>13.7</v>
      </c>
      <c r="F37" s="67">
        <v>1411</v>
      </c>
      <c r="G37" s="70">
        <f t="shared" si="1"/>
        <v>1.252662983255707</v>
      </c>
      <c r="H37" s="48">
        <v>0.3</v>
      </c>
      <c r="I37" s="48">
        <v>0</v>
      </c>
      <c r="J37" s="48">
        <v>4.7</v>
      </c>
      <c r="K37" s="48">
        <v>94.8</v>
      </c>
      <c r="L37" s="48">
        <v>0.3</v>
      </c>
      <c r="M37" s="11">
        <f t="shared" si="4"/>
        <v>3.9391917712443625E-3</v>
      </c>
      <c r="N37" s="11">
        <f t="shared" si="2"/>
        <v>1.2447845997132183</v>
      </c>
      <c r="O37" s="11">
        <f t="shared" si="3"/>
        <v>3.9391917712443625E-3</v>
      </c>
      <c r="P37" s="10"/>
      <c r="AA37" s="1"/>
      <c r="AB37" s="1"/>
      <c r="AC37" s="1"/>
      <c r="AD37" s="1"/>
      <c r="AE37" s="1"/>
      <c r="AF37" s="1"/>
    </row>
    <row r="38" spans="1:33" x14ac:dyDescent="0.25">
      <c r="A38" s="2">
        <v>63</v>
      </c>
      <c r="B38" s="67">
        <v>101.2</v>
      </c>
      <c r="C38" s="67">
        <v>19.5</v>
      </c>
      <c r="D38" s="69">
        <f t="shared" si="0"/>
        <v>2265.8823144882831</v>
      </c>
      <c r="E38" s="67">
        <v>10.199999999999999</v>
      </c>
      <c r="F38" s="67">
        <v>1104</v>
      </c>
      <c r="G38" s="70">
        <f t="shared" si="1"/>
        <v>0.96751464269414267</v>
      </c>
      <c r="H38" s="48">
        <v>0.3</v>
      </c>
      <c r="I38" s="48">
        <v>0.5</v>
      </c>
      <c r="J38" s="48">
        <v>7.9</v>
      </c>
      <c r="K38" s="48">
        <v>91.1</v>
      </c>
      <c r="L38" s="48">
        <v>0.2</v>
      </c>
      <c r="M38" s="11">
        <f t="shared" si="4"/>
        <v>3.1687160786926074E-3</v>
      </c>
      <c r="N38" s="11">
        <f t="shared" si="2"/>
        <v>0.96223344922965515</v>
      </c>
      <c r="O38" s="11">
        <f t="shared" si="3"/>
        <v>2.1124773857950714E-3</v>
      </c>
      <c r="P38" s="10"/>
      <c r="AA38" s="1"/>
      <c r="AB38" s="1"/>
      <c r="AC38" s="1"/>
      <c r="AD38" s="1"/>
      <c r="AE38" s="1"/>
      <c r="AF38" s="1"/>
    </row>
    <row r="39" spans="1:33" x14ac:dyDescent="0.25"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25"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5">
      <c r="A41" s="145" t="s">
        <v>85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</row>
    <row r="42" spans="1:33" x14ac:dyDescent="0.25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</row>
    <row r="43" spans="1:33" ht="15.75" x14ac:dyDescent="0.25">
      <c r="A43" s="137" t="s">
        <v>10</v>
      </c>
      <c r="B43" s="160" t="s">
        <v>9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2"/>
    </row>
    <row r="44" spans="1:33" x14ac:dyDescent="0.25">
      <c r="A44" s="137"/>
      <c r="B44" s="2">
        <v>0</v>
      </c>
      <c r="C44" s="2">
        <v>2</v>
      </c>
      <c r="D44" s="2">
        <v>5</v>
      </c>
      <c r="E44" s="2">
        <v>7</v>
      </c>
      <c r="F44" s="2">
        <v>9</v>
      </c>
      <c r="G44" s="2">
        <v>12</v>
      </c>
      <c r="H44" s="2">
        <v>14</v>
      </c>
      <c r="I44" s="2">
        <v>16</v>
      </c>
      <c r="J44" s="2">
        <v>19</v>
      </c>
      <c r="K44" s="2">
        <v>21</v>
      </c>
      <c r="L44" s="2">
        <v>23</v>
      </c>
      <c r="M44" s="2">
        <v>26</v>
      </c>
      <c r="N44" s="2">
        <v>28</v>
      </c>
      <c r="O44" s="2">
        <v>30</v>
      </c>
      <c r="P44" s="2">
        <v>33</v>
      </c>
      <c r="Q44" s="2">
        <v>35</v>
      </c>
      <c r="R44" s="2">
        <v>37</v>
      </c>
      <c r="S44" s="2">
        <v>40</v>
      </c>
      <c r="T44" s="2">
        <v>42</v>
      </c>
      <c r="U44" s="2">
        <v>44</v>
      </c>
      <c r="V44" s="2">
        <v>47</v>
      </c>
      <c r="W44" s="2">
        <v>49</v>
      </c>
      <c r="X44" s="2">
        <v>51</v>
      </c>
      <c r="Y44" s="2">
        <v>54</v>
      </c>
      <c r="Z44" s="2">
        <v>58</v>
      </c>
      <c r="AA44" s="2">
        <v>61</v>
      </c>
      <c r="AB44" s="2">
        <v>63</v>
      </c>
    </row>
    <row r="45" spans="1:33" x14ac:dyDescent="0.25">
      <c r="A45" s="2" t="s">
        <v>0</v>
      </c>
      <c r="B45" s="81">
        <v>85.332400000000007</v>
      </c>
      <c r="C45" s="81">
        <v>2444.3366299999998</v>
      </c>
      <c r="D45" s="81">
        <v>4196.6861200000003</v>
      </c>
      <c r="E45" s="81">
        <v>5373.2544799999996</v>
      </c>
      <c r="F45" s="81">
        <v>5235.8775800000003</v>
      </c>
      <c r="G45" s="81">
        <v>6265.10581</v>
      </c>
      <c r="H45" s="81">
        <v>6976.5994199999996</v>
      </c>
      <c r="I45" s="81">
        <v>7294.22984</v>
      </c>
      <c r="J45" s="81">
        <v>7015.6776900000004</v>
      </c>
      <c r="K45" s="81">
        <v>6592.3908700000002</v>
      </c>
      <c r="L45" s="81">
        <v>6048.4238800000003</v>
      </c>
      <c r="M45" s="81">
        <v>5989.6940599999998</v>
      </c>
      <c r="N45" s="81">
        <v>5992.3753999999999</v>
      </c>
      <c r="O45" s="81">
        <v>5707.22505</v>
      </c>
      <c r="P45" s="81">
        <v>5946.0899900000004</v>
      </c>
      <c r="Q45" s="81">
        <v>5239.4384200000004</v>
      </c>
      <c r="R45" s="81">
        <v>5579.0264699999998</v>
      </c>
      <c r="S45" s="81">
        <v>5061.7476299999998</v>
      </c>
      <c r="T45" s="81">
        <v>5379.3114299999997</v>
      </c>
      <c r="U45" s="81">
        <v>5610.0367800000004</v>
      </c>
      <c r="V45" s="81">
        <v>5422.7187800000002</v>
      </c>
      <c r="W45" s="81">
        <v>5391.8503000000001</v>
      </c>
      <c r="X45" s="81">
        <v>5402.68876</v>
      </c>
      <c r="Y45" s="81">
        <v>5253.0721199999998</v>
      </c>
      <c r="Z45" s="81">
        <v>5397.7541499999998</v>
      </c>
      <c r="AA45" s="81">
        <v>5496.6748500000003</v>
      </c>
      <c r="AB45" s="81">
        <v>1034.69946</v>
      </c>
    </row>
    <row r="46" spans="1:33" x14ac:dyDescent="0.25">
      <c r="A46" s="2" t="s">
        <v>1</v>
      </c>
      <c r="B46" s="81">
        <v>0</v>
      </c>
      <c r="C46" s="81">
        <v>652.48680000000002</v>
      </c>
      <c r="D46" s="81">
        <v>1378.59968</v>
      </c>
      <c r="E46" s="81">
        <v>2115.33916</v>
      </c>
      <c r="F46" s="81">
        <v>2103.8161500000001</v>
      </c>
      <c r="G46" s="81">
        <v>2472.7404999999999</v>
      </c>
      <c r="H46" s="81">
        <v>2469.6189599999998</v>
      </c>
      <c r="I46" s="81">
        <v>2314.50585</v>
      </c>
      <c r="J46" s="81">
        <v>2050.8600900000001</v>
      </c>
      <c r="K46" s="81">
        <v>1719.8436999999999</v>
      </c>
      <c r="L46" s="81">
        <v>1381.67608</v>
      </c>
      <c r="M46" s="81">
        <v>1231.56783</v>
      </c>
      <c r="N46" s="81">
        <v>1039.7629300000001</v>
      </c>
      <c r="O46" s="81">
        <v>807.82467999999994</v>
      </c>
      <c r="P46" s="81">
        <v>722.37919999999997</v>
      </c>
      <c r="Q46" s="81">
        <v>505.58280999999999</v>
      </c>
      <c r="R46" s="81">
        <v>456.83334000000002</v>
      </c>
      <c r="S46" s="81">
        <v>361.59868999999998</v>
      </c>
      <c r="T46" s="81">
        <v>418.46794</v>
      </c>
      <c r="U46" s="81">
        <v>387.50824</v>
      </c>
      <c r="V46" s="81">
        <v>396.99090000000001</v>
      </c>
      <c r="W46" s="81">
        <v>367.20260999999999</v>
      </c>
      <c r="X46" s="81">
        <v>334.50051000000002</v>
      </c>
      <c r="Y46" s="81">
        <v>323.38326000000001</v>
      </c>
      <c r="Z46" s="81">
        <v>344.1662</v>
      </c>
      <c r="AA46" s="81">
        <v>347.76546000000002</v>
      </c>
      <c r="AB46" s="81">
        <v>60.825800000000001</v>
      </c>
    </row>
    <row r="47" spans="1:33" x14ac:dyDescent="0.25">
      <c r="A47" s="2" t="s">
        <v>2</v>
      </c>
      <c r="B47" s="81">
        <v>0</v>
      </c>
      <c r="C47" s="81">
        <v>617.52057000000002</v>
      </c>
      <c r="D47" s="81">
        <v>1489.6279099999999</v>
      </c>
      <c r="E47" s="81">
        <v>2346.8528000000001</v>
      </c>
      <c r="F47" s="81">
        <v>2736.1060900000002</v>
      </c>
      <c r="G47" s="81">
        <v>3160.6034199999999</v>
      </c>
      <c r="H47" s="81">
        <v>3113.37104</v>
      </c>
      <c r="I47" s="81">
        <v>3021.2588900000001</v>
      </c>
      <c r="J47" s="81">
        <v>2918.0196700000001</v>
      </c>
      <c r="K47" s="81">
        <v>2659.3327800000002</v>
      </c>
      <c r="L47" s="81">
        <v>2441.4670700000001</v>
      </c>
      <c r="M47" s="81">
        <v>2621.8984300000002</v>
      </c>
      <c r="N47" s="81">
        <v>2639.3664899999999</v>
      </c>
      <c r="O47" s="81">
        <v>2501.8617599999998</v>
      </c>
      <c r="P47" s="81">
        <v>2603.6474400000002</v>
      </c>
      <c r="Q47" s="81">
        <v>2218.1118700000002</v>
      </c>
      <c r="R47" s="81">
        <v>2374.4401200000002</v>
      </c>
      <c r="S47" s="81">
        <v>2192.4840300000001</v>
      </c>
      <c r="T47" s="81">
        <v>2349.7417</v>
      </c>
      <c r="U47" s="81">
        <v>2560.4950100000001</v>
      </c>
      <c r="V47" s="81">
        <v>2526.59618</v>
      </c>
      <c r="W47" s="81">
        <v>2591.9210600000001</v>
      </c>
      <c r="X47" s="81">
        <v>2475.1263899999999</v>
      </c>
      <c r="Y47" s="81">
        <v>2554.11447</v>
      </c>
      <c r="Z47" s="81">
        <v>2754.4721599999998</v>
      </c>
      <c r="AA47" s="81">
        <v>2767.9057600000001</v>
      </c>
      <c r="AB47" s="81">
        <v>463.46114999999998</v>
      </c>
    </row>
    <row r="48" spans="1:33" x14ac:dyDescent="0.25">
      <c r="A48" s="2" t="s">
        <v>3</v>
      </c>
      <c r="B48" s="81">
        <v>21.355640000000001</v>
      </c>
      <c r="C48" s="81">
        <v>1123.1928600000001</v>
      </c>
      <c r="D48" s="81">
        <v>2952.9247799999998</v>
      </c>
      <c r="E48" s="81">
        <v>4783.0270099999998</v>
      </c>
      <c r="F48" s="81">
        <v>6690.9146300000002</v>
      </c>
      <c r="G48" s="81">
        <v>7961.6971199999998</v>
      </c>
      <c r="H48" s="81">
        <v>7347.1090700000004</v>
      </c>
      <c r="I48" s="81">
        <v>7289.3862200000003</v>
      </c>
      <c r="J48" s="81">
        <v>7439.2016400000002</v>
      </c>
      <c r="K48" s="81">
        <v>6946.7069899999997</v>
      </c>
      <c r="L48" s="81">
        <v>6641.7585399999998</v>
      </c>
      <c r="M48" s="81">
        <v>7395.8163500000001</v>
      </c>
      <c r="N48" s="81">
        <v>7306.9700499999999</v>
      </c>
      <c r="O48" s="81">
        <v>6934.86132</v>
      </c>
      <c r="P48" s="81">
        <v>7398.39131</v>
      </c>
      <c r="Q48" s="81">
        <v>6055.70784</v>
      </c>
      <c r="R48" s="81">
        <v>6153.9036599999999</v>
      </c>
      <c r="S48" s="81">
        <v>5568.3377200000004</v>
      </c>
      <c r="T48" s="81">
        <v>5546.7191999999995</v>
      </c>
      <c r="U48" s="81">
        <v>5917.2376700000004</v>
      </c>
      <c r="V48" s="81">
        <v>6063.8494099999998</v>
      </c>
      <c r="W48" s="81">
        <v>5846.3596900000002</v>
      </c>
      <c r="X48" s="81">
        <v>5178.9261299999998</v>
      </c>
      <c r="Y48" s="81">
        <v>5511.4073200000003</v>
      </c>
      <c r="Z48" s="81">
        <v>6023.2169599999997</v>
      </c>
      <c r="AA48" s="81">
        <v>5749.1463100000001</v>
      </c>
      <c r="AB48" s="81">
        <v>869.51221999999996</v>
      </c>
    </row>
    <row r="49" spans="1:28" x14ac:dyDescent="0.25">
      <c r="A49" s="2" t="s">
        <v>4</v>
      </c>
      <c r="B49" s="81">
        <v>34.259749999999997</v>
      </c>
      <c r="C49" s="81">
        <v>663.08847000000003</v>
      </c>
      <c r="D49" s="81">
        <v>1911.48963</v>
      </c>
      <c r="E49" s="81">
        <v>3115.20325</v>
      </c>
      <c r="F49" s="81">
        <v>3812.9798099999998</v>
      </c>
      <c r="G49" s="81">
        <v>4446.1593800000001</v>
      </c>
      <c r="H49" s="81">
        <v>4534.1674400000002</v>
      </c>
      <c r="I49" s="81">
        <v>4496.66572</v>
      </c>
      <c r="J49" s="81">
        <v>4409.0228399999996</v>
      </c>
      <c r="K49" s="81">
        <v>4076.9998399999999</v>
      </c>
      <c r="L49" s="81">
        <v>4022.1970999999999</v>
      </c>
      <c r="M49" s="81">
        <v>4448.1489499999998</v>
      </c>
      <c r="N49" s="81">
        <v>4406.0725400000001</v>
      </c>
      <c r="O49" s="81">
        <v>4213.2667499999998</v>
      </c>
      <c r="P49" s="81">
        <v>4409.06549</v>
      </c>
      <c r="Q49" s="81">
        <v>3657.1287499999999</v>
      </c>
      <c r="R49" s="81">
        <v>3934.8734800000002</v>
      </c>
      <c r="S49" s="81">
        <v>3641.6463199999998</v>
      </c>
      <c r="T49" s="81">
        <v>3687.6501400000002</v>
      </c>
      <c r="U49" s="81">
        <v>4417.6254600000002</v>
      </c>
      <c r="V49" s="81">
        <v>4376.2373200000002</v>
      </c>
      <c r="W49" s="81">
        <v>4426.2671200000004</v>
      </c>
      <c r="X49" s="81">
        <v>4089.11231</v>
      </c>
      <c r="Y49" s="81">
        <v>4307.0178500000002</v>
      </c>
      <c r="Z49" s="81">
        <v>4574.1918599999999</v>
      </c>
      <c r="AA49" s="81">
        <v>4519.4423699999998</v>
      </c>
      <c r="AB49" s="81">
        <v>706.42115999999999</v>
      </c>
    </row>
    <row r="50" spans="1:28" x14ac:dyDescent="0.25">
      <c r="A50" s="2" t="s">
        <v>74</v>
      </c>
      <c r="B50" s="81">
        <v>0</v>
      </c>
      <c r="C50" s="81">
        <v>37.799590000000002</v>
      </c>
      <c r="D50" s="81">
        <v>71.358609999999999</v>
      </c>
      <c r="E50" s="81">
        <v>94.400949999999995</v>
      </c>
      <c r="F50" s="81">
        <v>107.16746000000001</v>
      </c>
      <c r="G50" s="81">
        <v>91.787099999999995</v>
      </c>
      <c r="H50" s="81">
        <v>68.546850000000006</v>
      </c>
      <c r="I50" s="81">
        <v>57.909439999999996</v>
      </c>
      <c r="J50" s="81">
        <v>41.69867</v>
      </c>
      <c r="K50" s="81">
        <v>36.64996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>
        <v>0</v>
      </c>
      <c r="S50" s="81">
        <v>0</v>
      </c>
      <c r="T50" s="81">
        <v>0</v>
      </c>
      <c r="U50" s="81">
        <v>0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</row>
    <row r="51" spans="1:28" x14ac:dyDescent="0.25">
      <c r="A51" s="2" t="s">
        <v>6</v>
      </c>
      <c r="B51" s="81">
        <v>0</v>
      </c>
      <c r="C51" s="81">
        <v>0</v>
      </c>
      <c r="D51" s="81">
        <v>30.224689999999999</v>
      </c>
      <c r="E51" s="81">
        <v>33.084290000000003</v>
      </c>
      <c r="F51" s="81">
        <v>26.13072</v>
      </c>
      <c r="G51" s="81">
        <v>15.883290000000001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>
        <v>0</v>
      </c>
      <c r="S51" s="81">
        <v>0</v>
      </c>
      <c r="T51" s="81">
        <v>0</v>
      </c>
      <c r="U51" s="81">
        <v>0</v>
      </c>
      <c r="V51" s="81">
        <v>0</v>
      </c>
      <c r="W51" s="81">
        <v>0</v>
      </c>
      <c r="X51" s="81">
        <v>0</v>
      </c>
      <c r="Y51" s="81">
        <v>0</v>
      </c>
      <c r="Z51" s="81">
        <v>29.38578</v>
      </c>
      <c r="AA51" s="81">
        <v>0</v>
      </c>
      <c r="AB51" s="81">
        <v>0</v>
      </c>
    </row>
    <row r="52" spans="1:28" x14ac:dyDescent="0.25">
      <c r="A52" s="2" t="s">
        <v>7</v>
      </c>
      <c r="B52" s="81">
        <v>16.04072</v>
      </c>
      <c r="C52" s="81">
        <v>16.97775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0</v>
      </c>
      <c r="S52" s="81">
        <v>0</v>
      </c>
      <c r="T52" s="81">
        <v>0</v>
      </c>
      <c r="U52" s="81">
        <v>0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</row>
    <row r="54" spans="1:28" x14ac:dyDescent="0.25">
      <c r="A54" s="6" t="s">
        <v>12</v>
      </c>
      <c r="B54" s="6">
        <v>2</v>
      </c>
      <c r="C54" s="2">
        <v>10</v>
      </c>
    </row>
    <row r="55" spans="1:28" ht="15.75" x14ac:dyDescent="0.25">
      <c r="A55" s="137" t="s">
        <v>10</v>
      </c>
      <c r="B55" s="159" t="s">
        <v>9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</row>
    <row r="56" spans="1:28" x14ac:dyDescent="0.25">
      <c r="A56" s="137"/>
      <c r="B56" s="2">
        <v>0</v>
      </c>
      <c r="C56" s="2">
        <v>2</v>
      </c>
      <c r="D56" s="2">
        <v>5</v>
      </c>
      <c r="E56" s="2">
        <v>7</v>
      </c>
      <c r="F56" s="2">
        <v>9</v>
      </c>
      <c r="G56" s="2">
        <v>12</v>
      </c>
      <c r="H56" s="2">
        <v>14</v>
      </c>
      <c r="I56" s="2">
        <v>16</v>
      </c>
      <c r="J56" s="2">
        <v>19</v>
      </c>
      <c r="K56" s="2">
        <v>21</v>
      </c>
      <c r="L56" s="2">
        <v>23</v>
      </c>
      <c r="M56" s="2">
        <v>26</v>
      </c>
      <c r="N56" s="2">
        <v>28</v>
      </c>
      <c r="O56" s="2">
        <v>30</v>
      </c>
      <c r="P56" s="2">
        <v>33</v>
      </c>
      <c r="Q56" s="2">
        <v>35</v>
      </c>
      <c r="R56" s="2">
        <v>37</v>
      </c>
      <c r="S56" s="2">
        <v>40</v>
      </c>
      <c r="T56" s="2">
        <v>42</v>
      </c>
      <c r="U56" s="2">
        <v>44</v>
      </c>
      <c r="V56" s="2">
        <v>47</v>
      </c>
      <c r="W56" s="2">
        <v>49</v>
      </c>
      <c r="X56" s="2">
        <v>51</v>
      </c>
      <c r="Y56" s="2">
        <v>54</v>
      </c>
      <c r="Z56" s="2">
        <v>58</v>
      </c>
      <c r="AA56" s="2">
        <v>61</v>
      </c>
      <c r="AB56" s="2">
        <v>63</v>
      </c>
    </row>
    <row r="57" spans="1:28" x14ac:dyDescent="0.25">
      <c r="A57" s="2" t="s">
        <v>213</v>
      </c>
      <c r="B57" s="81">
        <f>B45*$B$54</f>
        <v>170.66480000000001</v>
      </c>
      <c r="C57" s="81">
        <f t="shared" ref="C57:AA57" si="5">C45*$B$54</f>
        <v>4888.6732599999996</v>
      </c>
      <c r="D57" s="81">
        <f t="shared" si="5"/>
        <v>8393.3722400000006</v>
      </c>
      <c r="E57" s="81">
        <f t="shared" si="5"/>
        <v>10746.508959999999</v>
      </c>
      <c r="F57" s="81">
        <f t="shared" si="5"/>
        <v>10471.755160000001</v>
      </c>
      <c r="G57" s="81">
        <f t="shared" si="5"/>
        <v>12530.21162</v>
      </c>
      <c r="H57" s="81">
        <f t="shared" si="5"/>
        <v>13953.198839999999</v>
      </c>
      <c r="I57" s="81">
        <f t="shared" si="5"/>
        <v>14588.45968</v>
      </c>
      <c r="J57" s="81">
        <f t="shared" si="5"/>
        <v>14031.355380000001</v>
      </c>
      <c r="K57" s="81">
        <f t="shared" si="5"/>
        <v>13184.78174</v>
      </c>
      <c r="L57" s="81">
        <f t="shared" si="5"/>
        <v>12096.847760000001</v>
      </c>
      <c r="M57" s="81">
        <f t="shared" si="5"/>
        <v>11979.38812</v>
      </c>
      <c r="N57" s="81">
        <f t="shared" si="5"/>
        <v>11984.7508</v>
      </c>
      <c r="O57" s="81">
        <f t="shared" si="5"/>
        <v>11414.4501</v>
      </c>
      <c r="P57" s="81">
        <f t="shared" si="5"/>
        <v>11892.179980000001</v>
      </c>
      <c r="Q57" s="81">
        <f t="shared" si="5"/>
        <v>10478.876840000001</v>
      </c>
      <c r="R57" s="81">
        <f t="shared" si="5"/>
        <v>11158.05294</v>
      </c>
      <c r="S57" s="81">
        <f t="shared" si="5"/>
        <v>10123.49526</v>
      </c>
      <c r="T57" s="81">
        <f t="shared" si="5"/>
        <v>10758.622859999999</v>
      </c>
      <c r="U57" s="81">
        <f t="shared" si="5"/>
        <v>11220.073560000001</v>
      </c>
      <c r="V57" s="81">
        <f t="shared" si="5"/>
        <v>10845.43756</v>
      </c>
      <c r="W57" s="81">
        <f t="shared" si="5"/>
        <v>10783.7006</v>
      </c>
      <c r="X57" s="81">
        <f t="shared" si="5"/>
        <v>10805.37752</v>
      </c>
      <c r="Y57" s="81">
        <f t="shared" si="5"/>
        <v>10506.14424</v>
      </c>
      <c r="Z57" s="81">
        <f t="shared" si="5"/>
        <v>10795.5083</v>
      </c>
      <c r="AA57" s="81">
        <f t="shared" si="5"/>
        <v>10993.349700000001</v>
      </c>
      <c r="AB57" s="81">
        <f>$C$54*AB45</f>
        <v>10346.9946</v>
      </c>
    </row>
    <row r="58" spans="1:28" x14ac:dyDescent="0.25">
      <c r="A58" s="2" t="s">
        <v>214</v>
      </c>
      <c r="B58" s="81">
        <f t="shared" ref="B58:AA58" si="6">B46*$B$54</f>
        <v>0</v>
      </c>
      <c r="C58" s="81">
        <f t="shared" si="6"/>
        <v>1304.9736</v>
      </c>
      <c r="D58" s="81">
        <f t="shared" si="6"/>
        <v>2757.1993600000001</v>
      </c>
      <c r="E58" s="81">
        <f t="shared" si="6"/>
        <v>4230.67832</v>
      </c>
      <c r="F58" s="81">
        <f t="shared" si="6"/>
        <v>4207.6323000000002</v>
      </c>
      <c r="G58" s="81">
        <f t="shared" si="6"/>
        <v>4945.4809999999998</v>
      </c>
      <c r="H58" s="81">
        <f t="shared" si="6"/>
        <v>4939.2379199999996</v>
      </c>
      <c r="I58" s="81">
        <f t="shared" si="6"/>
        <v>4629.0117</v>
      </c>
      <c r="J58" s="81">
        <f t="shared" si="6"/>
        <v>4101.7201800000003</v>
      </c>
      <c r="K58" s="81">
        <f t="shared" si="6"/>
        <v>3439.6873999999998</v>
      </c>
      <c r="L58" s="81">
        <f t="shared" si="6"/>
        <v>2763.3521599999999</v>
      </c>
      <c r="M58" s="81">
        <f t="shared" si="6"/>
        <v>2463.1356599999999</v>
      </c>
      <c r="N58" s="81">
        <f t="shared" si="6"/>
        <v>2079.5258600000002</v>
      </c>
      <c r="O58" s="81">
        <f t="shared" si="6"/>
        <v>1615.6493599999999</v>
      </c>
      <c r="P58" s="81">
        <f t="shared" si="6"/>
        <v>1444.7583999999999</v>
      </c>
      <c r="Q58" s="81">
        <f t="shared" si="6"/>
        <v>1011.16562</v>
      </c>
      <c r="R58" s="81">
        <f t="shared" si="6"/>
        <v>913.66668000000004</v>
      </c>
      <c r="S58" s="81">
        <f t="shared" si="6"/>
        <v>723.19737999999995</v>
      </c>
      <c r="T58" s="81">
        <f t="shared" si="6"/>
        <v>836.93588</v>
      </c>
      <c r="U58" s="81">
        <f t="shared" si="6"/>
        <v>775.01648</v>
      </c>
      <c r="V58" s="81">
        <f t="shared" si="6"/>
        <v>793.98180000000002</v>
      </c>
      <c r="W58" s="81">
        <f t="shared" si="6"/>
        <v>734.40521999999999</v>
      </c>
      <c r="X58" s="81">
        <f t="shared" si="6"/>
        <v>669.00102000000004</v>
      </c>
      <c r="Y58" s="81">
        <f t="shared" si="6"/>
        <v>646.76652000000001</v>
      </c>
      <c r="Z58" s="81">
        <f t="shared" si="6"/>
        <v>688.33240000000001</v>
      </c>
      <c r="AA58" s="81">
        <f t="shared" si="6"/>
        <v>695.53092000000004</v>
      </c>
      <c r="AB58" s="81">
        <f t="shared" ref="AB58:AB64" si="7">$C$54*AB46</f>
        <v>608.25800000000004</v>
      </c>
    </row>
    <row r="59" spans="1:28" x14ac:dyDescent="0.25">
      <c r="A59" s="2" t="s">
        <v>215</v>
      </c>
      <c r="B59" s="81">
        <f t="shared" ref="B59:AA59" si="8">B47*$B$54</f>
        <v>0</v>
      </c>
      <c r="C59" s="81">
        <f t="shared" si="8"/>
        <v>1235.04114</v>
      </c>
      <c r="D59" s="81">
        <f t="shared" si="8"/>
        <v>2979.2558199999999</v>
      </c>
      <c r="E59" s="81">
        <f t="shared" si="8"/>
        <v>4693.7056000000002</v>
      </c>
      <c r="F59" s="81">
        <f t="shared" si="8"/>
        <v>5472.2121800000004</v>
      </c>
      <c r="G59" s="81">
        <f t="shared" si="8"/>
        <v>6321.2068399999998</v>
      </c>
      <c r="H59" s="81">
        <f t="shared" si="8"/>
        <v>6226.74208</v>
      </c>
      <c r="I59" s="81">
        <f t="shared" si="8"/>
        <v>6042.5177800000001</v>
      </c>
      <c r="J59" s="81">
        <f t="shared" si="8"/>
        <v>5836.0393400000003</v>
      </c>
      <c r="K59" s="81">
        <f t="shared" si="8"/>
        <v>5318.6655600000004</v>
      </c>
      <c r="L59" s="81">
        <f t="shared" si="8"/>
        <v>4882.9341400000003</v>
      </c>
      <c r="M59" s="81">
        <f t="shared" si="8"/>
        <v>5243.7968600000004</v>
      </c>
      <c r="N59" s="81">
        <f t="shared" si="8"/>
        <v>5278.7329799999998</v>
      </c>
      <c r="O59" s="81">
        <f t="shared" si="8"/>
        <v>5003.7235199999996</v>
      </c>
      <c r="P59" s="81">
        <f t="shared" si="8"/>
        <v>5207.2948800000004</v>
      </c>
      <c r="Q59" s="81">
        <f t="shared" si="8"/>
        <v>4436.2237400000004</v>
      </c>
      <c r="R59" s="81">
        <f t="shared" si="8"/>
        <v>4748.8802400000004</v>
      </c>
      <c r="S59" s="81">
        <f t="shared" si="8"/>
        <v>4384.9680600000002</v>
      </c>
      <c r="T59" s="81">
        <f t="shared" si="8"/>
        <v>4699.4834000000001</v>
      </c>
      <c r="U59" s="81">
        <f t="shared" si="8"/>
        <v>5120.9900200000002</v>
      </c>
      <c r="V59" s="81">
        <f t="shared" si="8"/>
        <v>5053.19236</v>
      </c>
      <c r="W59" s="81">
        <f t="shared" si="8"/>
        <v>5183.8421200000003</v>
      </c>
      <c r="X59" s="81">
        <f t="shared" si="8"/>
        <v>4950.2527799999998</v>
      </c>
      <c r="Y59" s="81">
        <f t="shared" si="8"/>
        <v>5108.22894</v>
      </c>
      <c r="Z59" s="81">
        <f t="shared" si="8"/>
        <v>5508.9443199999996</v>
      </c>
      <c r="AA59" s="81">
        <f t="shared" si="8"/>
        <v>5535.8115200000002</v>
      </c>
      <c r="AB59" s="81">
        <f t="shared" si="7"/>
        <v>4634.6115</v>
      </c>
    </row>
    <row r="60" spans="1:28" x14ac:dyDescent="0.25">
      <c r="A60" s="2" t="s">
        <v>216</v>
      </c>
      <c r="B60" s="81">
        <f t="shared" ref="B60:AA60" si="9">B48*$B$54</f>
        <v>42.711280000000002</v>
      </c>
      <c r="C60" s="81">
        <f t="shared" si="9"/>
        <v>2246.3857200000002</v>
      </c>
      <c r="D60" s="81">
        <f t="shared" si="9"/>
        <v>5905.8495599999997</v>
      </c>
      <c r="E60" s="81">
        <f t="shared" si="9"/>
        <v>9566.0540199999996</v>
      </c>
      <c r="F60" s="81">
        <f t="shared" si="9"/>
        <v>13381.82926</v>
      </c>
      <c r="G60" s="81">
        <f t="shared" si="9"/>
        <v>15923.39424</v>
      </c>
      <c r="H60" s="81">
        <f t="shared" si="9"/>
        <v>14694.218140000001</v>
      </c>
      <c r="I60" s="81">
        <f t="shared" si="9"/>
        <v>14578.772440000001</v>
      </c>
      <c r="J60" s="81">
        <f t="shared" si="9"/>
        <v>14878.40328</v>
      </c>
      <c r="K60" s="81">
        <f t="shared" si="9"/>
        <v>13893.413979999999</v>
      </c>
      <c r="L60" s="81">
        <f t="shared" si="9"/>
        <v>13283.51708</v>
      </c>
      <c r="M60" s="81">
        <f t="shared" si="9"/>
        <v>14791.6327</v>
      </c>
      <c r="N60" s="81">
        <f t="shared" si="9"/>
        <v>14613.9401</v>
      </c>
      <c r="O60" s="81">
        <f t="shared" si="9"/>
        <v>13869.72264</v>
      </c>
      <c r="P60" s="81">
        <f t="shared" si="9"/>
        <v>14796.78262</v>
      </c>
      <c r="Q60" s="81">
        <f t="shared" si="9"/>
        <v>12111.41568</v>
      </c>
      <c r="R60" s="81">
        <f t="shared" si="9"/>
        <v>12307.80732</v>
      </c>
      <c r="S60" s="81">
        <f t="shared" si="9"/>
        <v>11136.675440000001</v>
      </c>
      <c r="T60" s="81">
        <f t="shared" si="9"/>
        <v>11093.438399999999</v>
      </c>
      <c r="U60" s="81">
        <f t="shared" si="9"/>
        <v>11834.475340000001</v>
      </c>
      <c r="V60" s="81">
        <f t="shared" si="9"/>
        <v>12127.69882</v>
      </c>
      <c r="W60" s="81">
        <f t="shared" si="9"/>
        <v>11692.71938</v>
      </c>
      <c r="X60" s="81">
        <f t="shared" si="9"/>
        <v>10357.85226</v>
      </c>
      <c r="Y60" s="81">
        <f t="shared" si="9"/>
        <v>11022.814640000001</v>
      </c>
      <c r="Z60" s="81">
        <f t="shared" si="9"/>
        <v>12046.433919999999</v>
      </c>
      <c r="AA60" s="81">
        <f t="shared" si="9"/>
        <v>11498.29262</v>
      </c>
      <c r="AB60" s="81">
        <f t="shared" si="7"/>
        <v>8695.1221999999998</v>
      </c>
    </row>
    <row r="61" spans="1:28" x14ac:dyDescent="0.25">
      <c r="A61" s="2" t="s">
        <v>217</v>
      </c>
      <c r="B61" s="81">
        <f t="shared" ref="B61:AA61" si="10">B49*$B$54</f>
        <v>68.519499999999994</v>
      </c>
      <c r="C61" s="81">
        <f t="shared" si="10"/>
        <v>1326.1769400000001</v>
      </c>
      <c r="D61" s="81">
        <f t="shared" si="10"/>
        <v>3822.9792600000001</v>
      </c>
      <c r="E61" s="81">
        <f t="shared" si="10"/>
        <v>6230.4065000000001</v>
      </c>
      <c r="F61" s="81">
        <f t="shared" si="10"/>
        <v>7625.9596199999996</v>
      </c>
      <c r="G61" s="81">
        <f t="shared" si="10"/>
        <v>8892.3187600000001</v>
      </c>
      <c r="H61" s="81">
        <f t="shared" si="10"/>
        <v>9068.3348800000003</v>
      </c>
      <c r="I61" s="81">
        <f t="shared" si="10"/>
        <v>8993.3314399999999</v>
      </c>
      <c r="J61" s="81">
        <f t="shared" si="10"/>
        <v>8818.0456799999993</v>
      </c>
      <c r="K61" s="81">
        <f t="shared" si="10"/>
        <v>8153.9996799999999</v>
      </c>
      <c r="L61" s="81">
        <f t="shared" si="10"/>
        <v>8044.3941999999997</v>
      </c>
      <c r="M61" s="81">
        <f t="shared" si="10"/>
        <v>8896.2978999999996</v>
      </c>
      <c r="N61" s="81">
        <f t="shared" si="10"/>
        <v>8812.1450800000002</v>
      </c>
      <c r="O61" s="81">
        <f t="shared" si="10"/>
        <v>8426.5334999999995</v>
      </c>
      <c r="P61" s="81">
        <f t="shared" si="10"/>
        <v>8818.1309799999999</v>
      </c>
      <c r="Q61" s="81">
        <f t="shared" si="10"/>
        <v>7314.2574999999997</v>
      </c>
      <c r="R61" s="81">
        <f t="shared" si="10"/>
        <v>7869.7469600000004</v>
      </c>
      <c r="S61" s="81">
        <f t="shared" si="10"/>
        <v>7283.2926399999997</v>
      </c>
      <c r="T61" s="81">
        <f t="shared" si="10"/>
        <v>7375.3002800000004</v>
      </c>
      <c r="U61" s="81">
        <f t="shared" si="10"/>
        <v>8835.2509200000004</v>
      </c>
      <c r="V61" s="81">
        <f t="shared" si="10"/>
        <v>8752.4746400000004</v>
      </c>
      <c r="W61" s="81">
        <f t="shared" si="10"/>
        <v>8852.5342400000009</v>
      </c>
      <c r="X61" s="81">
        <f t="shared" si="10"/>
        <v>8178.22462</v>
      </c>
      <c r="Y61" s="81">
        <f t="shared" si="10"/>
        <v>8614.0357000000004</v>
      </c>
      <c r="Z61" s="81">
        <f t="shared" si="10"/>
        <v>9148.3837199999998</v>
      </c>
      <c r="AA61" s="81">
        <f t="shared" si="10"/>
        <v>9038.8847399999995</v>
      </c>
      <c r="AB61" s="81">
        <f t="shared" si="7"/>
        <v>7064.2115999999996</v>
      </c>
    </row>
    <row r="62" spans="1:28" x14ac:dyDescent="0.25">
      <c r="A62" s="2" t="s">
        <v>225</v>
      </c>
      <c r="B62" s="81">
        <f t="shared" ref="B62:AA62" si="11">B50*$B$54</f>
        <v>0</v>
      </c>
      <c r="C62" s="81">
        <f t="shared" si="11"/>
        <v>75.599180000000004</v>
      </c>
      <c r="D62" s="81">
        <f t="shared" si="11"/>
        <v>142.71722</v>
      </c>
      <c r="E62" s="81">
        <f t="shared" si="11"/>
        <v>188.80189999999999</v>
      </c>
      <c r="F62" s="81">
        <f t="shared" si="11"/>
        <v>214.33492000000001</v>
      </c>
      <c r="G62" s="81">
        <f t="shared" si="11"/>
        <v>183.57419999999999</v>
      </c>
      <c r="H62" s="81">
        <f t="shared" si="11"/>
        <v>137.09370000000001</v>
      </c>
      <c r="I62" s="81">
        <f t="shared" si="11"/>
        <v>115.81887999999999</v>
      </c>
      <c r="J62" s="81">
        <f t="shared" si="11"/>
        <v>83.39734</v>
      </c>
      <c r="K62" s="81">
        <f t="shared" si="11"/>
        <v>73.29992</v>
      </c>
      <c r="L62" s="81">
        <f t="shared" si="11"/>
        <v>0</v>
      </c>
      <c r="M62" s="81">
        <f t="shared" si="11"/>
        <v>0</v>
      </c>
      <c r="N62" s="81">
        <f t="shared" si="11"/>
        <v>0</v>
      </c>
      <c r="O62" s="81">
        <f t="shared" si="11"/>
        <v>0</v>
      </c>
      <c r="P62" s="81">
        <f t="shared" si="11"/>
        <v>0</v>
      </c>
      <c r="Q62" s="81">
        <f t="shared" si="11"/>
        <v>0</v>
      </c>
      <c r="R62" s="81">
        <f t="shared" si="11"/>
        <v>0</v>
      </c>
      <c r="S62" s="81">
        <f t="shared" si="11"/>
        <v>0</v>
      </c>
      <c r="T62" s="81">
        <f t="shared" si="11"/>
        <v>0</v>
      </c>
      <c r="U62" s="81">
        <f t="shared" si="11"/>
        <v>0</v>
      </c>
      <c r="V62" s="81">
        <f t="shared" si="11"/>
        <v>0</v>
      </c>
      <c r="W62" s="81">
        <f t="shared" si="11"/>
        <v>0</v>
      </c>
      <c r="X62" s="81">
        <f t="shared" si="11"/>
        <v>0</v>
      </c>
      <c r="Y62" s="81">
        <f t="shared" si="11"/>
        <v>0</v>
      </c>
      <c r="Z62" s="81">
        <f t="shared" si="11"/>
        <v>0</v>
      </c>
      <c r="AA62" s="81">
        <f t="shared" si="11"/>
        <v>0</v>
      </c>
      <c r="AB62" s="81">
        <f t="shared" si="7"/>
        <v>0</v>
      </c>
    </row>
    <row r="63" spans="1:28" x14ac:dyDescent="0.25">
      <c r="A63" s="2" t="s">
        <v>219</v>
      </c>
      <c r="B63" s="81">
        <f t="shared" ref="B63:AA63" si="12">B51*$B$54</f>
        <v>0</v>
      </c>
      <c r="C63" s="81">
        <f t="shared" si="12"/>
        <v>0</v>
      </c>
      <c r="D63" s="81">
        <f t="shared" si="12"/>
        <v>60.449379999999998</v>
      </c>
      <c r="E63" s="81">
        <f t="shared" si="12"/>
        <v>66.168580000000006</v>
      </c>
      <c r="F63" s="81">
        <f t="shared" si="12"/>
        <v>52.26144</v>
      </c>
      <c r="G63" s="81">
        <f t="shared" si="12"/>
        <v>31.766580000000001</v>
      </c>
      <c r="H63" s="81">
        <f t="shared" si="12"/>
        <v>0</v>
      </c>
      <c r="I63" s="81">
        <f t="shared" si="12"/>
        <v>0</v>
      </c>
      <c r="J63" s="81">
        <f t="shared" si="12"/>
        <v>0</v>
      </c>
      <c r="K63" s="81">
        <f t="shared" si="12"/>
        <v>0</v>
      </c>
      <c r="L63" s="81">
        <f t="shared" si="12"/>
        <v>0</v>
      </c>
      <c r="M63" s="81">
        <f t="shared" si="12"/>
        <v>0</v>
      </c>
      <c r="N63" s="81">
        <f t="shared" si="12"/>
        <v>0</v>
      </c>
      <c r="O63" s="81">
        <f t="shared" si="12"/>
        <v>0</v>
      </c>
      <c r="P63" s="81">
        <f t="shared" si="12"/>
        <v>0</v>
      </c>
      <c r="Q63" s="81">
        <f t="shared" si="12"/>
        <v>0</v>
      </c>
      <c r="R63" s="81">
        <f t="shared" si="12"/>
        <v>0</v>
      </c>
      <c r="S63" s="81">
        <f t="shared" si="12"/>
        <v>0</v>
      </c>
      <c r="T63" s="81">
        <f t="shared" si="12"/>
        <v>0</v>
      </c>
      <c r="U63" s="81">
        <f t="shared" si="12"/>
        <v>0</v>
      </c>
      <c r="V63" s="81">
        <f t="shared" si="12"/>
        <v>0</v>
      </c>
      <c r="W63" s="81">
        <f t="shared" si="12"/>
        <v>0</v>
      </c>
      <c r="X63" s="81">
        <f t="shared" si="12"/>
        <v>0</v>
      </c>
      <c r="Y63" s="81">
        <f t="shared" si="12"/>
        <v>0</v>
      </c>
      <c r="Z63" s="81">
        <f t="shared" si="12"/>
        <v>58.771560000000001</v>
      </c>
      <c r="AA63" s="81">
        <f t="shared" si="12"/>
        <v>0</v>
      </c>
      <c r="AB63" s="81">
        <f t="shared" si="7"/>
        <v>0</v>
      </c>
    </row>
    <row r="64" spans="1:28" x14ac:dyDescent="0.25">
      <c r="A64" s="2" t="s">
        <v>220</v>
      </c>
      <c r="B64" s="81">
        <f t="shared" ref="B64:AA64" si="13">B52*$B$54</f>
        <v>32.081440000000001</v>
      </c>
      <c r="C64" s="81">
        <f t="shared" si="13"/>
        <v>33.955500000000001</v>
      </c>
      <c r="D64" s="81">
        <f t="shared" si="13"/>
        <v>0</v>
      </c>
      <c r="E64" s="81">
        <f t="shared" si="13"/>
        <v>0</v>
      </c>
      <c r="F64" s="81">
        <f t="shared" si="13"/>
        <v>0</v>
      </c>
      <c r="G64" s="81">
        <f t="shared" si="13"/>
        <v>0</v>
      </c>
      <c r="H64" s="81">
        <f t="shared" si="13"/>
        <v>0</v>
      </c>
      <c r="I64" s="81">
        <f t="shared" si="13"/>
        <v>0</v>
      </c>
      <c r="J64" s="81">
        <f t="shared" si="13"/>
        <v>0</v>
      </c>
      <c r="K64" s="81">
        <f t="shared" si="13"/>
        <v>0</v>
      </c>
      <c r="L64" s="81">
        <f t="shared" si="13"/>
        <v>0</v>
      </c>
      <c r="M64" s="81">
        <f t="shared" si="13"/>
        <v>0</v>
      </c>
      <c r="N64" s="81">
        <f t="shared" si="13"/>
        <v>0</v>
      </c>
      <c r="O64" s="81">
        <f t="shared" si="13"/>
        <v>0</v>
      </c>
      <c r="P64" s="81">
        <f t="shared" si="13"/>
        <v>0</v>
      </c>
      <c r="Q64" s="81">
        <f t="shared" si="13"/>
        <v>0</v>
      </c>
      <c r="R64" s="81">
        <f t="shared" si="13"/>
        <v>0</v>
      </c>
      <c r="S64" s="81">
        <f t="shared" si="13"/>
        <v>0</v>
      </c>
      <c r="T64" s="81">
        <f t="shared" si="13"/>
        <v>0</v>
      </c>
      <c r="U64" s="81">
        <f t="shared" si="13"/>
        <v>0</v>
      </c>
      <c r="V64" s="81">
        <f t="shared" si="13"/>
        <v>0</v>
      </c>
      <c r="W64" s="81">
        <f t="shared" si="13"/>
        <v>0</v>
      </c>
      <c r="X64" s="81">
        <f t="shared" si="13"/>
        <v>0</v>
      </c>
      <c r="Y64" s="81">
        <f t="shared" si="13"/>
        <v>0</v>
      </c>
      <c r="Z64" s="81">
        <f t="shared" si="13"/>
        <v>0</v>
      </c>
      <c r="AA64" s="81">
        <f t="shared" si="13"/>
        <v>0</v>
      </c>
      <c r="AB64" s="81">
        <f t="shared" si="7"/>
        <v>0</v>
      </c>
    </row>
    <row r="65" spans="1:28" x14ac:dyDescent="0.25">
      <c r="A65" s="2" t="s">
        <v>221</v>
      </c>
      <c r="B65" s="81">
        <f>SUM(B57:B64)</f>
        <v>313.97701999999998</v>
      </c>
      <c r="C65" s="81">
        <f t="shared" ref="C65:AB65" si="14">SUM(C57:C64)</f>
        <v>11110.805339999999</v>
      </c>
      <c r="D65" s="81">
        <f t="shared" si="14"/>
        <v>24061.822839999997</v>
      </c>
      <c r="E65" s="81">
        <f t="shared" si="14"/>
        <v>35722.323879999996</v>
      </c>
      <c r="F65" s="81">
        <f t="shared" si="14"/>
        <v>41425.984880000004</v>
      </c>
      <c r="G65" s="81">
        <f t="shared" si="14"/>
        <v>48827.95324000001</v>
      </c>
      <c r="H65" s="81">
        <f t="shared" si="14"/>
        <v>49018.825559999997</v>
      </c>
      <c r="I65" s="81">
        <f t="shared" si="14"/>
        <v>48947.911919999999</v>
      </c>
      <c r="J65" s="81">
        <f t="shared" si="14"/>
        <v>47748.961199999998</v>
      </c>
      <c r="K65" s="81">
        <f t="shared" si="14"/>
        <v>44063.848279999998</v>
      </c>
      <c r="L65" s="81">
        <f t="shared" si="14"/>
        <v>41071.045340000004</v>
      </c>
      <c r="M65" s="81">
        <f t="shared" si="14"/>
        <v>43374.251239999998</v>
      </c>
      <c r="N65" s="81">
        <f t="shared" si="14"/>
        <v>42769.094819999998</v>
      </c>
      <c r="O65" s="81">
        <f t="shared" si="14"/>
        <v>40330.079119999995</v>
      </c>
      <c r="P65" s="81">
        <f t="shared" si="14"/>
        <v>42159.146860000001</v>
      </c>
      <c r="Q65" s="81">
        <f t="shared" si="14"/>
        <v>35351.939380000003</v>
      </c>
      <c r="R65" s="81">
        <f t="shared" si="14"/>
        <v>36998.154139999999</v>
      </c>
      <c r="S65" s="81">
        <f t="shared" si="14"/>
        <v>33651.628779999999</v>
      </c>
      <c r="T65" s="81">
        <f t="shared" si="14"/>
        <v>34763.78082</v>
      </c>
      <c r="U65" s="81">
        <f t="shared" si="14"/>
        <v>37785.806320000003</v>
      </c>
      <c r="V65" s="81">
        <f t="shared" si="14"/>
        <v>37572.785179999999</v>
      </c>
      <c r="W65" s="81">
        <f t="shared" si="14"/>
        <v>37247.201560000001</v>
      </c>
      <c r="X65" s="81">
        <f t="shared" si="14"/>
        <v>34960.708200000001</v>
      </c>
      <c r="Y65" s="81">
        <f t="shared" si="14"/>
        <v>35897.990040000004</v>
      </c>
      <c r="Z65" s="81">
        <f t="shared" si="14"/>
        <v>38246.374219999998</v>
      </c>
      <c r="AA65" s="81">
        <f t="shared" si="14"/>
        <v>37761.869500000001</v>
      </c>
      <c r="AB65" s="81">
        <f t="shared" si="14"/>
        <v>31349.197899999996</v>
      </c>
    </row>
    <row r="66" spans="1:28" x14ac:dyDescent="0.25">
      <c r="A66" s="26" t="s">
        <v>222</v>
      </c>
      <c r="B66" s="127">
        <f>B65/1000</f>
        <v>0.31397702</v>
      </c>
      <c r="C66" s="127">
        <f t="shared" ref="C66:R66" si="15">C65/1000</f>
        <v>11.110805339999999</v>
      </c>
      <c r="D66" s="127">
        <f t="shared" si="15"/>
        <v>24.061822839999998</v>
      </c>
      <c r="E66" s="127">
        <f t="shared" si="15"/>
        <v>35.722323879999998</v>
      </c>
      <c r="F66" s="127">
        <f t="shared" si="15"/>
        <v>41.425984880000001</v>
      </c>
      <c r="G66" s="127">
        <f t="shared" si="15"/>
        <v>48.827953240000006</v>
      </c>
      <c r="H66" s="127">
        <f t="shared" si="15"/>
        <v>49.018825559999996</v>
      </c>
      <c r="I66" s="127">
        <f t="shared" si="15"/>
        <v>48.947911919999996</v>
      </c>
      <c r="J66" s="127">
        <f t="shared" si="15"/>
        <v>47.748961199999997</v>
      </c>
      <c r="K66" s="127">
        <f t="shared" si="15"/>
        <v>44.063848279999995</v>
      </c>
      <c r="L66" s="127">
        <f t="shared" si="15"/>
        <v>41.071045340000005</v>
      </c>
      <c r="M66" s="127">
        <f t="shared" si="15"/>
        <v>43.37425124</v>
      </c>
      <c r="N66" s="127">
        <f t="shared" si="15"/>
        <v>42.769094819999999</v>
      </c>
      <c r="O66" s="127">
        <f t="shared" si="15"/>
        <v>40.330079119999994</v>
      </c>
      <c r="P66" s="127">
        <f t="shared" si="15"/>
        <v>42.15914686</v>
      </c>
      <c r="Q66" s="127">
        <f t="shared" si="15"/>
        <v>35.351939380000005</v>
      </c>
      <c r="R66" s="127">
        <f t="shared" si="15"/>
        <v>36.998154139999997</v>
      </c>
      <c r="S66" s="127">
        <f>S65/1000</f>
        <v>33.651628779999996</v>
      </c>
      <c r="T66" s="127">
        <f t="shared" ref="T66:AB66" si="16">T65/1000</f>
        <v>34.763780820000001</v>
      </c>
      <c r="U66" s="127">
        <f t="shared" si="16"/>
        <v>37.785806320000006</v>
      </c>
      <c r="V66" s="127">
        <f t="shared" si="16"/>
        <v>37.572785179999997</v>
      </c>
      <c r="W66" s="127">
        <f t="shared" si="16"/>
        <v>37.247201560000001</v>
      </c>
      <c r="X66" s="127">
        <f t="shared" si="16"/>
        <v>34.960708199999999</v>
      </c>
      <c r="Y66" s="127">
        <f t="shared" si="16"/>
        <v>35.897990040000003</v>
      </c>
      <c r="Z66" s="127">
        <f t="shared" si="16"/>
        <v>38.24637422</v>
      </c>
      <c r="AA66" s="127">
        <f t="shared" si="16"/>
        <v>37.761869500000003</v>
      </c>
      <c r="AB66" s="127">
        <f t="shared" si="16"/>
        <v>31.349197899999997</v>
      </c>
    </row>
    <row r="69" spans="1:28" ht="26.25" x14ac:dyDescent="0.4">
      <c r="A69" s="154" t="s">
        <v>94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4"/>
      <c r="P69" s="124"/>
      <c r="Q69" s="123"/>
    </row>
    <row r="70" spans="1:28" x14ac:dyDescent="0.25">
      <c r="A70" s="60" t="s">
        <v>69</v>
      </c>
      <c r="B70" s="61"/>
      <c r="C70" s="20"/>
      <c r="D70" s="47"/>
      <c r="E70" s="51"/>
      <c r="F70" s="20"/>
      <c r="G70" s="20"/>
      <c r="H70" s="47"/>
      <c r="I70" s="47"/>
      <c r="O70" s="31"/>
    </row>
    <row r="71" spans="1:28" x14ac:dyDescent="0.25">
      <c r="A71" s="2" t="s">
        <v>70</v>
      </c>
      <c r="B71" s="62">
        <v>273.14999999999998</v>
      </c>
      <c r="C71" s="20"/>
      <c r="D71" s="47"/>
      <c r="E71" s="51"/>
      <c r="F71" s="20"/>
      <c r="G71" s="20"/>
      <c r="H71" s="47"/>
      <c r="I71" s="47"/>
      <c r="O71" s="38"/>
    </row>
    <row r="72" spans="1:28" x14ac:dyDescent="0.25">
      <c r="A72" s="2" t="s">
        <v>49</v>
      </c>
      <c r="B72" s="62">
        <v>101325</v>
      </c>
      <c r="C72" s="20"/>
      <c r="D72" s="47"/>
      <c r="E72" s="51"/>
      <c r="F72" s="20"/>
      <c r="G72" s="20"/>
      <c r="H72" s="47"/>
      <c r="I72" s="47"/>
      <c r="O72" s="38"/>
    </row>
    <row r="73" spans="1:28" x14ac:dyDescent="0.25">
      <c r="A73" s="48" t="s">
        <v>50</v>
      </c>
      <c r="B73" s="62">
        <v>1000</v>
      </c>
      <c r="C73" s="51"/>
      <c r="E73" s="52"/>
      <c r="F73" s="52"/>
      <c r="G73" s="52"/>
      <c r="H73" s="52"/>
      <c r="O73" s="38"/>
    </row>
    <row r="74" spans="1:28" x14ac:dyDescent="0.25">
      <c r="A74" s="48" t="s">
        <v>51</v>
      </c>
      <c r="B74" s="62">
        <v>9.81</v>
      </c>
      <c r="C74" s="51"/>
      <c r="E74" s="52"/>
      <c r="F74" s="52"/>
      <c r="G74" s="52"/>
      <c r="H74" s="52"/>
      <c r="O74" s="38"/>
    </row>
    <row r="75" spans="1:28" x14ac:dyDescent="0.25">
      <c r="A75" s="63" t="s">
        <v>52</v>
      </c>
      <c r="B75" s="64"/>
      <c r="C75" s="55"/>
      <c r="D75" s="54"/>
      <c r="E75" s="54"/>
      <c r="F75" s="53"/>
      <c r="G75" s="53"/>
      <c r="H75" s="53"/>
      <c r="I75" s="53"/>
      <c r="J75" s="53"/>
      <c r="K75" s="53"/>
      <c r="L75" s="53"/>
      <c r="M75" s="53"/>
      <c r="N75" s="53"/>
      <c r="O75" s="38"/>
    </row>
    <row r="76" spans="1:28" x14ac:dyDescent="0.25">
      <c r="A76" s="65" t="s">
        <v>53</v>
      </c>
      <c r="B76" s="66">
        <v>0.66</v>
      </c>
      <c r="C76" s="55"/>
      <c r="D76" s="54"/>
      <c r="E76" s="54"/>
      <c r="F76" s="53"/>
      <c r="G76" s="53"/>
      <c r="H76" s="53"/>
      <c r="I76" s="53"/>
      <c r="J76" s="53"/>
      <c r="K76" s="53"/>
      <c r="L76" s="53"/>
      <c r="M76" s="53"/>
      <c r="N76" s="53"/>
      <c r="O76" s="38"/>
    </row>
    <row r="77" spans="1:28" x14ac:dyDescent="0.25">
      <c r="A77" s="65" t="s">
        <v>54</v>
      </c>
      <c r="B77" s="66">
        <v>1.6E-2</v>
      </c>
      <c r="C77" s="55"/>
      <c r="D77" s="54"/>
      <c r="E77" s="54"/>
      <c r="F77" s="53"/>
      <c r="G77" s="53"/>
      <c r="H77" s="53"/>
      <c r="I77" s="53"/>
      <c r="J77" s="53"/>
      <c r="K77" s="53"/>
      <c r="L77" s="53"/>
      <c r="M77" s="53"/>
      <c r="N77" s="53"/>
      <c r="O77" s="38"/>
    </row>
    <row r="78" spans="1:28" x14ac:dyDescent="0.25">
      <c r="A78" s="53"/>
      <c r="B78" s="158"/>
      <c r="C78" s="158"/>
      <c r="D78" s="158"/>
      <c r="E78" s="158"/>
      <c r="F78" s="158"/>
      <c r="G78" s="158"/>
      <c r="H78" s="53"/>
      <c r="I78" s="53"/>
      <c r="J78" s="53"/>
      <c r="K78" s="53"/>
      <c r="L78" s="53"/>
      <c r="M78" s="53"/>
      <c r="N78" s="53"/>
      <c r="O78" s="73"/>
    </row>
    <row r="79" spans="1:28" x14ac:dyDescent="0.25">
      <c r="A79" s="6" t="s">
        <v>40</v>
      </c>
      <c r="B79" s="67" t="s">
        <v>55</v>
      </c>
      <c r="C79" s="62" t="s">
        <v>56</v>
      </c>
      <c r="D79" s="68" t="s">
        <v>57</v>
      </c>
      <c r="E79" s="67" t="s">
        <v>58</v>
      </c>
      <c r="F79" s="67" t="s">
        <v>59</v>
      </c>
      <c r="G79" s="6" t="s">
        <v>60</v>
      </c>
      <c r="H79" s="2" t="s">
        <v>61</v>
      </c>
      <c r="I79" s="2" t="s">
        <v>62</v>
      </c>
      <c r="J79" s="2" t="s">
        <v>63</v>
      </c>
      <c r="K79" s="2" t="s">
        <v>64</v>
      </c>
      <c r="L79" s="2" t="s">
        <v>65</v>
      </c>
      <c r="M79" s="2" t="s">
        <v>66</v>
      </c>
      <c r="N79" s="2" t="s">
        <v>67</v>
      </c>
      <c r="O79" s="2" t="s">
        <v>68</v>
      </c>
    </row>
    <row r="80" spans="1:28" x14ac:dyDescent="0.25">
      <c r="A80" s="6">
        <v>0</v>
      </c>
      <c r="B80" s="6"/>
      <c r="C80" s="62"/>
      <c r="D80" s="62"/>
      <c r="E80" s="62"/>
      <c r="F80" s="62"/>
      <c r="G80" s="91">
        <f t="shared" ref="G80:G106" si="17">1000*(B$71*B$77/((C80+B$71)*B$72))*((((B80*1000)-D80-(B$73*B$74*(B$76-(E80/100)-((F80/1000)/(B$77*B$73)))))*((E80/100)+((F80/1000)/(B$77*B$73))))-(((B80*1000)-D80-(B$73*B$74*(B$76-(E80/100))))*(E80/100)))</f>
        <v>0</v>
      </c>
      <c r="H80" s="62"/>
      <c r="I80" s="62"/>
      <c r="J80" s="62"/>
      <c r="K80" s="62"/>
      <c r="L80" s="62"/>
      <c r="M80" s="11">
        <f>L80*G80/100</f>
        <v>0</v>
      </c>
      <c r="N80" s="11">
        <f>G80*(K80/100)</f>
        <v>0</v>
      </c>
      <c r="O80" s="11">
        <f>G80*(L80/100)</f>
        <v>0</v>
      </c>
    </row>
    <row r="81" spans="1:16" x14ac:dyDescent="0.25">
      <c r="A81" s="6">
        <v>2</v>
      </c>
      <c r="B81" s="67">
        <v>100.7</v>
      </c>
      <c r="C81" s="67">
        <v>18.5</v>
      </c>
      <c r="D81" s="69">
        <f t="shared" ref="D81:D106" si="18">100*1013.246*10^((-7.90298*((373.16/(C81+273.16))-1))+(5.02808*LOG((373.16/(C81+273.16)),10))-(0.00000013816*((10^(11.344*(1-((C81+273.16)/373.16))))-1))+(0.0081328*((10^(-3.49149*((373.16/(C81+273.16))-1)))-1)))</f>
        <v>2128.7672691299254</v>
      </c>
      <c r="E81" s="67">
        <v>6.5</v>
      </c>
      <c r="F81" s="67">
        <v>4341.5</v>
      </c>
      <c r="G81" s="70">
        <f t="shared" si="17"/>
        <v>3.8537771598127497</v>
      </c>
      <c r="H81" s="48">
        <v>0</v>
      </c>
      <c r="I81" s="48">
        <v>1</v>
      </c>
      <c r="J81" s="48">
        <v>7.8</v>
      </c>
      <c r="K81" s="48">
        <v>53.7</v>
      </c>
      <c r="L81" s="48">
        <v>37.5</v>
      </c>
      <c r="M81" s="11">
        <f>(H81*100/SUM($H81,$K81,$L81))*$G81/100</f>
        <v>0</v>
      </c>
      <c r="N81" s="11">
        <f t="shared" ref="N81:N106" si="19">(K81*100/SUM($H81,$K81,$L81))*$G81/100</f>
        <v>2.2691648408107965</v>
      </c>
      <c r="O81" s="11">
        <f t="shared" ref="O81:O106" si="20">(L81*100/SUM($H81,$K81,$L81))*$G81/100</f>
        <v>1.5846123190019528</v>
      </c>
      <c r="P81" s="10"/>
    </row>
    <row r="82" spans="1:16" x14ac:dyDescent="0.25">
      <c r="A82" s="6">
        <v>5</v>
      </c>
      <c r="B82" s="67">
        <v>98.2</v>
      </c>
      <c r="C82" s="67">
        <v>20.5</v>
      </c>
      <c r="D82" s="69">
        <f t="shared" si="18"/>
        <v>2410.6679616674073</v>
      </c>
      <c r="E82" s="67">
        <v>6.2</v>
      </c>
      <c r="F82" s="67">
        <v>6447</v>
      </c>
      <c r="G82" s="70">
        <f t="shared" si="17"/>
        <v>5.5920426806116543</v>
      </c>
      <c r="H82" s="48">
        <v>0.5</v>
      </c>
      <c r="I82" s="48">
        <v>0.5</v>
      </c>
      <c r="J82" s="48">
        <v>2.6</v>
      </c>
      <c r="K82" s="48">
        <v>76.400000000000006</v>
      </c>
      <c r="L82" s="48">
        <v>20</v>
      </c>
      <c r="M82" s="11">
        <f t="shared" ref="M82:M90" si="21">(H82*100/SUM($H82,$K82,$L82))*$G82/100</f>
        <v>2.8854709394280979E-2</v>
      </c>
      <c r="N82" s="11">
        <f t="shared" si="19"/>
        <v>4.4089995954461338</v>
      </c>
      <c r="O82" s="11">
        <f t="shared" si="20"/>
        <v>1.1541883757712392</v>
      </c>
      <c r="P82" s="10"/>
    </row>
    <row r="83" spans="1:16" x14ac:dyDescent="0.25">
      <c r="A83" s="6">
        <v>7</v>
      </c>
      <c r="B83" s="67">
        <v>97.7</v>
      </c>
      <c r="C83" s="67">
        <v>18.5</v>
      </c>
      <c r="D83" s="69">
        <f t="shared" si="18"/>
        <v>2128.7672691299254</v>
      </c>
      <c r="E83" s="67">
        <v>6.8</v>
      </c>
      <c r="F83" s="67">
        <v>3992</v>
      </c>
      <c r="G83" s="70">
        <f t="shared" si="17"/>
        <v>3.4271081691293142</v>
      </c>
      <c r="H83" s="48">
        <v>0.3</v>
      </c>
      <c r="I83" s="48">
        <v>0.8</v>
      </c>
      <c r="J83" s="48">
        <v>4.8</v>
      </c>
      <c r="K83" s="48">
        <v>90.5</v>
      </c>
      <c r="L83" s="48">
        <v>3.5</v>
      </c>
      <c r="M83" s="11">
        <f t="shared" si="21"/>
        <v>1.0902783146752854E-2</v>
      </c>
      <c r="N83" s="11">
        <f t="shared" si="19"/>
        <v>3.2890062492704448</v>
      </c>
      <c r="O83" s="11">
        <f t="shared" si="20"/>
        <v>0.12719913671211663</v>
      </c>
      <c r="P83" s="10"/>
    </row>
    <row r="84" spans="1:16" x14ac:dyDescent="0.25">
      <c r="A84" s="6">
        <v>9</v>
      </c>
      <c r="B84" s="67">
        <v>100</v>
      </c>
      <c r="C84" s="67">
        <v>17.5</v>
      </c>
      <c r="D84" s="69">
        <f t="shared" si="18"/>
        <v>1998.9761566905095</v>
      </c>
      <c r="E84" s="67">
        <v>6</v>
      </c>
      <c r="F84" s="67">
        <v>3984</v>
      </c>
      <c r="G84" s="70">
        <f t="shared" si="17"/>
        <v>3.5158113385795504</v>
      </c>
      <c r="H84" s="48">
        <v>0.2</v>
      </c>
      <c r="I84" s="48">
        <v>0.4</v>
      </c>
      <c r="J84" s="48">
        <v>2.9</v>
      </c>
      <c r="K84" s="48">
        <v>95.2</v>
      </c>
      <c r="L84" s="48">
        <v>1.3</v>
      </c>
      <c r="M84" s="11">
        <f t="shared" si="21"/>
        <v>7.2715849815502597E-3</v>
      </c>
      <c r="N84" s="11">
        <f t="shared" si="19"/>
        <v>3.4612744512179234</v>
      </c>
      <c r="O84" s="11">
        <f t="shared" si="20"/>
        <v>4.7265302380076687E-2</v>
      </c>
      <c r="P84" s="10"/>
    </row>
    <row r="85" spans="1:16" x14ac:dyDescent="0.25">
      <c r="A85" s="6">
        <v>12</v>
      </c>
      <c r="B85" s="67">
        <v>100.7</v>
      </c>
      <c r="C85" s="67">
        <v>19.5</v>
      </c>
      <c r="D85" s="69">
        <f t="shared" si="18"/>
        <v>2265.8823144882831</v>
      </c>
      <c r="E85" s="67">
        <v>22.3</v>
      </c>
      <c r="F85" s="67">
        <v>2083</v>
      </c>
      <c r="G85" s="70">
        <f t="shared" si="17"/>
        <v>1.8729585929269603</v>
      </c>
      <c r="H85" s="48">
        <v>0.3</v>
      </c>
      <c r="I85" s="48">
        <v>0.5</v>
      </c>
      <c r="J85" s="48">
        <v>2.9</v>
      </c>
      <c r="K85" s="48">
        <v>95.2</v>
      </c>
      <c r="L85" s="48">
        <v>1.1000000000000001</v>
      </c>
      <c r="M85" s="11">
        <f t="shared" si="21"/>
        <v>5.8166415929408709E-3</v>
      </c>
      <c r="N85" s="11">
        <f t="shared" si="19"/>
        <v>1.8458142654932366</v>
      </c>
      <c r="O85" s="11">
        <f t="shared" si="20"/>
        <v>2.1327685840783199E-2</v>
      </c>
      <c r="P85" s="10"/>
    </row>
    <row r="86" spans="1:16" x14ac:dyDescent="0.25">
      <c r="A86" s="6">
        <v>14</v>
      </c>
      <c r="B86" s="67">
        <v>100.7</v>
      </c>
      <c r="C86" s="67">
        <v>15.6</v>
      </c>
      <c r="D86" s="69">
        <f t="shared" si="18"/>
        <v>1771.3638754692836</v>
      </c>
      <c r="E86" s="67">
        <v>31.1</v>
      </c>
      <c r="F86" s="67">
        <v>1926</v>
      </c>
      <c r="G86" s="70">
        <f t="shared" si="17"/>
        <v>1.7933870472948163</v>
      </c>
      <c r="H86" s="48">
        <v>0.1</v>
      </c>
      <c r="I86" s="48">
        <v>0.7</v>
      </c>
      <c r="J86" s="48">
        <v>6.7</v>
      </c>
      <c r="K86" s="48">
        <v>92.3</v>
      </c>
      <c r="L86" s="48">
        <v>0.1</v>
      </c>
      <c r="M86" s="11">
        <f t="shared" si="21"/>
        <v>1.9387968078862883E-3</v>
      </c>
      <c r="N86" s="11">
        <f t="shared" si="19"/>
        <v>1.7895094536790441</v>
      </c>
      <c r="O86" s="11">
        <f t="shared" si="20"/>
        <v>1.9387968078862883E-3</v>
      </c>
      <c r="P86" s="10"/>
    </row>
    <row r="87" spans="1:16" x14ac:dyDescent="0.25">
      <c r="A87" s="6">
        <v>16</v>
      </c>
      <c r="B87" s="67">
        <v>101.5</v>
      </c>
      <c r="C87" s="67">
        <v>17.5</v>
      </c>
      <c r="D87" s="69">
        <f t="shared" si="18"/>
        <v>1998.9761566905095</v>
      </c>
      <c r="E87" s="67">
        <v>7</v>
      </c>
      <c r="F87" s="67">
        <v>1700</v>
      </c>
      <c r="G87" s="70">
        <f t="shared" si="17"/>
        <v>1.5048850866971681</v>
      </c>
      <c r="H87" s="48">
        <v>0.2</v>
      </c>
      <c r="I87" s="48">
        <v>0.4</v>
      </c>
      <c r="J87" s="48">
        <v>5.2</v>
      </c>
      <c r="K87" s="48">
        <v>93.2</v>
      </c>
      <c r="L87" s="48">
        <v>1</v>
      </c>
      <c r="M87" s="11">
        <f t="shared" si="21"/>
        <v>3.1883158616465425E-3</v>
      </c>
      <c r="N87" s="11">
        <f t="shared" si="19"/>
        <v>1.4857551915272891</v>
      </c>
      <c r="O87" s="11">
        <f t="shared" si="20"/>
        <v>1.5941579308232711E-2</v>
      </c>
      <c r="P87" s="10"/>
    </row>
    <row r="88" spans="1:16" x14ac:dyDescent="0.25">
      <c r="A88" s="6">
        <v>19</v>
      </c>
      <c r="B88" s="67">
        <v>103.1</v>
      </c>
      <c r="C88" s="67">
        <v>18.5</v>
      </c>
      <c r="D88" s="69">
        <f t="shared" si="18"/>
        <v>2128.7672691299254</v>
      </c>
      <c r="E88" s="67">
        <v>38</v>
      </c>
      <c r="F88" s="67">
        <v>1781</v>
      </c>
      <c r="G88" s="70">
        <f t="shared" si="17"/>
        <v>1.6963291230081894</v>
      </c>
      <c r="H88" s="48">
        <v>0</v>
      </c>
      <c r="I88" s="48">
        <v>0.7</v>
      </c>
      <c r="J88" s="48">
        <v>6.1</v>
      </c>
      <c r="K88" s="48">
        <v>92.1</v>
      </c>
      <c r="L88" s="48">
        <v>1.2</v>
      </c>
      <c r="M88" s="11">
        <f t="shared" si="21"/>
        <v>0</v>
      </c>
      <c r="N88" s="11">
        <f t="shared" si="19"/>
        <v>1.6745113850916855</v>
      </c>
      <c r="O88" s="11">
        <f t="shared" si="20"/>
        <v>2.1817737916504047E-2</v>
      </c>
      <c r="P88" s="10"/>
    </row>
    <row r="89" spans="1:16" x14ac:dyDescent="0.25">
      <c r="A89" s="6">
        <v>21</v>
      </c>
      <c r="B89" s="67">
        <v>102.7</v>
      </c>
      <c r="C89" s="67">
        <v>17</v>
      </c>
      <c r="D89" s="69">
        <f t="shared" si="18"/>
        <v>1936.7221931985198</v>
      </c>
      <c r="E89" s="67">
        <v>38.299999999999997</v>
      </c>
      <c r="F89" s="67">
        <v>1340</v>
      </c>
      <c r="G89" s="70">
        <f t="shared" si="17"/>
        <v>1.2776703706568904</v>
      </c>
      <c r="H89" s="48">
        <v>0.3</v>
      </c>
      <c r="I89" s="48">
        <v>0.7</v>
      </c>
      <c r="J89" s="48">
        <v>6.6</v>
      </c>
      <c r="K89" s="48">
        <v>91.5</v>
      </c>
      <c r="L89" s="48">
        <v>0.9</v>
      </c>
      <c r="M89" s="11">
        <f t="shared" si="21"/>
        <v>4.1348555684689011E-3</v>
      </c>
      <c r="N89" s="11">
        <f t="shared" si="19"/>
        <v>1.2611309483830149</v>
      </c>
      <c r="O89" s="11">
        <f t="shared" si="20"/>
        <v>1.2404566705406704E-2</v>
      </c>
      <c r="P89" s="10"/>
    </row>
    <row r="90" spans="1:16" x14ac:dyDescent="0.25">
      <c r="A90" s="6">
        <v>23</v>
      </c>
      <c r="B90" s="67">
        <v>102</v>
      </c>
      <c r="C90" s="67">
        <v>16.100000000000001</v>
      </c>
      <c r="D90" s="69">
        <f t="shared" si="18"/>
        <v>1828.9390678412647</v>
      </c>
      <c r="E90" s="67">
        <v>39.5</v>
      </c>
      <c r="F90" s="67">
        <v>1498.5</v>
      </c>
      <c r="G90" s="70">
        <f t="shared" si="17"/>
        <v>1.4296180047398883</v>
      </c>
      <c r="H90" s="67">
        <v>0.4</v>
      </c>
      <c r="I90" s="67">
        <v>0.7</v>
      </c>
      <c r="J90" s="67">
        <v>6.5</v>
      </c>
      <c r="K90" s="67">
        <v>91.9</v>
      </c>
      <c r="L90" s="48">
        <v>0.5</v>
      </c>
      <c r="M90" s="11">
        <f t="shared" si="21"/>
        <v>6.1621465721546911E-3</v>
      </c>
      <c r="N90" s="11">
        <f t="shared" si="19"/>
        <v>1.41575317495254</v>
      </c>
      <c r="O90" s="11">
        <f t="shared" si="20"/>
        <v>7.7026832151933632E-3</v>
      </c>
      <c r="P90" s="10"/>
    </row>
    <row r="91" spans="1:16" x14ac:dyDescent="0.25">
      <c r="A91" s="6">
        <v>26</v>
      </c>
      <c r="B91" s="67">
        <v>90.3</v>
      </c>
      <c r="C91" s="67">
        <v>20.5</v>
      </c>
      <c r="D91" s="69">
        <f t="shared" si="18"/>
        <v>2410.6679616674073</v>
      </c>
      <c r="E91" s="67">
        <v>21.4</v>
      </c>
      <c r="F91" s="67">
        <v>1429</v>
      </c>
      <c r="G91" s="70">
        <f t="shared" si="17"/>
        <v>1.1346202811704549</v>
      </c>
      <c r="H91" s="48">
        <v>0.3</v>
      </c>
      <c r="I91" s="48">
        <v>0.6</v>
      </c>
      <c r="J91" s="48">
        <v>7.4</v>
      </c>
      <c r="K91" s="48">
        <v>91.1</v>
      </c>
      <c r="L91" s="48">
        <v>0.6</v>
      </c>
      <c r="M91" s="11">
        <f t="shared" ref="M91:M106" si="22">(H91*100/SUM($H91,$K91,$L91))*$G91/100</f>
        <v>3.699848742947136E-3</v>
      </c>
      <c r="N91" s="11">
        <f t="shared" si="19"/>
        <v>1.1235207349416136</v>
      </c>
      <c r="O91" s="11">
        <f t="shared" si="20"/>
        <v>7.3996974858942721E-3</v>
      </c>
      <c r="P91" s="10"/>
    </row>
    <row r="92" spans="1:16" x14ac:dyDescent="0.25">
      <c r="A92" s="6">
        <v>28</v>
      </c>
      <c r="B92" s="67">
        <v>100.1</v>
      </c>
      <c r="C92" s="67">
        <v>20</v>
      </c>
      <c r="D92" s="69">
        <f t="shared" si="18"/>
        <v>2337.2941453352651</v>
      </c>
      <c r="E92" s="67">
        <v>39.700000000000003</v>
      </c>
      <c r="F92" s="67">
        <v>1239</v>
      </c>
      <c r="G92" s="70">
        <f t="shared" si="17"/>
        <v>1.1375149714226955</v>
      </c>
      <c r="H92" s="48">
        <v>0.4</v>
      </c>
      <c r="I92" s="48">
        <v>0.7</v>
      </c>
      <c r="J92" s="48">
        <v>8</v>
      </c>
      <c r="K92" s="48">
        <v>90.7</v>
      </c>
      <c r="L92" s="48">
        <v>0.2</v>
      </c>
      <c r="M92" s="11">
        <f t="shared" si="22"/>
        <v>4.9836362384345903E-3</v>
      </c>
      <c r="N92" s="11">
        <f t="shared" si="19"/>
        <v>1.1300395170650435</v>
      </c>
      <c r="O92" s="11">
        <f t="shared" si="20"/>
        <v>2.4918181192172951E-3</v>
      </c>
      <c r="P92" s="10"/>
    </row>
    <row r="93" spans="1:16" x14ac:dyDescent="0.25">
      <c r="A93" s="6">
        <v>30</v>
      </c>
      <c r="B93" s="67">
        <v>101.7</v>
      </c>
      <c r="C93" s="67">
        <v>14.6</v>
      </c>
      <c r="D93" s="69">
        <f t="shared" si="18"/>
        <v>1660.9666566247029</v>
      </c>
      <c r="E93" s="67">
        <v>38.6</v>
      </c>
      <c r="F93" s="67">
        <v>1650.5</v>
      </c>
      <c r="G93" s="70">
        <f t="shared" si="17"/>
        <v>1.5795084477209242</v>
      </c>
      <c r="H93" s="48">
        <v>0.5</v>
      </c>
      <c r="I93" s="48">
        <v>0.3</v>
      </c>
      <c r="J93" s="48">
        <v>5</v>
      </c>
      <c r="K93" s="48">
        <v>93.9</v>
      </c>
      <c r="L93" s="48">
        <v>0.2</v>
      </c>
      <c r="M93" s="11">
        <f t="shared" si="22"/>
        <v>8.3483533177638701E-3</v>
      </c>
      <c r="N93" s="11">
        <f t="shared" si="19"/>
        <v>1.5678207530760548</v>
      </c>
      <c r="O93" s="11">
        <f t="shared" si="20"/>
        <v>3.339341327105548E-3</v>
      </c>
      <c r="P93" s="10"/>
    </row>
    <row r="94" spans="1:16" x14ac:dyDescent="0.25">
      <c r="A94" s="6">
        <v>33</v>
      </c>
      <c r="B94" s="67">
        <v>101.4</v>
      </c>
      <c r="C94" s="67">
        <v>16.600000000000001</v>
      </c>
      <c r="D94" s="69">
        <f t="shared" si="18"/>
        <v>1888.1497485684567</v>
      </c>
      <c r="E94" s="67">
        <v>10.199999999999999</v>
      </c>
      <c r="F94" s="67">
        <v>1796</v>
      </c>
      <c r="G94" s="70">
        <f t="shared" si="17"/>
        <v>1.6064605849789393</v>
      </c>
      <c r="H94" s="48">
        <v>0.4</v>
      </c>
      <c r="I94" s="48">
        <v>0.8</v>
      </c>
      <c r="J94" s="48">
        <v>9.5</v>
      </c>
      <c r="K94" s="48">
        <v>88.9</v>
      </c>
      <c r="L94" s="48">
        <v>0.4</v>
      </c>
      <c r="M94" s="11">
        <f t="shared" si="22"/>
        <v>7.1637038349116567E-3</v>
      </c>
      <c r="N94" s="11">
        <f t="shared" si="19"/>
        <v>1.5921331773091156</v>
      </c>
      <c r="O94" s="11">
        <f t="shared" si="20"/>
        <v>7.1637038349116567E-3</v>
      </c>
      <c r="P94" s="10"/>
    </row>
    <row r="95" spans="1:16" x14ac:dyDescent="0.25">
      <c r="A95" s="6">
        <v>35</v>
      </c>
      <c r="B95" s="67">
        <v>101.3</v>
      </c>
      <c r="C95" s="67">
        <v>16.399999999999999</v>
      </c>
      <c r="D95" s="69">
        <f t="shared" si="18"/>
        <v>1864.2667225833245</v>
      </c>
      <c r="E95" s="67">
        <v>11.5</v>
      </c>
      <c r="F95" s="67">
        <v>1682.2</v>
      </c>
      <c r="G95" s="70">
        <f t="shared" si="17"/>
        <v>1.5074194702881403</v>
      </c>
      <c r="H95" s="48">
        <v>0.3</v>
      </c>
      <c r="I95" s="48">
        <v>0.7</v>
      </c>
      <c r="J95" s="48">
        <v>5</v>
      </c>
      <c r="K95" s="48">
        <v>89</v>
      </c>
      <c r="L95" s="48">
        <v>0.3</v>
      </c>
      <c r="M95" s="11">
        <f t="shared" si="22"/>
        <v>5.0471634049826129E-3</v>
      </c>
      <c r="N95" s="11">
        <f t="shared" si="19"/>
        <v>1.4973251434781754</v>
      </c>
      <c r="O95" s="11">
        <f t="shared" si="20"/>
        <v>5.0471634049826129E-3</v>
      </c>
      <c r="P95" s="10"/>
    </row>
    <row r="96" spans="1:16" x14ac:dyDescent="0.25">
      <c r="A96" s="6">
        <v>37</v>
      </c>
      <c r="B96" s="67">
        <v>101.4</v>
      </c>
      <c r="C96" s="67">
        <v>18.5</v>
      </c>
      <c r="D96" s="69">
        <f t="shared" si="18"/>
        <v>2128.7672691299254</v>
      </c>
      <c r="E96" s="67">
        <v>12.2</v>
      </c>
      <c r="F96" s="67">
        <v>1654.5</v>
      </c>
      <c r="G96" s="70">
        <f t="shared" si="17"/>
        <v>1.4712470967245288</v>
      </c>
      <c r="H96" s="48">
        <v>0.3</v>
      </c>
      <c r="I96" s="48">
        <v>0.6</v>
      </c>
      <c r="J96" s="48">
        <v>7.9</v>
      </c>
      <c r="K96" s="48">
        <v>90.6</v>
      </c>
      <c r="L96" s="48">
        <v>0.5</v>
      </c>
      <c r="M96" s="11">
        <f t="shared" si="22"/>
        <v>4.8290386106932025E-3</v>
      </c>
      <c r="N96" s="11">
        <f t="shared" si="19"/>
        <v>1.458369660429347</v>
      </c>
      <c r="O96" s="11">
        <f t="shared" si="20"/>
        <v>8.0483976844886711E-3</v>
      </c>
      <c r="P96" s="10"/>
    </row>
    <row r="97" spans="1:28" x14ac:dyDescent="0.25">
      <c r="A97" s="2">
        <v>40</v>
      </c>
      <c r="B97" s="67">
        <v>101.8</v>
      </c>
      <c r="C97" s="67">
        <v>19</v>
      </c>
      <c r="D97" s="69">
        <f t="shared" si="18"/>
        <v>2196.3879322928847</v>
      </c>
      <c r="E97" s="67">
        <v>27</v>
      </c>
      <c r="F97" s="67">
        <v>1722</v>
      </c>
      <c r="G97" s="70">
        <f t="shared" si="17"/>
        <v>1.5807285160696238</v>
      </c>
      <c r="H97" s="48">
        <v>0.2</v>
      </c>
      <c r="I97" s="48">
        <v>0.5</v>
      </c>
      <c r="J97" s="48">
        <v>5.5</v>
      </c>
      <c r="K97" s="48">
        <v>93.3</v>
      </c>
      <c r="L97" s="48">
        <v>0.5</v>
      </c>
      <c r="M97" s="11">
        <f t="shared" si="22"/>
        <v>3.3632521618502638E-3</v>
      </c>
      <c r="N97" s="11">
        <f t="shared" si="19"/>
        <v>1.568957133503148</v>
      </c>
      <c r="O97" s="11">
        <f t="shared" si="20"/>
        <v>8.4081304046256591E-3</v>
      </c>
      <c r="P97" s="10"/>
    </row>
    <row r="98" spans="1:28" x14ac:dyDescent="0.25">
      <c r="A98" s="2">
        <v>42</v>
      </c>
      <c r="B98" s="67">
        <v>101.2</v>
      </c>
      <c r="C98" s="67">
        <v>19.5</v>
      </c>
      <c r="D98" s="69">
        <f t="shared" si="18"/>
        <v>2265.8823144882831</v>
      </c>
      <c r="E98" s="67">
        <v>17.100000000000001</v>
      </c>
      <c r="F98" s="67">
        <v>1865</v>
      </c>
      <c r="G98" s="70">
        <f t="shared" si="17"/>
        <v>1.665707033093452</v>
      </c>
      <c r="H98" s="48">
        <v>0.2</v>
      </c>
      <c r="I98" s="48">
        <v>0.4</v>
      </c>
      <c r="J98" s="48">
        <v>4.7</v>
      </c>
      <c r="K98" s="48">
        <v>94.4</v>
      </c>
      <c r="L98" s="48">
        <v>0.2</v>
      </c>
      <c r="M98" s="11">
        <f t="shared" si="22"/>
        <v>3.5141498588469448E-3</v>
      </c>
      <c r="N98" s="11">
        <f t="shared" si="19"/>
        <v>1.6586787333757578</v>
      </c>
      <c r="O98" s="11">
        <f t="shared" si="20"/>
        <v>3.5141498588469448E-3</v>
      </c>
      <c r="P98" s="10"/>
    </row>
    <row r="99" spans="1:28" x14ac:dyDescent="0.25">
      <c r="A99" s="2">
        <v>44</v>
      </c>
      <c r="B99" s="67">
        <v>101.1</v>
      </c>
      <c r="C99" s="67">
        <v>20</v>
      </c>
      <c r="D99" s="69">
        <f t="shared" si="18"/>
        <v>2337.2941453352651</v>
      </c>
      <c r="E99" s="67">
        <v>15.3</v>
      </c>
      <c r="F99" s="67">
        <v>1656.2</v>
      </c>
      <c r="G99" s="70">
        <f t="shared" si="17"/>
        <v>1.4667571687776135</v>
      </c>
      <c r="H99" s="67">
        <v>0.2</v>
      </c>
      <c r="I99" s="67">
        <v>0.4</v>
      </c>
      <c r="J99" s="67">
        <v>5.5</v>
      </c>
      <c r="K99" s="67">
        <v>93.8</v>
      </c>
      <c r="L99" s="48">
        <v>0.1</v>
      </c>
      <c r="M99" s="11">
        <f t="shared" si="22"/>
        <v>3.1174435043094871E-3</v>
      </c>
      <c r="N99" s="11">
        <f t="shared" si="19"/>
        <v>1.4620810035211493</v>
      </c>
      <c r="O99" s="11">
        <f t="shared" si="20"/>
        <v>1.5587217521547435E-3</v>
      </c>
      <c r="P99" s="10"/>
    </row>
    <row r="100" spans="1:28" x14ac:dyDescent="0.25">
      <c r="A100" s="2">
        <v>48</v>
      </c>
      <c r="B100" s="67">
        <v>100.1</v>
      </c>
      <c r="C100" s="67">
        <v>20</v>
      </c>
      <c r="D100" s="69">
        <f t="shared" si="18"/>
        <v>2337.2941453352651</v>
      </c>
      <c r="E100" s="67">
        <v>6.3</v>
      </c>
      <c r="F100" s="67">
        <v>2922.5</v>
      </c>
      <c r="G100" s="70">
        <f t="shared" si="17"/>
        <v>2.5347474598629391</v>
      </c>
      <c r="H100" s="48">
        <v>0.2</v>
      </c>
      <c r="I100" s="48">
        <v>0.4</v>
      </c>
      <c r="J100" s="48">
        <v>2.9</v>
      </c>
      <c r="K100" s="48">
        <v>96.5</v>
      </c>
      <c r="L100" s="48">
        <v>0</v>
      </c>
      <c r="M100" s="11">
        <f t="shared" si="22"/>
        <v>5.2424973316710219E-3</v>
      </c>
      <c r="N100" s="11">
        <f t="shared" si="19"/>
        <v>2.5295049625312682</v>
      </c>
      <c r="O100" s="11">
        <f t="shared" si="20"/>
        <v>0</v>
      </c>
      <c r="P100" s="10"/>
    </row>
    <row r="101" spans="1:28" x14ac:dyDescent="0.25">
      <c r="A101" s="2">
        <v>50</v>
      </c>
      <c r="B101" s="67">
        <v>99.9</v>
      </c>
      <c r="C101" s="67">
        <v>20</v>
      </c>
      <c r="D101" s="69">
        <f t="shared" si="18"/>
        <v>2337.2941453352651</v>
      </c>
      <c r="E101" s="67">
        <v>35.200000000000003</v>
      </c>
      <c r="F101" s="67">
        <v>2717.5</v>
      </c>
      <c r="G101" s="70">
        <f t="shared" si="17"/>
        <v>2.4905046974952647</v>
      </c>
      <c r="H101" s="48">
        <v>0.2</v>
      </c>
      <c r="I101" s="48">
        <v>0.3</v>
      </c>
      <c r="J101" s="48">
        <v>5.5</v>
      </c>
      <c r="K101" s="48">
        <v>94</v>
      </c>
      <c r="L101" s="48">
        <v>0</v>
      </c>
      <c r="M101" s="11">
        <f t="shared" si="22"/>
        <v>5.2876957483975898E-3</v>
      </c>
      <c r="N101" s="11">
        <f t="shared" si="19"/>
        <v>2.4852170017468671</v>
      </c>
      <c r="O101" s="11">
        <f t="shared" si="20"/>
        <v>0</v>
      </c>
      <c r="P101" s="10"/>
    </row>
    <row r="102" spans="1:28" x14ac:dyDescent="0.25">
      <c r="A102" s="2">
        <v>52</v>
      </c>
      <c r="B102" s="67">
        <v>100.8</v>
      </c>
      <c r="C102" s="67">
        <v>20</v>
      </c>
      <c r="D102" s="69">
        <f t="shared" si="18"/>
        <v>2337.2941453352651</v>
      </c>
      <c r="E102" s="67">
        <v>26.3</v>
      </c>
      <c r="F102" s="67">
        <v>2659.5</v>
      </c>
      <c r="G102" s="70">
        <f t="shared" si="17"/>
        <v>2.4157851675001516</v>
      </c>
      <c r="H102" s="48">
        <v>0.2</v>
      </c>
      <c r="I102" s="48">
        <v>0.5</v>
      </c>
      <c r="J102" s="48">
        <v>6.2</v>
      </c>
      <c r="K102" s="48">
        <v>93.1</v>
      </c>
      <c r="L102" s="48">
        <v>0</v>
      </c>
      <c r="M102" s="11">
        <f t="shared" si="22"/>
        <v>5.1785319774922869E-3</v>
      </c>
      <c r="N102" s="11">
        <f t="shared" si="19"/>
        <v>2.4106066355226594</v>
      </c>
      <c r="O102" s="11">
        <f t="shared" si="20"/>
        <v>0</v>
      </c>
      <c r="P102" s="10"/>
    </row>
    <row r="103" spans="1:28" x14ac:dyDescent="0.25">
      <c r="A103" s="2">
        <v>54</v>
      </c>
      <c r="B103" s="67">
        <v>101.8</v>
      </c>
      <c r="C103" s="67">
        <v>18</v>
      </c>
      <c r="D103" s="69">
        <f t="shared" si="18"/>
        <v>2062.9773924527003</v>
      </c>
      <c r="E103" s="67">
        <v>22.4</v>
      </c>
      <c r="F103" s="67">
        <v>2129.5</v>
      </c>
      <c r="G103" s="70">
        <f t="shared" si="17"/>
        <v>1.9512732247606095</v>
      </c>
      <c r="H103" s="48">
        <v>0.2</v>
      </c>
      <c r="I103" s="48">
        <v>0.4</v>
      </c>
      <c r="J103" s="48">
        <v>5.7</v>
      </c>
      <c r="K103" s="48">
        <v>91.8</v>
      </c>
      <c r="L103" s="48">
        <v>1.9</v>
      </c>
      <c r="M103" s="11">
        <f t="shared" si="22"/>
        <v>4.1560665064123738E-3</v>
      </c>
      <c r="N103" s="11">
        <f t="shared" si="19"/>
        <v>1.9076345264432795</v>
      </c>
      <c r="O103" s="11">
        <f t="shared" si="20"/>
        <v>3.9482631810917546E-2</v>
      </c>
      <c r="P103" s="10"/>
    </row>
    <row r="104" spans="1:28" x14ac:dyDescent="0.25">
      <c r="A104" s="2">
        <v>56</v>
      </c>
      <c r="B104" s="67">
        <v>100.6</v>
      </c>
      <c r="C104" s="67">
        <v>20.5</v>
      </c>
      <c r="D104" s="69">
        <f t="shared" si="18"/>
        <v>2410.6679616674073</v>
      </c>
      <c r="E104" s="67">
        <v>38.6</v>
      </c>
      <c r="F104" s="67">
        <v>2068</v>
      </c>
      <c r="G104" s="70">
        <f t="shared" si="17"/>
        <v>1.9090314685783707</v>
      </c>
      <c r="H104" s="48">
        <v>0.1</v>
      </c>
      <c r="I104" s="48">
        <v>0.6</v>
      </c>
      <c r="J104" s="48">
        <v>6.4</v>
      </c>
      <c r="K104" s="48">
        <v>91.4</v>
      </c>
      <c r="L104" s="48">
        <v>1.5</v>
      </c>
      <c r="M104" s="11">
        <f t="shared" si="22"/>
        <v>2.0527220092240546E-3</v>
      </c>
      <c r="N104" s="11">
        <f t="shared" si="19"/>
        <v>1.876187916430786</v>
      </c>
      <c r="O104" s="11">
        <f t="shared" si="20"/>
        <v>3.0790830138360814E-2</v>
      </c>
      <c r="P104" s="10"/>
    </row>
    <row r="105" spans="1:28" x14ac:dyDescent="0.25">
      <c r="A105" s="2">
        <v>61</v>
      </c>
      <c r="B105" s="67">
        <v>101.6</v>
      </c>
      <c r="C105" s="67">
        <v>19</v>
      </c>
      <c r="D105" s="69">
        <f t="shared" si="18"/>
        <v>2196.3879322928847</v>
      </c>
      <c r="E105" s="67">
        <v>29.2</v>
      </c>
      <c r="F105" s="67">
        <v>2263</v>
      </c>
      <c r="G105" s="70">
        <f t="shared" si="17"/>
        <v>2.0891087542749442</v>
      </c>
      <c r="H105" s="48">
        <v>0.1</v>
      </c>
      <c r="I105" s="48">
        <v>0.9</v>
      </c>
      <c r="J105" s="48">
        <v>8.1999999999999993</v>
      </c>
      <c r="K105" s="48">
        <v>89.2</v>
      </c>
      <c r="L105" s="48">
        <v>1.6</v>
      </c>
      <c r="M105" s="11">
        <f t="shared" si="22"/>
        <v>2.2982494546479036E-3</v>
      </c>
      <c r="N105" s="11">
        <f t="shared" si="19"/>
        <v>2.05003851354593</v>
      </c>
      <c r="O105" s="11">
        <f t="shared" si="20"/>
        <v>3.6771991274366457E-2</v>
      </c>
      <c r="P105" s="10"/>
    </row>
    <row r="106" spans="1:28" x14ac:dyDescent="0.25">
      <c r="A106" s="2">
        <v>63</v>
      </c>
      <c r="B106" s="67">
        <v>101.4</v>
      </c>
      <c r="C106" s="67">
        <v>20.9</v>
      </c>
      <c r="D106" s="69">
        <f t="shared" si="18"/>
        <v>2470.8100946021482</v>
      </c>
      <c r="E106" s="67">
        <v>15.7</v>
      </c>
      <c r="F106" s="67">
        <v>1243</v>
      </c>
      <c r="G106" s="70">
        <f t="shared" si="17"/>
        <v>1.0973558786135396</v>
      </c>
      <c r="H106" s="48">
        <v>0.1</v>
      </c>
      <c r="I106" s="48">
        <v>1.1000000000000001</v>
      </c>
      <c r="J106" s="48">
        <v>8.3000000000000007</v>
      </c>
      <c r="K106" s="48">
        <v>87.7</v>
      </c>
      <c r="L106" s="48">
        <v>2.8</v>
      </c>
      <c r="M106" s="11">
        <f t="shared" si="22"/>
        <v>1.211209579043642E-3</v>
      </c>
      <c r="N106" s="11">
        <f t="shared" si="19"/>
        <v>1.062230800821274</v>
      </c>
      <c r="O106" s="11">
        <f t="shared" si="20"/>
        <v>3.3913868213221975E-2</v>
      </c>
      <c r="P106" s="10"/>
    </row>
    <row r="108" spans="1:28" x14ac:dyDescent="0.25">
      <c r="A108" s="145" t="s">
        <v>88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</row>
    <row r="109" spans="1:28" x14ac:dyDescent="0.25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</row>
    <row r="110" spans="1:28" ht="15.75" x14ac:dyDescent="0.25">
      <c r="A110" s="137" t="s">
        <v>10</v>
      </c>
      <c r="B110" s="160" t="s">
        <v>9</v>
      </c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2"/>
    </row>
    <row r="111" spans="1:28" x14ac:dyDescent="0.25">
      <c r="A111" s="137"/>
      <c r="B111" s="2">
        <v>0</v>
      </c>
      <c r="C111" s="2">
        <v>2</v>
      </c>
      <c r="D111" s="2">
        <v>5</v>
      </c>
      <c r="E111" s="2">
        <v>7</v>
      </c>
      <c r="F111" s="2">
        <v>9</v>
      </c>
      <c r="G111" s="2">
        <v>12</v>
      </c>
      <c r="H111" s="2">
        <v>14</v>
      </c>
      <c r="I111" s="2">
        <v>16</v>
      </c>
      <c r="J111" s="2">
        <v>19</v>
      </c>
      <c r="K111" s="2">
        <v>21</v>
      </c>
      <c r="L111" s="2">
        <v>23</v>
      </c>
      <c r="M111" s="2">
        <v>26</v>
      </c>
      <c r="N111" s="2">
        <v>28</v>
      </c>
      <c r="O111" s="2">
        <v>30</v>
      </c>
      <c r="P111" s="2">
        <v>33</v>
      </c>
      <c r="Q111" s="2">
        <v>35</v>
      </c>
      <c r="R111" s="2">
        <v>37</v>
      </c>
      <c r="S111" s="2">
        <v>40</v>
      </c>
      <c r="T111" s="2">
        <v>42</v>
      </c>
      <c r="U111" s="2">
        <v>44</v>
      </c>
      <c r="V111" s="2">
        <v>47</v>
      </c>
      <c r="W111" s="2">
        <v>49</v>
      </c>
      <c r="X111" s="2">
        <v>51</v>
      </c>
      <c r="Y111" s="2">
        <v>54</v>
      </c>
      <c r="Z111" s="2">
        <v>58</v>
      </c>
      <c r="AA111" s="2">
        <v>61</v>
      </c>
      <c r="AB111" s="2">
        <v>63</v>
      </c>
    </row>
    <row r="112" spans="1:28" x14ac:dyDescent="0.25">
      <c r="A112" s="2" t="s">
        <v>0</v>
      </c>
      <c r="B112" s="81">
        <v>160.40643</v>
      </c>
      <c r="C112" s="81">
        <v>2237.03287</v>
      </c>
      <c r="D112" s="81">
        <v>5662.3588799999998</v>
      </c>
      <c r="E112" s="81">
        <v>9583.0263099999993</v>
      </c>
      <c r="F112" s="81">
        <v>12161.80718</v>
      </c>
      <c r="G112" s="81">
        <v>13820.94939</v>
      </c>
      <c r="H112" s="81">
        <v>11955.115959999999</v>
      </c>
      <c r="I112" s="81">
        <v>9454.3296300000002</v>
      </c>
      <c r="J112" s="81">
        <v>8730.1363099999999</v>
      </c>
      <c r="K112" s="81">
        <v>8506.8159699999997</v>
      </c>
      <c r="L112" s="81">
        <v>7051.6771799999997</v>
      </c>
      <c r="M112" s="81">
        <v>6452.0688700000001</v>
      </c>
      <c r="N112" s="81">
        <v>5923.4145399999998</v>
      </c>
      <c r="O112" s="81">
        <v>6244.4946499999996</v>
      </c>
      <c r="P112" s="81">
        <v>6581.9905600000002</v>
      </c>
      <c r="Q112" s="81">
        <v>6627.77</v>
      </c>
      <c r="R112" s="81">
        <v>6712.3076799999999</v>
      </c>
      <c r="S112" s="81">
        <v>6996.6822599999996</v>
      </c>
      <c r="T112" s="81">
        <v>1533.08437</v>
      </c>
      <c r="U112" s="81">
        <v>1905.8054199999999</v>
      </c>
      <c r="V112" s="81">
        <v>2193.083431</v>
      </c>
      <c r="W112" s="81">
        <v>2501.0313999999998</v>
      </c>
      <c r="X112" s="81">
        <v>1999.19589</v>
      </c>
      <c r="Y112" s="81">
        <v>2065.8840500000001</v>
      </c>
      <c r="Z112" s="81">
        <v>1981.0926400000001</v>
      </c>
      <c r="AA112" s="81">
        <v>2046.49594</v>
      </c>
      <c r="AB112" s="81">
        <v>1739.9693500000001</v>
      </c>
    </row>
    <row r="113" spans="1:28" x14ac:dyDescent="0.25">
      <c r="A113" s="2" t="s">
        <v>1</v>
      </c>
      <c r="B113" s="81">
        <v>0</v>
      </c>
      <c r="C113" s="81">
        <v>970.85362999999995</v>
      </c>
      <c r="D113" s="81">
        <v>2365.7409899999998</v>
      </c>
      <c r="E113" s="81">
        <v>2948.4924299999998</v>
      </c>
      <c r="F113" s="81">
        <v>3363.37095</v>
      </c>
      <c r="G113" s="81">
        <v>3687.8730700000001</v>
      </c>
      <c r="H113" s="81">
        <v>3216.2576199999999</v>
      </c>
      <c r="I113" s="81">
        <v>2401.1208099999999</v>
      </c>
      <c r="J113" s="81">
        <v>2103.5213199999998</v>
      </c>
      <c r="K113" s="81">
        <v>1957.12339</v>
      </c>
      <c r="L113" s="81">
        <v>1462.72615</v>
      </c>
      <c r="M113" s="81">
        <v>1333.61475</v>
      </c>
      <c r="N113" s="81">
        <v>1163.5999200000001</v>
      </c>
      <c r="O113" s="81">
        <v>1042.0096699999999</v>
      </c>
      <c r="P113" s="81">
        <v>946.56082000000004</v>
      </c>
      <c r="Q113" s="81">
        <v>946.16049999999996</v>
      </c>
      <c r="R113" s="81">
        <v>847.17933000000005</v>
      </c>
      <c r="S113" s="81">
        <v>781.24180999999999</v>
      </c>
      <c r="T113" s="81">
        <v>124.43334</v>
      </c>
      <c r="U113" s="81">
        <v>120.11091999999999</v>
      </c>
      <c r="V113" s="81">
        <v>111.06122300000001</v>
      </c>
      <c r="W113" s="81">
        <v>118.95950999999999</v>
      </c>
      <c r="X113" s="81">
        <v>133.2296</v>
      </c>
      <c r="Y113" s="81">
        <v>221.35505000000001</v>
      </c>
      <c r="Z113" s="81">
        <v>240.00658999999999</v>
      </c>
      <c r="AA113" s="81">
        <v>287.02767</v>
      </c>
      <c r="AB113" s="81">
        <v>241.40149</v>
      </c>
    </row>
    <row r="114" spans="1:28" x14ac:dyDescent="0.25">
      <c r="A114" s="2" t="s">
        <v>2</v>
      </c>
      <c r="B114" s="81">
        <v>5.92659</v>
      </c>
      <c r="C114" s="81">
        <v>1174.98596</v>
      </c>
      <c r="D114" s="81">
        <v>3497.4595100000001</v>
      </c>
      <c r="E114" s="81">
        <v>4252.9572699999999</v>
      </c>
      <c r="F114" s="81">
        <v>4763.7529400000003</v>
      </c>
      <c r="G114" s="81">
        <v>5172.8396499999999</v>
      </c>
      <c r="H114" s="81">
        <v>4364.9163500000004</v>
      </c>
      <c r="I114" s="81">
        <v>3391.8216000000002</v>
      </c>
      <c r="J114" s="81">
        <v>3079.7391699999998</v>
      </c>
      <c r="K114" s="81">
        <v>3030.4898800000001</v>
      </c>
      <c r="L114" s="81">
        <v>2667.8274099999999</v>
      </c>
      <c r="M114" s="81">
        <v>2538.8894500000001</v>
      </c>
      <c r="N114" s="81">
        <v>2483.2172399999999</v>
      </c>
      <c r="O114" s="81">
        <v>2548.3441499999999</v>
      </c>
      <c r="P114" s="81">
        <v>2704.8473899999999</v>
      </c>
      <c r="Q114" s="81">
        <v>2694.5614999999998</v>
      </c>
      <c r="R114" s="81">
        <v>2718.7528299999999</v>
      </c>
      <c r="S114" s="81">
        <v>2767.8875600000001</v>
      </c>
      <c r="T114" s="81">
        <v>490.75691999999998</v>
      </c>
      <c r="U114" s="81">
        <v>651.50049999999999</v>
      </c>
      <c r="V114" s="81">
        <v>723.27527999999995</v>
      </c>
      <c r="W114" s="81">
        <v>796.76378</v>
      </c>
      <c r="X114" s="81">
        <v>626.19137000000001</v>
      </c>
      <c r="Y114" s="81">
        <v>652.61365000000001</v>
      </c>
      <c r="Z114" s="81">
        <v>644.68966999999998</v>
      </c>
      <c r="AA114" s="81">
        <v>678.81114000000002</v>
      </c>
      <c r="AB114" s="81">
        <v>617.77482999999995</v>
      </c>
    </row>
    <row r="115" spans="1:28" x14ac:dyDescent="0.25">
      <c r="A115" s="2" t="s">
        <v>3</v>
      </c>
      <c r="B115" s="81">
        <v>11.208460000000001</v>
      </c>
      <c r="C115" s="81">
        <v>2561.1476200000002</v>
      </c>
      <c r="D115" s="81">
        <v>8702.34699</v>
      </c>
      <c r="E115" s="81">
        <v>9436.4422699999996</v>
      </c>
      <c r="F115" s="81">
        <v>10470.79003</v>
      </c>
      <c r="G115" s="81">
        <v>11282.827660000001</v>
      </c>
      <c r="H115" s="81">
        <v>9650.9643099999994</v>
      </c>
      <c r="I115" s="81">
        <v>7608.2717899999998</v>
      </c>
      <c r="J115" s="81">
        <v>7253.6472800000001</v>
      </c>
      <c r="K115" s="81">
        <v>7114.9214300000003</v>
      </c>
      <c r="L115" s="81">
        <v>6663.6906600000002</v>
      </c>
      <c r="M115" s="81">
        <v>6543.7929599999998</v>
      </c>
      <c r="N115" s="81">
        <v>6125.6938499999997</v>
      </c>
      <c r="O115" s="81">
        <v>6174.8662000000004</v>
      </c>
      <c r="P115" s="81">
        <v>6678.9191799999999</v>
      </c>
      <c r="Q115" s="81">
        <v>6906.2550000000001</v>
      </c>
      <c r="R115" s="81">
        <v>6871.1696300000003</v>
      </c>
      <c r="S115" s="81">
        <v>6585.0617599999996</v>
      </c>
      <c r="T115" s="81">
        <v>992.41368999999997</v>
      </c>
      <c r="U115" s="81">
        <v>1109.5018299999999</v>
      </c>
      <c r="V115" s="81">
        <v>1109.352895</v>
      </c>
      <c r="W115" s="81">
        <v>1198.66129</v>
      </c>
      <c r="X115" s="81">
        <v>1050.4370200000001</v>
      </c>
      <c r="Y115" s="81">
        <v>1303.7715000000001</v>
      </c>
      <c r="Z115" s="81">
        <v>1332.5350699999999</v>
      </c>
      <c r="AA115" s="81">
        <v>1496.85446</v>
      </c>
      <c r="AB115" s="81">
        <v>1310.71056</v>
      </c>
    </row>
    <row r="116" spans="1:28" x14ac:dyDescent="0.25">
      <c r="A116" s="2" t="s">
        <v>4</v>
      </c>
      <c r="B116" s="81">
        <v>0</v>
      </c>
      <c r="C116" s="81">
        <v>1639.0758900000001</v>
      </c>
      <c r="D116" s="81">
        <v>5276.2023799999997</v>
      </c>
      <c r="E116" s="81">
        <v>6560.6626100000003</v>
      </c>
      <c r="F116" s="81">
        <v>7704.9322199999997</v>
      </c>
      <c r="G116" s="81">
        <v>8566.6503799999991</v>
      </c>
      <c r="H116" s="81">
        <v>7102.8033699999996</v>
      </c>
      <c r="I116" s="81">
        <v>5538.5720000000001</v>
      </c>
      <c r="J116" s="81">
        <v>5018.0674300000001</v>
      </c>
      <c r="K116" s="81">
        <v>4768.6826499999997</v>
      </c>
      <c r="L116" s="81">
        <v>4396.8872499999998</v>
      </c>
      <c r="M116" s="81">
        <v>4265.1305599999996</v>
      </c>
      <c r="N116" s="81">
        <v>4009.7469799999999</v>
      </c>
      <c r="O116" s="81">
        <v>4091.7502899999999</v>
      </c>
      <c r="P116" s="81">
        <v>4477.44859</v>
      </c>
      <c r="Q116" s="81">
        <v>4561.8914999999997</v>
      </c>
      <c r="R116" s="81">
        <v>4553.3258699999997</v>
      </c>
      <c r="S116" s="81">
        <v>4553.1392999999998</v>
      </c>
      <c r="T116" s="81">
        <v>710.70444999999995</v>
      </c>
      <c r="U116" s="81">
        <v>969.85047999999995</v>
      </c>
      <c r="V116" s="81">
        <v>1091.5414930000002</v>
      </c>
      <c r="W116" s="81">
        <v>1192.7483</v>
      </c>
      <c r="X116" s="81">
        <v>943.78891999999996</v>
      </c>
      <c r="Y116" s="81">
        <v>981.85289999999998</v>
      </c>
      <c r="Z116" s="81">
        <v>964.88531</v>
      </c>
      <c r="AA116" s="81">
        <v>1023.8832</v>
      </c>
      <c r="AB116" s="81">
        <v>887.26212999999996</v>
      </c>
    </row>
    <row r="117" spans="1:28" x14ac:dyDescent="0.25">
      <c r="A117" s="2" t="s">
        <v>74</v>
      </c>
      <c r="B117" s="81">
        <v>0</v>
      </c>
      <c r="C117" s="81">
        <v>491.10789</v>
      </c>
      <c r="D117" s="81">
        <v>324.88386000000003</v>
      </c>
      <c r="E117" s="81">
        <v>91.201689999999999</v>
      </c>
      <c r="F117" s="81">
        <v>39.358429999999998</v>
      </c>
      <c r="G117" s="81">
        <v>0</v>
      </c>
      <c r="H117" s="81">
        <v>60.383699999999997</v>
      </c>
      <c r="I117" s="81">
        <v>0</v>
      </c>
      <c r="J117" s="81">
        <v>0</v>
      </c>
      <c r="K117" s="81">
        <v>0</v>
      </c>
      <c r="L117" s="81">
        <v>0</v>
      </c>
      <c r="M117" s="81">
        <v>0</v>
      </c>
      <c r="N117" s="81">
        <v>0</v>
      </c>
      <c r="O117" s="81">
        <v>0</v>
      </c>
      <c r="P117" s="81">
        <v>0</v>
      </c>
      <c r="Q117" s="81">
        <v>0</v>
      </c>
      <c r="R117" s="81">
        <v>0</v>
      </c>
      <c r="S117" s="81">
        <v>0</v>
      </c>
      <c r="T117" s="81">
        <v>0</v>
      </c>
      <c r="U117" s="81">
        <v>0</v>
      </c>
      <c r="V117" s="81">
        <v>0</v>
      </c>
      <c r="W117" s="81">
        <v>0</v>
      </c>
      <c r="X117" s="81">
        <v>0</v>
      </c>
      <c r="Y117" s="81">
        <v>0</v>
      </c>
      <c r="Z117" s="81">
        <v>0</v>
      </c>
      <c r="AA117" s="81">
        <v>0</v>
      </c>
      <c r="AB117" s="81">
        <v>0</v>
      </c>
    </row>
    <row r="118" spans="1:28" x14ac:dyDescent="0.25">
      <c r="A118" s="2" t="s">
        <v>6</v>
      </c>
      <c r="B118" s="81">
        <v>0</v>
      </c>
      <c r="C118" s="81">
        <v>0</v>
      </c>
      <c r="D118" s="81">
        <v>0</v>
      </c>
      <c r="E118" s="81">
        <v>0</v>
      </c>
      <c r="F118" s="81">
        <v>0</v>
      </c>
      <c r="G118" s="81">
        <v>0</v>
      </c>
      <c r="H118" s="81">
        <v>0</v>
      </c>
      <c r="I118" s="81">
        <v>0</v>
      </c>
      <c r="J118" s="81">
        <v>0</v>
      </c>
      <c r="K118" s="81">
        <v>168.60844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1">
        <v>0</v>
      </c>
      <c r="R118" s="81">
        <v>0</v>
      </c>
      <c r="S118" s="81">
        <v>0</v>
      </c>
      <c r="T118" s="81">
        <v>0</v>
      </c>
      <c r="U118" s="81">
        <v>0</v>
      </c>
      <c r="V118" s="81">
        <v>0</v>
      </c>
      <c r="W118" s="81">
        <v>0</v>
      </c>
      <c r="X118" s="81">
        <v>0</v>
      </c>
      <c r="Y118" s="81">
        <v>0</v>
      </c>
      <c r="Z118" s="81">
        <v>0</v>
      </c>
      <c r="AA118" s="81">
        <v>0</v>
      </c>
      <c r="AB118" s="81">
        <v>0</v>
      </c>
    </row>
    <row r="119" spans="1:28" x14ac:dyDescent="0.25">
      <c r="A119" s="2" t="s">
        <v>7</v>
      </c>
      <c r="B119" s="81">
        <v>0</v>
      </c>
      <c r="C119" s="81">
        <v>0</v>
      </c>
      <c r="D119" s="81">
        <v>0</v>
      </c>
      <c r="E119" s="81">
        <v>0</v>
      </c>
      <c r="F119" s="81">
        <v>0</v>
      </c>
      <c r="G119" s="81">
        <v>0</v>
      </c>
      <c r="H119" s="81">
        <v>0</v>
      </c>
      <c r="I119" s="81">
        <v>0</v>
      </c>
      <c r="J119" s="81">
        <v>0</v>
      </c>
      <c r="K119" s="81">
        <v>0</v>
      </c>
      <c r="L119" s="81">
        <v>0</v>
      </c>
      <c r="M119" s="81">
        <v>0</v>
      </c>
      <c r="N119" s="81">
        <v>0</v>
      </c>
      <c r="O119" s="81">
        <v>0</v>
      </c>
      <c r="P119" s="81">
        <v>0</v>
      </c>
      <c r="Q119" s="81">
        <v>0</v>
      </c>
      <c r="R119" s="81">
        <v>0</v>
      </c>
      <c r="S119" s="81">
        <v>0</v>
      </c>
      <c r="T119" s="81">
        <v>0</v>
      </c>
      <c r="U119" s="81">
        <v>0</v>
      </c>
      <c r="V119" s="81">
        <v>0</v>
      </c>
      <c r="W119" s="81">
        <v>0</v>
      </c>
      <c r="X119" s="81">
        <v>0</v>
      </c>
      <c r="Y119" s="81">
        <v>0</v>
      </c>
      <c r="Z119" s="81">
        <v>0</v>
      </c>
      <c r="AA119" s="81">
        <v>0</v>
      </c>
      <c r="AB119" s="81">
        <v>0</v>
      </c>
    </row>
    <row r="121" spans="1:28" x14ac:dyDescent="0.25">
      <c r="A121" s="6" t="s">
        <v>12</v>
      </c>
      <c r="B121" s="6">
        <v>2</v>
      </c>
      <c r="C121" s="2">
        <v>10</v>
      </c>
    </row>
    <row r="122" spans="1:28" ht="15.75" x14ac:dyDescent="0.25">
      <c r="A122" s="137" t="s">
        <v>10</v>
      </c>
      <c r="B122" s="159" t="s">
        <v>9</v>
      </c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</row>
    <row r="123" spans="1:28" x14ac:dyDescent="0.25">
      <c r="A123" s="137"/>
      <c r="B123" s="2">
        <v>0</v>
      </c>
      <c r="C123" s="2">
        <v>2</v>
      </c>
      <c r="D123" s="2">
        <v>5</v>
      </c>
      <c r="E123" s="2">
        <v>7</v>
      </c>
      <c r="F123" s="2">
        <v>9</v>
      </c>
      <c r="G123" s="2">
        <v>12</v>
      </c>
      <c r="H123" s="2">
        <v>14</v>
      </c>
      <c r="I123" s="2">
        <v>16</v>
      </c>
      <c r="J123" s="2">
        <v>19</v>
      </c>
      <c r="K123" s="2">
        <v>21</v>
      </c>
      <c r="L123" s="2">
        <v>23</v>
      </c>
      <c r="M123" s="2">
        <v>26</v>
      </c>
      <c r="N123" s="2">
        <v>28</v>
      </c>
      <c r="O123" s="2">
        <v>30</v>
      </c>
      <c r="P123" s="2">
        <v>33</v>
      </c>
      <c r="Q123" s="2">
        <v>35</v>
      </c>
      <c r="R123" s="2">
        <v>37</v>
      </c>
      <c r="S123" s="2">
        <v>40</v>
      </c>
      <c r="T123" s="2">
        <v>42</v>
      </c>
      <c r="U123" s="2">
        <v>45</v>
      </c>
      <c r="V123" s="2">
        <v>48</v>
      </c>
      <c r="W123" s="2">
        <v>50</v>
      </c>
      <c r="X123" s="2">
        <v>52</v>
      </c>
      <c r="Y123" s="2">
        <v>54</v>
      </c>
      <c r="Z123" s="2">
        <v>56</v>
      </c>
      <c r="AA123" s="2">
        <v>61</v>
      </c>
      <c r="AB123" s="2">
        <v>63</v>
      </c>
    </row>
    <row r="124" spans="1:28" x14ac:dyDescent="0.25">
      <c r="A124" s="2" t="s">
        <v>213</v>
      </c>
      <c r="B124" s="81">
        <f t="shared" ref="B124:B131" si="23">B112*$B$121</f>
        <v>320.81286</v>
      </c>
      <c r="C124" s="81">
        <f t="shared" ref="C124:S131" si="24">C112*$B$121</f>
        <v>4474.06574</v>
      </c>
      <c r="D124" s="81">
        <f t="shared" si="24"/>
        <v>11324.71776</v>
      </c>
      <c r="E124" s="81">
        <f t="shared" si="24"/>
        <v>19166.052619999999</v>
      </c>
      <c r="F124" s="81">
        <f t="shared" si="24"/>
        <v>24323.61436</v>
      </c>
      <c r="G124" s="81">
        <f t="shared" si="24"/>
        <v>27641.89878</v>
      </c>
      <c r="H124" s="81">
        <f t="shared" si="24"/>
        <v>23910.231919999998</v>
      </c>
      <c r="I124" s="81">
        <f t="shared" si="24"/>
        <v>18908.65926</v>
      </c>
      <c r="J124" s="81">
        <f t="shared" si="24"/>
        <v>17460.27262</v>
      </c>
      <c r="K124" s="81">
        <f t="shared" si="24"/>
        <v>17013.631939999999</v>
      </c>
      <c r="L124" s="81">
        <f t="shared" si="24"/>
        <v>14103.354359999999</v>
      </c>
      <c r="M124" s="81">
        <f t="shared" si="24"/>
        <v>12904.13774</v>
      </c>
      <c r="N124" s="81">
        <f t="shared" si="24"/>
        <v>11846.82908</v>
      </c>
      <c r="O124" s="81">
        <f t="shared" si="24"/>
        <v>12488.989299999999</v>
      </c>
      <c r="P124" s="81">
        <f t="shared" si="24"/>
        <v>13163.98112</v>
      </c>
      <c r="Q124" s="81">
        <f t="shared" si="24"/>
        <v>13255.54</v>
      </c>
      <c r="R124" s="81">
        <f t="shared" si="24"/>
        <v>13424.61536</v>
      </c>
      <c r="S124" s="81">
        <f t="shared" si="24"/>
        <v>13993.364519999999</v>
      </c>
      <c r="T124" s="81">
        <f>T112*$C$121</f>
        <v>15330.843700000001</v>
      </c>
      <c r="U124" s="81">
        <f t="shared" ref="U124:AB124" si="25">U112*$C$121</f>
        <v>19058.054199999999</v>
      </c>
      <c r="V124" s="81">
        <f t="shared" si="25"/>
        <v>21930.834309999998</v>
      </c>
      <c r="W124" s="81">
        <f t="shared" si="25"/>
        <v>25010.313999999998</v>
      </c>
      <c r="X124" s="81">
        <f t="shared" si="25"/>
        <v>19991.958899999998</v>
      </c>
      <c r="Y124" s="81">
        <f t="shared" si="25"/>
        <v>20658.840500000002</v>
      </c>
      <c r="Z124" s="81">
        <f t="shared" si="25"/>
        <v>19810.9264</v>
      </c>
      <c r="AA124" s="81">
        <f t="shared" si="25"/>
        <v>20464.9594</v>
      </c>
      <c r="AB124" s="81">
        <f t="shared" si="25"/>
        <v>17399.693500000001</v>
      </c>
    </row>
    <row r="125" spans="1:28" x14ac:dyDescent="0.25">
      <c r="A125" s="2" t="s">
        <v>214</v>
      </c>
      <c r="B125" s="81">
        <f t="shared" si="23"/>
        <v>0</v>
      </c>
      <c r="C125" s="81">
        <f t="shared" ref="C125:Q125" si="26">C113*$B$121</f>
        <v>1941.7072599999999</v>
      </c>
      <c r="D125" s="81">
        <f t="shared" si="26"/>
        <v>4731.4819799999996</v>
      </c>
      <c r="E125" s="81">
        <f t="shared" si="26"/>
        <v>5896.9848599999996</v>
      </c>
      <c r="F125" s="81">
        <f t="shared" si="26"/>
        <v>6726.7419</v>
      </c>
      <c r="G125" s="81">
        <f t="shared" si="26"/>
        <v>7375.7461400000002</v>
      </c>
      <c r="H125" s="81">
        <f t="shared" si="26"/>
        <v>6432.5152399999997</v>
      </c>
      <c r="I125" s="81">
        <f t="shared" si="26"/>
        <v>4802.2416199999998</v>
      </c>
      <c r="J125" s="81">
        <f t="shared" si="26"/>
        <v>4207.0426399999997</v>
      </c>
      <c r="K125" s="81">
        <f t="shared" si="26"/>
        <v>3914.2467799999999</v>
      </c>
      <c r="L125" s="81">
        <f t="shared" si="26"/>
        <v>2925.4522999999999</v>
      </c>
      <c r="M125" s="81">
        <f t="shared" si="26"/>
        <v>2667.2294999999999</v>
      </c>
      <c r="N125" s="81">
        <f t="shared" si="26"/>
        <v>2327.1998400000002</v>
      </c>
      <c r="O125" s="81">
        <f t="shared" si="26"/>
        <v>2084.0193399999998</v>
      </c>
      <c r="P125" s="81">
        <f t="shared" si="26"/>
        <v>1893.1216400000001</v>
      </c>
      <c r="Q125" s="81">
        <f t="shared" si="26"/>
        <v>1892.3209999999999</v>
      </c>
      <c r="R125" s="81">
        <f t="shared" si="24"/>
        <v>1694.3586600000001</v>
      </c>
      <c r="S125" s="81">
        <f t="shared" si="24"/>
        <v>1562.48362</v>
      </c>
      <c r="T125" s="81">
        <f t="shared" ref="T125:AB131" si="27">T113*$C$121</f>
        <v>1244.3334</v>
      </c>
      <c r="U125" s="81">
        <f t="shared" si="27"/>
        <v>1201.1091999999999</v>
      </c>
      <c r="V125" s="81">
        <f t="shared" si="27"/>
        <v>1110.6122300000002</v>
      </c>
      <c r="W125" s="81">
        <f t="shared" si="27"/>
        <v>1189.5951</v>
      </c>
      <c r="X125" s="81">
        <f t="shared" si="27"/>
        <v>1332.296</v>
      </c>
      <c r="Y125" s="81">
        <f t="shared" si="27"/>
        <v>2213.5505000000003</v>
      </c>
      <c r="Z125" s="81">
        <f t="shared" si="27"/>
        <v>2400.0659000000001</v>
      </c>
      <c r="AA125" s="81">
        <f t="shared" si="27"/>
        <v>2870.2766999999999</v>
      </c>
      <c r="AB125" s="81">
        <f t="shared" si="27"/>
        <v>2414.0149000000001</v>
      </c>
    </row>
    <row r="126" spans="1:28" x14ac:dyDescent="0.25">
      <c r="A126" s="2" t="s">
        <v>215</v>
      </c>
      <c r="B126" s="81">
        <f t="shared" si="23"/>
        <v>11.85318</v>
      </c>
      <c r="C126" s="81">
        <f t="shared" si="24"/>
        <v>2349.97192</v>
      </c>
      <c r="D126" s="81">
        <f t="shared" si="24"/>
        <v>6994.9190200000003</v>
      </c>
      <c r="E126" s="81">
        <f t="shared" si="24"/>
        <v>8505.9145399999998</v>
      </c>
      <c r="F126" s="81">
        <f t="shared" si="24"/>
        <v>9527.5058800000006</v>
      </c>
      <c r="G126" s="81">
        <f t="shared" si="24"/>
        <v>10345.6793</v>
      </c>
      <c r="H126" s="81">
        <f t="shared" si="24"/>
        <v>8729.8327000000008</v>
      </c>
      <c r="I126" s="81">
        <f t="shared" si="24"/>
        <v>6783.6432000000004</v>
      </c>
      <c r="J126" s="81">
        <f t="shared" si="24"/>
        <v>6159.4783399999997</v>
      </c>
      <c r="K126" s="81">
        <f t="shared" si="24"/>
        <v>6060.9797600000002</v>
      </c>
      <c r="L126" s="81">
        <f t="shared" si="24"/>
        <v>5335.6548199999997</v>
      </c>
      <c r="M126" s="81">
        <f t="shared" si="24"/>
        <v>5077.7789000000002</v>
      </c>
      <c r="N126" s="81">
        <f t="shared" si="24"/>
        <v>4966.4344799999999</v>
      </c>
      <c r="O126" s="81">
        <f t="shared" si="24"/>
        <v>5096.6882999999998</v>
      </c>
      <c r="P126" s="81">
        <f t="shared" si="24"/>
        <v>5409.6947799999998</v>
      </c>
      <c r="Q126" s="81">
        <f t="shared" si="24"/>
        <v>5389.1229999999996</v>
      </c>
      <c r="R126" s="81">
        <f t="shared" si="24"/>
        <v>5437.5056599999998</v>
      </c>
      <c r="S126" s="81">
        <f t="shared" si="24"/>
        <v>5535.7751200000002</v>
      </c>
      <c r="T126" s="81">
        <f t="shared" si="27"/>
        <v>4907.5691999999999</v>
      </c>
      <c r="U126" s="81">
        <f t="shared" si="27"/>
        <v>6515.0050000000001</v>
      </c>
      <c r="V126" s="81">
        <f t="shared" si="27"/>
        <v>7232.7527999999993</v>
      </c>
      <c r="W126" s="81">
        <f t="shared" si="27"/>
        <v>7967.6378000000004</v>
      </c>
      <c r="X126" s="81">
        <f t="shared" si="27"/>
        <v>6261.9137000000001</v>
      </c>
      <c r="Y126" s="81">
        <f t="shared" si="27"/>
        <v>6526.1365000000005</v>
      </c>
      <c r="Z126" s="81">
        <f t="shared" si="27"/>
        <v>6446.8966999999993</v>
      </c>
      <c r="AA126" s="81">
        <f t="shared" si="27"/>
        <v>6788.1113999999998</v>
      </c>
      <c r="AB126" s="81">
        <f t="shared" si="27"/>
        <v>6177.7482999999993</v>
      </c>
    </row>
    <row r="127" spans="1:28" x14ac:dyDescent="0.25">
      <c r="A127" s="2" t="s">
        <v>216</v>
      </c>
      <c r="B127" s="81">
        <f t="shared" si="23"/>
        <v>22.416920000000001</v>
      </c>
      <c r="C127" s="81">
        <f t="shared" si="24"/>
        <v>5122.2952400000004</v>
      </c>
      <c r="D127" s="81">
        <f t="shared" si="24"/>
        <v>17404.69398</v>
      </c>
      <c r="E127" s="81">
        <f t="shared" si="24"/>
        <v>18872.884539999999</v>
      </c>
      <c r="F127" s="81">
        <f t="shared" si="24"/>
        <v>20941.58006</v>
      </c>
      <c r="G127" s="81">
        <f t="shared" si="24"/>
        <v>22565.655320000002</v>
      </c>
      <c r="H127" s="81">
        <f t="shared" si="24"/>
        <v>19301.928619999999</v>
      </c>
      <c r="I127" s="81">
        <f t="shared" si="24"/>
        <v>15216.54358</v>
      </c>
      <c r="J127" s="81">
        <f t="shared" si="24"/>
        <v>14507.29456</v>
      </c>
      <c r="K127" s="81">
        <f t="shared" si="24"/>
        <v>14229.842860000001</v>
      </c>
      <c r="L127" s="81">
        <f t="shared" si="24"/>
        <v>13327.38132</v>
      </c>
      <c r="M127" s="81">
        <f t="shared" si="24"/>
        <v>13087.58592</v>
      </c>
      <c r="N127" s="81">
        <f t="shared" si="24"/>
        <v>12251.387699999999</v>
      </c>
      <c r="O127" s="81">
        <f t="shared" si="24"/>
        <v>12349.732400000001</v>
      </c>
      <c r="P127" s="81">
        <f t="shared" si="24"/>
        <v>13357.83836</v>
      </c>
      <c r="Q127" s="81">
        <f t="shared" si="24"/>
        <v>13812.51</v>
      </c>
      <c r="R127" s="81">
        <f t="shared" si="24"/>
        <v>13742.339260000001</v>
      </c>
      <c r="S127" s="81">
        <f t="shared" si="24"/>
        <v>13170.123519999999</v>
      </c>
      <c r="T127" s="81">
        <f t="shared" si="27"/>
        <v>9924.1368999999995</v>
      </c>
      <c r="U127" s="81">
        <f t="shared" si="27"/>
        <v>11095.0183</v>
      </c>
      <c r="V127" s="81">
        <f t="shared" si="27"/>
        <v>11093.52895</v>
      </c>
      <c r="W127" s="81">
        <f t="shared" si="27"/>
        <v>11986.6129</v>
      </c>
      <c r="X127" s="81">
        <f t="shared" si="27"/>
        <v>10504.370200000001</v>
      </c>
      <c r="Y127" s="81">
        <f t="shared" si="27"/>
        <v>13037.715</v>
      </c>
      <c r="Z127" s="81">
        <f t="shared" si="27"/>
        <v>13325.350699999999</v>
      </c>
      <c r="AA127" s="81">
        <f t="shared" si="27"/>
        <v>14968.544600000001</v>
      </c>
      <c r="AB127" s="81">
        <f t="shared" si="27"/>
        <v>13107.105599999999</v>
      </c>
    </row>
    <row r="128" spans="1:28" x14ac:dyDescent="0.25">
      <c r="A128" s="2" t="s">
        <v>217</v>
      </c>
      <c r="B128" s="81">
        <f t="shared" si="23"/>
        <v>0</v>
      </c>
      <c r="C128" s="81">
        <f t="shared" si="24"/>
        <v>3278.1517800000001</v>
      </c>
      <c r="D128" s="81">
        <f t="shared" si="24"/>
        <v>10552.404759999999</v>
      </c>
      <c r="E128" s="81">
        <f t="shared" si="24"/>
        <v>13121.325220000001</v>
      </c>
      <c r="F128" s="81">
        <f t="shared" si="24"/>
        <v>15409.864439999999</v>
      </c>
      <c r="G128" s="81">
        <f t="shared" si="24"/>
        <v>17133.300759999998</v>
      </c>
      <c r="H128" s="81">
        <f t="shared" si="24"/>
        <v>14205.606739999999</v>
      </c>
      <c r="I128" s="81">
        <f t="shared" si="24"/>
        <v>11077.144</v>
      </c>
      <c r="J128" s="81">
        <f t="shared" si="24"/>
        <v>10036.13486</v>
      </c>
      <c r="K128" s="81">
        <f t="shared" si="24"/>
        <v>9537.3652999999995</v>
      </c>
      <c r="L128" s="81">
        <f t="shared" si="24"/>
        <v>8793.7744999999995</v>
      </c>
      <c r="M128" s="81">
        <f t="shared" si="24"/>
        <v>8530.2611199999992</v>
      </c>
      <c r="N128" s="81">
        <f t="shared" si="24"/>
        <v>8019.4939599999998</v>
      </c>
      <c r="O128" s="81">
        <f t="shared" si="24"/>
        <v>8183.5005799999999</v>
      </c>
      <c r="P128" s="81">
        <f t="shared" si="24"/>
        <v>8954.8971799999999</v>
      </c>
      <c r="Q128" s="81">
        <f t="shared" si="24"/>
        <v>9123.7829999999994</v>
      </c>
      <c r="R128" s="81">
        <f t="shared" si="24"/>
        <v>9106.6517399999993</v>
      </c>
      <c r="S128" s="81">
        <f t="shared" si="24"/>
        <v>9106.2785999999996</v>
      </c>
      <c r="T128" s="81">
        <f t="shared" si="27"/>
        <v>7107.0445</v>
      </c>
      <c r="U128" s="81">
        <f t="shared" si="27"/>
        <v>9698.5047999999988</v>
      </c>
      <c r="V128" s="81">
        <f t="shared" si="27"/>
        <v>10915.414930000003</v>
      </c>
      <c r="W128" s="81">
        <f t="shared" si="27"/>
        <v>11927.483</v>
      </c>
      <c r="X128" s="81">
        <f t="shared" si="27"/>
        <v>9437.8891999999996</v>
      </c>
      <c r="Y128" s="81">
        <f t="shared" si="27"/>
        <v>9818.5290000000005</v>
      </c>
      <c r="Z128" s="81">
        <f t="shared" si="27"/>
        <v>9648.8531000000003</v>
      </c>
      <c r="AA128" s="81">
        <f t="shared" si="27"/>
        <v>10238.832</v>
      </c>
      <c r="AB128" s="81">
        <f t="shared" si="27"/>
        <v>8872.6212999999989</v>
      </c>
    </row>
    <row r="129" spans="1:28" x14ac:dyDescent="0.25">
      <c r="A129" s="2" t="s">
        <v>225</v>
      </c>
      <c r="B129" s="81">
        <f t="shared" si="23"/>
        <v>0</v>
      </c>
      <c r="C129" s="81">
        <f t="shared" si="24"/>
        <v>982.21578</v>
      </c>
      <c r="D129" s="81">
        <f t="shared" si="24"/>
        <v>649.76772000000005</v>
      </c>
      <c r="E129" s="81">
        <f t="shared" si="24"/>
        <v>182.40338</v>
      </c>
      <c r="F129" s="81">
        <f t="shared" si="24"/>
        <v>78.716859999999997</v>
      </c>
      <c r="G129" s="81">
        <f t="shared" si="24"/>
        <v>0</v>
      </c>
      <c r="H129" s="81">
        <f t="shared" si="24"/>
        <v>120.76739999999999</v>
      </c>
      <c r="I129" s="81">
        <f t="shared" si="24"/>
        <v>0</v>
      </c>
      <c r="J129" s="81">
        <f t="shared" si="24"/>
        <v>0</v>
      </c>
      <c r="K129" s="81">
        <f t="shared" si="24"/>
        <v>0</v>
      </c>
      <c r="L129" s="81">
        <f t="shared" si="24"/>
        <v>0</v>
      </c>
      <c r="M129" s="81">
        <f t="shared" si="24"/>
        <v>0</v>
      </c>
      <c r="N129" s="81">
        <f t="shared" si="24"/>
        <v>0</v>
      </c>
      <c r="O129" s="81">
        <f t="shared" si="24"/>
        <v>0</v>
      </c>
      <c r="P129" s="81">
        <f t="shared" si="24"/>
        <v>0</v>
      </c>
      <c r="Q129" s="81">
        <f t="shared" si="24"/>
        <v>0</v>
      </c>
      <c r="R129" s="81">
        <f t="shared" si="24"/>
        <v>0</v>
      </c>
      <c r="S129" s="81">
        <f t="shared" si="24"/>
        <v>0</v>
      </c>
      <c r="T129" s="81">
        <f t="shared" si="27"/>
        <v>0</v>
      </c>
      <c r="U129" s="81">
        <f t="shared" si="27"/>
        <v>0</v>
      </c>
      <c r="V129" s="81">
        <f t="shared" si="27"/>
        <v>0</v>
      </c>
      <c r="W129" s="81">
        <f t="shared" si="27"/>
        <v>0</v>
      </c>
      <c r="X129" s="81">
        <f t="shared" si="27"/>
        <v>0</v>
      </c>
      <c r="Y129" s="81">
        <f t="shared" si="27"/>
        <v>0</v>
      </c>
      <c r="Z129" s="81">
        <f t="shared" si="27"/>
        <v>0</v>
      </c>
      <c r="AA129" s="81">
        <f t="shared" si="27"/>
        <v>0</v>
      </c>
      <c r="AB129" s="81">
        <f t="shared" si="27"/>
        <v>0</v>
      </c>
    </row>
    <row r="130" spans="1:28" x14ac:dyDescent="0.25">
      <c r="A130" s="2" t="s">
        <v>219</v>
      </c>
      <c r="B130" s="81">
        <f t="shared" si="23"/>
        <v>0</v>
      </c>
      <c r="C130" s="81">
        <f t="shared" si="24"/>
        <v>0</v>
      </c>
      <c r="D130" s="81">
        <f t="shared" si="24"/>
        <v>0</v>
      </c>
      <c r="E130" s="81">
        <f t="shared" si="24"/>
        <v>0</v>
      </c>
      <c r="F130" s="81">
        <f t="shared" si="24"/>
        <v>0</v>
      </c>
      <c r="G130" s="81">
        <f t="shared" si="24"/>
        <v>0</v>
      </c>
      <c r="H130" s="81">
        <f t="shared" si="24"/>
        <v>0</v>
      </c>
      <c r="I130" s="81">
        <f t="shared" si="24"/>
        <v>0</v>
      </c>
      <c r="J130" s="81">
        <f t="shared" si="24"/>
        <v>0</v>
      </c>
      <c r="K130" s="81">
        <f t="shared" si="24"/>
        <v>337.21688</v>
      </c>
      <c r="L130" s="81">
        <f t="shared" si="24"/>
        <v>0</v>
      </c>
      <c r="M130" s="81">
        <f t="shared" si="24"/>
        <v>0</v>
      </c>
      <c r="N130" s="81">
        <f t="shared" si="24"/>
        <v>0</v>
      </c>
      <c r="O130" s="81">
        <f t="shared" si="24"/>
        <v>0</v>
      </c>
      <c r="P130" s="81">
        <f t="shared" si="24"/>
        <v>0</v>
      </c>
      <c r="Q130" s="81">
        <f t="shared" si="24"/>
        <v>0</v>
      </c>
      <c r="R130" s="81">
        <f t="shared" si="24"/>
        <v>0</v>
      </c>
      <c r="S130" s="81">
        <f t="shared" si="24"/>
        <v>0</v>
      </c>
      <c r="T130" s="81">
        <f t="shared" si="27"/>
        <v>0</v>
      </c>
      <c r="U130" s="81">
        <f t="shared" si="27"/>
        <v>0</v>
      </c>
      <c r="V130" s="81">
        <f t="shared" si="27"/>
        <v>0</v>
      </c>
      <c r="W130" s="81">
        <f t="shared" si="27"/>
        <v>0</v>
      </c>
      <c r="X130" s="81">
        <f t="shared" si="27"/>
        <v>0</v>
      </c>
      <c r="Y130" s="81">
        <f t="shared" si="27"/>
        <v>0</v>
      </c>
      <c r="Z130" s="81">
        <f t="shared" si="27"/>
        <v>0</v>
      </c>
      <c r="AA130" s="81">
        <f t="shared" si="27"/>
        <v>0</v>
      </c>
      <c r="AB130" s="81">
        <f t="shared" si="27"/>
        <v>0</v>
      </c>
    </row>
    <row r="131" spans="1:28" x14ac:dyDescent="0.25">
      <c r="A131" s="2" t="s">
        <v>220</v>
      </c>
      <c r="B131" s="81">
        <f t="shared" si="23"/>
        <v>0</v>
      </c>
      <c r="C131" s="81">
        <f t="shared" si="24"/>
        <v>0</v>
      </c>
      <c r="D131" s="81">
        <f t="shared" si="24"/>
        <v>0</v>
      </c>
      <c r="E131" s="81">
        <f t="shared" si="24"/>
        <v>0</v>
      </c>
      <c r="F131" s="81">
        <f t="shared" si="24"/>
        <v>0</v>
      </c>
      <c r="G131" s="81">
        <f t="shared" si="24"/>
        <v>0</v>
      </c>
      <c r="H131" s="81">
        <f t="shared" si="24"/>
        <v>0</v>
      </c>
      <c r="I131" s="81">
        <f t="shared" si="24"/>
        <v>0</v>
      </c>
      <c r="J131" s="81">
        <f t="shared" si="24"/>
        <v>0</v>
      </c>
      <c r="K131" s="81">
        <f t="shared" si="24"/>
        <v>0</v>
      </c>
      <c r="L131" s="81">
        <f t="shared" si="24"/>
        <v>0</v>
      </c>
      <c r="M131" s="81">
        <f t="shared" si="24"/>
        <v>0</v>
      </c>
      <c r="N131" s="81">
        <f t="shared" si="24"/>
        <v>0</v>
      </c>
      <c r="O131" s="81">
        <f t="shared" si="24"/>
        <v>0</v>
      </c>
      <c r="P131" s="81">
        <f t="shared" si="24"/>
        <v>0</v>
      </c>
      <c r="Q131" s="81">
        <f t="shared" si="24"/>
        <v>0</v>
      </c>
      <c r="R131" s="81">
        <f t="shared" si="24"/>
        <v>0</v>
      </c>
      <c r="S131" s="81">
        <f t="shared" si="24"/>
        <v>0</v>
      </c>
      <c r="T131" s="81">
        <f t="shared" si="27"/>
        <v>0</v>
      </c>
      <c r="U131" s="81">
        <f t="shared" si="27"/>
        <v>0</v>
      </c>
      <c r="V131" s="81">
        <f t="shared" si="27"/>
        <v>0</v>
      </c>
      <c r="W131" s="81">
        <f t="shared" si="27"/>
        <v>0</v>
      </c>
      <c r="X131" s="81">
        <f t="shared" si="27"/>
        <v>0</v>
      </c>
      <c r="Y131" s="81">
        <f t="shared" si="27"/>
        <v>0</v>
      </c>
      <c r="Z131" s="81">
        <f t="shared" si="27"/>
        <v>0</v>
      </c>
      <c r="AA131" s="81">
        <f t="shared" si="27"/>
        <v>0</v>
      </c>
      <c r="AB131" s="81">
        <f t="shared" si="27"/>
        <v>0</v>
      </c>
    </row>
    <row r="132" spans="1:28" x14ac:dyDescent="0.25">
      <c r="A132" s="2" t="s">
        <v>221</v>
      </c>
      <c r="B132" s="81">
        <f>SUM(B124:B131)</f>
        <v>355.08296000000001</v>
      </c>
      <c r="C132" s="81">
        <f t="shared" ref="C132:AB132" si="28">SUM(C124:C131)</f>
        <v>18148.407719999999</v>
      </c>
      <c r="D132" s="81">
        <f t="shared" si="28"/>
        <v>51657.985220000002</v>
      </c>
      <c r="E132" s="81">
        <f t="shared" si="28"/>
        <v>65745.565159999998</v>
      </c>
      <c r="F132" s="81">
        <f t="shared" si="28"/>
        <v>77008.023499999996</v>
      </c>
      <c r="G132" s="81">
        <f t="shared" si="28"/>
        <v>85062.280299999999</v>
      </c>
      <c r="H132" s="81">
        <f t="shared" si="28"/>
        <v>72700.882619999989</v>
      </c>
      <c r="I132" s="81">
        <f t="shared" si="28"/>
        <v>56788.231659999998</v>
      </c>
      <c r="J132" s="81">
        <f t="shared" si="28"/>
        <v>52370.223019999998</v>
      </c>
      <c r="K132" s="81">
        <f t="shared" si="28"/>
        <v>51093.283519999997</v>
      </c>
      <c r="L132" s="81">
        <f t="shared" si="28"/>
        <v>44485.617299999998</v>
      </c>
      <c r="M132" s="81">
        <f t="shared" si="28"/>
        <v>42266.993180000005</v>
      </c>
      <c r="N132" s="81">
        <f t="shared" si="28"/>
        <v>39411.34506</v>
      </c>
      <c r="O132" s="81">
        <f t="shared" si="28"/>
        <v>40202.929920000002</v>
      </c>
      <c r="P132" s="81">
        <f t="shared" si="28"/>
        <v>42779.533080000001</v>
      </c>
      <c r="Q132" s="81">
        <f t="shared" si="28"/>
        <v>43473.277000000002</v>
      </c>
      <c r="R132" s="81">
        <f t="shared" si="28"/>
        <v>43405.470679999999</v>
      </c>
      <c r="S132" s="81">
        <f t="shared" si="28"/>
        <v>43368.025379999999</v>
      </c>
      <c r="T132" s="81">
        <f t="shared" si="28"/>
        <v>38513.9277</v>
      </c>
      <c r="U132" s="81">
        <f t="shared" si="28"/>
        <v>47567.691500000001</v>
      </c>
      <c r="V132" s="81">
        <f t="shared" si="28"/>
        <v>52283.143219999998</v>
      </c>
      <c r="W132" s="81">
        <f t="shared" si="28"/>
        <v>58081.642800000001</v>
      </c>
      <c r="X132" s="81">
        <f t="shared" si="28"/>
        <v>47528.427999999993</v>
      </c>
      <c r="Y132" s="81">
        <f t="shared" si="28"/>
        <v>52254.77150000001</v>
      </c>
      <c r="Z132" s="81">
        <f t="shared" si="28"/>
        <v>51632.092800000006</v>
      </c>
      <c r="AA132" s="81">
        <f t="shared" si="28"/>
        <v>55330.724099999999</v>
      </c>
      <c r="AB132" s="81">
        <f t="shared" si="28"/>
        <v>47971.183600000004</v>
      </c>
    </row>
    <row r="133" spans="1:28" x14ac:dyDescent="0.25">
      <c r="A133" s="26" t="s">
        <v>222</v>
      </c>
      <c r="B133" s="127">
        <f>B132/1000</f>
        <v>0.35508296</v>
      </c>
      <c r="C133" s="127">
        <f t="shared" ref="C133:R133" si="29">C132/1000</f>
        <v>18.148407719999998</v>
      </c>
      <c r="D133" s="127">
        <f t="shared" si="29"/>
        <v>51.65798522</v>
      </c>
      <c r="E133" s="127">
        <f t="shared" si="29"/>
        <v>65.745565159999998</v>
      </c>
      <c r="F133" s="127">
        <f t="shared" si="29"/>
        <v>77.008023499999993</v>
      </c>
      <c r="G133" s="127">
        <f t="shared" si="29"/>
        <v>85.062280299999998</v>
      </c>
      <c r="H133" s="127">
        <f t="shared" si="29"/>
        <v>72.700882619999987</v>
      </c>
      <c r="I133" s="127">
        <f t="shared" si="29"/>
        <v>56.788231660000001</v>
      </c>
      <c r="J133" s="127">
        <f t="shared" si="29"/>
        <v>52.370223019999997</v>
      </c>
      <c r="K133" s="127">
        <f t="shared" si="29"/>
        <v>51.09328352</v>
      </c>
      <c r="L133" s="127">
        <f t="shared" si="29"/>
        <v>44.485617300000001</v>
      </c>
      <c r="M133" s="127">
        <f t="shared" si="29"/>
        <v>42.266993180000007</v>
      </c>
      <c r="N133" s="127">
        <f t="shared" si="29"/>
        <v>39.411345060000002</v>
      </c>
      <c r="O133" s="127">
        <f t="shared" si="29"/>
        <v>40.202929920000003</v>
      </c>
      <c r="P133" s="127">
        <f t="shared" si="29"/>
        <v>42.77953308</v>
      </c>
      <c r="Q133" s="127">
        <f t="shared" si="29"/>
        <v>43.473277000000003</v>
      </c>
      <c r="R133" s="127">
        <f t="shared" si="29"/>
        <v>43.405470680000001</v>
      </c>
      <c r="S133" s="127">
        <f>S132/1000</f>
        <v>43.368025379999999</v>
      </c>
      <c r="T133" s="127">
        <f t="shared" ref="T133:AB133" si="30">T132/1000</f>
        <v>38.513927700000004</v>
      </c>
      <c r="U133" s="127">
        <f t="shared" si="30"/>
        <v>47.567691500000002</v>
      </c>
      <c r="V133" s="127">
        <f t="shared" si="30"/>
        <v>52.283143219999999</v>
      </c>
      <c r="W133" s="127">
        <f t="shared" si="30"/>
        <v>58.081642800000004</v>
      </c>
      <c r="X133" s="127">
        <f t="shared" si="30"/>
        <v>47.528427999999991</v>
      </c>
      <c r="Y133" s="127">
        <f t="shared" si="30"/>
        <v>52.254771500000011</v>
      </c>
      <c r="Z133" s="127">
        <f t="shared" si="30"/>
        <v>51.632092800000002</v>
      </c>
      <c r="AA133" s="127">
        <f t="shared" si="30"/>
        <v>55.330724099999998</v>
      </c>
      <c r="AB133" s="127">
        <f t="shared" si="30"/>
        <v>47.971183600000003</v>
      </c>
    </row>
    <row r="135" spans="1:28" ht="21" x14ac:dyDescent="0.35">
      <c r="A135" s="144" t="s">
        <v>31</v>
      </c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</row>
    <row r="136" spans="1:28" ht="15.75" x14ac:dyDescent="0.25">
      <c r="A136" s="137" t="s">
        <v>32</v>
      </c>
      <c r="B136" s="160" t="s">
        <v>9</v>
      </c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2"/>
    </row>
    <row r="137" spans="1:28" x14ac:dyDescent="0.25">
      <c r="A137" s="137"/>
      <c r="B137" s="2">
        <v>0</v>
      </c>
      <c r="C137" s="2">
        <v>2</v>
      </c>
      <c r="D137" s="2">
        <v>5</v>
      </c>
      <c r="E137" s="2">
        <v>7</v>
      </c>
      <c r="F137" s="2">
        <v>9</v>
      </c>
      <c r="G137" s="2">
        <v>12</v>
      </c>
      <c r="H137" s="2">
        <v>14</v>
      </c>
      <c r="I137" s="2">
        <v>16</v>
      </c>
      <c r="J137" s="2">
        <v>19</v>
      </c>
      <c r="K137" s="2">
        <v>21</v>
      </c>
      <c r="L137" s="2">
        <v>23</v>
      </c>
      <c r="M137" s="2">
        <v>26</v>
      </c>
      <c r="N137" s="2">
        <v>28</v>
      </c>
      <c r="O137" s="2">
        <v>30</v>
      </c>
      <c r="P137" s="2">
        <v>33</v>
      </c>
      <c r="Q137" s="2">
        <v>35</v>
      </c>
      <c r="R137" s="2">
        <v>37</v>
      </c>
      <c r="S137" s="2">
        <v>40</v>
      </c>
      <c r="T137" s="2">
        <v>42</v>
      </c>
      <c r="U137" s="2">
        <v>44</v>
      </c>
      <c r="V137" s="2">
        <v>47</v>
      </c>
      <c r="W137" s="2">
        <v>49</v>
      </c>
      <c r="X137" s="2">
        <v>51</v>
      </c>
      <c r="Y137" s="2">
        <v>54</v>
      </c>
      <c r="Z137" s="2">
        <v>58</v>
      </c>
      <c r="AA137" s="2">
        <v>61</v>
      </c>
      <c r="AB137" s="2">
        <v>63</v>
      </c>
    </row>
    <row r="138" spans="1:28" x14ac:dyDescent="0.25">
      <c r="A138" s="2" t="s">
        <v>77</v>
      </c>
      <c r="B138" s="25">
        <v>7.41</v>
      </c>
      <c r="C138" s="25">
        <v>7.26</v>
      </c>
      <c r="D138" s="25">
        <v>7.45</v>
      </c>
      <c r="E138" s="25">
        <v>7.27</v>
      </c>
      <c r="F138" s="25">
        <v>7.16</v>
      </c>
      <c r="G138" s="25">
        <v>7.13</v>
      </c>
      <c r="H138" s="25">
        <v>7.04</v>
      </c>
      <c r="I138" s="25">
        <v>6.98</v>
      </c>
      <c r="J138" s="25">
        <v>6.87</v>
      </c>
      <c r="K138" s="25">
        <v>6.86</v>
      </c>
      <c r="L138" s="25">
        <v>6.81</v>
      </c>
      <c r="M138" s="25">
        <v>6.83</v>
      </c>
      <c r="N138" s="25">
        <v>6.83</v>
      </c>
      <c r="O138" s="25">
        <v>6.84</v>
      </c>
      <c r="P138" s="25">
        <v>6.92</v>
      </c>
      <c r="Q138" s="25">
        <v>6.91</v>
      </c>
      <c r="R138" s="25">
        <v>6.92</v>
      </c>
      <c r="S138" s="25">
        <v>6.95</v>
      </c>
      <c r="T138" s="25">
        <v>6.89</v>
      </c>
      <c r="U138" s="25">
        <v>6.81</v>
      </c>
      <c r="V138" s="25">
        <v>6.8</v>
      </c>
      <c r="W138" s="25">
        <v>6.84</v>
      </c>
      <c r="X138" s="25">
        <v>6.7</v>
      </c>
      <c r="Y138" s="25">
        <v>6.76</v>
      </c>
      <c r="Z138" s="25">
        <v>7.19</v>
      </c>
      <c r="AA138" s="25">
        <v>6.81</v>
      </c>
      <c r="AB138" s="25">
        <v>6.88</v>
      </c>
    </row>
    <row r="139" spans="1:28" x14ac:dyDescent="0.25">
      <c r="A139" s="2" t="s">
        <v>78</v>
      </c>
      <c r="B139" s="25">
        <v>7.26</v>
      </c>
      <c r="C139" s="25">
        <v>6.74</v>
      </c>
      <c r="D139" s="25">
        <v>6.98</v>
      </c>
      <c r="E139" s="25">
        <v>7.17</v>
      </c>
      <c r="F139" s="25">
        <v>7.15</v>
      </c>
      <c r="G139" s="25">
        <v>7.16</v>
      </c>
      <c r="H139" s="25">
        <v>7.15</v>
      </c>
      <c r="I139" s="25">
        <v>7.01</v>
      </c>
      <c r="J139" s="25">
        <v>7.06</v>
      </c>
      <c r="K139" s="25">
        <v>7.05</v>
      </c>
      <c r="L139" s="25">
        <v>6.92</v>
      </c>
      <c r="M139" s="25">
        <v>6.96</v>
      </c>
      <c r="N139" s="25">
        <v>6.96</v>
      </c>
      <c r="O139" s="25">
        <v>6.91</v>
      </c>
      <c r="P139" s="25">
        <v>6.91</v>
      </c>
      <c r="Q139" s="25">
        <v>6.88</v>
      </c>
      <c r="R139" s="25">
        <v>6.86</v>
      </c>
      <c r="S139" s="25">
        <v>6.83</v>
      </c>
      <c r="T139" s="25">
        <v>6.86</v>
      </c>
      <c r="U139" s="25">
        <v>6.84</v>
      </c>
      <c r="V139" s="25">
        <v>6.93</v>
      </c>
      <c r="W139" s="25">
        <v>6.93</v>
      </c>
      <c r="X139" s="25">
        <v>6.9</v>
      </c>
      <c r="Y139" s="25">
        <v>6.92</v>
      </c>
      <c r="Z139" s="25">
        <v>7.04</v>
      </c>
      <c r="AA139" s="25">
        <v>7.02</v>
      </c>
      <c r="AB139" s="25">
        <v>6.96</v>
      </c>
    </row>
  </sheetData>
  <mergeCells count="17">
    <mergeCell ref="A1:O1"/>
    <mergeCell ref="A69:O69"/>
    <mergeCell ref="A10:F10"/>
    <mergeCell ref="A41:AB42"/>
    <mergeCell ref="A43:A44"/>
    <mergeCell ref="B43:AB43"/>
    <mergeCell ref="A55:A56"/>
    <mergeCell ref="B55:AB55"/>
    <mergeCell ref="B110:AB110"/>
    <mergeCell ref="B78:G78"/>
    <mergeCell ref="A135:AB135"/>
    <mergeCell ref="A136:A137"/>
    <mergeCell ref="B136:AB136"/>
    <mergeCell ref="A122:A123"/>
    <mergeCell ref="B122:AB122"/>
    <mergeCell ref="A108:AB109"/>
    <mergeCell ref="A110:A11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6"/>
  <sheetViews>
    <sheetView workbookViewId="0">
      <selection activeCell="A2" sqref="A2"/>
    </sheetView>
  </sheetViews>
  <sheetFormatPr defaultRowHeight="15" x14ac:dyDescent="0.25"/>
  <cols>
    <col min="1" max="1" width="38" bestFit="1" customWidth="1"/>
  </cols>
  <sheetData>
    <row r="2" spans="1:2" x14ac:dyDescent="0.25">
      <c r="A2" s="2" t="s">
        <v>96</v>
      </c>
      <c r="B2" s="2">
        <v>6.5100352192899995E-4</v>
      </c>
    </row>
    <row r="3" spans="1:2" x14ac:dyDescent="0.25">
      <c r="A3" s="2" t="s">
        <v>97</v>
      </c>
      <c r="B3" s="2">
        <v>6.5100352192899995E-4</v>
      </c>
    </row>
    <row r="4" spans="1:2" x14ac:dyDescent="0.25">
      <c r="A4" s="2" t="s">
        <v>98</v>
      </c>
      <c r="B4" s="2">
        <v>6.5100352192899995E-4</v>
      </c>
    </row>
    <row r="5" spans="1:2" x14ac:dyDescent="0.25">
      <c r="A5" s="2" t="s">
        <v>99</v>
      </c>
      <c r="B5" s="2">
        <v>6.5100352192899995E-4</v>
      </c>
    </row>
    <row r="6" spans="1:2" x14ac:dyDescent="0.25">
      <c r="A6" s="2" t="s">
        <v>100</v>
      </c>
      <c r="B6" s="2">
        <v>6.5100352192899995E-4</v>
      </c>
    </row>
    <row r="7" spans="1:2" x14ac:dyDescent="0.25">
      <c r="A7" s="2" t="s">
        <v>101</v>
      </c>
      <c r="B7" s="2">
        <v>6.5100352192899995E-4</v>
      </c>
    </row>
    <row r="8" spans="1:2" x14ac:dyDescent="0.25">
      <c r="A8" s="2" t="s">
        <v>102</v>
      </c>
      <c r="B8" s="84">
        <v>1.30200704386E-3</v>
      </c>
    </row>
    <row r="9" spans="1:2" x14ac:dyDescent="0.25">
      <c r="A9" s="2" t="s">
        <v>103</v>
      </c>
      <c r="B9" s="84">
        <v>1.30200704386E-3</v>
      </c>
    </row>
    <row r="10" spans="1:2" x14ac:dyDescent="0.25">
      <c r="A10" s="2" t="s">
        <v>104</v>
      </c>
      <c r="B10" s="84">
        <v>1.30200704386E-3</v>
      </c>
    </row>
    <row r="11" spans="1:2" x14ac:dyDescent="0.25">
      <c r="A11" s="2" t="s">
        <v>105</v>
      </c>
      <c r="B11" s="84">
        <v>1.30200704386E-3</v>
      </c>
    </row>
    <row r="12" spans="1:2" x14ac:dyDescent="0.25">
      <c r="A12" s="2" t="s">
        <v>106</v>
      </c>
      <c r="B12" s="84">
        <v>1.30200704386E-3</v>
      </c>
    </row>
    <row r="13" spans="1:2" x14ac:dyDescent="0.25">
      <c r="A13" s="2" t="s">
        <v>107</v>
      </c>
      <c r="B13" s="84">
        <v>1.95301056579E-3</v>
      </c>
    </row>
    <row r="14" spans="1:2" x14ac:dyDescent="0.25">
      <c r="A14" s="2" t="s">
        <v>108</v>
      </c>
      <c r="B14" s="84">
        <v>1.95301056579E-3</v>
      </c>
    </row>
    <row r="15" spans="1:2" x14ac:dyDescent="0.25">
      <c r="A15" s="2" t="s">
        <v>109</v>
      </c>
      <c r="B15" s="84">
        <v>2.6040140877200001E-3</v>
      </c>
    </row>
    <row r="16" spans="1:2" x14ac:dyDescent="0.25">
      <c r="A16" s="2" t="s">
        <v>110</v>
      </c>
      <c r="B16" s="84">
        <v>3.2550176096479999E-3</v>
      </c>
    </row>
    <row r="17" spans="1:2" x14ac:dyDescent="0.25">
      <c r="A17" s="2" t="s">
        <v>111</v>
      </c>
      <c r="B17" s="84">
        <v>5.2080281754290003E-3</v>
      </c>
    </row>
    <row r="18" spans="1:2" x14ac:dyDescent="0.25">
      <c r="A18" s="2" t="s">
        <v>112</v>
      </c>
      <c r="B18" s="84">
        <v>9.1140493070199988E-3</v>
      </c>
    </row>
    <row r="19" spans="1:2" x14ac:dyDescent="0.25">
      <c r="A19" s="2" t="s">
        <v>113</v>
      </c>
      <c r="B19" s="83">
        <v>3.2550176096458001E-2</v>
      </c>
    </row>
    <row r="20" spans="1:2" x14ac:dyDescent="0.25">
      <c r="A20" s="2" t="s">
        <v>114</v>
      </c>
      <c r="B20" s="83">
        <v>3.9060211315699998E-2</v>
      </c>
    </row>
    <row r="21" spans="1:2" x14ac:dyDescent="0.25">
      <c r="A21" s="2" t="s">
        <v>115</v>
      </c>
      <c r="B21" s="83">
        <v>4.2966232447299996E-2</v>
      </c>
    </row>
    <row r="22" spans="1:2" x14ac:dyDescent="0.25">
      <c r="A22" s="2" t="s">
        <v>116</v>
      </c>
      <c r="B22" s="11">
        <v>0.119784648035</v>
      </c>
    </row>
    <row r="23" spans="1:2" x14ac:dyDescent="0.25">
      <c r="A23" s="2" t="s">
        <v>117</v>
      </c>
      <c r="B23" s="11">
        <v>0.23891829254800001</v>
      </c>
    </row>
    <row r="24" spans="1:2" x14ac:dyDescent="0.25">
      <c r="A24" s="2" t="s">
        <v>118</v>
      </c>
      <c r="B24" s="11">
        <v>0.37107200750000002</v>
      </c>
    </row>
    <row r="25" spans="1:2" x14ac:dyDescent="0.25">
      <c r="A25" s="2" t="s">
        <v>119</v>
      </c>
      <c r="B25" s="11">
        <v>0.52470883867514906</v>
      </c>
    </row>
    <row r="26" spans="1:2" x14ac:dyDescent="0.25">
      <c r="A26" s="2" t="s">
        <v>120</v>
      </c>
      <c r="B26" s="48">
        <v>98.596436406725246</v>
      </c>
    </row>
    <row r="29" spans="1:2" x14ac:dyDescent="0.25">
      <c r="A29" s="6" t="s">
        <v>121</v>
      </c>
      <c r="B29" s="6">
        <v>6.5100352192899995E-4</v>
      </c>
    </row>
    <row r="30" spans="1:2" x14ac:dyDescent="0.25">
      <c r="A30" s="6" t="s">
        <v>122</v>
      </c>
      <c r="B30" s="6">
        <v>6.5100352192899995E-4</v>
      </c>
    </row>
    <row r="31" spans="1:2" x14ac:dyDescent="0.25">
      <c r="A31" s="6" t="s">
        <v>123</v>
      </c>
      <c r="B31" s="6">
        <v>6.5100352192899995E-4</v>
      </c>
    </row>
    <row r="32" spans="1:2" x14ac:dyDescent="0.25">
      <c r="A32" s="6" t="s">
        <v>124</v>
      </c>
      <c r="B32" s="6">
        <v>6.5100352192899995E-4</v>
      </c>
    </row>
    <row r="33" spans="1:2" x14ac:dyDescent="0.25">
      <c r="A33" s="6" t="s">
        <v>125</v>
      </c>
      <c r="B33" s="92">
        <v>2.6040140877200001E-3</v>
      </c>
    </row>
    <row r="34" spans="1:2" x14ac:dyDescent="0.25">
      <c r="A34" s="6" t="s">
        <v>126</v>
      </c>
      <c r="B34" s="92">
        <v>2.6040140877200001E-3</v>
      </c>
    </row>
    <row r="35" spans="1:2" x14ac:dyDescent="0.25">
      <c r="A35" s="6" t="s">
        <v>127</v>
      </c>
      <c r="B35" s="92">
        <v>3.9060211315700001E-3</v>
      </c>
    </row>
    <row r="36" spans="1:2" x14ac:dyDescent="0.25">
      <c r="A36" s="6" t="s">
        <v>121</v>
      </c>
      <c r="B36" s="92">
        <v>5.8590316973600003E-3</v>
      </c>
    </row>
    <row r="37" spans="1:2" x14ac:dyDescent="0.25">
      <c r="A37" s="6" t="s">
        <v>128</v>
      </c>
      <c r="B37" s="92">
        <v>7.1610387412200001E-3</v>
      </c>
    </row>
    <row r="38" spans="1:2" x14ac:dyDescent="0.25">
      <c r="A38" s="6" t="s">
        <v>129</v>
      </c>
      <c r="B38" s="92">
        <v>9.7650528289399997E-3</v>
      </c>
    </row>
    <row r="39" spans="1:2" x14ac:dyDescent="0.25">
      <c r="A39" s="6" t="s">
        <v>130</v>
      </c>
      <c r="B39" s="78">
        <v>0.186838010794</v>
      </c>
    </row>
    <row r="40" spans="1:2" x14ac:dyDescent="0.25">
      <c r="A40" s="6" t="s">
        <v>131</v>
      </c>
      <c r="B40" s="78">
        <v>0.21613316927999998</v>
      </c>
    </row>
    <row r="41" spans="1:2" x14ac:dyDescent="0.25">
      <c r="A41" s="6" t="s">
        <v>132</v>
      </c>
      <c r="B41" s="78">
        <v>0.24542832776700002</v>
      </c>
    </row>
    <row r="42" spans="1:2" x14ac:dyDescent="0.25">
      <c r="A42" s="6" t="s">
        <v>133</v>
      </c>
      <c r="B42" s="78">
        <v>0.68420470154699997</v>
      </c>
    </row>
    <row r="43" spans="1:2" x14ac:dyDescent="0.25">
      <c r="A43" s="6" t="s">
        <v>134</v>
      </c>
      <c r="B43" s="78">
        <v>0.87234471938500002</v>
      </c>
    </row>
    <row r="44" spans="1:2" x14ac:dyDescent="0.25">
      <c r="A44" s="6" t="s">
        <v>135</v>
      </c>
      <c r="B44" s="27">
        <v>1.6099317097299999</v>
      </c>
    </row>
    <row r="45" spans="1:2" x14ac:dyDescent="0.25">
      <c r="A45" s="6" t="s">
        <v>136</v>
      </c>
      <c r="B45" s="27">
        <v>1.83062190366</v>
      </c>
    </row>
    <row r="46" spans="1:2" x14ac:dyDescent="0.25">
      <c r="A46" s="6" t="s">
        <v>137</v>
      </c>
      <c r="B46" s="67">
        <v>92.916430677899996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activeCell="A2" sqref="A2"/>
    </sheetView>
  </sheetViews>
  <sheetFormatPr defaultRowHeight="15" x14ac:dyDescent="0.25"/>
  <cols>
    <col min="1" max="1" width="38" bestFit="1" customWidth="1"/>
    <col min="2" max="2" width="12" bestFit="1" customWidth="1"/>
  </cols>
  <sheetData>
    <row r="2" spans="1:2" x14ac:dyDescent="0.25">
      <c r="A2" s="2" t="s">
        <v>103</v>
      </c>
      <c r="B2" s="84">
        <v>1.5742081732899999E-3</v>
      </c>
    </row>
    <row r="3" spans="1:2" x14ac:dyDescent="0.25">
      <c r="A3" s="2" t="s">
        <v>111</v>
      </c>
      <c r="B3" s="84">
        <v>1.5742081732899999E-3</v>
      </c>
    </row>
    <row r="4" spans="1:2" x14ac:dyDescent="0.25">
      <c r="A4" s="2" t="s">
        <v>110</v>
      </c>
      <c r="B4" s="84">
        <v>1.5742081732899999E-3</v>
      </c>
    </row>
    <row r="5" spans="1:2" x14ac:dyDescent="0.25">
      <c r="A5" s="2" t="s">
        <v>138</v>
      </c>
      <c r="B5" s="84">
        <v>1.5742081732899999E-3</v>
      </c>
    </row>
    <row r="6" spans="1:2" x14ac:dyDescent="0.25">
      <c r="A6" s="2" t="s">
        <v>139</v>
      </c>
      <c r="B6" s="84">
        <v>1.5742081732899999E-3</v>
      </c>
    </row>
    <row r="7" spans="1:2" x14ac:dyDescent="0.25">
      <c r="A7" s="2" t="s">
        <v>99</v>
      </c>
      <c r="B7" s="84">
        <v>1.5742081732899999E-3</v>
      </c>
    </row>
    <row r="8" spans="1:2" x14ac:dyDescent="0.25">
      <c r="A8" s="2" t="s">
        <v>109</v>
      </c>
      <c r="B8" s="84">
        <v>1.5742081732899999E-3</v>
      </c>
    </row>
    <row r="9" spans="1:2" x14ac:dyDescent="0.25">
      <c r="A9" s="2" t="s">
        <v>140</v>
      </c>
      <c r="B9" s="84">
        <v>1.5742081732899999E-3</v>
      </c>
    </row>
    <row r="10" spans="1:2" x14ac:dyDescent="0.25">
      <c r="A10" s="2" t="s">
        <v>115</v>
      </c>
      <c r="B10" s="84">
        <v>3.1484163465799997E-3</v>
      </c>
    </row>
    <row r="11" spans="1:2" x14ac:dyDescent="0.25">
      <c r="A11" s="2" t="s">
        <v>106</v>
      </c>
      <c r="B11" s="84">
        <v>3.1484163465799997E-3</v>
      </c>
    </row>
    <row r="12" spans="1:2" x14ac:dyDescent="0.25">
      <c r="A12" s="2" t="s">
        <v>140</v>
      </c>
      <c r="B12" s="84">
        <v>3.1484163465799997E-3</v>
      </c>
    </row>
    <row r="13" spans="1:2" x14ac:dyDescent="0.25">
      <c r="A13" s="2" t="s">
        <v>108</v>
      </c>
      <c r="B13" s="84">
        <v>4.7226245198699994E-3</v>
      </c>
    </row>
    <row r="14" spans="1:2" x14ac:dyDescent="0.25">
      <c r="A14" s="2" t="s">
        <v>100</v>
      </c>
      <c r="B14" s="84">
        <v>4.7226245198700003E-3</v>
      </c>
    </row>
    <row r="15" spans="1:2" x14ac:dyDescent="0.25">
      <c r="A15" s="2" t="s">
        <v>98</v>
      </c>
      <c r="B15" s="84">
        <v>6.2968326931599995E-3</v>
      </c>
    </row>
    <row r="16" spans="1:2" x14ac:dyDescent="0.25">
      <c r="A16" s="2" t="s">
        <v>105</v>
      </c>
      <c r="B16" s="84">
        <v>6.2968326931599995E-3</v>
      </c>
    </row>
    <row r="17" spans="1:2" x14ac:dyDescent="0.25">
      <c r="A17" s="2" t="s">
        <v>107</v>
      </c>
      <c r="B17" s="84">
        <v>7.8710408664400006E-3</v>
      </c>
    </row>
    <row r="18" spans="1:2" x14ac:dyDescent="0.25">
      <c r="A18" s="2" t="s">
        <v>101</v>
      </c>
      <c r="B18" s="84">
        <v>9.4452490397299999E-3</v>
      </c>
    </row>
    <row r="19" spans="1:2" x14ac:dyDescent="0.25">
      <c r="A19" s="2" t="s">
        <v>141</v>
      </c>
      <c r="B19" s="83">
        <v>1.1019457212999999E-2</v>
      </c>
    </row>
    <row r="20" spans="1:2" x14ac:dyDescent="0.25">
      <c r="A20" s="2" t="s">
        <v>112</v>
      </c>
      <c r="B20" s="83">
        <v>6.1394118758259994E-2</v>
      </c>
    </row>
    <row r="21" spans="1:2" x14ac:dyDescent="0.25">
      <c r="A21" s="2" t="s">
        <v>117</v>
      </c>
      <c r="B21" s="11">
        <v>0.39984887601499997</v>
      </c>
    </row>
    <row r="22" spans="1:2" x14ac:dyDescent="0.25">
      <c r="A22" s="2" t="s">
        <v>113</v>
      </c>
      <c r="B22" s="11">
        <v>0.40142308418861999</v>
      </c>
    </row>
    <row r="23" spans="1:2" x14ac:dyDescent="0.25">
      <c r="A23" s="2" t="s">
        <v>142</v>
      </c>
      <c r="B23" s="11">
        <v>0.42346199861500006</v>
      </c>
    </row>
    <row r="24" spans="1:2" x14ac:dyDescent="0.25">
      <c r="A24" s="2" t="s">
        <v>143</v>
      </c>
      <c r="B24" s="11">
        <v>0.57301177507699996</v>
      </c>
    </row>
    <row r="25" spans="1:2" x14ac:dyDescent="0.25">
      <c r="A25" s="2" t="s">
        <v>116</v>
      </c>
      <c r="B25" s="27">
        <v>1.6891253699400002</v>
      </c>
    </row>
    <row r="26" spans="1:2" x14ac:dyDescent="0.25">
      <c r="A26" s="2" t="s">
        <v>119</v>
      </c>
      <c r="B26" s="67">
        <v>24.612744789413199</v>
      </c>
    </row>
    <row r="27" spans="1:2" x14ac:dyDescent="0.25">
      <c r="A27" s="2" t="s">
        <v>120</v>
      </c>
      <c r="B27" s="67">
        <v>71.766576412051094</v>
      </c>
    </row>
    <row r="29" spans="1:2" x14ac:dyDescent="0.25">
      <c r="A29" s="79" t="s">
        <v>144</v>
      </c>
      <c r="B29" s="93">
        <v>1.5742081732899999E-3</v>
      </c>
    </row>
    <row r="30" spans="1:2" x14ac:dyDescent="0.25">
      <c r="A30" s="79" t="s">
        <v>145</v>
      </c>
      <c r="B30" s="93">
        <v>1.5742081732899999E-3</v>
      </c>
    </row>
    <row r="31" spans="1:2" x14ac:dyDescent="0.25">
      <c r="A31" s="79" t="s">
        <v>146</v>
      </c>
      <c r="B31" s="93">
        <v>1.5742081732899999E-3</v>
      </c>
    </row>
    <row r="32" spans="1:2" x14ac:dyDescent="0.25">
      <c r="A32" s="79" t="s">
        <v>147</v>
      </c>
      <c r="B32" s="93">
        <v>3.1484163465799997E-3</v>
      </c>
    </row>
    <row r="33" spans="1:2" x14ac:dyDescent="0.25">
      <c r="A33" s="79" t="s">
        <v>148</v>
      </c>
      <c r="B33" s="93">
        <v>3.1484163465799997E-3</v>
      </c>
    </row>
    <row r="34" spans="1:2" x14ac:dyDescent="0.25">
      <c r="A34" s="79" t="s">
        <v>149</v>
      </c>
      <c r="B34" s="93">
        <v>4.7226245198700003E-3</v>
      </c>
    </row>
    <row r="35" spans="1:2" x14ac:dyDescent="0.25">
      <c r="A35" s="79" t="s">
        <v>150</v>
      </c>
      <c r="B35" s="93">
        <v>6.2968326931599995E-3</v>
      </c>
    </row>
    <row r="36" spans="1:2" x14ac:dyDescent="0.25">
      <c r="A36" s="79" t="s">
        <v>151</v>
      </c>
      <c r="B36" s="93">
        <v>7.8710408664400006E-3</v>
      </c>
    </row>
    <row r="37" spans="1:2" x14ac:dyDescent="0.25">
      <c r="A37" s="79" t="s">
        <v>152</v>
      </c>
      <c r="B37" s="94">
        <v>1.2593665386300001E-2</v>
      </c>
    </row>
    <row r="38" spans="1:2" x14ac:dyDescent="0.25">
      <c r="A38" s="79" t="s">
        <v>153</v>
      </c>
      <c r="B38" s="94">
        <v>1.2593665386300001E-2</v>
      </c>
    </row>
    <row r="39" spans="1:2" x14ac:dyDescent="0.25">
      <c r="A39" s="79" t="s">
        <v>154</v>
      </c>
      <c r="B39" s="95">
        <v>0.144827151943</v>
      </c>
    </row>
    <row r="40" spans="1:2" x14ac:dyDescent="0.25">
      <c r="A40" s="79" t="s">
        <v>155</v>
      </c>
      <c r="B40" s="95">
        <v>0.16056923367500001</v>
      </c>
    </row>
    <row r="41" spans="1:2" x14ac:dyDescent="0.25">
      <c r="A41" s="79" t="s">
        <v>133</v>
      </c>
      <c r="B41" s="95">
        <v>0.42031358226799997</v>
      </c>
    </row>
    <row r="42" spans="1:2" x14ac:dyDescent="0.25">
      <c r="A42" s="79" t="s">
        <v>156</v>
      </c>
      <c r="B42" s="96">
        <v>1.4309552295199999</v>
      </c>
    </row>
    <row r="43" spans="1:2" x14ac:dyDescent="0.25">
      <c r="A43" s="79" t="s">
        <v>157</v>
      </c>
      <c r="B43" s="96">
        <v>2.0039670046000002</v>
      </c>
    </row>
    <row r="44" spans="1:2" x14ac:dyDescent="0.25">
      <c r="A44" s="79" t="s">
        <v>158</v>
      </c>
      <c r="B44" s="96">
        <v>2.2416724387599998</v>
      </c>
    </row>
    <row r="45" spans="1:2" x14ac:dyDescent="0.25">
      <c r="A45" s="79" t="s">
        <v>159</v>
      </c>
      <c r="B45" s="96">
        <v>3.3215792456400002</v>
      </c>
    </row>
    <row r="46" spans="1:2" x14ac:dyDescent="0.25">
      <c r="A46" s="79" t="s">
        <v>160</v>
      </c>
      <c r="B46" s="96">
        <v>7.0398589509499994</v>
      </c>
    </row>
    <row r="47" spans="1:2" x14ac:dyDescent="0.25">
      <c r="A47" s="79" t="s">
        <v>161</v>
      </c>
      <c r="B47" s="96">
        <v>9.2453246017299993</v>
      </c>
    </row>
    <row r="48" spans="1:2" x14ac:dyDescent="0.25">
      <c r="A48" s="79" t="s">
        <v>162</v>
      </c>
      <c r="B48" s="97">
        <v>45.7024116869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2"/>
  <sheetViews>
    <sheetView topLeftCell="A64" workbookViewId="0">
      <selection activeCell="A71" sqref="A71:AB71"/>
    </sheetView>
  </sheetViews>
  <sheetFormatPr defaultRowHeight="15" x14ac:dyDescent="0.25"/>
  <cols>
    <col min="1" max="1" width="12" bestFit="1" customWidth="1"/>
    <col min="2" max="2" width="17" customWidth="1"/>
    <col min="3" max="3" width="16.28515625" customWidth="1"/>
    <col min="4" max="4" width="15.7109375" customWidth="1"/>
    <col min="5" max="5" width="15.28515625" customWidth="1"/>
  </cols>
  <sheetData>
    <row r="1" spans="1:28" x14ac:dyDescent="0.25">
      <c r="A1" s="137" t="s">
        <v>226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28" x14ac:dyDescent="0.25">
      <c r="A2" s="2"/>
      <c r="B2" s="2">
        <v>0</v>
      </c>
      <c r="C2" s="2">
        <v>2</v>
      </c>
      <c r="D2" s="2">
        <v>5</v>
      </c>
      <c r="E2" s="2">
        <v>7</v>
      </c>
      <c r="F2" s="2">
        <v>9</v>
      </c>
      <c r="G2" s="2">
        <v>12</v>
      </c>
      <c r="H2" s="2">
        <v>14</v>
      </c>
      <c r="I2" s="2">
        <v>16</v>
      </c>
      <c r="J2" s="2">
        <v>19</v>
      </c>
      <c r="K2" s="2">
        <v>21</v>
      </c>
      <c r="L2" s="2">
        <v>23</v>
      </c>
      <c r="M2" s="2">
        <v>26</v>
      </c>
      <c r="N2" s="2">
        <v>28</v>
      </c>
      <c r="O2" s="2">
        <v>30</v>
      </c>
      <c r="P2" s="2">
        <v>33</v>
      </c>
      <c r="Q2" s="2">
        <v>35</v>
      </c>
      <c r="R2" s="2">
        <v>37</v>
      </c>
      <c r="S2" s="2">
        <v>40</v>
      </c>
      <c r="T2" s="2">
        <v>42</v>
      </c>
      <c r="U2" s="2">
        <v>44</v>
      </c>
      <c r="V2" s="2">
        <v>47</v>
      </c>
      <c r="W2" s="2">
        <v>49</v>
      </c>
      <c r="X2" s="2">
        <v>51</v>
      </c>
      <c r="Y2" s="2">
        <v>54</v>
      </c>
      <c r="Z2" s="2">
        <v>58</v>
      </c>
      <c r="AA2" s="2">
        <v>61</v>
      </c>
      <c r="AB2" s="2">
        <v>63</v>
      </c>
    </row>
    <row r="3" spans="1:28" x14ac:dyDescent="0.25">
      <c r="A3" s="2" t="s">
        <v>0</v>
      </c>
      <c r="B3" s="81">
        <v>208.69842</v>
      </c>
      <c r="C3" s="81">
        <v>5185.6840400000001</v>
      </c>
      <c r="D3" s="81">
        <v>15933.53962</v>
      </c>
      <c r="E3" s="81">
        <v>20951.366679999999</v>
      </c>
      <c r="F3" s="81">
        <v>17847.270059999999</v>
      </c>
      <c r="G3" s="81">
        <v>26960.922340000001</v>
      </c>
      <c r="H3" s="81">
        <v>28067.69484</v>
      </c>
      <c r="I3" s="81">
        <v>27091.63118</v>
      </c>
      <c r="J3" s="81">
        <v>27150.8043</v>
      </c>
      <c r="K3" s="81">
        <v>26393.334080000001</v>
      </c>
      <c r="L3" s="81">
        <v>24565.610619999999</v>
      </c>
      <c r="M3" s="81">
        <v>25744.74382</v>
      </c>
      <c r="N3" s="81">
        <v>24225.221720000001</v>
      </c>
      <c r="O3" s="81">
        <v>24059.544460000001</v>
      </c>
      <c r="P3" s="81">
        <v>24473.78296</v>
      </c>
      <c r="Q3" s="81">
        <v>22090.103360000001</v>
      </c>
      <c r="R3" s="81">
        <v>23503.148659999999</v>
      </c>
      <c r="S3" s="81">
        <v>23715.641739999999</v>
      </c>
      <c r="T3" s="81">
        <v>22049.804459999999</v>
      </c>
      <c r="U3" s="81">
        <v>20433.277399999999</v>
      </c>
      <c r="V3" s="81">
        <v>21608.767019999999</v>
      </c>
      <c r="W3" s="81">
        <v>20757.185880000001</v>
      </c>
      <c r="X3" s="81">
        <v>15015.211960000001</v>
      </c>
      <c r="Y3" s="81">
        <v>15461.723040000001</v>
      </c>
      <c r="Z3" s="81">
        <v>13352.7214</v>
      </c>
      <c r="AA3" s="81">
        <v>9354.4308600000004</v>
      </c>
      <c r="AB3" s="81">
        <v>7489.8694999999998</v>
      </c>
    </row>
    <row r="4" spans="1:28" x14ac:dyDescent="0.25">
      <c r="A4" s="2" t="s">
        <v>1</v>
      </c>
      <c r="B4" s="81">
        <v>0</v>
      </c>
      <c r="C4" s="81">
        <v>1475.9888800000001</v>
      </c>
      <c r="D4" s="81">
        <v>4370.0256799999997</v>
      </c>
      <c r="E4" s="81">
        <v>4547.4536399999997</v>
      </c>
      <c r="F4" s="81">
        <v>5342.8356800000001</v>
      </c>
      <c r="G4" s="81">
        <v>3928.70336</v>
      </c>
      <c r="H4" s="81">
        <v>3319.5106999999998</v>
      </c>
      <c r="I4" s="81">
        <v>2749.2968799999999</v>
      </c>
      <c r="J4" s="81">
        <v>2441.4021200000002</v>
      </c>
      <c r="K4" s="81">
        <v>2102.0378599999999</v>
      </c>
      <c r="L4" s="81">
        <v>1739.25532</v>
      </c>
      <c r="M4" s="81">
        <v>1565.1850999999999</v>
      </c>
      <c r="N4" s="81">
        <v>1363.8042800000001</v>
      </c>
      <c r="O4" s="81">
        <v>1255.0259799999999</v>
      </c>
      <c r="P4" s="81">
        <v>1203.8763200000001</v>
      </c>
      <c r="Q4" s="81">
        <v>3144.7847999999999</v>
      </c>
      <c r="R4" s="81">
        <v>1762.43462</v>
      </c>
      <c r="S4" s="81">
        <v>1431.00064</v>
      </c>
      <c r="T4" s="81">
        <v>2354.0322799999999</v>
      </c>
      <c r="U4" s="81">
        <v>939.52650000000006</v>
      </c>
      <c r="V4" s="81">
        <v>856.76774</v>
      </c>
      <c r="W4" s="81">
        <v>716.89764000000002</v>
      </c>
      <c r="X4" s="81">
        <v>444.90361999999999</v>
      </c>
      <c r="Y4" s="81">
        <v>485.49682000000001</v>
      </c>
      <c r="Z4" s="81">
        <v>381.81277999999998</v>
      </c>
      <c r="AA4" s="81">
        <v>348.23432000000003</v>
      </c>
      <c r="AB4" s="81">
        <v>308.35149999999999</v>
      </c>
    </row>
    <row r="5" spans="1:28" x14ac:dyDescent="0.25">
      <c r="A5" s="2" t="s">
        <v>2</v>
      </c>
      <c r="B5" s="81">
        <v>0</v>
      </c>
      <c r="C5" s="81">
        <v>1253.6331399999999</v>
      </c>
      <c r="D5" s="81">
        <v>6652.0862800000004</v>
      </c>
      <c r="E5" s="81">
        <v>10111.002780000001</v>
      </c>
      <c r="F5" s="81">
        <v>10201.360860000001</v>
      </c>
      <c r="G5" s="81">
        <v>10509.40652</v>
      </c>
      <c r="H5" s="81">
        <v>10128.20622</v>
      </c>
      <c r="I5" s="81">
        <v>10084.62118</v>
      </c>
      <c r="J5" s="81">
        <v>10798.240180000001</v>
      </c>
      <c r="K5" s="81">
        <v>10416.294620000001</v>
      </c>
      <c r="L5" s="81">
        <v>10009.32956</v>
      </c>
      <c r="M5" s="81">
        <v>10820.92268</v>
      </c>
      <c r="N5" s="81">
        <v>10391.11184</v>
      </c>
      <c r="O5" s="81">
        <v>10371.727779999999</v>
      </c>
      <c r="P5" s="81">
        <v>10631.863579999999</v>
      </c>
      <c r="Q5" s="81">
        <v>10420.36148</v>
      </c>
      <c r="R5" s="81">
        <v>10043.034600000001</v>
      </c>
      <c r="S5" s="81">
        <v>10043.95804</v>
      </c>
      <c r="T5" s="81">
        <v>9771.4920999999995</v>
      </c>
      <c r="U5" s="81">
        <v>9219.10736</v>
      </c>
      <c r="V5" s="81">
        <v>10782.974980000001</v>
      </c>
      <c r="W5" s="81">
        <v>9101.2183399999994</v>
      </c>
      <c r="X5" s="81">
        <v>7708.9457199999997</v>
      </c>
      <c r="Y5" s="81">
        <v>8952.4262199999994</v>
      </c>
      <c r="Z5" s="81">
        <v>8316.2709599999998</v>
      </c>
      <c r="AA5" s="81">
        <v>6189.8576400000002</v>
      </c>
      <c r="AB5" s="81">
        <v>4360.2829000000002</v>
      </c>
    </row>
    <row r="6" spans="1:28" x14ac:dyDescent="0.25">
      <c r="A6" s="2" t="s">
        <v>3</v>
      </c>
      <c r="B6" s="81">
        <v>51.955599999999997</v>
      </c>
      <c r="C6" s="81">
        <v>2335.7878000000001</v>
      </c>
      <c r="D6" s="81">
        <v>20803.202580000001</v>
      </c>
      <c r="E6" s="81">
        <v>24419.337339999998</v>
      </c>
      <c r="F6" s="81">
        <v>26783.472000000002</v>
      </c>
      <c r="G6" s="81">
        <v>23853.83942</v>
      </c>
      <c r="H6" s="81">
        <v>22685.957439999998</v>
      </c>
      <c r="I6" s="81">
        <v>22855.012999999999</v>
      </c>
      <c r="J6" s="81">
        <v>24841.350399999999</v>
      </c>
      <c r="K6" s="81">
        <v>23437.5393</v>
      </c>
      <c r="L6" s="81">
        <v>22924.918280000002</v>
      </c>
      <c r="M6" s="81">
        <v>25054.750739999999</v>
      </c>
      <c r="N6" s="81">
        <v>22915.681960000002</v>
      </c>
      <c r="O6" s="81">
        <v>20308.246299999999</v>
      </c>
      <c r="P6" s="81">
        <v>19584.66762</v>
      </c>
      <c r="Q6" s="81">
        <v>15644.5412</v>
      </c>
      <c r="R6" s="81">
        <v>15861.98918</v>
      </c>
      <c r="S6" s="81">
        <v>14670.08858</v>
      </c>
      <c r="T6" s="81">
        <v>13260.64248</v>
      </c>
      <c r="U6" s="81">
        <v>13114.84706</v>
      </c>
      <c r="V6" s="81">
        <v>17109.919020000001</v>
      </c>
      <c r="W6" s="81">
        <v>13706.206179999999</v>
      </c>
      <c r="X6" s="81">
        <v>12444.953579999999</v>
      </c>
      <c r="Y6" s="81">
        <v>15456.17612</v>
      </c>
      <c r="Z6" s="81">
        <v>15455.916139999999</v>
      </c>
      <c r="AA6" s="81">
        <v>12287.09468</v>
      </c>
      <c r="AB6" s="81">
        <v>8860.9225999999999</v>
      </c>
    </row>
    <row r="7" spans="1:28" x14ac:dyDescent="0.25">
      <c r="A7" s="2" t="s">
        <v>4</v>
      </c>
      <c r="B7" s="81">
        <v>53.016199999999998</v>
      </c>
      <c r="C7" s="81">
        <v>1378.2851599999999</v>
      </c>
      <c r="D7" s="81">
        <v>10537.275019999999</v>
      </c>
      <c r="E7" s="81">
        <v>14837.484340000001</v>
      </c>
      <c r="F7" s="81">
        <v>14540.01576</v>
      </c>
      <c r="G7" s="81">
        <v>15545.321620000001</v>
      </c>
      <c r="H7" s="81">
        <v>15632.001200000001</v>
      </c>
      <c r="I7" s="81">
        <v>15561.30838</v>
      </c>
      <c r="J7" s="81">
        <v>16469.92078</v>
      </c>
      <c r="K7" s="81">
        <v>16312.259179999999</v>
      </c>
      <c r="L7" s="81">
        <v>17124.837</v>
      </c>
      <c r="M7" s="81">
        <v>18702.010040000001</v>
      </c>
      <c r="N7" s="81">
        <v>18168.911400000001</v>
      </c>
      <c r="O7" s="81">
        <v>18058.051039999998</v>
      </c>
      <c r="P7" s="81">
        <v>18328.263180000002</v>
      </c>
      <c r="Q7" s="81">
        <v>15226.57408</v>
      </c>
      <c r="R7" s="81">
        <v>16915.70204</v>
      </c>
      <c r="S7" s="81">
        <v>16592.846099999999</v>
      </c>
      <c r="T7" s="81">
        <v>15291.84554</v>
      </c>
      <c r="U7" s="81">
        <v>16630.216799999998</v>
      </c>
      <c r="V7" s="81">
        <v>19843.616539999999</v>
      </c>
      <c r="W7" s="81">
        <v>16534.56292</v>
      </c>
      <c r="X7" s="81">
        <v>12973.4377</v>
      </c>
      <c r="Y7" s="81">
        <v>15341.283520000001</v>
      </c>
      <c r="Z7" s="81">
        <v>14301.45278</v>
      </c>
      <c r="AA7" s="81">
        <v>10732.073839999999</v>
      </c>
      <c r="AB7" s="81">
        <v>6720.3628000000008</v>
      </c>
    </row>
    <row r="8" spans="1:28" x14ac:dyDescent="0.25">
      <c r="A8" s="2" t="s">
        <v>74</v>
      </c>
      <c r="B8" s="81">
        <v>0</v>
      </c>
      <c r="C8" s="81">
        <v>80.106039999999993</v>
      </c>
      <c r="D8" s="81">
        <v>166.92537999999999</v>
      </c>
      <c r="E8" s="81">
        <v>169.62396000000001</v>
      </c>
      <c r="F8" s="81">
        <v>216.99039999999999</v>
      </c>
      <c r="G8" s="81">
        <v>121.26142</v>
      </c>
      <c r="H8" s="81">
        <v>91.127859999999998</v>
      </c>
      <c r="I8" s="81">
        <v>68.569839999999999</v>
      </c>
      <c r="J8" s="81">
        <v>61.154200000000003</v>
      </c>
      <c r="K8" s="81">
        <v>57.213760000000001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  <c r="Z8" s="81">
        <v>0</v>
      </c>
      <c r="AA8" s="81">
        <v>0</v>
      </c>
      <c r="AB8" s="81">
        <v>0</v>
      </c>
    </row>
    <row r="9" spans="1:28" x14ac:dyDescent="0.25">
      <c r="A9" s="2" t="s">
        <v>6</v>
      </c>
      <c r="B9" s="81">
        <v>0</v>
      </c>
      <c r="C9" s="81">
        <v>0</v>
      </c>
      <c r="D9" s="81">
        <v>40.749020000000002</v>
      </c>
      <c r="E9" s="81">
        <v>35.336300000000001</v>
      </c>
      <c r="F9" s="81">
        <v>43.044699999999999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81">
        <v>0</v>
      </c>
    </row>
    <row r="10" spans="1:28" x14ac:dyDescent="0.25">
      <c r="A10" s="2" t="s">
        <v>7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</row>
    <row r="11" spans="1:28" x14ac:dyDescent="0.25">
      <c r="A11" s="2" t="s">
        <v>8</v>
      </c>
      <c r="B11" s="81">
        <f>SUM(B3:B10)</f>
        <v>313.67021999999997</v>
      </c>
      <c r="C11" s="81">
        <f>SUM(C3:C10)</f>
        <v>11709.485060000001</v>
      </c>
      <c r="D11" s="81">
        <f>SUM(D3:D10)</f>
        <v>58503.803580000007</v>
      </c>
      <c r="E11" s="81">
        <f>SUM(E3:E10)</f>
        <v>75071.605039999995</v>
      </c>
      <c r="F11" s="81">
        <f t="shared" ref="F11:AB11" si="0">SUM(F3:F10)</f>
        <v>74974.989459999997</v>
      </c>
      <c r="G11" s="81">
        <f t="shared" si="0"/>
        <v>80919.454679999995</v>
      </c>
      <c r="H11" s="81">
        <f t="shared" si="0"/>
        <v>79924.498259999993</v>
      </c>
      <c r="I11" s="81">
        <f t="shared" si="0"/>
        <v>78410.440459999998</v>
      </c>
      <c r="J11" s="81">
        <f t="shared" si="0"/>
        <v>81762.871979999996</v>
      </c>
      <c r="K11" s="81">
        <f t="shared" si="0"/>
        <v>78718.678799999994</v>
      </c>
      <c r="L11" s="81">
        <f t="shared" si="0"/>
        <v>76363.950779999999</v>
      </c>
      <c r="M11" s="81">
        <f t="shared" si="0"/>
        <v>81887.612380000006</v>
      </c>
      <c r="N11" s="81">
        <f t="shared" si="0"/>
        <v>77064.731200000009</v>
      </c>
      <c r="O11" s="81">
        <f t="shared" si="0"/>
        <v>74052.595559999987</v>
      </c>
      <c r="P11" s="81">
        <f t="shared" si="0"/>
        <v>74222.453659999999</v>
      </c>
      <c r="Q11" s="81">
        <f t="shared" si="0"/>
        <v>66526.364920000007</v>
      </c>
      <c r="R11" s="81">
        <f t="shared" si="0"/>
        <v>68086.309099999999</v>
      </c>
      <c r="S11" s="81">
        <f t="shared" si="0"/>
        <v>66453.535099999994</v>
      </c>
      <c r="T11" s="81">
        <f t="shared" si="0"/>
        <v>62727.816860000006</v>
      </c>
      <c r="U11" s="81">
        <f t="shared" si="0"/>
        <v>60336.975120000003</v>
      </c>
      <c r="V11" s="81">
        <f t="shared" si="0"/>
        <v>70202.045299999998</v>
      </c>
      <c r="W11" s="81">
        <f t="shared" si="0"/>
        <v>60816.070959999997</v>
      </c>
      <c r="X11" s="81">
        <f t="shared" si="0"/>
        <v>48587.452580000005</v>
      </c>
      <c r="Y11" s="81">
        <f t="shared" si="0"/>
        <v>55697.105719999992</v>
      </c>
      <c r="Z11" s="81">
        <f t="shared" si="0"/>
        <v>51808.174059999998</v>
      </c>
      <c r="AA11" s="81">
        <f t="shared" si="0"/>
        <v>38911.691339999998</v>
      </c>
      <c r="AB11" s="81">
        <f t="shared" si="0"/>
        <v>27739.789300000004</v>
      </c>
    </row>
    <row r="13" spans="1:28" x14ac:dyDescent="0.25">
      <c r="A13" s="137" t="s">
        <v>227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</row>
    <row r="14" spans="1:28" x14ac:dyDescent="0.25">
      <c r="A14" s="2" t="s">
        <v>73</v>
      </c>
      <c r="B14" s="2">
        <v>0</v>
      </c>
      <c r="C14" s="2">
        <v>2</v>
      </c>
      <c r="D14" s="2">
        <v>5</v>
      </c>
      <c r="E14" s="2">
        <v>7</v>
      </c>
      <c r="F14" s="2">
        <v>9</v>
      </c>
      <c r="G14" s="2">
        <v>12</v>
      </c>
      <c r="H14" s="2">
        <v>14</v>
      </c>
      <c r="I14" s="2">
        <v>16</v>
      </c>
      <c r="J14" s="2">
        <v>19</v>
      </c>
      <c r="K14" s="2">
        <v>21</v>
      </c>
      <c r="L14" s="2">
        <v>23</v>
      </c>
      <c r="M14" s="2">
        <v>26</v>
      </c>
      <c r="N14" s="2">
        <v>28</v>
      </c>
      <c r="O14" s="2">
        <v>30</v>
      </c>
      <c r="P14" s="2">
        <v>33</v>
      </c>
      <c r="Q14" s="2">
        <v>35</v>
      </c>
      <c r="R14" s="2">
        <v>37</v>
      </c>
      <c r="S14" s="2">
        <v>40</v>
      </c>
      <c r="T14" s="2">
        <v>42</v>
      </c>
      <c r="U14" s="2">
        <v>44</v>
      </c>
      <c r="V14" s="2">
        <v>47</v>
      </c>
      <c r="W14" s="2">
        <v>49</v>
      </c>
      <c r="X14" s="2">
        <v>51</v>
      </c>
      <c r="Y14" s="2">
        <v>54</v>
      </c>
      <c r="Z14" s="2">
        <v>58</v>
      </c>
      <c r="AA14" s="2">
        <v>61</v>
      </c>
      <c r="AB14" s="2">
        <v>63</v>
      </c>
    </row>
    <row r="15" spans="1:28" x14ac:dyDescent="0.25">
      <c r="A15" s="2" t="s">
        <v>0</v>
      </c>
      <c r="B15" s="81">
        <f>B3*0.67/1</f>
        <v>139.82794140000001</v>
      </c>
      <c r="C15" s="81">
        <f t="shared" ref="C15:AB15" si="1">C3*0.67/1</f>
        <v>3474.4083068000004</v>
      </c>
      <c r="D15" s="81">
        <f t="shared" si="1"/>
        <v>10675.4715454</v>
      </c>
      <c r="E15" s="81">
        <f t="shared" si="1"/>
        <v>14037.415675600001</v>
      </c>
      <c r="F15" s="81">
        <f t="shared" si="1"/>
        <v>11957.6709402</v>
      </c>
      <c r="G15" s="81">
        <f t="shared" si="1"/>
        <v>18063.817967800001</v>
      </c>
      <c r="H15" s="81">
        <f t="shared" si="1"/>
        <v>18805.3555428</v>
      </c>
      <c r="I15" s="81">
        <f t="shared" si="1"/>
        <v>18151.3928906</v>
      </c>
      <c r="J15" s="81">
        <f t="shared" si="1"/>
        <v>18191.038881</v>
      </c>
      <c r="K15" s="81">
        <f t="shared" si="1"/>
        <v>17683.533833600002</v>
      </c>
      <c r="L15" s="81">
        <f t="shared" si="1"/>
        <v>16458.959115400001</v>
      </c>
      <c r="M15" s="81">
        <f t="shared" si="1"/>
        <v>17248.9783594</v>
      </c>
      <c r="N15" s="81">
        <f t="shared" si="1"/>
        <v>16230.898552400002</v>
      </c>
      <c r="O15" s="81">
        <f t="shared" si="1"/>
        <v>16119.894788200001</v>
      </c>
      <c r="P15" s="81">
        <f t="shared" si="1"/>
        <v>16397.4345832</v>
      </c>
      <c r="Q15" s="81">
        <f t="shared" si="1"/>
        <v>14800.369251200002</v>
      </c>
      <c r="R15" s="81">
        <f t="shared" si="1"/>
        <v>15747.1096022</v>
      </c>
      <c r="S15" s="81">
        <f t="shared" si="1"/>
        <v>15889.479965800001</v>
      </c>
      <c r="T15" s="81">
        <f t="shared" si="1"/>
        <v>14773.3689882</v>
      </c>
      <c r="U15" s="81">
        <f t="shared" si="1"/>
        <v>13690.295857999999</v>
      </c>
      <c r="V15" s="81">
        <f t="shared" si="1"/>
        <v>14477.873903400001</v>
      </c>
      <c r="W15" s="81">
        <f t="shared" si="1"/>
        <v>13907.314539600002</v>
      </c>
      <c r="X15" s="81">
        <f t="shared" si="1"/>
        <v>10060.192013200001</v>
      </c>
      <c r="Y15" s="81">
        <f t="shared" si="1"/>
        <v>10359.3544368</v>
      </c>
      <c r="Z15" s="81">
        <f t="shared" si="1"/>
        <v>8946.3233380000001</v>
      </c>
      <c r="AA15" s="81">
        <f t="shared" si="1"/>
        <v>6267.468676200001</v>
      </c>
      <c r="AB15" s="81">
        <f t="shared" si="1"/>
        <v>5018.2125649999998</v>
      </c>
    </row>
    <row r="16" spans="1:28" x14ac:dyDescent="0.25">
      <c r="A16" s="2" t="s">
        <v>1</v>
      </c>
      <c r="B16" s="81">
        <f t="shared" ref="B16:B22" si="2">B4*0.67/1</f>
        <v>0</v>
      </c>
      <c r="C16" s="81">
        <f t="shared" ref="C16:AB16" si="3">C4*0.67/1</f>
        <v>988.91254960000015</v>
      </c>
      <c r="D16" s="81">
        <f t="shared" si="3"/>
        <v>2927.9172056000002</v>
      </c>
      <c r="E16" s="81">
        <f t="shared" si="3"/>
        <v>3046.7939388</v>
      </c>
      <c r="F16" s="81">
        <f t="shared" si="3"/>
        <v>3579.6999056000004</v>
      </c>
      <c r="G16" s="81">
        <f t="shared" si="3"/>
        <v>2632.2312512000003</v>
      </c>
      <c r="H16" s="81">
        <f t="shared" si="3"/>
        <v>2224.072169</v>
      </c>
      <c r="I16" s="81">
        <f t="shared" si="3"/>
        <v>1842.0289096000001</v>
      </c>
      <c r="J16" s="81">
        <f t="shared" si="3"/>
        <v>1635.7394204000002</v>
      </c>
      <c r="K16" s="81">
        <f t="shared" si="3"/>
        <v>1408.3653661999999</v>
      </c>
      <c r="L16" s="81">
        <f t="shared" si="3"/>
        <v>1165.3010644000001</v>
      </c>
      <c r="M16" s="81">
        <f t="shared" si="3"/>
        <v>1048.674017</v>
      </c>
      <c r="N16" s="81">
        <f t="shared" si="3"/>
        <v>913.74886760000004</v>
      </c>
      <c r="O16" s="81">
        <f t="shared" si="3"/>
        <v>840.86740659999998</v>
      </c>
      <c r="P16" s="81">
        <f t="shared" si="3"/>
        <v>806.59713440000007</v>
      </c>
      <c r="Q16" s="81">
        <f t="shared" si="3"/>
        <v>2107.0058159999999</v>
      </c>
      <c r="R16" s="81">
        <f t="shared" si="3"/>
        <v>1180.8311954000001</v>
      </c>
      <c r="S16" s="81">
        <f t="shared" si="3"/>
        <v>958.77042879999999</v>
      </c>
      <c r="T16" s="81">
        <f t="shared" si="3"/>
        <v>1577.2016275999999</v>
      </c>
      <c r="U16" s="81">
        <f t="shared" si="3"/>
        <v>629.48275500000011</v>
      </c>
      <c r="V16" s="81">
        <f t="shared" si="3"/>
        <v>574.0343858</v>
      </c>
      <c r="W16" s="81">
        <f t="shared" si="3"/>
        <v>480.32141880000006</v>
      </c>
      <c r="X16" s="81">
        <f t="shared" si="3"/>
        <v>298.08542540000002</v>
      </c>
      <c r="Y16" s="81">
        <f t="shared" si="3"/>
        <v>325.28286940000004</v>
      </c>
      <c r="Z16" s="81">
        <f t="shared" si="3"/>
        <v>255.81456259999999</v>
      </c>
      <c r="AA16" s="81">
        <f t="shared" si="3"/>
        <v>233.31699440000003</v>
      </c>
      <c r="AB16" s="81">
        <f t="shared" si="3"/>
        <v>206.595505</v>
      </c>
    </row>
    <row r="17" spans="1:28" x14ac:dyDescent="0.25">
      <c r="A17" s="2" t="s">
        <v>2</v>
      </c>
      <c r="B17" s="81">
        <f t="shared" si="2"/>
        <v>0</v>
      </c>
      <c r="C17" s="81">
        <f t="shared" ref="C17:AB17" si="4">C5*0.67/1</f>
        <v>839.93420379999998</v>
      </c>
      <c r="D17" s="81">
        <f t="shared" si="4"/>
        <v>4456.8978076000003</v>
      </c>
      <c r="E17" s="81">
        <f t="shared" si="4"/>
        <v>6774.3718626000009</v>
      </c>
      <c r="F17" s="81">
        <f t="shared" si="4"/>
        <v>6834.9117762000005</v>
      </c>
      <c r="G17" s="81">
        <f t="shared" si="4"/>
        <v>7041.3023684000009</v>
      </c>
      <c r="H17" s="81">
        <f t="shared" si="4"/>
        <v>6785.8981674000006</v>
      </c>
      <c r="I17" s="81">
        <f t="shared" si="4"/>
        <v>6756.6961906000006</v>
      </c>
      <c r="J17" s="81">
        <f t="shared" si="4"/>
        <v>7234.820920600001</v>
      </c>
      <c r="K17" s="81">
        <f t="shared" si="4"/>
        <v>6978.9173954000007</v>
      </c>
      <c r="L17" s="81">
        <f t="shared" si="4"/>
        <v>6706.2508052000003</v>
      </c>
      <c r="M17" s="81">
        <f t="shared" si="4"/>
        <v>7250.0181956000006</v>
      </c>
      <c r="N17" s="81">
        <f t="shared" si="4"/>
        <v>6962.0449328000004</v>
      </c>
      <c r="O17" s="81">
        <f t="shared" si="4"/>
        <v>6949.0576125999996</v>
      </c>
      <c r="P17" s="81">
        <f t="shared" si="4"/>
        <v>7123.3485985999996</v>
      </c>
      <c r="Q17" s="81">
        <f t="shared" si="4"/>
        <v>6981.6421915999999</v>
      </c>
      <c r="R17" s="81">
        <f t="shared" si="4"/>
        <v>6728.8331820000012</v>
      </c>
      <c r="S17" s="81">
        <f t="shared" si="4"/>
        <v>6729.4518868000005</v>
      </c>
      <c r="T17" s="81">
        <f t="shared" si="4"/>
        <v>6546.8997070000005</v>
      </c>
      <c r="U17" s="81">
        <f t="shared" si="4"/>
        <v>6176.8019312000006</v>
      </c>
      <c r="V17" s="81">
        <f t="shared" si="4"/>
        <v>7224.5932366000006</v>
      </c>
      <c r="W17" s="81">
        <f t="shared" si="4"/>
        <v>6097.8162878000003</v>
      </c>
      <c r="X17" s="81">
        <f t="shared" si="4"/>
        <v>5164.9936324</v>
      </c>
      <c r="Y17" s="81">
        <f t="shared" si="4"/>
        <v>5998.1255674000004</v>
      </c>
      <c r="Z17" s="81">
        <f t="shared" si="4"/>
        <v>5571.9015432000006</v>
      </c>
      <c r="AA17" s="81">
        <f t="shared" si="4"/>
        <v>4147.2046188000004</v>
      </c>
      <c r="AB17" s="81">
        <f t="shared" si="4"/>
        <v>2921.3895430000002</v>
      </c>
    </row>
    <row r="18" spans="1:28" x14ac:dyDescent="0.25">
      <c r="A18" s="2" t="s">
        <v>3</v>
      </c>
      <c r="B18" s="81">
        <f t="shared" si="2"/>
        <v>34.810251999999998</v>
      </c>
      <c r="C18" s="81">
        <f t="shared" ref="C18:AB18" si="5">C6*0.67/1</f>
        <v>1564.9778260000001</v>
      </c>
      <c r="D18" s="81">
        <f t="shared" si="5"/>
        <v>13938.145728600002</v>
      </c>
      <c r="E18" s="81">
        <f t="shared" si="5"/>
        <v>16360.956017799999</v>
      </c>
      <c r="F18" s="81">
        <f t="shared" si="5"/>
        <v>17944.926240000001</v>
      </c>
      <c r="G18" s="81">
        <f t="shared" si="5"/>
        <v>15982.0724114</v>
      </c>
      <c r="H18" s="81">
        <f t="shared" si="5"/>
        <v>15199.591484799999</v>
      </c>
      <c r="I18" s="81">
        <f t="shared" si="5"/>
        <v>15312.85871</v>
      </c>
      <c r="J18" s="81">
        <f t="shared" si="5"/>
        <v>16643.704768</v>
      </c>
      <c r="K18" s="81">
        <f t="shared" si="5"/>
        <v>15703.151331000001</v>
      </c>
      <c r="L18" s="81">
        <f t="shared" si="5"/>
        <v>15359.695247600002</v>
      </c>
      <c r="M18" s="81">
        <f t="shared" si="5"/>
        <v>16786.682995800002</v>
      </c>
      <c r="N18" s="81">
        <f t="shared" si="5"/>
        <v>15353.506913200003</v>
      </c>
      <c r="O18" s="81">
        <f t="shared" si="5"/>
        <v>13606.525020999999</v>
      </c>
      <c r="P18" s="81">
        <f t="shared" si="5"/>
        <v>13121.727305400002</v>
      </c>
      <c r="Q18" s="81">
        <f t="shared" si="5"/>
        <v>10481.842604000001</v>
      </c>
      <c r="R18" s="81">
        <f t="shared" si="5"/>
        <v>10627.532750600001</v>
      </c>
      <c r="S18" s="81">
        <f t="shared" si="5"/>
        <v>9828.9593486000012</v>
      </c>
      <c r="T18" s="81">
        <f t="shared" si="5"/>
        <v>8884.6304616000016</v>
      </c>
      <c r="U18" s="81">
        <f t="shared" si="5"/>
        <v>8786.947530200001</v>
      </c>
      <c r="V18" s="81">
        <f t="shared" si="5"/>
        <v>11463.645743400002</v>
      </c>
      <c r="W18" s="81">
        <f t="shared" si="5"/>
        <v>9183.1581406000005</v>
      </c>
      <c r="X18" s="81">
        <f t="shared" si="5"/>
        <v>8338.1188985999997</v>
      </c>
      <c r="Y18" s="81">
        <f t="shared" si="5"/>
        <v>10355.6380004</v>
      </c>
      <c r="Z18" s="81">
        <f t="shared" si="5"/>
        <v>10355.463813800001</v>
      </c>
      <c r="AA18" s="81">
        <f t="shared" si="5"/>
        <v>8232.3534356</v>
      </c>
      <c r="AB18" s="81">
        <f t="shared" si="5"/>
        <v>5936.8181420000001</v>
      </c>
    </row>
    <row r="19" spans="1:28" x14ac:dyDescent="0.25">
      <c r="A19" s="2" t="s">
        <v>4</v>
      </c>
      <c r="B19" s="81">
        <f t="shared" si="2"/>
        <v>35.520854</v>
      </c>
      <c r="C19" s="81">
        <f t="shared" ref="C19:AB19" si="6">C7*0.67/1</f>
        <v>923.45105720000004</v>
      </c>
      <c r="D19" s="81">
        <f t="shared" si="6"/>
        <v>7059.9742633999995</v>
      </c>
      <c r="E19" s="81">
        <f t="shared" si="6"/>
        <v>9941.1145078000009</v>
      </c>
      <c r="F19" s="81">
        <f t="shared" si="6"/>
        <v>9741.8105592000011</v>
      </c>
      <c r="G19" s="81">
        <f t="shared" si="6"/>
        <v>10415.365485400001</v>
      </c>
      <c r="H19" s="81">
        <f t="shared" si="6"/>
        <v>10473.440804000002</v>
      </c>
      <c r="I19" s="81">
        <f t="shared" si="6"/>
        <v>10426.076614600001</v>
      </c>
      <c r="J19" s="81">
        <f t="shared" si="6"/>
        <v>11034.846922600002</v>
      </c>
      <c r="K19" s="81">
        <f t="shared" si="6"/>
        <v>10929.213650600001</v>
      </c>
      <c r="L19" s="81">
        <f t="shared" si="6"/>
        <v>11473.640789999999</v>
      </c>
      <c r="M19" s="81">
        <f t="shared" si="6"/>
        <v>12530.346726800002</v>
      </c>
      <c r="N19" s="81">
        <f t="shared" si="6"/>
        <v>12173.170638000001</v>
      </c>
      <c r="O19" s="81">
        <f t="shared" si="6"/>
        <v>12098.8941968</v>
      </c>
      <c r="P19" s="81">
        <f t="shared" si="6"/>
        <v>12279.936330600001</v>
      </c>
      <c r="Q19" s="81">
        <f t="shared" si="6"/>
        <v>10201.804633600001</v>
      </c>
      <c r="R19" s="81">
        <f t="shared" si="6"/>
        <v>11333.520366800001</v>
      </c>
      <c r="S19" s="81">
        <f t="shared" si="6"/>
        <v>11117.206887</v>
      </c>
      <c r="T19" s="81">
        <f t="shared" si="6"/>
        <v>10245.536511800001</v>
      </c>
      <c r="U19" s="81">
        <f t="shared" si="6"/>
        <v>11142.245256</v>
      </c>
      <c r="V19" s="81">
        <f t="shared" si="6"/>
        <v>13295.223081800001</v>
      </c>
      <c r="W19" s="81">
        <f t="shared" si="6"/>
        <v>11078.157156400001</v>
      </c>
      <c r="X19" s="81">
        <f t="shared" si="6"/>
        <v>8692.2032589999999</v>
      </c>
      <c r="Y19" s="81">
        <f t="shared" si="6"/>
        <v>10278.659958400001</v>
      </c>
      <c r="Z19" s="81">
        <f t="shared" si="6"/>
        <v>9581.9733625999997</v>
      </c>
      <c r="AA19" s="81">
        <f t="shared" si="6"/>
        <v>7190.4894727999999</v>
      </c>
      <c r="AB19" s="81">
        <f t="shared" si="6"/>
        <v>4502.6430760000012</v>
      </c>
    </row>
    <row r="20" spans="1:28" x14ac:dyDescent="0.25">
      <c r="A20" s="2" t="s">
        <v>74</v>
      </c>
      <c r="B20" s="81">
        <f t="shared" si="2"/>
        <v>0</v>
      </c>
      <c r="C20" s="81">
        <f t="shared" ref="C20:AB20" si="7">C8*0.67/1</f>
        <v>53.671046799999999</v>
      </c>
      <c r="D20" s="81">
        <f t="shared" si="7"/>
        <v>111.8400046</v>
      </c>
      <c r="E20" s="81">
        <f t="shared" si="7"/>
        <v>113.64805320000002</v>
      </c>
      <c r="F20" s="81">
        <f t="shared" si="7"/>
        <v>145.383568</v>
      </c>
      <c r="G20" s="81">
        <f t="shared" si="7"/>
        <v>81.245151400000012</v>
      </c>
      <c r="H20" s="81">
        <f t="shared" si="7"/>
        <v>61.055666200000005</v>
      </c>
      <c r="I20" s="81">
        <f t="shared" si="7"/>
        <v>45.941792800000002</v>
      </c>
      <c r="J20" s="81">
        <f t="shared" si="7"/>
        <v>40.973314000000002</v>
      </c>
      <c r="K20" s="81">
        <f t="shared" si="7"/>
        <v>38.333219200000002</v>
      </c>
      <c r="L20" s="81">
        <f t="shared" si="7"/>
        <v>0</v>
      </c>
      <c r="M20" s="81">
        <f t="shared" si="7"/>
        <v>0</v>
      </c>
      <c r="N20" s="81">
        <f t="shared" si="7"/>
        <v>0</v>
      </c>
      <c r="O20" s="81">
        <f t="shared" si="7"/>
        <v>0</v>
      </c>
      <c r="P20" s="81">
        <f t="shared" si="7"/>
        <v>0</v>
      </c>
      <c r="Q20" s="81">
        <f t="shared" si="7"/>
        <v>0</v>
      </c>
      <c r="R20" s="81">
        <f t="shared" si="7"/>
        <v>0</v>
      </c>
      <c r="S20" s="81">
        <f t="shared" si="7"/>
        <v>0</v>
      </c>
      <c r="T20" s="81">
        <f t="shared" si="7"/>
        <v>0</v>
      </c>
      <c r="U20" s="81">
        <f t="shared" si="7"/>
        <v>0</v>
      </c>
      <c r="V20" s="81">
        <f t="shared" si="7"/>
        <v>0</v>
      </c>
      <c r="W20" s="81">
        <f t="shared" si="7"/>
        <v>0</v>
      </c>
      <c r="X20" s="81">
        <f t="shared" si="7"/>
        <v>0</v>
      </c>
      <c r="Y20" s="81">
        <f t="shared" si="7"/>
        <v>0</v>
      </c>
      <c r="Z20" s="81">
        <f t="shared" si="7"/>
        <v>0</v>
      </c>
      <c r="AA20" s="81">
        <f t="shared" si="7"/>
        <v>0</v>
      </c>
      <c r="AB20" s="81">
        <f t="shared" si="7"/>
        <v>0</v>
      </c>
    </row>
    <row r="21" spans="1:28" x14ac:dyDescent="0.25">
      <c r="A21" s="2" t="s">
        <v>6</v>
      </c>
      <c r="B21" s="81">
        <f t="shared" si="2"/>
        <v>0</v>
      </c>
      <c r="C21" s="81">
        <f t="shared" ref="C21:AB21" si="8">C9*0.67/1</f>
        <v>0</v>
      </c>
      <c r="D21" s="81">
        <f t="shared" si="8"/>
        <v>27.301843400000003</v>
      </c>
      <c r="E21" s="81">
        <f t="shared" si="8"/>
        <v>23.675321000000004</v>
      </c>
      <c r="F21" s="81">
        <f t="shared" si="8"/>
        <v>28.839949000000001</v>
      </c>
      <c r="G21" s="81">
        <f t="shared" si="8"/>
        <v>0</v>
      </c>
      <c r="H21" s="81">
        <f t="shared" si="8"/>
        <v>0</v>
      </c>
      <c r="I21" s="81">
        <f t="shared" si="8"/>
        <v>0</v>
      </c>
      <c r="J21" s="81">
        <f t="shared" si="8"/>
        <v>0</v>
      </c>
      <c r="K21" s="81">
        <f t="shared" si="8"/>
        <v>0</v>
      </c>
      <c r="L21" s="81">
        <f t="shared" si="8"/>
        <v>0</v>
      </c>
      <c r="M21" s="81">
        <f t="shared" si="8"/>
        <v>0</v>
      </c>
      <c r="N21" s="81">
        <f t="shared" si="8"/>
        <v>0</v>
      </c>
      <c r="O21" s="81">
        <f t="shared" si="8"/>
        <v>0</v>
      </c>
      <c r="P21" s="81">
        <f t="shared" si="8"/>
        <v>0</v>
      </c>
      <c r="Q21" s="81">
        <f t="shared" si="8"/>
        <v>0</v>
      </c>
      <c r="R21" s="81">
        <f t="shared" si="8"/>
        <v>0</v>
      </c>
      <c r="S21" s="81">
        <f t="shared" si="8"/>
        <v>0</v>
      </c>
      <c r="T21" s="81">
        <f t="shared" si="8"/>
        <v>0</v>
      </c>
      <c r="U21" s="81">
        <f t="shared" si="8"/>
        <v>0</v>
      </c>
      <c r="V21" s="81">
        <f t="shared" si="8"/>
        <v>0</v>
      </c>
      <c r="W21" s="81">
        <f t="shared" si="8"/>
        <v>0</v>
      </c>
      <c r="X21" s="81">
        <f t="shared" si="8"/>
        <v>0</v>
      </c>
      <c r="Y21" s="81">
        <f t="shared" si="8"/>
        <v>0</v>
      </c>
      <c r="Z21" s="81">
        <f t="shared" si="8"/>
        <v>0</v>
      </c>
      <c r="AA21" s="81">
        <f t="shared" si="8"/>
        <v>0</v>
      </c>
      <c r="AB21" s="81">
        <f t="shared" si="8"/>
        <v>0</v>
      </c>
    </row>
    <row r="22" spans="1:28" x14ac:dyDescent="0.25">
      <c r="A22" s="2" t="s">
        <v>7</v>
      </c>
      <c r="B22" s="81">
        <f t="shared" si="2"/>
        <v>0</v>
      </c>
      <c r="C22" s="81">
        <f t="shared" ref="C22:AB22" si="9">C10*0.67/1</f>
        <v>0</v>
      </c>
      <c r="D22" s="81">
        <f t="shared" si="9"/>
        <v>0</v>
      </c>
      <c r="E22" s="81">
        <f t="shared" si="9"/>
        <v>0</v>
      </c>
      <c r="F22" s="81">
        <f t="shared" si="9"/>
        <v>0</v>
      </c>
      <c r="G22" s="81">
        <f t="shared" si="9"/>
        <v>0</v>
      </c>
      <c r="H22" s="81">
        <f t="shared" si="9"/>
        <v>0</v>
      </c>
      <c r="I22" s="81">
        <f t="shared" si="9"/>
        <v>0</v>
      </c>
      <c r="J22" s="81">
        <f t="shared" si="9"/>
        <v>0</v>
      </c>
      <c r="K22" s="81">
        <f t="shared" si="9"/>
        <v>0</v>
      </c>
      <c r="L22" s="81">
        <f t="shared" si="9"/>
        <v>0</v>
      </c>
      <c r="M22" s="81">
        <f t="shared" si="9"/>
        <v>0</v>
      </c>
      <c r="N22" s="81">
        <f t="shared" si="9"/>
        <v>0</v>
      </c>
      <c r="O22" s="81">
        <f t="shared" si="9"/>
        <v>0</v>
      </c>
      <c r="P22" s="81">
        <f t="shared" si="9"/>
        <v>0</v>
      </c>
      <c r="Q22" s="81">
        <f t="shared" si="9"/>
        <v>0</v>
      </c>
      <c r="R22" s="81">
        <f t="shared" si="9"/>
        <v>0</v>
      </c>
      <c r="S22" s="81">
        <f t="shared" si="9"/>
        <v>0</v>
      </c>
      <c r="T22" s="81">
        <f t="shared" si="9"/>
        <v>0</v>
      </c>
      <c r="U22" s="81">
        <f t="shared" si="9"/>
        <v>0</v>
      </c>
      <c r="V22" s="81">
        <f t="shared" si="9"/>
        <v>0</v>
      </c>
      <c r="W22" s="81">
        <f t="shared" si="9"/>
        <v>0</v>
      </c>
      <c r="X22" s="81">
        <f t="shared" si="9"/>
        <v>0</v>
      </c>
      <c r="Y22" s="81">
        <f t="shared" si="9"/>
        <v>0</v>
      </c>
      <c r="Z22" s="81">
        <f t="shared" si="9"/>
        <v>0</v>
      </c>
      <c r="AA22" s="81">
        <f t="shared" si="9"/>
        <v>0</v>
      </c>
      <c r="AB22" s="81">
        <f t="shared" si="9"/>
        <v>0</v>
      </c>
    </row>
    <row r="23" spans="1:28" x14ac:dyDescent="0.25">
      <c r="A23" s="2" t="s">
        <v>8</v>
      </c>
      <c r="B23" s="81">
        <f>SUM(B15:B22)</f>
        <v>210.15904740000002</v>
      </c>
      <c r="C23" s="81">
        <f t="shared" ref="C23:AB23" si="10">SUM(C15:C22)</f>
        <v>7845.3549902000013</v>
      </c>
      <c r="D23" s="81">
        <f t="shared" si="10"/>
        <v>39197.548398600004</v>
      </c>
      <c r="E23" s="81">
        <f t="shared" si="10"/>
        <v>50297.975376800008</v>
      </c>
      <c r="F23" s="81">
        <f t="shared" si="10"/>
        <v>50233.242938199997</v>
      </c>
      <c r="G23" s="81">
        <f t="shared" si="10"/>
        <v>54216.034635600008</v>
      </c>
      <c r="H23" s="81">
        <f t="shared" si="10"/>
        <v>53549.413834199993</v>
      </c>
      <c r="I23" s="81">
        <f t="shared" si="10"/>
        <v>52534.995108200004</v>
      </c>
      <c r="J23" s="81">
        <f t="shared" si="10"/>
        <v>54781.124226600004</v>
      </c>
      <c r="K23" s="81">
        <f t="shared" si="10"/>
        <v>52741.514796000003</v>
      </c>
      <c r="L23" s="81">
        <f t="shared" si="10"/>
        <v>51163.847022599999</v>
      </c>
      <c r="M23" s="81">
        <f t="shared" si="10"/>
        <v>54864.700294600007</v>
      </c>
      <c r="N23" s="81">
        <f t="shared" si="10"/>
        <v>51633.369904000006</v>
      </c>
      <c r="O23" s="81">
        <f t="shared" si="10"/>
        <v>49615.239025200004</v>
      </c>
      <c r="P23" s="81">
        <f t="shared" si="10"/>
        <v>49729.043952200002</v>
      </c>
      <c r="Q23" s="81">
        <f t="shared" si="10"/>
        <v>44572.664496400001</v>
      </c>
      <c r="R23" s="81">
        <f t="shared" si="10"/>
        <v>45617.827097000009</v>
      </c>
      <c r="S23" s="81">
        <f t="shared" si="10"/>
        <v>44523.868517000003</v>
      </c>
      <c r="T23" s="81">
        <f t="shared" si="10"/>
        <v>42027.637296200002</v>
      </c>
      <c r="U23" s="81">
        <f t="shared" si="10"/>
        <v>40425.773330400007</v>
      </c>
      <c r="V23" s="81">
        <f t="shared" si="10"/>
        <v>47035.370351000005</v>
      </c>
      <c r="W23" s="81">
        <f t="shared" si="10"/>
        <v>40746.767543200003</v>
      </c>
      <c r="X23" s="81">
        <f t="shared" si="10"/>
        <v>32553.593228600002</v>
      </c>
      <c r="Y23" s="81">
        <f t="shared" si="10"/>
        <v>37317.060832399999</v>
      </c>
      <c r="Z23" s="81">
        <f t="shared" si="10"/>
        <v>34711.476620200003</v>
      </c>
      <c r="AA23" s="81">
        <f t="shared" si="10"/>
        <v>26070.833197799999</v>
      </c>
      <c r="AB23" s="81">
        <f t="shared" si="10"/>
        <v>18585.658831000001</v>
      </c>
    </row>
    <row r="25" spans="1:28" x14ac:dyDescent="0.25">
      <c r="A25" s="137" t="s">
        <v>168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</row>
    <row r="26" spans="1:28" x14ac:dyDescent="0.25">
      <c r="A26" s="2"/>
      <c r="B26" s="2">
        <v>0</v>
      </c>
      <c r="C26" s="2">
        <v>2</v>
      </c>
      <c r="D26" s="2">
        <v>5</v>
      </c>
      <c r="E26" s="2">
        <v>7</v>
      </c>
      <c r="F26" s="2">
        <v>9</v>
      </c>
      <c r="G26" s="2">
        <v>12</v>
      </c>
      <c r="H26" s="2">
        <v>14</v>
      </c>
      <c r="I26" s="2">
        <v>16</v>
      </c>
      <c r="J26" s="2">
        <v>19</v>
      </c>
      <c r="K26" s="2">
        <v>21</v>
      </c>
      <c r="L26" s="2">
        <v>23</v>
      </c>
      <c r="M26" s="2">
        <v>26</v>
      </c>
      <c r="N26" s="2">
        <v>28</v>
      </c>
      <c r="O26" s="2">
        <v>30</v>
      </c>
      <c r="P26" s="2">
        <v>33</v>
      </c>
      <c r="Q26" s="2">
        <v>35</v>
      </c>
      <c r="R26" s="2">
        <v>37</v>
      </c>
      <c r="S26" s="2">
        <v>40</v>
      </c>
      <c r="T26" s="2">
        <v>42</v>
      </c>
      <c r="U26" s="2">
        <v>44</v>
      </c>
      <c r="V26" s="2">
        <v>47</v>
      </c>
      <c r="W26" s="2">
        <v>49</v>
      </c>
      <c r="X26" s="2">
        <v>51</v>
      </c>
      <c r="Y26" s="2">
        <v>54</v>
      </c>
      <c r="Z26" s="2">
        <v>58</v>
      </c>
      <c r="AA26" s="2">
        <v>61</v>
      </c>
      <c r="AB26" s="2">
        <v>63</v>
      </c>
    </row>
    <row r="27" spans="1:28" x14ac:dyDescent="0.25">
      <c r="A27" s="2" t="s">
        <v>0</v>
      </c>
      <c r="B27" s="2"/>
      <c r="C27" s="81">
        <f>C3-B15</f>
        <v>5045.8560986000002</v>
      </c>
      <c r="D27" s="81">
        <f t="shared" ref="D27:AB27" si="11">D3-C15</f>
        <v>12459.1313132</v>
      </c>
      <c r="E27" s="81">
        <f t="shared" si="11"/>
        <v>10275.895134599999</v>
      </c>
      <c r="F27" s="81">
        <f t="shared" si="11"/>
        <v>3809.8543843999978</v>
      </c>
      <c r="G27" s="81">
        <f t="shared" si="11"/>
        <v>15003.251399800001</v>
      </c>
      <c r="H27" s="81">
        <f t="shared" si="11"/>
        <v>10003.876872199999</v>
      </c>
      <c r="I27" s="81">
        <f t="shared" si="11"/>
        <v>8286.2756372000003</v>
      </c>
      <c r="J27" s="81">
        <f t="shared" si="11"/>
        <v>8999.4114093999997</v>
      </c>
      <c r="K27" s="81">
        <f t="shared" si="11"/>
        <v>8202.2951990000001</v>
      </c>
      <c r="L27" s="81">
        <f t="shared" si="11"/>
        <v>6882.0767863999972</v>
      </c>
      <c r="M27" s="81">
        <f t="shared" si="11"/>
        <v>9285.7847045999988</v>
      </c>
      <c r="N27" s="81">
        <f t="shared" si="11"/>
        <v>6976.2433606000013</v>
      </c>
      <c r="O27" s="81">
        <f t="shared" si="11"/>
        <v>7828.6459075999992</v>
      </c>
      <c r="P27" s="81">
        <f t="shared" si="11"/>
        <v>8353.8881717999993</v>
      </c>
      <c r="Q27" s="81">
        <f t="shared" si="11"/>
        <v>5692.6687768000011</v>
      </c>
      <c r="R27" s="81">
        <f t="shared" si="11"/>
        <v>8702.7794087999973</v>
      </c>
      <c r="S27" s="81">
        <f t="shared" si="11"/>
        <v>7968.532137799999</v>
      </c>
      <c r="T27" s="81">
        <f t="shared" si="11"/>
        <v>6160.3244941999983</v>
      </c>
      <c r="U27" s="81">
        <f t="shared" si="11"/>
        <v>5659.9084117999992</v>
      </c>
      <c r="V27" s="81">
        <f t="shared" si="11"/>
        <v>7918.4711619999998</v>
      </c>
      <c r="W27" s="81">
        <f t="shared" si="11"/>
        <v>6279.3119766</v>
      </c>
      <c r="X27" s="81">
        <f t="shared" si="11"/>
        <v>1107.8974203999987</v>
      </c>
      <c r="Y27" s="81">
        <f t="shared" si="11"/>
        <v>5401.5310267999994</v>
      </c>
      <c r="Z27" s="81">
        <f t="shared" si="11"/>
        <v>2993.3669632000001</v>
      </c>
      <c r="AA27" s="81">
        <f t="shared" si="11"/>
        <v>408.10752200000024</v>
      </c>
      <c r="AB27" s="81">
        <f t="shared" si="11"/>
        <v>1222.4008237999988</v>
      </c>
    </row>
    <row r="28" spans="1:28" x14ac:dyDescent="0.25">
      <c r="A28" s="2" t="s">
        <v>1</v>
      </c>
      <c r="B28" s="2"/>
      <c r="C28" s="81">
        <f>C4-B16</f>
        <v>1475.9888800000001</v>
      </c>
      <c r="D28" s="81">
        <f t="shared" ref="D28:AB28" si="12">D4-C16</f>
        <v>3381.1131303999996</v>
      </c>
      <c r="E28" s="81">
        <f t="shared" si="12"/>
        <v>1619.5364343999995</v>
      </c>
      <c r="F28" s="81">
        <f t="shared" si="12"/>
        <v>2296.0417412000002</v>
      </c>
      <c r="G28" s="81">
        <f t="shared" si="12"/>
        <v>349.00345439999955</v>
      </c>
      <c r="H28" s="81">
        <f t="shared" si="12"/>
        <v>687.2794487999995</v>
      </c>
      <c r="I28" s="81">
        <f t="shared" si="12"/>
        <v>525.22471099999984</v>
      </c>
      <c r="J28" s="81">
        <f t="shared" si="12"/>
        <v>599.37321040000006</v>
      </c>
      <c r="K28" s="81">
        <f t="shared" si="12"/>
        <v>466.29843959999971</v>
      </c>
      <c r="L28" s="81">
        <f t="shared" si="12"/>
        <v>330.88995380000006</v>
      </c>
      <c r="M28" s="81">
        <f t="shared" si="12"/>
        <v>399.88403559999983</v>
      </c>
      <c r="N28" s="81">
        <f t="shared" si="12"/>
        <v>315.13026300000001</v>
      </c>
      <c r="O28" s="81">
        <f t="shared" si="12"/>
        <v>341.27711239999985</v>
      </c>
      <c r="P28" s="81">
        <f t="shared" si="12"/>
        <v>363.0089134000001</v>
      </c>
      <c r="Q28" s="81">
        <f t="shared" si="12"/>
        <v>2338.1876655999999</v>
      </c>
      <c r="R28" s="81">
        <f t="shared" si="12"/>
        <v>-344.57119599999987</v>
      </c>
      <c r="S28" s="81">
        <f t="shared" si="12"/>
        <v>250.16944459999991</v>
      </c>
      <c r="T28" s="81">
        <f t="shared" si="12"/>
        <v>1395.2618511999999</v>
      </c>
      <c r="U28" s="81">
        <f t="shared" si="12"/>
        <v>-637.67512759999988</v>
      </c>
      <c r="V28" s="81">
        <f t="shared" si="12"/>
        <v>227.28498499999989</v>
      </c>
      <c r="W28" s="81">
        <f t="shared" si="12"/>
        <v>142.86325420000003</v>
      </c>
      <c r="X28" s="81">
        <f t="shared" si="12"/>
        <v>-35.417798800000071</v>
      </c>
      <c r="Y28" s="81">
        <f t="shared" si="12"/>
        <v>187.41139459999999</v>
      </c>
      <c r="Z28" s="81">
        <f t="shared" si="12"/>
        <v>56.529910599999937</v>
      </c>
      <c r="AA28" s="81">
        <f t="shared" si="12"/>
        <v>92.419757400000037</v>
      </c>
      <c r="AB28" s="81">
        <f t="shared" si="12"/>
        <v>75.03450559999996</v>
      </c>
    </row>
    <row r="29" spans="1:28" x14ac:dyDescent="0.25">
      <c r="A29" s="2" t="s">
        <v>2</v>
      </c>
      <c r="B29" s="2"/>
      <c r="C29" s="81">
        <f t="shared" ref="C29:AB29" si="13">C5-B17</f>
        <v>1253.6331399999999</v>
      </c>
      <c r="D29" s="81">
        <f t="shared" si="13"/>
        <v>5812.1520762</v>
      </c>
      <c r="E29" s="81">
        <f t="shared" si="13"/>
        <v>5654.1049724000004</v>
      </c>
      <c r="F29" s="81">
        <f t="shared" si="13"/>
        <v>3426.9889973999998</v>
      </c>
      <c r="G29" s="81">
        <f t="shared" si="13"/>
        <v>3674.4947437999999</v>
      </c>
      <c r="H29" s="81">
        <f t="shared" si="13"/>
        <v>3086.9038515999991</v>
      </c>
      <c r="I29" s="81">
        <f t="shared" si="13"/>
        <v>3298.7230125999995</v>
      </c>
      <c r="J29" s="81">
        <f t="shared" si="13"/>
        <v>4041.5439894000001</v>
      </c>
      <c r="K29" s="81">
        <f t="shared" si="13"/>
        <v>3181.4736993999995</v>
      </c>
      <c r="L29" s="81">
        <f t="shared" si="13"/>
        <v>3030.4121645999994</v>
      </c>
      <c r="M29" s="81">
        <f t="shared" si="13"/>
        <v>4114.6718747999994</v>
      </c>
      <c r="N29" s="81">
        <f t="shared" si="13"/>
        <v>3141.093644399999</v>
      </c>
      <c r="O29" s="81">
        <f t="shared" si="13"/>
        <v>3409.6828471999988</v>
      </c>
      <c r="P29" s="81">
        <f t="shared" si="13"/>
        <v>3682.8059673999996</v>
      </c>
      <c r="Q29" s="81">
        <f t="shared" si="13"/>
        <v>3297.0128814</v>
      </c>
      <c r="R29" s="81">
        <f t="shared" si="13"/>
        <v>3061.3924084000009</v>
      </c>
      <c r="S29" s="81">
        <f t="shared" si="13"/>
        <v>3315.1248579999983</v>
      </c>
      <c r="T29" s="81">
        <f t="shared" si="13"/>
        <v>3042.040213199999</v>
      </c>
      <c r="U29" s="81">
        <f t="shared" si="13"/>
        <v>2672.2076529999995</v>
      </c>
      <c r="V29" s="81">
        <f t="shared" si="13"/>
        <v>4606.1730488000003</v>
      </c>
      <c r="W29" s="81">
        <f t="shared" si="13"/>
        <v>1876.6251033999988</v>
      </c>
      <c r="X29" s="81">
        <f t="shared" si="13"/>
        <v>1611.1294321999994</v>
      </c>
      <c r="Y29" s="81">
        <f t="shared" si="13"/>
        <v>3787.4325875999994</v>
      </c>
      <c r="Z29" s="81">
        <f t="shared" si="13"/>
        <v>2318.1453925999995</v>
      </c>
      <c r="AA29" s="81">
        <f t="shared" si="13"/>
        <v>617.95609679999961</v>
      </c>
      <c r="AB29" s="81">
        <f t="shared" si="13"/>
        <v>213.07828119999976</v>
      </c>
    </row>
    <row r="30" spans="1:28" x14ac:dyDescent="0.25">
      <c r="A30" s="2" t="s">
        <v>3</v>
      </c>
      <c r="B30" s="2"/>
      <c r="C30" s="81">
        <f t="shared" ref="C30:AB30" si="14">C6-B18</f>
        <v>2300.9775479999998</v>
      </c>
      <c r="D30" s="81">
        <f t="shared" si="14"/>
        <v>19238.224754000003</v>
      </c>
      <c r="E30" s="81">
        <f t="shared" si="14"/>
        <v>10481.191611399996</v>
      </c>
      <c r="F30" s="81">
        <f t="shared" si="14"/>
        <v>10422.515982200002</v>
      </c>
      <c r="G30" s="81">
        <f t="shared" si="14"/>
        <v>5908.9131799999996</v>
      </c>
      <c r="H30" s="81">
        <f t="shared" si="14"/>
        <v>6703.8850285999979</v>
      </c>
      <c r="I30" s="81">
        <f t="shared" si="14"/>
        <v>7655.4215151999997</v>
      </c>
      <c r="J30" s="81">
        <f t="shared" si="14"/>
        <v>9528.4916899999989</v>
      </c>
      <c r="K30" s="81">
        <f t="shared" si="14"/>
        <v>6793.8345320000008</v>
      </c>
      <c r="L30" s="81">
        <f t="shared" si="14"/>
        <v>7221.7669490000007</v>
      </c>
      <c r="M30" s="81">
        <f t="shared" si="14"/>
        <v>9695.0554923999971</v>
      </c>
      <c r="N30" s="81">
        <f t="shared" si="14"/>
        <v>6128.9989642</v>
      </c>
      <c r="O30" s="81">
        <f t="shared" si="14"/>
        <v>4954.7393867999963</v>
      </c>
      <c r="P30" s="81">
        <f t="shared" si="14"/>
        <v>5978.1425990000007</v>
      </c>
      <c r="Q30" s="81">
        <f t="shared" si="14"/>
        <v>2522.8138945999981</v>
      </c>
      <c r="R30" s="81">
        <f t="shared" si="14"/>
        <v>5380.1465759999992</v>
      </c>
      <c r="S30" s="81">
        <f t="shared" si="14"/>
        <v>4042.5558293999984</v>
      </c>
      <c r="T30" s="81">
        <f t="shared" si="14"/>
        <v>3431.6831313999992</v>
      </c>
      <c r="U30" s="81">
        <f t="shared" si="14"/>
        <v>4230.2165983999985</v>
      </c>
      <c r="V30" s="81">
        <f t="shared" si="14"/>
        <v>8322.9714898000002</v>
      </c>
      <c r="W30" s="81">
        <f t="shared" si="14"/>
        <v>2242.560436599997</v>
      </c>
      <c r="X30" s="81">
        <f t="shared" si="14"/>
        <v>3261.7954393999989</v>
      </c>
      <c r="Y30" s="81">
        <f t="shared" si="14"/>
        <v>7118.0572214000003</v>
      </c>
      <c r="Z30" s="81">
        <f t="shared" si="14"/>
        <v>5100.2781395999991</v>
      </c>
      <c r="AA30" s="81">
        <f t="shared" si="14"/>
        <v>1931.6308661999992</v>
      </c>
      <c r="AB30" s="81">
        <f t="shared" si="14"/>
        <v>628.56916439999986</v>
      </c>
    </row>
    <row r="31" spans="1:28" x14ac:dyDescent="0.25">
      <c r="A31" s="2" t="s">
        <v>4</v>
      </c>
      <c r="B31" s="2"/>
      <c r="C31" s="81">
        <f t="shared" ref="C31:AB31" si="15">C7-B19</f>
        <v>1342.7643059999998</v>
      </c>
      <c r="D31" s="81">
        <f t="shared" si="15"/>
        <v>9613.8239627999992</v>
      </c>
      <c r="E31" s="81">
        <f t="shared" si="15"/>
        <v>7777.5100766000014</v>
      </c>
      <c r="F31" s="81">
        <f t="shared" si="15"/>
        <v>4598.9012521999994</v>
      </c>
      <c r="G31" s="81">
        <f t="shared" si="15"/>
        <v>5803.5110607999995</v>
      </c>
      <c r="H31" s="81">
        <f t="shared" si="15"/>
        <v>5216.6357145999991</v>
      </c>
      <c r="I31" s="81">
        <f t="shared" si="15"/>
        <v>5087.8675759999987</v>
      </c>
      <c r="J31" s="81">
        <f t="shared" si="15"/>
        <v>6043.8441653999998</v>
      </c>
      <c r="K31" s="81">
        <f t="shared" si="15"/>
        <v>5277.4122573999975</v>
      </c>
      <c r="L31" s="81">
        <f t="shared" si="15"/>
        <v>6195.6233493999989</v>
      </c>
      <c r="M31" s="81">
        <f t="shared" si="15"/>
        <v>7228.3692500000016</v>
      </c>
      <c r="N31" s="81">
        <f t="shared" si="15"/>
        <v>5638.5646731999987</v>
      </c>
      <c r="O31" s="81">
        <f t="shared" si="15"/>
        <v>5884.880401999997</v>
      </c>
      <c r="P31" s="81">
        <f t="shared" si="15"/>
        <v>6229.3689832000018</v>
      </c>
      <c r="Q31" s="81">
        <f t="shared" si="15"/>
        <v>2946.6377493999989</v>
      </c>
      <c r="R31" s="81">
        <f t="shared" si="15"/>
        <v>6713.8974063999995</v>
      </c>
      <c r="S31" s="81">
        <f t="shared" si="15"/>
        <v>5259.3257331999976</v>
      </c>
      <c r="T31" s="81">
        <f t="shared" si="15"/>
        <v>4174.638653</v>
      </c>
      <c r="U31" s="81">
        <f t="shared" si="15"/>
        <v>6384.6802881999974</v>
      </c>
      <c r="V31" s="81">
        <f t="shared" si="15"/>
        <v>8701.3712839999989</v>
      </c>
      <c r="W31" s="81">
        <f t="shared" si="15"/>
        <v>3239.3398381999996</v>
      </c>
      <c r="X31" s="81">
        <f t="shared" si="15"/>
        <v>1895.2805435999999</v>
      </c>
      <c r="Y31" s="81">
        <f t="shared" si="15"/>
        <v>6649.080261000001</v>
      </c>
      <c r="Z31" s="81">
        <f t="shared" si="15"/>
        <v>4022.7928215999982</v>
      </c>
      <c r="AA31" s="81">
        <f t="shared" si="15"/>
        <v>1150.1004773999994</v>
      </c>
      <c r="AB31" s="81">
        <f t="shared" si="15"/>
        <v>-470.12667279999914</v>
      </c>
    </row>
    <row r="32" spans="1:28" x14ac:dyDescent="0.25">
      <c r="A32" s="2" t="s">
        <v>74</v>
      </c>
      <c r="B32" s="2"/>
      <c r="C32" s="81">
        <f t="shared" ref="C32:AB32" si="16">C8-B20</f>
        <v>80.106039999999993</v>
      </c>
      <c r="D32" s="81">
        <f t="shared" si="16"/>
        <v>113.25433319999999</v>
      </c>
      <c r="E32" s="81">
        <f t="shared" si="16"/>
        <v>57.783955400000011</v>
      </c>
      <c r="F32" s="81">
        <f t="shared" si="16"/>
        <v>103.34234679999997</v>
      </c>
      <c r="G32" s="81">
        <f t="shared" si="16"/>
        <v>-24.122147999999996</v>
      </c>
      <c r="H32" s="81">
        <f t="shared" si="16"/>
        <v>9.8827085999999866</v>
      </c>
      <c r="I32" s="81">
        <f t="shared" si="16"/>
        <v>7.5141737999999947</v>
      </c>
      <c r="J32" s="81">
        <f t="shared" si="16"/>
        <v>15.212407200000001</v>
      </c>
      <c r="K32" s="81">
        <f t="shared" si="16"/>
        <v>16.240445999999999</v>
      </c>
      <c r="L32" s="81">
        <f t="shared" si="16"/>
        <v>-38.333219200000002</v>
      </c>
      <c r="M32" s="81">
        <f t="shared" si="16"/>
        <v>0</v>
      </c>
      <c r="N32" s="81">
        <f t="shared" si="16"/>
        <v>0</v>
      </c>
      <c r="O32" s="81">
        <f t="shared" si="16"/>
        <v>0</v>
      </c>
      <c r="P32" s="81">
        <f t="shared" si="16"/>
        <v>0</v>
      </c>
      <c r="Q32" s="81">
        <f t="shared" si="16"/>
        <v>0</v>
      </c>
      <c r="R32" s="81">
        <f t="shared" si="16"/>
        <v>0</v>
      </c>
      <c r="S32" s="81">
        <f t="shared" si="16"/>
        <v>0</v>
      </c>
      <c r="T32" s="81">
        <f t="shared" si="16"/>
        <v>0</v>
      </c>
      <c r="U32" s="81">
        <f t="shared" si="16"/>
        <v>0</v>
      </c>
      <c r="V32" s="81">
        <f t="shared" si="16"/>
        <v>0</v>
      </c>
      <c r="W32" s="81">
        <f t="shared" si="16"/>
        <v>0</v>
      </c>
      <c r="X32" s="81">
        <f t="shared" si="16"/>
        <v>0</v>
      </c>
      <c r="Y32" s="81">
        <f t="shared" si="16"/>
        <v>0</v>
      </c>
      <c r="Z32" s="81">
        <f t="shared" si="16"/>
        <v>0</v>
      </c>
      <c r="AA32" s="81">
        <f t="shared" si="16"/>
        <v>0</v>
      </c>
      <c r="AB32" s="81">
        <f t="shared" si="16"/>
        <v>0</v>
      </c>
    </row>
    <row r="33" spans="1:28" x14ac:dyDescent="0.25">
      <c r="A33" s="2" t="s">
        <v>6</v>
      </c>
      <c r="B33" s="2"/>
      <c r="C33" s="81">
        <f t="shared" ref="C33:AB33" si="17">C9-B21</f>
        <v>0</v>
      </c>
      <c r="D33" s="81">
        <f t="shared" si="17"/>
        <v>40.749020000000002</v>
      </c>
      <c r="E33" s="81">
        <f t="shared" si="17"/>
        <v>8.0344565999999986</v>
      </c>
      <c r="F33" s="81">
        <f t="shared" si="17"/>
        <v>19.369378999999995</v>
      </c>
      <c r="G33" s="81">
        <f t="shared" si="17"/>
        <v>-28.839949000000001</v>
      </c>
      <c r="H33" s="81">
        <f t="shared" si="17"/>
        <v>0</v>
      </c>
      <c r="I33" s="81">
        <f t="shared" si="17"/>
        <v>0</v>
      </c>
      <c r="J33" s="81">
        <f t="shared" si="17"/>
        <v>0</v>
      </c>
      <c r="K33" s="81">
        <f t="shared" si="17"/>
        <v>0</v>
      </c>
      <c r="L33" s="81">
        <f t="shared" si="17"/>
        <v>0</v>
      </c>
      <c r="M33" s="81">
        <f t="shared" si="17"/>
        <v>0</v>
      </c>
      <c r="N33" s="81">
        <f t="shared" si="17"/>
        <v>0</v>
      </c>
      <c r="O33" s="81">
        <f t="shared" si="17"/>
        <v>0</v>
      </c>
      <c r="P33" s="81">
        <f t="shared" si="17"/>
        <v>0</v>
      </c>
      <c r="Q33" s="81">
        <f t="shared" si="17"/>
        <v>0</v>
      </c>
      <c r="R33" s="81">
        <f t="shared" si="17"/>
        <v>0</v>
      </c>
      <c r="S33" s="81">
        <f t="shared" si="17"/>
        <v>0</v>
      </c>
      <c r="T33" s="81">
        <f t="shared" si="17"/>
        <v>0</v>
      </c>
      <c r="U33" s="81">
        <f t="shared" si="17"/>
        <v>0</v>
      </c>
      <c r="V33" s="81">
        <f t="shared" si="17"/>
        <v>0</v>
      </c>
      <c r="W33" s="81">
        <f t="shared" si="17"/>
        <v>0</v>
      </c>
      <c r="X33" s="81">
        <f t="shared" si="17"/>
        <v>0</v>
      </c>
      <c r="Y33" s="81">
        <f t="shared" si="17"/>
        <v>0</v>
      </c>
      <c r="Z33" s="81">
        <f t="shared" si="17"/>
        <v>0</v>
      </c>
      <c r="AA33" s="81">
        <f t="shared" si="17"/>
        <v>0</v>
      </c>
      <c r="AB33" s="81">
        <f t="shared" si="17"/>
        <v>0</v>
      </c>
    </row>
    <row r="34" spans="1:28" x14ac:dyDescent="0.25">
      <c r="A34" s="2" t="s">
        <v>7</v>
      </c>
      <c r="B34" s="2"/>
      <c r="C34" s="81">
        <f t="shared" ref="C34:AB34" si="18">C10-B22</f>
        <v>0</v>
      </c>
      <c r="D34" s="81">
        <f t="shared" si="18"/>
        <v>0</v>
      </c>
      <c r="E34" s="81">
        <f t="shared" si="18"/>
        <v>0</v>
      </c>
      <c r="F34" s="81">
        <f t="shared" si="18"/>
        <v>0</v>
      </c>
      <c r="G34" s="81">
        <f t="shared" si="18"/>
        <v>0</v>
      </c>
      <c r="H34" s="81">
        <f t="shared" si="18"/>
        <v>0</v>
      </c>
      <c r="I34" s="81">
        <f t="shared" si="18"/>
        <v>0</v>
      </c>
      <c r="J34" s="81">
        <f t="shared" si="18"/>
        <v>0</v>
      </c>
      <c r="K34" s="81">
        <f t="shared" si="18"/>
        <v>0</v>
      </c>
      <c r="L34" s="81">
        <f t="shared" si="18"/>
        <v>0</v>
      </c>
      <c r="M34" s="81">
        <f t="shared" si="18"/>
        <v>0</v>
      </c>
      <c r="N34" s="81">
        <f t="shared" si="18"/>
        <v>0</v>
      </c>
      <c r="O34" s="81">
        <f t="shared" si="18"/>
        <v>0</v>
      </c>
      <c r="P34" s="81">
        <f t="shared" si="18"/>
        <v>0</v>
      </c>
      <c r="Q34" s="81">
        <f t="shared" si="18"/>
        <v>0</v>
      </c>
      <c r="R34" s="81">
        <f t="shared" si="18"/>
        <v>0</v>
      </c>
      <c r="S34" s="81">
        <f t="shared" si="18"/>
        <v>0</v>
      </c>
      <c r="T34" s="81">
        <f t="shared" si="18"/>
        <v>0</v>
      </c>
      <c r="U34" s="81">
        <f t="shared" si="18"/>
        <v>0</v>
      </c>
      <c r="V34" s="81">
        <f t="shared" si="18"/>
        <v>0</v>
      </c>
      <c r="W34" s="81">
        <f t="shared" si="18"/>
        <v>0</v>
      </c>
      <c r="X34" s="81">
        <f t="shared" si="18"/>
        <v>0</v>
      </c>
      <c r="Y34" s="81">
        <f t="shared" si="18"/>
        <v>0</v>
      </c>
      <c r="Z34" s="81">
        <f t="shared" si="18"/>
        <v>0</v>
      </c>
      <c r="AA34" s="81">
        <f t="shared" si="18"/>
        <v>0</v>
      </c>
      <c r="AB34" s="81">
        <f t="shared" si="18"/>
        <v>0</v>
      </c>
    </row>
    <row r="35" spans="1:28" x14ac:dyDescent="0.25">
      <c r="A35" s="2" t="s">
        <v>8</v>
      </c>
      <c r="B35" s="2"/>
      <c r="C35" s="81">
        <f>C11-B23</f>
        <v>11499.3260126</v>
      </c>
      <c r="D35" s="81">
        <f t="shared" ref="D35:AB35" si="19">D11-C23</f>
        <v>50658.448589800006</v>
      </c>
      <c r="E35" s="81">
        <f t="shared" si="19"/>
        <v>35874.056641399991</v>
      </c>
      <c r="F35" s="81">
        <f t="shared" si="19"/>
        <v>24677.014083199989</v>
      </c>
      <c r="G35" s="81">
        <f t="shared" si="19"/>
        <v>30686.211741799998</v>
      </c>
      <c r="H35" s="81">
        <f t="shared" si="19"/>
        <v>25708.463624399985</v>
      </c>
      <c r="I35" s="81">
        <f t="shared" si="19"/>
        <v>24861.026625800005</v>
      </c>
      <c r="J35" s="81">
        <f t="shared" si="19"/>
        <v>29227.876871799992</v>
      </c>
      <c r="K35" s="81">
        <f t="shared" si="19"/>
        <v>23937.55457339999</v>
      </c>
      <c r="L35" s="81">
        <f t="shared" si="19"/>
        <v>23622.435983999996</v>
      </c>
      <c r="M35" s="81">
        <f t="shared" si="19"/>
        <v>30723.765357400007</v>
      </c>
      <c r="N35" s="81">
        <f t="shared" si="19"/>
        <v>22200.030905400003</v>
      </c>
      <c r="O35" s="81">
        <f t="shared" si="19"/>
        <v>22419.225655999981</v>
      </c>
      <c r="P35" s="81">
        <f t="shared" si="19"/>
        <v>24607.214634799995</v>
      </c>
      <c r="Q35" s="81">
        <f t="shared" si="19"/>
        <v>16797.320967800006</v>
      </c>
      <c r="R35" s="81">
        <f t="shared" si="19"/>
        <v>23513.644603599998</v>
      </c>
      <c r="S35" s="81">
        <f t="shared" si="19"/>
        <v>20835.708002999985</v>
      </c>
      <c r="T35" s="81">
        <f t="shared" si="19"/>
        <v>18203.948343000004</v>
      </c>
      <c r="U35" s="81">
        <f t="shared" si="19"/>
        <v>18309.3378238</v>
      </c>
      <c r="V35" s="81">
        <f t="shared" si="19"/>
        <v>29776.271969599991</v>
      </c>
      <c r="W35" s="81">
        <f t="shared" si="19"/>
        <v>13780.700608999992</v>
      </c>
      <c r="X35" s="81">
        <f t="shared" si="19"/>
        <v>7840.6850368000014</v>
      </c>
      <c r="Y35" s="81">
        <f t="shared" si="19"/>
        <v>23143.51249139999</v>
      </c>
      <c r="Z35" s="81">
        <f t="shared" si="19"/>
        <v>14491.113227599999</v>
      </c>
      <c r="AA35" s="81">
        <f t="shared" si="19"/>
        <v>4200.2147197999948</v>
      </c>
      <c r="AB35" s="81">
        <f t="shared" si="19"/>
        <v>1668.9561022000053</v>
      </c>
    </row>
    <row r="37" spans="1:28" x14ac:dyDescent="0.25">
      <c r="A37" s="137" t="s">
        <v>167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</row>
    <row r="38" spans="1:28" x14ac:dyDescent="0.25">
      <c r="A38" s="2"/>
      <c r="B38" s="2">
        <v>0</v>
      </c>
      <c r="C38" s="2">
        <v>2</v>
      </c>
      <c r="D38" s="2">
        <v>5</v>
      </c>
      <c r="E38" s="2">
        <v>7</v>
      </c>
      <c r="F38" s="2">
        <v>9</v>
      </c>
      <c r="G38" s="2">
        <v>12</v>
      </c>
      <c r="H38" s="2">
        <v>14</v>
      </c>
      <c r="I38" s="2">
        <v>16</v>
      </c>
      <c r="J38" s="2">
        <v>19</v>
      </c>
      <c r="K38" s="2">
        <v>21</v>
      </c>
      <c r="L38" s="2">
        <v>23</v>
      </c>
      <c r="M38" s="2">
        <v>26</v>
      </c>
      <c r="N38" s="2">
        <v>28</v>
      </c>
      <c r="O38" s="2">
        <v>30</v>
      </c>
      <c r="P38" s="2">
        <v>33</v>
      </c>
      <c r="Q38" s="2">
        <v>35</v>
      </c>
      <c r="R38" s="2">
        <v>37</v>
      </c>
      <c r="S38" s="2">
        <v>40</v>
      </c>
      <c r="T38" s="2">
        <v>42</v>
      </c>
      <c r="U38" s="2">
        <v>44</v>
      </c>
      <c r="V38" s="2">
        <v>47</v>
      </c>
      <c r="W38" s="2">
        <v>49</v>
      </c>
      <c r="X38" s="2">
        <v>51</v>
      </c>
      <c r="Y38" s="2">
        <v>54</v>
      </c>
      <c r="Z38" s="2">
        <v>58</v>
      </c>
      <c r="AA38" s="2">
        <v>61</v>
      </c>
      <c r="AB38" s="2">
        <v>63</v>
      </c>
    </row>
    <row r="39" spans="1:28" x14ac:dyDescent="0.25">
      <c r="A39" s="2" t="s">
        <v>0</v>
      </c>
      <c r="B39" s="2"/>
      <c r="C39" s="81">
        <f>C27/(C26-B26)</f>
        <v>2522.9280493000001</v>
      </c>
      <c r="D39" s="81">
        <f t="shared" ref="D39:AA39" si="20">D27/(D26-C26)</f>
        <v>4153.0437710666665</v>
      </c>
      <c r="E39" s="81">
        <f t="shared" si="20"/>
        <v>5137.9475672999997</v>
      </c>
      <c r="F39" s="81">
        <f t="shared" si="20"/>
        <v>1904.9271921999989</v>
      </c>
      <c r="G39" s="81">
        <f t="shared" si="20"/>
        <v>5001.0837999333335</v>
      </c>
      <c r="H39" s="81">
        <f>H27/(H26-G26)</f>
        <v>5001.9384360999993</v>
      </c>
      <c r="I39" s="81">
        <f t="shared" si="20"/>
        <v>4143.1378186000002</v>
      </c>
      <c r="J39" s="81">
        <f t="shared" si="20"/>
        <v>2999.8038031333331</v>
      </c>
      <c r="K39" s="81">
        <f t="shared" si="20"/>
        <v>4101.1475995000001</v>
      </c>
      <c r="L39" s="81">
        <f t="shared" si="20"/>
        <v>3441.0383931999986</v>
      </c>
      <c r="M39" s="81">
        <f t="shared" si="20"/>
        <v>3095.2615681999996</v>
      </c>
      <c r="N39" s="81">
        <f t="shared" si="20"/>
        <v>3488.1216803000007</v>
      </c>
      <c r="O39" s="81">
        <f t="shared" si="20"/>
        <v>3914.3229537999996</v>
      </c>
      <c r="P39" s="81">
        <f t="shared" si="20"/>
        <v>2784.6293905999996</v>
      </c>
      <c r="Q39" s="81">
        <f t="shared" si="20"/>
        <v>2846.3343884000005</v>
      </c>
      <c r="R39" s="81">
        <f t="shared" si="20"/>
        <v>4351.3897043999987</v>
      </c>
      <c r="S39" s="81">
        <f t="shared" si="20"/>
        <v>2656.1773792666663</v>
      </c>
      <c r="T39" s="81">
        <f t="shared" si="20"/>
        <v>3080.1622470999991</v>
      </c>
      <c r="U39" s="81">
        <f t="shared" si="20"/>
        <v>2829.9542058999996</v>
      </c>
      <c r="V39" s="81">
        <f t="shared" si="20"/>
        <v>2639.4903873333333</v>
      </c>
      <c r="W39" s="81">
        <f t="shared" si="20"/>
        <v>3139.6559883</v>
      </c>
      <c r="X39" s="81">
        <f t="shared" si="20"/>
        <v>553.94871019999937</v>
      </c>
      <c r="Y39" s="81">
        <f t="shared" si="20"/>
        <v>1800.5103422666664</v>
      </c>
      <c r="Z39" s="81">
        <f t="shared" si="20"/>
        <v>748.34174080000003</v>
      </c>
      <c r="AA39" s="81">
        <f t="shared" si="20"/>
        <v>136.03584066666676</v>
      </c>
      <c r="AB39" s="81">
        <f>AB27/(AB26-AA26)</f>
        <v>611.20041189999938</v>
      </c>
    </row>
    <row r="40" spans="1:28" x14ac:dyDescent="0.25">
      <c r="A40" s="2" t="s">
        <v>1</v>
      </c>
      <c r="B40" s="2"/>
      <c r="C40" s="81">
        <f>C28/(C26-B26)</f>
        <v>737.99444000000005</v>
      </c>
      <c r="D40" s="81">
        <f t="shared" ref="D40:AB40" si="21">D28/(D26-C26)</f>
        <v>1127.0377101333331</v>
      </c>
      <c r="E40" s="81">
        <f t="shared" si="21"/>
        <v>809.76821719999975</v>
      </c>
      <c r="F40" s="81">
        <f t="shared" si="21"/>
        <v>1148.0208706000001</v>
      </c>
      <c r="G40" s="81">
        <f t="shared" si="21"/>
        <v>116.33448479999986</v>
      </c>
      <c r="H40" s="81">
        <f t="shared" si="21"/>
        <v>343.63972439999975</v>
      </c>
      <c r="I40" s="81">
        <f t="shared" si="21"/>
        <v>262.61235549999992</v>
      </c>
      <c r="J40" s="81">
        <f t="shared" si="21"/>
        <v>199.79107013333336</v>
      </c>
      <c r="K40" s="81">
        <f t="shared" si="21"/>
        <v>233.14921979999986</v>
      </c>
      <c r="L40" s="81">
        <f t="shared" si="21"/>
        <v>165.44497690000003</v>
      </c>
      <c r="M40" s="81">
        <f t="shared" si="21"/>
        <v>133.29467853333327</v>
      </c>
      <c r="N40" s="81">
        <f t="shared" si="21"/>
        <v>157.56513150000001</v>
      </c>
      <c r="O40" s="81">
        <f t="shared" si="21"/>
        <v>170.63855619999993</v>
      </c>
      <c r="P40" s="81">
        <f t="shared" si="21"/>
        <v>121.00297113333336</v>
      </c>
      <c r="Q40" s="81">
        <f t="shared" si="21"/>
        <v>1169.0938328</v>
      </c>
      <c r="R40" s="81">
        <f t="shared" si="21"/>
        <v>-172.28559799999994</v>
      </c>
      <c r="S40" s="81">
        <f t="shared" si="21"/>
        <v>83.38981486666664</v>
      </c>
      <c r="T40" s="81">
        <f t="shared" si="21"/>
        <v>697.63092559999996</v>
      </c>
      <c r="U40" s="81">
        <f t="shared" si="21"/>
        <v>-318.83756379999994</v>
      </c>
      <c r="V40" s="81">
        <f t="shared" si="21"/>
        <v>75.761661666666626</v>
      </c>
      <c r="W40" s="81">
        <f t="shared" si="21"/>
        <v>71.431627100000014</v>
      </c>
      <c r="X40" s="81">
        <f t="shared" si="21"/>
        <v>-17.708899400000035</v>
      </c>
      <c r="Y40" s="81">
        <f t="shared" si="21"/>
        <v>62.470464866666667</v>
      </c>
      <c r="Z40" s="81">
        <f t="shared" si="21"/>
        <v>14.132477649999984</v>
      </c>
      <c r="AA40" s="81">
        <f t="shared" si="21"/>
        <v>30.806585800000011</v>
      </c>
      <c r="AB40" s="81">
        <f t="shared" si="21"/>
        <v>37.51725279999998</v>
      </c>
    </row>
    <row r="41" spans="1:28" x14ac:dyDescent="0.25">
      <c r="A41" s="2" t="s">
        <v>2</v>
      </c>
      <c r="B41" s="2"/>
      <c r="C41" s="81">
        <f>C29/(C26-B26)</f>
        <v>626.81656999999996</v>
      </c>
      <c r="D41" s="81">
        <f t="shared" ref="D41:AB41" si="22">D29/(D26-C26)</f>
        <v>1937.3840253999999</v>
      </c>
      <c r="E41" s="81">
        <f t="shared" si="22"/>
        <v>2827.0524862000002</v>
      </c>
      <c r="F41" s="81">
        <f t="shared" si="22"/>
        <v>1713.4944986999999</v>
      </c>
      <c r="G41" s="81">
        <f t="shared" si="22"/>
        <v>1224.8315812666667</v>
      </c>
      <c r="H41" s="81">
        <f t="shared" si="22"/>
        <v>1543.4519257999996</v>
      </c>
      <c r="I41" s="81">
        <f t="shared" si="22"/>
        <v>1649.3615062999997</v>
      </c>
      <c r="J41" s="81">
        <f t="shared" si="22"/>
        <v>1347.1813298</v>
      </c>
      <c r="K41" s="81">
        <f t="shared" si="22"/>
        <v>1590.7368496999998</v>
      </c>
      <c r="L41" s="81">
        <f t="shared" si="22"/>
        <v>1515.2060822999997</v>
      </c>
      <c r="M41" s="81">
        <f t="shared" si="22"/>
        <v>1371.5572915999999</v>
      </c>
      <c r="N41" s="81">
        <f t="shared" si="22"/>
        <v>1570.5468221999995</v>
      </c>
      <c r="O41" s="81">
        <f t="shared" si="22"/>
        <v>1704.8414235999994</v>
      </c>
      <c r="P41" s="81">
        <f t="shared" si="22"/>
        <v>1227.6019891333333</v>
      </c>
      <c r="Q41" s="81">
        <f t="shared" si="22"/>
        <v>1648.5064407</v>
      </c>
      <c r="R41" s="81">
        <f t="shared" si="22"/>
        <v>1530.6962042000005</v>
      </c>
      <c r="S41" s="81">
        <f t="shared" si="22"/>
        <v>1105.0416193333328</v>
      </c>
      <c r="T41" s="81">
        <f t="shared" si="22"/>
        <v>1521.0201065999995</v>
      </c>
      <c r="U41" s="81">
        <f t="shared" si="22"/>
        <v>1336.1038264999997</v>
      </c>
      <c r="V41" s="81">
        <f t="shared" si="22"/>
        <v>1535.3910162666668</v>
      </c>
      <c r="W41" s="81">
        <f t="shared" si="22"/>
        <v>938.3125516999994</v>
      </c>
      <c r="X41" s="81">
        <f t="shared" si="22"/>
        <v>805.56471609999971</v>
      </c>
      <c r="Y41" s="81">
        <f t="shared" si="22"/>
        <v>1262.4775291999997</v>
      </c>
      <c r="Z41" s="81">
        <f t="shared" si="22"/>
        <v>579.53634814999987</v>
      </c>
      <c r="AA41" s="81">
        <f t="shared" si="22"/>
        <v>205.98536559999988</v>
      </c>
      <c r="AB41" s="81">
        <f t="shared" si="22"/>
        <v>106.53914059999988</v>
      </c>
    </row>
    <row r="42" spans="1:28" x14ac:dyDescent="0.25">
      <c r="A42" s="2" t="s">
        <v>3</v>
      </c>
      <c r="B42" s="2"/>
      <c r="C42" s="81">
        <f>C30/(C26-B26)</f>
        <v>1150.4887739999999</v>
      </c>
      <c r="D42" s="81">
        <f t="shared" ref="D42:AB42" si="23">D30/(D26-C26)</f>
        <v>6412.7415846666672</v>
      </c>
      <c r="E42" s="81">
        <f t="shared" si="23"/>
        <v>5240.595805699998</v>
      </c>
      <c r="F42" s="81">
        <f t="shared" si="23"/>
        <v>5211.2579911000012</v>
      </c>
      <c r="G42" s="81">
        <f t="shared" si="23"/>
        <v>1969.6377266666666</v>
      </c>
      <c r="H42" s="81">
        <f t="shared" si="23"/>
        <v>3351.9425142999989</v>
      </c>
      <c r="I42" s="81">
        <f t="shared" si="23"/>
        <v>3827.7107575999999</v>
      </c>
      <c r="J42" s="81">
        <f t="shared" si="23"/>
        <v>3176.1638966666665</v>
      </c>
      <c r="K42" s="81">
        <f t="shared" si="23"/>
        <v>3396.9172660000004</v>
      </c>
      <c r="L42" s="81">
        <f t="shared" si="23"/>
        <v>3610.8834745000004</v>
      </c>
      <c r="M42" s="81">
        <f t="shared" si="23"/>
        <v>3231.6851641333324</v>
      </c>
      <c r="N42" s="81">
        <f t="shared" si="23"/>
        <v>3064.4994821</v>
      </c>
      <c r="O42" s="81">
        <f t="shared" si="23"/>
        <v>2477.3696933999981</v>
      </c>
      <c r="P42" s="81">
        <f t="shared" si="23"/>
        <v>1992.7141996666669</v>
      </c>
      <c r="Q42" s="81">
        <f t="shared" si="23"/>
        <v>1261.406947299999</v>
      </c>
      <c r="R42" s="81">
        <f t="shared" si="23"/>
        <v>2690.0732879999996</v>
      </c>
      <c r="S42" s="81">
        <f t="shared" si="23"/>
        <v>1347.5186097999995</v>
      </c>
      <c r="T42" s="81">
        <f t="shared" si="23"/>
        <v>1715.8415656999996</v>
      </c>
      <c r="U42" s="81">
        <f t="shared" si="23"/>
        <v>2115.1082991999992</v>
      </c>
      <c r="V42" s="81">
        <f t="shared" si="23"/>
        <v>2774.3238299333334</v>
      </c>
      <c r="W42" s="81">
        <f t="shared" si="23"/>
        <v>1121.2802182999985</v>
      </c>
      <c r="X42" s="81">
        <f t="shared" si="23"/>
        <v>1630.8977196999995</v>
      </c>
      <c r="Y42" s="81">
        <f t="shared" si="23"/>
        <v>2372.6857404666666</v>
      </c>
      <c r="Z42" s="81">
        <f t="shared" si="23"/>
        <v>1275.0695348999998</v>
      </c>
      <c r="AA42" s="81">
        <f t="shared" si="23"/>
        <v>643.8769553999997</v>
      </c>
      <c r="AB42" s="81">
        <f t="shared" si="23"/>
        <v>314.28458219999993</v>
      </c>
    </row>
    <row r="43" spans="1:28" x14ac:dyDescent="0.25">
      <c r="A43" s="2" t="s">
        <v>4</v>
      </c>
      <c r="B43" s="2"/>
      <c r="C43" s="81">
        <f>C31/(C26-B26)</f>
        <v>671.3821529999999</v>
      </c>
      <c r="D43" s="81">
        <f t="shared" ref="D43:AB43" si="24">D31/(D26-C26)</f>
        <v>3204.6079875999999</v>
      </c>
      <c r="E43" s="81">
        <f t="shared" si="24"/>
        <v>3888.7550383000007</v>
      </c>
      <c r="F43" s="81">
        <f t="shared" si="24"/>
        <v>2299.4506260999997</v>
      </c>
      <c r="G43" s="81">
        <f t="shared" si="24"/>
        <v>1934.5036869333333</v>
      </c>
      <c r="H43" s="81">
        <f t="shared" si="24"/>
        <v>2608.3178572999996</v>
      </c>
      <c r="I43" s="81">
        <f t="shared" si="24"/>
        <v>2543.9337879999994</v>
      </c>
      <c r="J43" s="81">
        <f t="shared" si="24"/>
        <v>2014.6147217999999</v>
      </c>
      <c r="K43" s="81">
        <f t="shared" si="24"/>
        <v>2638.7061286999988</v>
      </c>
      <c r="L43" s="81">
        <f t="shared" si="24"/>
        <v>3097.8116746999995</v>
      </c>
      <c r="M43" s="81">
        <f t="shared" si="24"/>
        <v>2409.4564166666673</v>
      </c>
      <c r="N43" s="81">
        <f t="shared" si="24"/>
        <v>2819.2823365999993</v>
      </c>
      <c r="O43" s="81">
        <f t="shared" si="24"/>
        <v>2942.4402009999985</v>
      </c>
      <c r="P43" s="81">
        <f t="shared" si="24"/>
        <v>2076.4563277333341</v>
      </c>
      <c r="Q43" s="81">
        <f t="shared" si="24"/>
        <v>1473.3188746999995</v>
      </c>
      <c r="R43" s="81">
        <f t="shared" si="24"/>
        <v>3356.9487031999997</v>
      </c>
      <c r="S43" s="81">
        <f t="shared" si="24"/>
        <v>1753.1085777333326</v>
      </c>
      <c r="T43" s="81">
        <f t="shared" si="24"/>
        <v>2087.3193265</v>
      </c>
      <c r="U43" s="81">
        <f t="shared" si="24"/>
        <v>3192.3401440999987</v>
      </c>
      <c r="V43" s="81">
        <f t="shared" si="24"/>
        <v>2900.4570946666663</v>
      </c>
      <c r="W43" s="81">
        <f t="shared" si="24"/>
        <v>1619.6699190999998</v>
      </c>
      <c r="X43" s="81">
        <f t="shared" si="24"/>
        <v>947.64027179999994</v>
      </c>
      <c r="Y43" s="81">
        <f t="shared" si="24"/>
        <v>2216.3600870000005</v>
      </c>
      <c r="Z43" s="81">
        <f t="shared" si="24"/>
        <v>1005.6982053999996</v>
      </c>
      <c r="AA43" s="81">
        <f t="shared" si="24"/>
        <v>383.36682579999979</v>
      </c>
      <c r="AB43" s="81">
        <f t="shared" si="24"/>
        <v>-235.06333639999957</v>
      </c>
    </row>
    <row r="44" spans="1:28" x14ac:dyDescent="0.25">
      <c r="A44" s="2" t="s">
        <v>74</v>
      </c>
      <c r="B44" s="2"/>
      <c r="C44" s="81">
        <f>C32/(C26-B26)</f>
        <v>40.053019999999997</v>
      </c>
      <c r="D44" s="81">
        <f t="shared" ref="D44:AB44" si="25">D32/(D26-C26)</f>
        <v>37.751444399999997</v>
      </c>
      <c r="E44" s="81">
        <f t="shared" si="25"/>
        <v>28.891977700000005</v>
      </c>
      <c r="F44" s="81">
        <f t="shared" si="25"/>
        <v>51.671173399999986</v>
      </c>
      <c r="G44" s="81">
        <f t="shared" si="25"/>
        <v>-8.040715999999998</v>
      </c>
      <c r="H44" s="81">
        <f t="shared" si="25"/>
        <v>4.9413542999999933</v>
      </c>
      <c r="I44" s="81">
        <f t="shared" si="25"/>
        <v>3.7570868999999973</v>
      </c>
      <c r="J44" s="81">
        <f t="shared" si="25"/>
        <v>5.0708024000000007</v>
      </c>
      <c r="K44" s="81">
        <f t="shared" si="25"/>
        <v>8.1202229999999993</v>
      </c>
      <c r="L44" s="81">
        <f t="shared" si="25"/>
        <v>-19.166609600000001</v>
      </c>
      <c r="M44" s="81">
        <f t="shared" si="25"/>
        <v>0</v>
      </c>
      <c r="N44" s="81">
        <f t="shared" si="25"/>
        <v>0</v>
      </c>
      <c r="O44" s="81">
        <f t="shared" si="25"/>
        <v>0</v>
      </c>
      <c r="P44" s="81">
        <f t="shared" si="25"/>
        <v>0</v>
      </c>
      <c r="Q44" s="81">
        <f t="shared" si="25"/>
        <v>0</v>
      </c>
      <c r="R44" s="81">
        <f t="shared" si="25"/>
        <v>0</v>
      </c>
      <c r="S44" s="81">
        <f t="shared" si="25"/>
        <v>0</v>
      </c>
      <c r="T44" s="81">
        <f t="shared" si="25"/>
        <v>0</v>
      </c>
      <c r="U44" s="81">
        <f t="shared" si="25"/>
        <v>0</v>
      </c>
      <c r="V44" s="81">
        <f t="shared" si="25"/>
        <v>0</v>
      </c>
      <c r="W44" s="81">
        <f t="shared" si="25"/>
        <v>0</v>
      </c>
      <c r="X44" s="81">
        <f t="shared" si="25"/>
        <v>0</v>
      </c>
      <c r="Y44" s="81">
        <f t="shared" si="25"/>
        <v>0</v>
      </c>
      <c r="Z44" s="81">
        <f t="shared" si="25"/>
        <v>0</v>
      </c>
      <c r="AA44" s="81">
        <f t="shared" si="25"/>
        <v>0</v>
      </c>
      <c r="AB44" s="81">
        <f t="shared" si="25"/>
        <v>0</v>
      </c>
    </row>
    <row r="45" spans="1:28" x14ac:dyDescent="0.25">
      <c r="A45" s="2" t="s">
        <v>6</v>
      </c>
      <c r="B45" s="2"/>
      <c r="C45" s="81">
        <f>C33/(C26-B26)</f>
        <v>0</v>
      </c>
      <c r="D45" s="81">
        <f t="shared" ref="D45:AB45" si="26">D33/(D26-C26)</f>
        <v>13.583006666666668</v>
      </c>
      <c r="E45" s="81">
        <f t="shared" si="26"/>
        <v>4.0172282999999993</v>
      </c>
      <c r="F45" s="81">
        <f t="shared" si="26"/>
        <v>9.6846894999999975</v>
      </c>
      <c r="G45" s="81">
        <f t="shared" si="26"/>
        <v>-9.6133163333333336</v>
      </c>
      <c r="H45" s="81">
        <f t="shared" si="26"/>
        <v>0</v>
      </c>
      <c r="I45" s="81">
        <f t="shared" si="26"/>
        <v>0</v>
      </c>
      <c r="J45" s="81">
        <f t="shared" si="26"/>
        <v>0</v>
      </c>
      <c r="K45" s="81">
        <f t="shared" si="26"/>
        <v>0</v>
      </c>
      <c r="L45" s="81">
        <f t="shared" si="26"/>
        <v>0</v>
      </c>
      <c r="M45" s="81">
        <f t="shared" si="26"/>
        <v>0</v>
      </c>
      <c r="N45" s="81">
        <f t="shared" si="26"/>
        <v>0</v>
      </c>
      <c r="O45" s="81">
        <f t="shared" si="26"/>
        <v>0</v>
      </c>
      <c r="P45" s="81">
        <f t="shared" si="26"/>
        <v>0</v>
      </c>
      <c r="Q45" s="81">
        <f t="shared" si="26"/>
        <v>0</v>
      </c>
      <c r="R45" s="81">
        <f t="shared" si="26"/>
        <v>0</v>
      </c>
      <c r="S45" s="81">
        <f t="shared" si="26"/>
        <v>0</v>
      </c>
      <c r="T45" s="81">
        <f t="shared" si="26"/>
        <v>0</v>
      </c>
      <c r="U45" s="81">
        <f t="shared" si="26"/>
        <v>0</v>
      </c>
      <c r="V45" s="81">
        <f t="shared" si="26"/>
        <v>0</v>
      </c>
      <c r="W45" s="81">
        <f t="shared" si="26"/>
        <v>0</v>
      </c>
      <c r="X45" s="81">
        <f t="shared" si="26"/>
        <v>0</v>
      </c>
      <c r="Y45" s="81">
        <f t="shared" si="26"/>
        <v>0</v>
      </c>
      <c r="Z45" s="81">
        <f t="shared" si="26"/>
        <v>0</v>
      </c>
      <c r="AA45" s="81">
        <f t="shared" si="26"/>
        <v>0</v>
      </c>
      <c r="AB45" s="81">
        <f t="shared" si="26"/>
        <v>0</v>
      </c>
    </row>
    <row r="46" spans="1:28" x14ac:dyDescent="0.25">
      <c r="A46" s="2" t="s">
        <v>7</v>
      </c>
      <c r="B46" s="2"/>
      <c r="C46" s="81">
        <f>C34/(C26-B26)</f>
        <v>0</v>
      </c>
      <c r="D46" s="81">
        <f t="shared" ref="D46:AB46" si="27">D34/(D26-C26)</f>
        <v>0</v>
      </c>
      <c r="E46" s="81">
        <f t="shared" si="27"/>
        <v>0</v>
      </c>
      <c r="F46" s="81">
        <f t="shared" si="27"/>
        <v>0</v>
      </c>
      <c r="G46" s="81">
        <f t="shared" si="27"/>
        <v>0</v>
      </c>
      <c r="H46" s="81">
        <f t="shared" si="27"/>
        <v>0</v>
      </c>
      <c r="I46" s="81">
        <f t="shared" si="27"/>
        <v>0</v>
      </c>
      <c r="J46" s="81">
        <f t="shared" si="27"/>
        <v>0</v>
      </c>
      <c r="K46" s="81">
        <f t="shared" si="27"/>
        <v>0</v>
      </c>
      <c r="L46" s="81">
        <f t="shared" si="27"/>
        <v>0</v>
      </c>
      <c r="M46" s="81">
        <f t="shared" si="27"/>
        <v>0</v>
      </c>
      <c r="N46" s="81">
        <f t="shared" si="27"/>
        <v>0</v>
      </c>
      <c r="O46" s="81">
        <f t="shared" si="27"/>
        <v>0</v>
      </c>
      <c r="P46" s="81">
        <f t="shared" si="27"/>
        <v>0</v>
      </c>
      <c r="Q46" s="81">
        <f t="shared" si="27"/>
        <v>0</v>
      </c>
      <c r="R46" s="81">
        <f t="shared" si="27"/>
        <v>0</v>
      </c>
      <c r="S46" s="81">
        <f t="shared" si="27"/>
        <v>0</v>
      </c>
      <c r="T46" s="81">
        <f t="shared" si="27"/>
        <v>0</v>
      </c>
      <c r="U46" s="81">
        <f t="shared" si="27"/>
        <v>0</v>
      </c>
      <c r="V46" s="81">
        <f t="shared" si="27"/>
        <v>0</v>
      </c>
      <c r="W46" s="81">
        <f t="shared" si="27"/>
        <v>0</v>
      </c>
      <c r="X46" s="81">
        <f t="shared" si="27"/>
        <v>0</v>
      </c>
      <c r="Y46" s="81">
        <f t="shared" si="27"/>
        <v>0</v>
      </c>
      <c r="Z46" s="81">
        <f t="shared" si="27"/>
        <v>0</v>
      </c>
      <c r="AA46" s="81">
        <f t="shared" si="27"/>
        <v>0</v>
      </c>
      <c r="AB46" s="81">
        <f t="shared" si="27"/>
        <v>0</v>
      </c>
    </row>
    <row r="47" spans="1:28" x14ac:dyDescent="0.25">
      <c r="A47" s="2" t="s">
        <v>8</v>
      </c>
      <c r="B47" s="2"/>
      <c r="C47" s="81">
        <f>C35/(C26-B26)</f>
        <v>5749.6630063000002</v>
      </c>
      <c r="D47" s="81">
        <f t="shared" ref="D47:AB47" si="28">D35/(D26-C26)</f>
        <v>16886.149529933336</v>
      </c>
      <c r="E47" s="81">
        <f t="shared" si="28"/>
        <v>17937.028320699996</v>
      </c>
      <c r="F47" s="81">
        <f t="shared" si="28"/>
        <v>12338.507041599994</v>
      </c>
      <c r="G47" s="81">
        <f t="shared" si="28"/>
        <v>10228.737247266667</v>
      </c>
      <c r="H47" s="81">
        <f t="shared" si="28"/>
        <v>12854.231812199992</v>
      </c>
      <c r="I47" s="81">
        <f t="shared" si="28"/>
        <v>12430.513312900002</v>
      </c>
      <c r="J47" s="81">
        <f t="shared" si="28"/>
        <v>9742.6256239333306</v>
      </c>
      <c r="K47" s="81">
        <f t="shared" si="28"/>
        <v>11968.777286699995</v>
      </c>
      <c r="L47" s="81">
        <f t="shared" si="28"/>
        <v>11811.217991999998</v>
      </c>
      <c r="M47" s="81">
        <f t="shared" si="28"/>
        <v>10241.255119133335</v>
      </c>
      <c r="N47" s="81">
        <f t="shared" si="28"/>
        <v>11100.015452700001</v>
      </c>
      <c r="O47" s="81">
        <f t="shared" si="28"/>
        <v>11209.61282799999</v>
      </c>
      <c r="P47" s="81">
        <f t="shared" si="28"/>
        <v>8202.404878266665</v>
      </c>
      <c r="Q47" s="81">
        <f t="shared" si="28"/>
        <v>8398.6604839000029</v>
      </c>
      <c r="R47" s="81">
        <f t="shared" si="28"/>
        <v>11756.822301799999</v>
      </c>
      <c r="S47" s="81">
        <f t="shared" si="28"/>
        <v>6945.2360009999948</v>
      </c>
      <c r="T47" s="81">
        <f t="shared" si="28"/>
        <v>9101.9741715000018</v>
      </c>
      <c r="U47" s="81">
        <f t="shared" si="28"/>
        <v>9154.6689119000002</v>
      </c>
      <c r="V47" s="81">
        <f t="shared" si="28"/>
        <v>9925.4239898666638</v>
      </c>
      <c r="W47" s="81">
        <f t="shared" si="28"/>
        <v>6890.3503044999961</v>
      </c>
      <c r="X47" s="81">
        <f t="shared" si="28"/>
        <v>3920.3425184000007</v>
      </c>
      <c r="Y47" s="81">
        <f t="shared" si="28"/>
        <v>7714.5041637999966</v>
      </c>
      <c r="Z47" s="81">
        <f t="shared" si="28"/>
        <v>3622.7783068999997</v>
      </c>
      <c r="AA47" s="81">
        <f t="shared" si="28"/>
        <v>1400.0715732666649</v>
      </c>
      <c r="AB47" s="81">
        <f t="shared" si="28"/>
        <v>834.47805110000263</v>
      </c>
    </row>
    <row r="48" spans="1:28" x14ac:dyDescent="0.25">
      <c r="A48" s="4"/>
      <c r="B48" s="4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</row>
    <row r="49" spans="1:28" x14ac:dyDescent="0.25">
      <c r="A49" s="2"/>
      <c r="B49" s="2">
        <v>0</v>
      </c>
      <c r="C49" s="2">
        <v>2</v>
      </c>
      <c r="D49" s="2">
        <v>5</v>
      </c>
      <c r="E49" s="2">
        <v>7</v>
      </c>
      <c r="F49" s="2">
        <v>9</v>
      </c>
      <c r="G49" s="2">
        <v>12</v>
      </c>
      <c r="H49" s="2">
        <v>14</v>
      </c>
      <c r="I49" s="2">
        <v>16</v>
      </c>
      <c r="J49" s="2">
        <v>19</v>
      </c>
      <c r="K49" s="2">
        <v>21</v>
      </c>
      <c r="L49" s="2">
        <v>23</v>
      </c>
      <c r="M49" s="2">
        <v>26</v>
      </c>
      <c r="N49" s="2">
        <v>28</v>
      </c>
      <c r="O49" s="2">
        <v>30</v>
      </c>
      <c r="P49" s="2">
        <v>33</v>
      </c>
      <c r="Q49" s="2">
        <v>35</v>
      </c>
      <c r="R49" s="2">
        <v>37</v>
      </c>
      <c r="S49" s="2">
        <v>40</v>
      </c>
      <c r="T49" s="2">
        <v>42</v>
      </c>
      <c r="U49" s="2">
        <v>44</v>
      </c>
      <c r="V49" s="2">
        <v>47</v>
      </c>
      <c r="W49" s="2">
        <v>49</v>
      </c>
      <c r="X49" s="2">
        <v>51</v>
      </c>
      <c r="Y49" s="2">
        <v>54</v>
      </c>
      <c r="Z49" s="2">
        <v>58</v>
      </c>
      <c r="AA49" s="2">
        <v>61</v>
      </c>
      <c r="AB49" s="2">
        <v>63</v>
      </c>
    </row>
    <row r="50" spans="1:28" x14ac:dyDescent="0.25">
      <c r="A50" s="2" t="s">
        <v>0</v>
      </c>
      <c r="B50" s="2"/>
      <c r="C50" s="81">
        <f>C39/1000</f>
        <v>2.5229280492999999</v>
      </c>
      <c r="D50" s="81">
        <f t="shared" ref="D50:AB58" si="29">D39/1000</f>
        <v>4.1530437710666668</v>
      </c>
      <c r="E50" s="81">
        <f>E39/1000</f>
        <v>5.1379475672999995</v>
      </c>
      <c r="F50" s="81">
        <f t="shared" si="29"/>
        <v>1.9049271921999988</v>
      </c>
      <c r="G50" s="81">
        <f t="shared" si="29"/>
        <v>5.0010837999333333</v>
      </c>
      <c r="H50" s="81">
        <f t="shared" si="29"/>
        <v>5.0019384360999997</v>
      </c>
      <c r="I50" s="81">
        <f t="shared" si="29"/>
        <v>4.1431378186000005</v>
      </c>
      <c r="J50" s="81">
        <f t="shared" si="29"/>
        <v>2.9998038031333332</v>
      </c>
      <c r="K50" s="81">
        <f t="shared" si="29"/>
        <v>4.1011475995</v>
      </c>
      <c r="L50" s="81">
        <f t="shared" si="29"/>
        <v>3.4410383931999986</v>
      </c>
      <c r="M50" s="81">
        <f t="shared" si="29"/>
        <v>3.0952615681999998</v>
      </c>
      <c r="N50" s="81">
        <f t="shared" si="29"/>
        <v>3.4881216803000008</v>
      </c>
      <c r="O50" s="81">
        <f t="shared" si="29"/>
        <v>3.9143229537999997</v>
      </c>
      <c r="P50" s="81">
        <f t="shared" si="29"/>
        <v>2.7846293905999997</v>
      </c>
      <c r="Q50" s="81">
        <f t="shared" si="29"/>
        <v>2.8463343884000007</v>
      </c>
      <c r="R50" s="81">
        <f t="shared" si="29"/>
        <v>4.3513897043999989</v>
      </c>
      <c r="S50" s="81">
        <f t="shared" si="29"/>
        <v>2.6561773792666665</v>
      </c>
      <c r="T50" s="81">
        <f t="shared" si="29"/>
        <v>3.0801622470999992</v>
      </c>
      <c r="U50" s="81">
        <f t="shared" si="29"/>
        <v>2.8299542058999996</v>
      </c>
      <c r="V50" s="81">
        <f t="shared" si="29"/>
        <v>2.6394903873333333</v>
      </c>
      <c r="W50" s="81">
        <f t="shared" si="29"/>
        <v>3.1396559882999999</v>
      </c>
      <c r="X50" s="81">
        <f t="shared" si="29"/>
        <v>0.55394871019999936</v>
      </c>
      <c r="Y50" s="81">
        <f t="shared" si="29"/>
        <v>1.8005103422666664</v>
      </c>
      <c r="Z50" s="81">
        <f t="shared" si="29"/>
        <v>0.74834174080000004</v>
      </c>
      <c r="AA50" s="81">
        <f t="shared" si="29"/>
        <v>0.13603584066666677</v>
      </c>
      <c r="AB50" s="81">
        <f t="shared" si="29"/>
        <v>0.61120041189999941</v>
      </c>
    </row>
    <row r="51" spans="1:28" x14ac:dyDescent="0.25">
      <c r="A51" s="2" t="s">
        <v>1</v>
      </c>
      <c r="B51" s="2"/>
      <c r="C51" s="81">
        <f t="shared" ref="C51:R58" si="30">C40/1000</f>
        <v>0.73799444000000003</v>
      </c>
      <c r="D51" s="81">
        <f t="shared" si="30"/>
        <v>1.1270377101333331</v>
      </c>
      <c r="E51" s="81">
        <f t="shared" si="30"/>
        <v>0.80976821719999981</v>
      </c>
      <c r="F51" s="81">
        <f t="shared" si="30"/>
        <v>1.1480208706000001</v>
      </c>
      <c r="G51" s="81">
        <f t="shared" si="30"/>
        <v>0.11633448479999986</v>
      </c>
      <c r="H51" s="81">
        <f t="shared" si="30"/>
        <v>0.34363972439999974</v>
      </c>
      <c r="I51" s="81">
        <f t="shared" si="30"/>
        <v>0.26261235549999989</v>
      </c>
      <c r="J51" s="81">
        <f t="shared" si="30"/>
        <v>0.19979107013333336</v>
      </c>
      <c r="K51" s="81">
        <f t="shared" si="30"/>
        <v>0.23314921979999986</v>
      </c>
      <c r="L51" s="81">
        <f t="shared" si="30"/>
        <v>0.16544497690000004</v>
      </c>
      <c r="M51" s="81">
        <f t="shared" si="30"/>
        <v>0.13329467853333327</v>
      </c>
      <c r="N51" s="81">
        <f t="shared" si="30"/>
        <v>0.15756513150000001</v>
      </c>
      <c r="O51" s="81">
        <f t="shared" si="30"/>
        <v>0.17063855619999993</v>
      </c>
      <c r="P51" s="81">
        <f t="shared" si="30"/>
        <v>0.12100297113333336</v>
      </c>
      <c r="Q51" s="81">
        <f t="shared" si="30"/>
        <v>1.1690938328</v>
      </c>
      <c r="R51" s="81">
        <f t="shared" si="30"/>
        <v>-0.17228559799999993</v>
      </c>
      <c r="S51" s="81">
        <f t="shared" si="29"/>
        <v>8.3389814866666634E-2</v>
      </c>
      <c r="T51" s="81">
        <f t="shared" si="29"/>
        <v>0.69763092559999995</v>
      </c>
      <c r="U51" s="81">
        <f t="shared" si="29"/>
        <v>-0.31883756379999995</v>
      </c>
      <c r="V51" s="81">
        <f t="shared" si="29"/>
        <v>7.5761661666666633E-2</v>
      </c>
      <c r="W51" s="81">
        <f t="shared" si="29"/>
        <v>7.143162710000002E-2</v>
      </c>
      <c r="X51" s="81">
        <f t="shared" si="29"/>
        <v>-1.7708899400000037E-2</v>
      </c>
      <c r="Y51" s="81">
        <f t="shared" si="29"/>
        <v>6.2470464866666665E-2</v>
      </c>
      <c r="Z51" s="81">
        <f t="shared" si="29"/>
        <v>1.4132477649999984E-2</v>
      </c>
      <c r="AA51" s="81">
        <f t="shared" si="29"/>
        <v>3.0806585800000012E-2</v>
      </c>
      <c r="AB51" s="81">
        <f t="shared" si="29"/>
        <v>3.7517252799999977E-2</v>
      </c>
    </row>
    <row r="52" spans="1:28" x14ac:dyDescent="0.25">
      <c r="A52" s="2" t="s">
        <v>2</v>
      </c>
      <c r="B52" s="2"/>
      <c r="C52" s="81">
        <f t="shared" si="30"/>
        <v>0.62681656999999991</v>
      </c>
      <c r="D52" s="81">
        <f t="shared" si="29"/>
        <v>1.9373840253999999</v>
      </c>
      <c r="E52" s="81">
        <f t="shared" si="29"/>
        <v>2.8270524862000004</v>
      </c>
      <c r="F52" s="81">
        <f t="shared" si="29"/>
        <v>1.7134944986999998</v>
      </c>
      <c r="G52" s="81">
        <f t="shared" si="29"/>
        <v>1.2248315812666668</v>
      </c>
      <c r="H52" s="81">
        <f t="shared" si="29"/>
        <v>1.5434519257999997</v>
      </c>
      <c r="I52" s="81">
        <f t="shared" si="29"/>
        <v>1.6493615062999998</v>
      </c>
      <c r="J52" s="81">
        <f t="shared" si="29"/>
        <v>1.3471813297999999</v>
      </c>
      <c r="K52" s="81">
        <f t="shared" si="29"/>
        <v>1.5907368496999998</v>
      </c>
      <c r="L52" s="81">
        <f t="shared" si="29"/>
        <v>1.5152060822999998</v>
      </c>
      <c r="M52" s="81">
        <f t="shared" si="29"/>
        <v>1.3715572915999998</v>
      </c>
      <c r="N52" s="81">
        <f t="shared" si="29"/>
        <v>1.5705468221999994</v>
      </c>
      <c r="O52" s="81">
        <f t="shared" si="29"/>
        <v>1.7048414235999994</v>
      </c>
      <c r="P52" s="81">
        <f t="shared" si="29"/>
        <v>1.2276019891333332</v>
      </c>
      <c r="Q52" s="81">
        <f t="shared" si="29"/>
        <v>1.6485064407000001</v>
      </c>
      <c r="R52" s="81">
        <f t="shared" si="29"/>
        <v>1.5306962042000005</v>
      </c>
      <c r="S52" s="81">
        <f t="shared" si="29"/>
        <v>1.1050416193333328</v>
      </c>
      <c r="T52" s="81">
        <f t="shared" si="29"/>
        <v>1.5210201065999995</v>
      </c>
      <c r="U52" s="81">
        <f t="shared" si="29"/>
        <v>1.3361038264999998</v>
      </c>
      <c r="V52" s="81">
        <f t="shared" si="29"/>
        <v>1.5353910162666669</v>
      </c>
      <c r="W52" s="81">
        <f t="shared" si="29"/>
        <v>0.93831255169999939</v>
      </c>
      <c r="X52" s="81">
        <f t="shared" si="29"/>
        <v>0.80556471609999969</v>
      </c>
      <c r="Y52" s="81">
        <f t="shared" si="29"/>
        <v>1.2624775291999997</v>
      </c>
      <c r="Z52" s="81">
        <f t="shared" si="29"/>
        <v>0.57953634814999988</v>
      </c>
      <c r="AA52" s="81">
        <f t="shared" si="29"/>
        <v>0.20598536559999989</v>
      </c>
      <c r="AB52" s="81">
        <f t="shared" si="29"/>
        <v>0.10653914059999989</v>
      </c>
    </row>
    <row r="53" spans="1:28" x14ac:dyDescent="0.25">
      <c r="A53" s="2" t="s">
        <v>3</v>
      </c>
      <c r="B53" s="2"/>
      <c r="C53" s="81">
        <f t="shared" si="30"/>
        <v>1.1504887739999998</v>
      </c>
      <c r="D53" s="81">
        <f t="shared" si="29"/>
        <v>6.4127415846666675</v>
      </c>
      <c r="E53" s="81">
        <f t="shared" si="29"/>
        <v>5.2405958056999982</v>
      </c>
      <c r="F53" s="81">
        <f t="shared" si="29"/>
        <v>5.211257991100001</v>
      </c>
      <c r="G53" s="81">
        <f t="shared" si="29"/>
        <v>1.9696377266666667</v>
      </c>
      <c r="H53" s="81">
        <f t="shared" si="29"/>
        <v>3.3519425142999988</v>
      </c>
      <c r="I53" s="81">
        <f t="shared" si="29"/>
        <v>3.8277107575999998</v>
      </c>
      <c r="J53" s="81">
        <f t="shared" si="29"/>
        <v>3.1761638966666665</v>
      </c>
      <c r="K53" s="81">
        <f t="shared" si="29"/>
        <v>3.3969172660000004</v>
      </c>
      <c r="L53" s="81">
        <f t="shared" si="29"/>
        <v>3.6108834745000005</v>
      </c>
      <c r="M53" s="81">
        <f t="shared" si="29"/>
        <v>3.2316851641333324</v>
      </c>
      <c r="N53" s="81">
        <f t="shared" si="29"/>
        <v>3.0644994821</v>
      </c>
      <c r="O53" s="81">
        <f t="shared" si="29"/>
        <v>2.4773696933999982</v>
      </c>
      <c r="P53" s="81">
        <f t="shared" si="29"/>
        <v>1.9927141996666669</v>
      </c>
      <c r="Q53" s="81">
        <f t="shared" si="29"/>
        <v>1.2614069472999991</v>
      </c>
      <c r="R53" s="81">
        <f t="shared" si="29"/>
        <v>2.6900732879999998</v>
      </c>
      <c r="S53" s="81">
        <f t="shared" si="29"/>
        <v>1.3475186097999994</v>
      </c>
      <c r="T53" s="81">
        <f t="shared" si="29"/>
        <v>1.7158415656999997</v>
      </c>
      <c r="U53" s="81">
        <f t="shared" si="29"/>
        <v>2.1151082991999992</v>
      </c>
      <c r="V53" s="81">
        <f t="shared" si="29"/>
        <v>2.7743238299333335</v>
      </c>
      <c r="W53" s="81">
        <f t="shared" si="29"/>
        <v>1.1212802182999986</v>
      </c>
      <c r="X53" s="81">
        <f t="shared" si="29"/>
        <v>1.6308977196999994</v>
      </c>
      <c r="Y53" s="81">
        <f t="shared" si="29"/>
        <v>2.3726857404666668</v>
      </c>
      <c r="Z53" s="81">
        <f t="shared" si="29"/>
        <v>1.2750695348999999</v>
      </c>
      <c r="AA53" s="81">
        <f t="shared" si="29"/>
        <v>0.64387695539999967</v>
      </c>
      <c r="AB53" s="81">
        <f t="shared" si="29"/>
        <v>0.31428458219999994</v>
      </c>
    </row>
    <row r="54" spans="1:28" x14ac:dyDescent="0.25">
      <c r="A54" s="2" t="s">
        <v>4</v>
      </c>
      <c r="B54" s="2"/>
      <c r="C54" s="81">
        <f t="shared" si="30"/>
        <v>0.67138215299999993</v>
      </c>
      <c r="D54" s="81">
        <f t="shared" si="29"/>
        <v>3.2046079875999998</v>
      </c>
      <c r="E54" s="81">
        <f t="shared" si="29"/>
        <v>3.8887550383000007</v>
      </c>
      <c r="F54" s="81">
        <f t="shared" si="29"/>
        <v>2.2994506260999996</v>
      </c>
      <c r="G54" s="81">
        <f t="shared" si="29"/>
        <v>1.9345036869333332</v>
      </c>
      <c r="H54" s="81">
        <f t="shared" si="29"/>
        <v>2.6083178572999994</v>
      </c>
      <c r="I54" s="81">
        <f t="shared" si="29"/>
        <v>2.5439337879999995</v>
      </c>
      <c r="J54" s="81">
        <f t="shared" si="29"/>
        <v>2.0146147217999997</v>
      </c>
      <c r="K54" s="81">
        <f t="shared" si="29"/>
        <v>2.6387061286999987</v>
      </c>
      <c r="L54" s="81">
        <f t="shared" si="29"/>
        <v>3.0978116746999995</v>
      </c>
      <c r="M54" s="81">
        <f t="shared" si="29"/>
        <v>2.4094564166666674</v>
      </c>
      <c r="N54" s="81">
        <f t="shared" si="29"/>
        <v>2.8192823365999993</v>
      </c>
      <c r="O54" s="81">
        <f t="shared" si="29"/>
        <v>2.9424402009999984</v>
      </c>
      <c r="P54" s="81">
        <f t="shared" si="29"/>
        <v>2.0764563277333341</v>
      </c>
      <c r="Q54" s="81">
        <f t="shared" si="29"/>
        <v>1.4733188746999994</v>
      </c>
      <c r="R54" s="81">
        <f t="shared" si="29"/>
        <v>3.3569487031999996</v>
      </c>
      <c r="S54" s="81">
        <f t="shared" si="29"/>
        <v>1.7531085777333326</v>
      </c>
      <c r="T54" s="81">
        <f t="shared" si="29"/>
        <v>2.0873193264999998</v>
      </c>
      <c r="U54" s="81">
        <f t="shared" si="29"/>
        <v>3.1923401440999988</v>
      </c>
      <c r="V54" s="81">
        <f t="shared" si="29"/>
        <v>2.9004570946666663</v>
      </c>
      <c r="W54" s="81">
        <f t="shared" si="29"/>
        <v>1.6196699190999997</v>
      </c>
      <c r="X54" s="81">
        <f t="shared" si="29"/>
        <v>0.94764027179999999</v>
      </c>
      <c r="Y54" s="81">
        <f t="shared" si="29"/>
        <v>2.2163600870000004</v>
      </c>
      <c r="Z54" s="81">
        <f t="shared" si="29"/>
        <v>1.0056982053999997</v>
      </c>
      <c r="AA54" s="81">
        <f t="shared" si="29"/>
        <v>0.38336682579999981</v>
      </c>
      <c r="AB54" s="81">
        <f t="shared" si="29"/>
        <v>-0.23506333639999957</v>
      </c>
    </row>
    <row r="55" spans="1:28" x14ac:dyDescent="0.25">
      <c r="A55" s="2" t="s">
        <v>74</v>
      </c>
      <c r="B55" s="2"/>
      <c r="C55" s="81">
        <f t="shared" si="30"/>
        <v>4.0053019999999995E-2</v>
      </c>
      <c r="D55" s="81">
        <f t="shared" si="29"/>
        <v>3.7751444399999994E-2</v>
      </c>
      <c r="E55" s="81">
        <f t="shared" si="29"/>
        <v>2.8891977700000005E-2</v>
      </c>
      <c r="F55" s="81">
        <f t="shared" si="29"/>
        <v>5.1671173399999985E-2</v>
      </c>
      <c r="G55" s="81">
        <f t="shared" si="29"/>
        <v>-8.0407159999999981E-3</v>
      </c>
      <c r="H55" s="81">
        <f t="shared" si="29"/>
        <v>4.941354299999993E-3</v>
      </c>
      <c r="I55" s="81">
        <f t="shared" si="29"/>
        <v>3.7570868999999975E-3</v>
      </c>
      <c r="J55" s="81">
        <f t="shared" si="29"/>
        <v>5.0708024000000011E-3</v>
      </c>
      <c r="K55" s="81">
        <f t="shared" si="29"/>
        <v>8.1202229999999993E-3</v>
      </c>
      <c r="L55" s="81">
        <f t="shared" si="29"/>
        <v>-1.9166609600000002E-2</v>
      </c>
      <c r="M55" s="81">
        <f t="shared" si="29"/>
        <v>0</v>
      </c>
      <c r="N55" s="81">
        <f t="shared" si="29"/>
        <v>0</v>
      </c>
      <c r="O55" s="81">
        <f t="shared" si="29"/>
        <v>0</v>
      </c>
      <c r="P55" s="81">
        <f t="shared" si="29"/>
        <v>0</v>
      </c>
      <c r="Q55" s="81">
        <f t="shared" si="29"/>
        <v>0</v>
      </c>
      <c r="R55" s="81">
        <f t="shared" si="29"/>
        <v>0</v>
      </c>
      <c r="S55" s="81">
        <f t="shared" si="29"/>
        <v>0</v>
      </c>
      <c r="T55" s="81">
        <f t="shared" si="29"/>
        <v>0</v>
      </c>
      <c r="U55" s="81">
        <f t="shared" si="29"/>
        <v>0</v>
      </c>
      <c r="V55" s="81">
        <f t="shared" si="29"/>
        <v>0</v>
      </c>
      <c r="W55" s="81">
        <f t="shared" si="29"/>
        <v>0</v>
      </c>
      <c r="X55" s="81">
        <f t="shared" si="29"/>
        <v>0</v>
      </c>
      <c r="Y55" s="81">
        <f t="shared" si="29"/>
        <v>0</v>
      </c>
      <c r="Z55" s="81">
        <f t="shared" si="29"/>
        <v>0</v>
      </c>
      <c r="AA55" s="81">
        <f t="shared" si="29"/>
        <v>0</v>
      </c>
      <c r="AB55" s="81">
        <f t="shared" si="29"/>
        <v>0</v>
      </c>
    </row>
    <row r="56" spans="1:28" x14ac:dyDescent="0.25">
      <c r="A56" s="2" t="s">
        <v>6</v>
      </c>
      <c r="B56" s="2"/>
      <c r="C56" s="81">
        <f t="shared" si="30"/>
        <v>0</v>
      </c>
      <c r="D56" s="81">
        <f t="shared" si="29"/>
        <v>1.3583006666666668E-2</v>
      </c>
      <c r="E56" s="81">
        <f t="shared" si="29"/>
        <v>4.0172282999999991E-3</v>
      </c>
      <c r="F56" s="81">
        <f t="shared" si="29"/>
        <v>9.6846894999999978E-3</v>
      </c>
      <c r="G56" s="81">
        <f t="shared" si="29"/>
        <v>-9.6133163333333334E-3</v>
      </c>
      <c r="H56" s="81">
        <f t="shared" si="29"/>
        <v>0</v>
      </c>
      <c r="I56" s="81">
        <f t="shared" si="29"/>
        <v>0</v>
      </c>
      <c r="J56" s="81">
        <f t="shared" si="29"/>
        <v>0</v>
      </c>
      <c r="K56" s="81">
        <f t="shared" si="29"/>
        <v>0</v>
      </c>
      <c r="L56" s="81">
        <f t="shared" si="29"/>
        <v>0</v>
      </c>
      <c r="M56" s="81">
        <f t="shared" si="29"/>
        <v>0</v>
      </c>
      <c r="N56" s="81">
        <f t="shared" si="29"/>
        <v>0</v>
      </c>
      <c r="O56" s="81">
        <f t="shared" si="29"/>
        <v>0</v>
      </c>
      <c r="P56" s="81">
        <f t="shared" si="29"/>
        <v>0</v>
      </c>
      <c r="Q56" s="81">
        <f t="shared" si="29"/>
        <v>0</v>
      </c>
      <c r="R56" s="81">
        <f t="shared" si="29"/>
        <v>0</v>
      </c>
      <c r="S56" s="81">
        <f t="shared" si="29"/>
        <v>0</v>
      </c>
      <c r="T56" s="81">
        <f t="shared" si="29"/>
        <v>0</v>
      </c>
      <c r="U56" s="81">
        <f t="shared" si="29"/>
        <v>0</v>
      </c>
      <c r="V56" s="81">
        <f t="shared" si="29"/>
        <v>0</v>
      </c>
      <c r="W56" s="81">
        <f t="shared" si="29"/>
        <v>0</v>
      </c>
      <c r="X56" s="81">
        <f t="shared" si="29"/>
        <v>0</v>
      </c>
      <c r="Y56" s="81">
        <f t="shared" si="29"/>
        <v>0</v>
      </c>
      <c r="Z56" s="81">
        <f t="shared" si="29"/>
        <v>0</v>
      </c>
      <c r="AA56" s="81">
        <f t="shared" si="29"/>
        <v>0</v>
      </c>
      <c r="AB56" s="81">
        <f t="shared" si="29"/>
        <v>0</v>
      </c>
    </row>
    <row r="57" spans="1:28" x14ac:dyDescent="0.25">
      <c r="A57" s="2" t="s">
        <v>7</v>
      </c>
      <c r="B57" s="2"/>
      <c r="C57" s="81">
        <f t="shared" si="30"/>
        <v>0</v>
      </c>
      <c r="D57" s="81">
        <f t="shared" si="29"/>
        <v>0</v>
      </c>
      <c r="E57" s="81">
        <f t="shared" si="29"/>
        <v>0</v>
      </c>
      <c r="F57" s="81">
        <f t="shared" si="29"/>
        <v>0</v>
      </c>
      <c r="G57" s="81">
        <f t="shared" si="29"/>
        <v>0</v>
      </c>
      <c r="H57" s="81">
        <f t="shared" si="29"/>
        <v>0</v>
      </c>
      <c r="I57" s="81">
        <f t="shared" si="29"/>
        <v>0</v>
      </c>
      <c r="J57" s="81">
        <f t="shared" si="29"/>
        <v>0</v>
      </c>
      <c r="K57" s="81">
        <f t="shared" si="29"/>
        <v>0</v>
      </c>
      <c r="L57" s="81">
        <f t="shared" si="29"/>
        <v>0</v>
      </c>
      <c r="M57" s="81">
        <f t="shared" si="29"/>
        <v>0</v>
      </c>
      <c r="N57" s="81">
        <f t="shared" si="29"/>
        <v>0</v>
      </c>
      <c r="O57" s="81">
        <f t="shared" si="29"/>
        <v>0</v>
      </c>
      <c r="P57" s="81">
        <f t="shared" si="29"/>
        <v>0</v>
      </c>
      <c r="Q57" s="81">
        <f t="shared" si="29"/>
        <v>0</v>
      </c>
      <c r="R57" s="81">
        <f t="shared" si="29"/>
        <v>0</v>
      </c>
      <c r="S57" s="81">
        <f t="shared" si="29"/>
        <v>0</v>
      </c>
      <c r="T57" s="81">
        <f t="shared" si="29"/>
        <v>0</v>
      </c>
      <c r="U57" s="81">
        <f t="shared" si="29"/>
        <v>0</v>
      </c>
      <c r="V57" s="81">
        <f t="shared" si="29"/>
        <v>0</v>
      </c>
      <c r="W57" s="81">
        <f t="shared" si="29"/>
        <v>0</v>
      </c>
      <c r="X57" s="81">
        <f t="shared" si="29"/>
        <v>0</v>
      </c>
      <c r="Y57" s="81">
        <f t="shared" si="29"/>
        <v>0</v>
      </c>
      <c r="Z57" s="81">
        <f t="shared" si="29"/>
        <v>0</v>
      </c>
      <c r="AA57" s="81">
        <f t="shared" si="29"/>
        <v>0</v>
      </c>
      <c r="AB57" s="81">
        <f t="shared" si="29"/>
        <v>0</v>
      </c>
    </row>
    <row r="58" spans="1:28" x14ac:dyDescent="0.25">
      <c r="A58" s="2" t="s">
        <v>8</v>
      </c>
      <c r="B58" s="2"/>
      <c r="C58" s="81">
        <f t="shared" si="30"/>
        <v>5.7496630063000005</v>
      </c>
      <c r="D58" s="81">
        <f t="shared" si="29"/>
        <v>16.886149529933338</v>
      </c>
      <c r="E58" s="81">
        <f t="shared" si="29"/>
        <v>17.937028320699994</v>
      </c>
      <c r="F58" s="81">
        <f t="shared" si="29"/>
        <v>12.338507041599994</v>
      </c>
      <c r="G58" s="81">
        <f t="shared" si="29"/>
        <v>10.228737247266666</v>
      </c>
      <c r="H58" s="81">
        <f t="shared" si="29"/>
        <v>12.854231812199993</v>
      </c>
      <c r="I58" s="81">
        <f t="shared" si="29"/>
        <v>12.430513312900002</v>
      </c>
      <c r="J58" s="81">
        <f t="shared" si="29"/>
        <v>9.7426256239333302</v>
      </c>
      <c r="K58" s="81">
        <f t="shared" si="29"/>
        <v>11.968777286699995</v>
      </c>
      <c r="L58" s="81">
        <f t="shared" si="29"/>
        <v>11.811217991999998</v>
      </c>
      <c r="M58" s="81">
        <f t="shared" si="29"/>
        <v>10.241255119133335</v>
      </c>
      <c r="N58" s="81">
        <f t="shared" si="29"/>
        <v>11.100015452700001</v>
      </c>
      <c r="O58" s="81">
        <f t="shared" si="29"/>
        <v>11.20961282799999</v>
      </c>
      <c r="P58" s="81">
        <f t="shared" si="29"/>
        <v>8.2024048782666643</v>
      </c>
      <c r="Q58" s="81">
        <f t="shared" si="29"/>
        <v>8.3986604839000023</v>
      </c>
      <c r="R58" s="81">
        <f t="shared" si="29"/>
        <v>11.7568223018</v>
      </c>
      <c r="S58" s="81">
        <f t="shared" si="29"/>
        <v>6.9452360009999952</v>
      </c>
      <c r="T58" s="81">
        <f t="shared" si="29"/>
        <v>9.101974171500002</v>
      </c>
      <c r="U58" s="81">
        <f t="shared" si="29"/>
        <v>9.1546689119</v>
      </c>
      <c r="V58" s="81">
        <f t="shared" si="29"/>
        <v>9.9254239898666636</v>
      </c>
      <c r="W58" s="81">
        <f t="shared" si="29"/>
        <v>6.8903503044999965</v>
      </c>
      <c r="X58" s="81">
        <f t="shared" si="29"/>
        <v>3.9203425184000009</v>
      </c>
      <c r="Y58" s="81">
        <f t="shared" si="29"/>
        <v>7.7145041637999965</v>
      </c>
      <c r="Z58" s="81">
        <f t="shared" si="29"/>
        <v>3.6227783068999999</v>
      </c>
      <c r="AA58" s="81">
        <f t="shared" si="29"/>
        <v>1.4000715732666649</v>
      </c>
      <c r="AB58" s="81">
        <f t="shared" si="29"/>
        <v>0.83447805110000262</v>
      </c>
    </row>
    <row r="60" spans="1:28" ht="31.5" customHeight="1" x14ac:dyDescent="0.25">
      <c r="A60" s="2"/>
      <c r="B60" s="80" t="s">
        <v>171</v>
      </c>
      <c r="C60" s="80" t="s">
        <v>172</v>
      </c>
      <c r="D60" s="80" t="s">
        <v>170</v>
      </c>
      <c r="E60" s="80" t="s">
        <v>173</v>
      </c>
    </row>
    <row r="61" spans="1:28" x14ac:dyDescent="0.25">
      <c r="A61" s="2" t="s">
        <v>0</v>
      </c>
      <c r="B61" s="48">
        <f>AVERAGE(F50:AB50)</f>
        <v>2.8377658253086953</v>
      </c>
      <c r="C61" s="48">
        <f>_xlfn.STDEV.S(F50:AB50)</f>
        <v>1.3651987657863833</v>
      </c>
      <c r="D61" s="48">
        <f>MIN(F50:AB50)</f>
        <v>0.13603584066666677</v>
      </c>
      <c r="E61" s="48">
        <f>MAX(F50:AB50)</f>
        <v>5.0019384360999997</v>
      </c>
    </row>
    <row r="62" spans="1:28" x14ac:dyDescent="0.25">
      <c r="A62" s="2" t="s">
        <v>1</v>
      </c>
      <c r="B62" s="48">
        <f t="shared" ref="B62:B69" si="31">AVERAGE(F51:AB51)</f>
        <v>0.20803898354130429</v>
      </c>
      <c r="C62" s="48">
        <f t="shared" ref="C62:C69" si="32">_xlfn.STDEV.S(F51:AB51)</f>
        <v>0.35294039716271441</v>
      </c>
      <c r="D62" s="48">
        <f t="shared" ref="D62:D69" si="33">MIN(F51:AB51)</f>
        <v>-0.31883756379999995</v>
      </c>
      <c r="E62" s="48">
        <f t="shared" ref="E62:E69" si="34">MAX(F51:AB51)</f>
        <v>1.1690938328</v>
      </c>
    </row>
    <row r="63" spans="1:28" x14ac:dyDescent="0.25">
      <c r="A63" s="2" t="s">
        <v>2</v>
      </c>
      <c r="B63" s="48">
        <f t="shared" si="31"/>
        <v>1.2623472245804346</v>
      </c>
      <c r="C63" s="48">
        <f t="shared" si="32"/>
        <v>0.45432714812225372</v>
      </c>
      <c r="D63" s="48">
        <f t="shared" si="33"/>
        <v>0.10653914059999989</v>
      </c>
      <c r="E63" s="48">
        <f t="shared" si="34"/>
        <v>1.7134944986999998</v>
      </c>
    </row>
    <row r="64" spans="1:28" x14ac:dyDescent="0.25">
      <c r="A64" s="2" t="s">
        <v>3</v>
      </c>
      <c r="B64" s="48">
        <f t="shared" si="31"/>
        <v>2.3727456285666664</v>
      </c>
      <c r="C64" s="48">
        <f t="shared" si="32"/>
        <v>1.1577433845190177</v>
      </c>
      <c r="D64" s="48">
        <f t="shared" si="33"/>
        <v>0.31428458219999994</v>
      </c>
      <c r="E64" s="48">
        <f t="shared" si="34"/>
        <v>5.211257991100001</v>
      </c>
    </row>
    <row r="65" spans="1:28" x14ac:dyDescent="0.25">
      <c r="A65" s="2" t="s">
        <v>4</v>
      </c>
      <c r="B65" s="48">
        <f t="shared" si="31"/>
        <v>2.0907016721362317</v>
      </c>
      <c r="C65" s="48">
        <f t="shared" si="32"/>
        <v>0.91037647178015857</v>
      </c>
      <c r="D65" s="48">
        <f t="shared" si="33"/>
        <v>-0.23506333639999957</v>
      </c>
      <c r="E65" s="48">
        <f t="shared" si="34"/>
        <v>3.3569487031999996</v>
      </c>
    </row>
    <row r="66" spans="1:28" x14ac:dyDescent="0.25">
      <c r="A66" s="2" t="s">
        <v>74</v>
      </c>
      <c r="B66" s="48">
        <f t="shared" si="31"/>
        <v>2.0153614956521728E-3</v>
      </c>
      <c r="C66" s="48">
        <f t="shared" si="32"/>
        <v>1.1944354420867567E-2</v>
      </c>
      <c r="D66" s="48">
        <f t="shared" si="33"/>
        <v>-1.9166609600000002E-2</v>
      </c>
      <c r="E66" s="48">
        <f t="shared" si="34"/>
        <v>5.1671173399999985E-2</v>
      </c>
    </row>
    <row r="67" spans="1:28" x14ac:dyDescent="0.25">
      <c r="A67" s="2" t="s">
        <v>6</v>
      </c>
      <c r="B67" s="48">
        <f t="shared" si="31"/>
        <v>3.103181159420192E-6</v>
      </c>
      <c r="C67" s="48">
        <f t="shared" si="32"/>
        <v>2.9093020105757134E-3</v>
      </c>
      <c r="D67" s="48">
        <f t="shared" si="33"/>
        <v>-9.6133163333333334E-3</v>
      </c>
      <c r="E67" s="48">
        <f t="shared" si="34"/>
        <v>9.6846894999999978E-3</v>
      </c>
    </row>
    <row r="68" spans="1:28" x14ac:dyDescent="0.25">
      <c r="A68" s="2" t="s">
        <v>7</v>
      </c>
      <c r="B68" s="48">
        <f t="shared" si="31"/>
        <v>0</v>
      </c>
      <c r="C68" s="48">
        <f t="shared" si="32"/>
        <v>0</v>
      </c>
      <c r="D68" s="48">
        <f t="shared" si="33"/>
        <v>0</v>
      </c>
      <c r="E68" s="48">
        <f t="shared" si="34"/>
        <v>0</v>
      </c>
    </row>
    <row r="69" spans="1:28" x14ac:dyDescent="0.25">
      <c r="A69" s="2" t="s">
        <v>8</v>
      </c>
      <c r="B69" s="48">
        <f t="shared" si="31"/>
        <v>8.7736177988101414</v>
      </c>
      <c r="C69" s="48">
        <f t="shared" si="32"/>
        <v>3.4717516401903565</v>
      </c>
      <c r="D69" s="48">
        <f t="shared" si="33"/>
        <v>0.83447805110000262</v>
      </c>
      <c r="E69" s="48">
        <f t="shared" si="34"/>
        <v>12.854231812199993</v>
      </c>
    </row>
    <row r="71" spans="1:28" x14ac:dyDescent="0.25">
      <c r="A71" s="137" t="s">
        <v>169</v>
      </c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</row>
    <row r="72" spans="1:28" x14ac:dyDescent="0.25">
      <c r="A72" s="2"/>
      <c r="B72" s="2">
        <v>0</v>
      </c>
      <c r="C72" s="2">
        <v>2</v>
      </c>
      <c r="D72" s="2">
        <v>5</v>
      </c>
      <c r="E72" s="2">
        <v>7</v>
      </c>
      <c r="F72" s="2">
        <v>9</v>
      </c>
      <c r="G72" s="2">
        <v>12</v>
      </c>
      <c r="H72" s="2">
        <v>14</v>
      </c>
      <c r="I72" s="2">
        <v>16</v>
      </c>
      <c r="J72" s="2">
        <v>19</v>
      </c>
      <c r="K72" s="2">
        <v>21</v>
      </c>
      <c r="L72" s="2">
        <v>23</v>
      </c>
      <c r="M72" s="2">
        <v>26</v>
      </c>
      <c r="N72" s="2">
        <v>28</v>
      </c>
      <c r="O72" s="2">
        <v>30</v>
      </c>
      <c r="P72" s="2">
        <v>33</v>
      </c>
      <c r="Q72" s="2">
        <v>35</v>
      </c>
      <c r="R72" s="2">
        <v>37</v>
      </c>
      <c r="S72" s="2">
        <v>40</v>
      </c>
      <c r="T72" s="2">
        <v>42</v>
      </c>
      <c r="U72" s="2">
        <v>44</v>
      </c>
      <c r="V72" s="2">
        <v>47</v>
      </c>
      <c r="W72" s="2">
        <v>49</v>
      </c>
      <c r="X72" s="2">
        <v>51</v>
      </c>
      <c r="Y72" s="2">
        <v>54</v>
      </c>
      <c r="Z72" s="2">
        <v>58</v>
      </c>
      <c r="AA72" s="2">
        <v>61</v>
      </c>
      <c r="AB72" s="2">
        <v>63</v>
      </c>
    </row>
    <row r="73" spans="1:28" x14ac:dyDescent="0.25">
      <c r="A73" s="2" t="s">
        <v>0</v>
      </c>
      <c r="B73" s="2"/>
      <c r="C73" s="11">
        <f t="shared" ref="C73:AB73" si="35">C27/44550</f>
        <v>0.11326276315600449</v>
      </c>
      <c r="D73" s="11">
        <f t="shared" si="35"/>
        <v>0.27966624720987654</v>
      </c>
      <c r="E73" s="11">
        <f t="shared" si="35"/>
        <v>0.23065982344781144</v>
      </c>
      <c r="F73" s="11">
        <f t="shared" si="35"/>
        <v>8.5518616933782224E-2</v>
      </c>
      <c r="G73" s="11">
        <f t="shared" si="35"/>
        <v>0.33677331986083053</v>
      </c>
      <c r="H73" s="11">
        <f t="shared" si="35"/>
        <v>0.22455391407856337</v>
      </c>
      <c r="I73" s="11">
        <f t="shared" si="35"/>
        <v>0.18599945313580249</v>
      </c>
      <c r="J73" s="11">
        <f t="shared" si="35"/>
        <v>0.20200699010998877</v>
      </c>
      <c r="K73" s="11">
        <f t="shared" si="35"/>
        <v>0.18411437034792369</v>
      </c>
      <c r="L73" s="11">
        <f t="shared" si="35"/>
        <v>0.15447983807856336</v>
      </c>
      <c r="M73" s="11">
        <f t="shared" si="35"/>
        <v>0.20843512243771042</v>
      </c>
      <c r="N73" s="11">
        <f t="shared" si="35"/>
        <v>0.1565935658945006</v>
      </c>
      <c r="O73" s="11">
        <f t="shared" si="35"/>
        <v>0.17572718086644218</v>
      </c>
      <c r="P73" s="11">
        <f t="shared" si="35"/>
        <v>0.18751713068013467</v>
      </c>
      <c r="Q73" s="11">
        <f t="shared" si="35"/>
        <v>0.12778156625813694</v>
      </c>
      <c r="R73" s="11">
        <f t="shared" si="35"/>
        <v>0.19534858381144776</v>
      </c>
      <c r="S73" s="11">
        <f t="shared" si="35"/>
        <v>0.1788671635869809</v>
      </c>
      <c r="T73" s="11">
        <f t="shared" si="35"/>
        <v>0.13827888875869807</v>
      </c>
      <c r="U73" s="11">
        <f t="shared" si="35"/>
        <v>0.12704620452974186</v>
      </c>
      <c r="V73" s="11">
        <f t="shared" si="35"/>
        <v>0.17774346042648709</v>
      </c>
      <c r="W73" s="11">
        <f t="shared" si="35"/>
        <v>0.14094976378451179</v>
      </c>
      <c r="X73" s="11">
        <f t="shared" si="35"/>
        <v>2.4868628965207605E-2</v>
      </c>
      <c r="Y73" s="11">
        <f t="shared" si="35"/>
        <v>0.12124648769472501</v>
      </c>
      <c r="Z73" s="11">
        <f t="shared" si="35"/>
        <v>6.7191177625140291E-2</v>
      </c>
      <c r="AA73" s="11">
        <f t="shared" si="35"/>
        <v>9.1606626711560092E-3</v>
      </c>
      <c r="AB73" s="11">
        <f t="shared" si="35"/>
        <v>2.7438851263748568E-2</v>
      </c>
    </row>
    <row r="74" spans="1:28" x14ac:dyDescent="0.25">
      <c r="A74" s="2" t="s">
        <v>1</v>
      </c>
      <c r="B74" s="2"/>
      <c r="C74" s="11">
        <f t="shared" ref="C74:AB74" si="36">C28/44550</f>
        <v>3.3131063524130193E-2</v>
      </c>
      <c r="D74" s="11">
        <f t="shared" si="36"/>
        <v>7.5894795295173956E-2</v>
      </c>
      <c r="E74" s="11">
        <f t="shared" si="36"/>
        <v>3.6353230850729508E-2</v>
      </c>
      <c r="F74" s="11">
        <f t="shared" si="36"/>
        <v>5.153853515600449E-2</v>
      </c>
      <c r="G74" s="11">
        <f t="shared" si="36"/>
        <v>7.8339720404040306E-3</v>
      </c>
      <c r="H74" s="11">
        <f t="shared" si="36"/>
        <v>1.542714812121211E-2</v>
      </c>
      <c r="I74" s="11">
        <f t="shared" si="36"/>
        <v>1.1789555802469133E-2</v>
      </c>
      <c r="J74" s="11">
        <f t="shared" si="36"/>
        <v>1.3453944116722785E-2</v>
      </c>
      <c r="K74" s="11">
        <f t="shared" si="36"/>
        <v>1.0466856107744102E-2</v>
      </c>
      <c r="L74" s="11">
        <f t="shared" si="36"/>
        <v>7.4273839236812583E-3</v>
      </c>
      <c r="M74" s="11">
        <f t="shared" si="36"/>
        <v>8.9760726285072912E-3</v>
      </c>
      <c r="N74" s="11">
        <f t="shared" si="36"/>
        <v>7.0736310437710444E-3</v>
      </c>
      <c r="O74" s="11">
        <f t="shared" si="36"/>
        <v>7.6605412435465734E-3</v>
      </c>
      <c r="P74" s="11">
        <f t="shared" si="36"/>
        <v>8.1483482244668927E-3</v>
      </c>
      <c r="Q74" s="11">
        <f t="shared" si="36"/>
        <v>5.2484571618406285E-2</v>
      </c>
      <c r="R74" s="11">
        <f t="shared" si="36"/>
        <v>-7.7344825140291777E-3</v>
      </c>
      <c r="S74" s="11">
        <f t="shared" si="36"/>
        <v>5.6154757485970801E-3</v>
      </c>
      <c r="T74" s="11">
        <f t="shared" si="36"/>
        <v>3.1319009005611673E-2</v>
      </c>
      <c r="U74" s="11">
        <f t="shared" si="36"/>
        <v>-1.4313695344556674E-2</v>
      </c>
      <c r="V74" s="11">
        <f t="shared" si="36"/>
        <v>5.1017953984287294E-3</v>
      </c>
      <c r="W74" s="11">
        <f t="shared" si="36"/>
        <v>3.2068070527497198E-3</v>
      </c>
      <c r="X74" s="11">
        <f t="shared" si="36"/>
        <v>-7.9501231874298697E-4</v>
      </c>
      <c r="Y74" s="11">
        <f t="shared" si="36"/>
        <v>4.206765310886644E-3</v>
      </c>
      <c r="Z74" s="11">
        <f t="shared" si="36"/>
        <v>1.2689093288439941E-3</v>
      </c>
      <c r="AA74" s="11">
        <f t="shared" si="36"/>
        <v>2.0745175622895631E-3</v>
      </c>
      <c r="AB74" s="11">
        <f t="shared" si="36"/>
        <v>1.6842762199775524E-3</v>
      </c>
    </row>
    <row r="75" spans="1:28" x14ac:dyDescent="0.25">
      <c r="A75" s="2" t="s">
        <v>2</v>
      </c>
      <c r="B75" s="2"/>
      <c r="C75" s="11">
        <f t="shared" ref="C75:AB75" si="37">C29/44550</f>
        <v>2.8139913355780019E-2</v>
      </c>
      <c r="D75" s="11">
        <f t="shared" si="37"/>
        <v>0.13046357073400675</v>
      </c>
      <c r="E75" s="11">
        <f t="shared" si="37"/>
        <v>0.12691593652974187</v>
      </c>
      <c r="F75" s="11">
        <f t="shared" si="37"/>
        <v>7.6924556619528614E-2</v>
      </c>
      <c r="G75" s="11">
        <f t="shared" si="37"/>
        <v>8.2480241162738499E-2</v>
      </c>
      <c r="H75" s="11">
        <f t="shared" si="37"/>
        <v>6.9290771079685731E-2</v>
      </c>
      <c r="I75" s="11">
        <f t="shared" si="37"/>
        <v>7.4045409934904591E-2</v>
      </c>
      <c r="J75" s="11">
        <f t="shared" si="37"/>
        <v>9.0719281468013474E-2</v>
      </c>
      <c r="K75" s="11">
        <f t="shared" si="37"/>
        <v>7.1413551052749713E-2</v>
      </c>
      <c r="L75" s="11">
        <f t="shared" si="37"/>
        <v>6.8022719744107729E-2</v>
      </c>
      <c r="M75" s="11">
        <f t="shared" si="37"/>
        <v>9.2360760377104362E-2</v>
      </c>
      <c r="N75" s="11">
        <f t="shared" si="37"/>
        <v>7.0507152511784493E-2</v>
      </c>
      <c r="O75" s="11">
        <f t="shared" si="37"/>
        <v>7.6536090846240148E-2</v>
      </c>
      <c r="P75" s="11">
        <f t="shared" si="37"/>
        <v>8.2666800615039268E-2</v>
      </c>
      <c r="Q75" s="11">
        <f t="shared" si="37"/>
        <v>7.4007023151515153E-2</v>
      </c>
      <c r="R75" s="11">
        <f t="shared" si="37"/>
        <v>6.8718123645342327E-2</v>
      </c>
      <c r="S75" s="11">
        <f t="shared" si="37"/>
        <v>7.441357705948369E-2</v>
      </c>
      <c r="T75" s="11">
        <f t="shared" si="37"/>
        <v>6.828373093602691E-2</v>
      </c>
      <c r="U75" s="11">
        <f t="shared" si="37"/>
        <v>5.998221443322109E-2</v>
      </c>
      <c r="V75" s="11">
        <f t="shared" si="37"/>
        <v>0.10339333442873176</v>
      </c>
      <c r="W75" s="11">
        <f t="shared" si="37"/>
        <v>4.2124020278338919E-2</v>
      </c>
      <c r="X75" s="11">
        <f t="shared" si="37"/>
        <v>3.6164521485970803E-2</v>
      </c>
      <c r="Y75" s="11">
        <f t="shared" si="37"/>
        <v>8.5015321831649823E-2</v>
      </c>
      <c r="Z75" s="11">
        <f t="shared" si="37"/>
        <v>5.2034688947250267E-2</v>
      </c>
      <c r="AA75" s="11">
        <f t="shared" si="37"/>
        <v>1.3871068390572382E-2</v>
      </c>
      <c r="AB75" s="11">
        <f t="shared" si="37"/>
        <v>4.7829019349045964E-3</v>
      </c>
    </row>
    <row r="76" spans="1:28" x14ac:dyDescent="0.25">
      <c r="A76" s="2" t="s">
        <v>3</v>
      </c>
      <c r="B76" s="2"/>
      <c r="C76" s="11">
        <f t="shared" ref="C76:AB76" si="38">C30/44550</f>
        <v>5.1649327676767672E-2</v>
      </c>
      <c r="D76" s="11">
        <f t="shared" si="38"/>
        <v>0.43183445014590355</v>
      </c>
      <c r="E76" s="11">
        <f t="shared" si="38"/>
        <v>0.2352680496386082</v>
      </c>
      <c r="F76" s="11">
        <f t="shared" si="38"/>
        <v>0.23395097603142542</v>
      </c>
      <c r="G76" s="11">
        <f t="shared" si="38"/>
        <v>0.13263553714927048</v>
      </c>
      <c r="H76" s="11">
        <f t="shared" si="38"/>
        <v>0.15048002308866437</v>
      </c>
      <c r="I76" s="11">
        <f t="shared" si="38"/>
        <v>0.17183886678338944</v>
      </c>
      <c r="J76" s="11">
        <f t="shared" si="38"/>
        <v>0.21388309068462399</v>
      </c>
      <c r="K76" s="11">
        <f t="shared" si="38"/>
        <v>0.15249909162738498</v>
      </c>
      <c r="L76" s="11">
        <f t="shared" si="38"/>
        <v>0.16210475755331091</v>
      </c>
      <c r="M76" s="11">
        <f t="shared" si="38"/>
        <v>0.21762189657463518</v>
      </c>
      <c r="N76" s="11">
        <f t="shared" si="38"/>
        <v>0.13757573432547698</v>
      </c>
      <c r="O76" s="11">
        <f t="shared" si="38"/>
        <v>0.11121749465319856</v>
      </c>
      <c r="P76" s="11">
        <f t="shared" si="38"/>
        <v>0.13418950839506175</v>
      </c>
      <c r="Q76" s="11">
        <f t="shared" si="38"/>
        <v>5.6628819182940472E-2</v>
      </c>
      <c r="R76" s="11">
        <f t="shared" si="38"/>
        <v>0.12076647757575756</v>
      </c>
      <c r="S76" s="11">
        <f t="shared" si="38"/>
        <v>9.0741993925925885E-2</v>
      </c>
      <c r="T76" s="11">
        <f t="shared" si="38"/>
        <v>7.702992438608304E-2</v>
      </c>
      <c r="U76" s="11">
        <f t="shared" si="38"/>
        <v>9.4954356866442172E-2</v>
      </c>
      <c r="V76" s="11">
        <f t="shared" si="38"/>
        <v>0.18682315353086421</v>
      </c>
      <c r="W76" s="11">
        <f t="shared" si="38"/>
        <v>5.0338056938271536E-2</v>
      </c>
      <c r="X76" s="11">
        <f t="shared" si="38"/>
        <v>7.3216508179573495E-2</v>
      </c>
      <c r="Y76" s="11">
        <f t="shared" si="38"/>
        <v>0.15977681753984288</v>
      </c>
      <c r="Z76" s="11">
        <f t="shared" si="38"/>
        <v>0.11448435779124577</v>
      </c>
      <c r="AA76" s="11">
        <f t="shared" si="38"/>
        <v>4.3358717535353516E-2</v>
      </c>
      <c r="AB76" s="11">
        <f t="shared" si="38"/>
        <v>1.4109296619528616E-2</v>
      </c>
    </row>
    <row r="77" spans="1:28" x14ac:dyDescent="0.25">
      <c r="A77" s="2" t="s">
        <v>4</v>
      </c>
      <c r="B77" s="2"/>
      <c r="C77" s="11">
        <f t="shared" ref="C77:AB77" si="39">C31/44550</f>
        <v>3.0140612929292925E-2</v>
      </c>
      <c r="D77" s="11">
        <f t="shared" si="39"/>
        <v>0.21579851768350167</v>
      </c>
      <c r="E77" s="11">
        <f t="shared" si="39"/>
        <v>0.17457935076543213</v>
      </c>
      <c r="F77" s="11">
        <f t="shared" si="39"/>
        <v>0.10323010667115599</v>
      </c>
      <c r="G77" s="11">
        <f t="shared" si="39"/>
        <v>0.1302696085476992</v>
      </c>
      <c r="H77" s="11">
        <f t="shared" si="39"/>
        <v>0.11709620010325475</v>
      </c>
      <c r="I77" s="11">
        <f t="shared" si="39"/>
        <v>0.11420578172839503</v>
      </c>
      <c r="J77" s="11">
        <f t="shared" si="39"/>
        <v>0.13566429103030303</v>
      </c>
      <c r="K77" s="11">
        <f t="shared" si="39"/>
        <v>0.11846043226487088</v>
      </c>
      <c r="L77" s="11">
        <f t="shared" si="39"/>
        <v>0.13907123118742984</v>
      </c>
      <c r="M77" s="11">
        <f t="shared" si="39"/>
        <v>0.16225295735129072</v>
      </c>
      <c r="N77" s="11">
        <f t="shared" si="39"/>
        <v>0.12656710826487091</v>
      </c>
      <c r="O77" s="11">
        <f t="shared" si="39"/>
        <v>0.13209608085297411</v>
      </c>
      <c r="P77" s="11">
        <f t="shared" si="39"/>
        <v>0.13982870893827165</v>
      </c>
      <c r="Q77" s="11">
        <f t="shared" si="39"/>
        <v>6.6142261490460139E-2</v>
      </c>
      <c r="R77" s="11">
        <f t="shared" si="39"/>
        <v>0.15070476782042647</v>
      </c>
      <c r="S77" s="11">
        <f t="shared" si="39"/>
        <v>0.1180544496790123</v>
      </c>
      <c r="T77" s="11">
        <f t="shared" si="39"/>
        <v>9.3706816004489338E-2</v>
      </c>
      <c r="U77" s="11">
        <f t="shared" si="39"/>
        <v>0.14331493351739613</v>
      </c>
      <c r="V77" s="11">
        <f t="shared" si="39"/>
        <v>0.19531697607182938</v>
      </c>
      <c r="W77" s="11">
        <f t="shared" si="39"/>
        <v>7.2712454280583608E-2</v>
      </c>
      <c r="X77" s="11">
        <f t="shared" si="39"/>
        <v>4.2542773144781144E-2</v>
      </c>
      <c r="Y77" s="11">
        <f t="shared" si="39"/>
        <v>0.14924983750841753</v>
      </c>
      <c r="Z77" s="11">
        <f t="shared" si="39"/>
        <v>9.0298379833894465E-2</v>
      </c>
      <c r="AA77" s="11">
        <f t="shared" si="39"/>
        <v>2.5815947865319849E-2</v>
      </c>
      <c r="AB77" s="11">
        <f t="shared" si="39"/>
        <v>-1.0552787268237915E-2</v>
      </c>
    </row>
    <row r="78" spans="1:28" x14ac:dyDescent="0.25">
      <c r="A78" s="2" t="s">
        <v>74</v>
      </c>
      <c r="B78" s="2"/>
      <c r="C78" s="11">
        <f t="shared" ref="C78:AB78" si="40">C32/44550</f>
        <v>1.7981153759820425E-3</v>
      </c>
      <c r="D78" s="11">
        <f t="shared" si="40"/>
        <v>2.5421848080808078E-3</v>
      </c>
      <c r="E78" s="11">
        <f t="shared" si="40"/>
        <v>1.2970584826038161E-3</v>
      </c>
      <c r="F78" s="11">
        <f t="shared" si="40"/>
        <v>2.3196935308641971E-3</v>
      </c>
      <c r="G78" s="11">
        <f t="shared" si="40"/>
        <v>-5.4146235690235678E-4</v>
      </c>
      <c r="H78" s="11">
        <f t="shared" si="40"/>
        <v>2.2183408754208723E-4</v>
      </c>
      <c r="I78" s="11">
        <f t="shared" si="40"/>
        <v>1.6866832323232311E-4</v>
      </c>
      <c r="J78" s="11">
        <f t="shared" si="40"/>
        <v>3.4146817508417512E-4</v>
      </c>
      <c r="K78" s="11">
        <f t="shared" si="40"/>
        <v>3.6454424242424237E-4</v>
      </c>
      <c r="L78" s="11">
        <f t="shared" si="40"/>
        <v>-8.6045385409652079E-4</v>
      </c>
      <c r="M78" s="11">
        <f t="shared" si="40"/>
        <v>0</v>
      </c>
      <c r="N78" s="11">
        <f t="shared" si="40"/>
        <v>0</v>
      </c>
      <c r="O78" s="11">
        <f t="shared" si="40"/>
        <v>0</v>
      </c>
      <c r="P78" s="11">
        <f t="shared" si="40"/>
        <v>0</v>
      </c>
      <c r="Q78" s="11">
        <f t="shared" si="40"/>
        <v>0</v>
      </c>
      <c r="R78" s="11">
        <f t="shared" si="40"/>
        <v>0</v>
      </c>
      <c r="S78" s="11">
        <f t="shared" si="40"/>
        <v>0</v>
      </c>
      <c r="T78" s="11">
        <f t="shared" si="40"/>
        <v>0</v>
      </c>
      <c r="U78" s="11">
        <f t="shared" si="40"/>
        <v>0</v>
      </c>
      <c r="V78" s="11">
        <f t="shared" si="40"/>
        <v>0</v>
      </c>
      <c r="W78" s="11">
        <f t="shared" si="40"/>
        <v>0</v>
      </c>
      <c r="X78" s="11">
        <f t="shared" si="40"/>
        <v>0</v>
      </c>
      <c r="Y78" s="11">
        <f t="shared" si="40"/>
        <v>0</v>
      </c>
      <c r="Z78" s="11">
        <f t="shared" si="40"/>
        <v>0</v>
      </c>
      <c r="AA78" s="11">
        <f t="shared" si="40"/>
        <v>0</v>
      </c>
      <c r="AB78" s="11">
        <f t="shared" si="40"/>
        <v>0</v>
      </c>
    </row>
    <row r="79" spans="1:28" x14ac:dyDescent="0.25">
      <c r="A79" s="2" t="s">
        <v>6</v>
      </c>
      <c r="B79" s="2"/>
      <c r="C79" s="11">
        <f t="shared" ref="C79:AB79" si="41">C33/44550</f>
        <v>0</v>
      </c>
      <c r="D79" s="11">
        <f t="shared" si="41"/>
        <v>9.1468058361391703E-4</v>
      </c>
      <c r="E79" s="11">
        <f t="shared" si="41"/>
        <v>1.8034694949494947E-4</v>
      </c>
      <c r="F79" s="11">
        <f t="shared" si="41"/>
        <v>4.3477842873176193E-4</v>
      </c>
      <c r="G79" s="11">
        <f t="shared" si="41"/>
        <v>-6.4736136924803595E-4</v>
      </c>
      <c r="H79" s="11">
        <f t="shared" si="41"/>
        <v>0</v>
      </c>
      <c r="I79" s="11">
        <f t="shared" si="41"/>
        <v>0</v>
      </c>
      <c r="J79" s="11">
        <f t="shared" si="41"/>
        <v>0</v>
      </c>
      <c r="K79" s="11">
        <f t="shared" si="41"/>
        <v>0</v>
      </c>
      <c r="L79" s="11">
        <f t="shared" si="41"/>
        <v>0</v>
      </c>
      <c r="M79" s="11">
        <f t="shared" si="41"/>
        <v>0</v>
      </c>
      <c r="N79" s="11">
        <f t="shared" si="41"/>
        <v>0</v>
      </c>
      <c r="O79" s="11">
        <f t="shared" si="41"/>
        <v>0</v>
      </c>
      <c r="P79" s="11">
        <f t="shared" si="41"/>
        <v>0</v>
      </c>
      <c r="Q79" s="11">
        <f t="shared" si="41"/>
        <v>0</v>
      </c>
      <c r="R79" s="11">
        <f t="shared" si="41"/>
        <v>0</v>
      </c>
      <c r="S79" s="11">
        <f t="shared" si="41"/>
        <v>0</v>
      </c>
      <c r="T79" s="11">
        <f t="shared" si="41"/>
        <v>0</v>
      </c>
      <c r="U79" s="11">
        <f t="shared" si="41"/>
        <v>0</v>
      </c>
      <c r="V79" s="11">
        <f t="shared" si="41"/>
        <v>0</v>
      </c>
      <c r="W79" s="11">
        <f t="shared" si="41"/>
        <v>0</v>
      </c>
      <c r="X79" s="11">
        <f t="shared" si="41"/>
        <v>0</v>
      </c>
      <c r="Y79" s="11">
        <f t="shared" si="41"/>
        <v>0</v>
      </c>
      <c r="Z79" s="11">
        <f t="shared" si="41"/>
        <v>0</v>
      </c>
      <c r="AA79" s="11">
        <f t="shared" si="41"/>
        <v>0</v>
      </c>
      <c r="AB79" s="11">
        <f t="shared" si="41"/>
        <v>0</v>
      </c>
    </row>
    <row r="80" spans="1:28" x14ac:dyDescent="0.25">
      <c r="A80" s="2" t="s">
        <v>7</v>
      </c>
      <c r="B80" s="2"/>
      <c r="C80" s="11">
        <f t="shared" ref="C80:AB80" si="42">C34/44550</f>
        <v>0</v>
      </c>
      <c r="D80" s="11">
        <f t="shared" si="42"/>
        <v>0</v>
      </c>
      <c r="E80" s="11">
        <f t="shared" si="42"/>
        <v>0</v>
      </c>
      <c r="F80" s="11">
        <f t="shared" si="42"/>
        <v>0</v>
      </c>
      <c r="G80" s="11">
        <f t="shared" si="42"/>
        <v>0</v>
      </c>
      <c r="H80" s="11">
        <f t="shared" si="42"/>
        <v>0</v>
      </c>
      <c r="I80" s="11">
        <f t="shared" si="42"/>
        <v>0</v>
      </c>
      <c r="J80" s="11">
        <f t="shared" si="42"/>
        <v>0</v>
      </c>
      <c r="K80" s="11">
        <f t="shared" si="42"/>
        <v>0</v>
      </c>
      <c r="L80" s="11">
        <f t="shared" si="42"/>
        <v>0</v>
      </c>
      <c r="M80" s="11">
        <f t="shared" si="42"/>
        <v>0</v>
      </c>
      <c r="N80" s="11">
        <f t="shared" si="42"/>
        <v>0</v>
      </c>
      <c r="O80" s="11">
        <f t="shared" si="42"/>
        <v>0</v>
      </c>
      <c r="P80" s="11">
        <f t="shared" si="42"/>
        <v>0</v>
      </c>
      <c r="Q80" s="11">
        <f t="shared" si="42"/>
        <v>0</v>
      </c>
      <c r="R80" s="11">
        <f t="shared" si="42"/>
        <v>0</v>
      </c>
      <c r="S80" s="11">
        <f t="shared" si="42"/>
        <v>0</v>
      </c>
      <c r="T80" s="11">
        <f t="shared" si="42"/>
        <v>0</v>
      </c>
      <c r="U80" s="11">
        <f t="shared" si="42"/>
        <v>0</v>
      </c>
      <c r="V80" s="11">
        <f t="shared" si="42"/>
        <v>0</v>
      </c>
      <c r="W80" s="11">
        <f t="shared" si="42"/>
        <v>0</v>
      </c>
      <c r="X80" s="11">
        <f t="shared" si="42"/>
        <v>0</v>
      </c>
      <c r="Y80" s="11">
        <f t="shared" si="42"/>
        <v>0</v>
      </c>
      <c r="Z80" s="11">
        <f t="shared" si="42"/>
        <v>0</v>
      </c>
      <c r="AA80" s="11">
        <f t="shared" si="42"/>
        <v>0</v>
      </c>
      <c r="AB80" s="11">
        <f t="shared" si="42"/>
        <v>0</v>
      </c>
    </row>
    <row r="81" spans="1:28" x14ac:dyDescent="0.25">
      <c r="A81" s="2" t="s">
        <v>8</v>
      </c>
      <c r="B81" s="2"/>
      <c r="C81" s="11">
        <f t="shared" ref="C81:AB81" si="43">C35/44550</f>
        <v>0.25812179601795737</v>
      </c>
      <c r="D81" s="11">
        <f t="shared" si="43"/>
        <v>1.1371144464601572</v>
      </c>
      <c r="E81" s="11">
        <f t="shared" si="43"/>
        <v>0.80525379666442176</v>
      </c>
      <c r="F81" s="11">
        <f t="shared" si="43"/>
        <v>0.5539172633714925</v>
      </c>
      <c r="G81" s="11">
        <f t="shared" si="43"/>
        <v>0.68880385503479236</v>
      </c>
      <c r="H81" s="11">
        <f t="shared" si="43"/>
        <v>0.57706989055892222</v>
      </c>
      <c r="I81" s="11">
        <f t="shared" si="43"/>
        <v>0.5580477357081931</v>
      </c>
      <c r="J81" s="11">
        <f t="shared" si="43"/>
        <v>0.6560690655847361</v>
      </c>
      <c r="K81" s="11">
        <f t="shared" si="43"/>
        <v>0.5373188456430974</v>
      </c>
      <c r="L81" s="11">
        <f t="shared" si="43"/>
        <v>0.53024547663299659</v>
      </c>
      <c r="M81" s="11">
        <f t="shared" si="43"/>
        <v>0.68964680936924816</v>
      </c>
      <c r="N81" s="11">
        <f t="shared" si="43"/>
        <v>0.49831719204040409</v>
      </c>
      <c r="O81" s="11">
        <f t="shared" si="43"/>
        <v>0.5032373884624014</v>
      </c>
      <c r="P81" s="11">
        <f t="shared" si="43"/>
        <v>0.5523504968529741</v>
      </c>
      <c r="Q81" s="11">
        <f t="shared" si="43"/>
        <v>0.37704424170145917</v>
      </c>
      <c r="R81" s="11">
        <f t="shared" si="43"/>
        <v>0.52780347033894492</v>
      </c>
      <c r="S81" s="11">
        <f t="shared" si="43"/>
        <v>0.46769265999999965</v>
      </c>
      <c r="T81" s="11">
        <f t="shared" si="43"/>
        <v>0.40861836909090915</v>
      </c>
      <c r="U81" s="11">
        <f t="shared" si="43"/>
        <v>0.41098401400224466</v>
      </c>
      <c r="V81" s="11">
        <f t="shared" si="43"/>
        <v>0.66837871985634101</v>
      </c>
      <c r="W81" s="11">
        <f t="shared" si="43"/>
        <v>0.30933110233445549</v>
      </c>
      <c r="X81" s="11">
        <f t="shared" si="43"/>
        <v>0.17599741945679015</v>
      </c>
      <c r="Y81" s="11">
        <f t="shared" si="43"/>
        <v>0.51949522988552166</v>
      </c>
      <c r="Z81" s="11">
        <f t="shared" si="43"/>
        <v>0.32527751352637485</v>
      </c>
      <c r="AA81" s="11">
        <f t="shared" si="43"/>
        <v>9.4280914024691242E-2</v>
      </c>
      <c r="AB81" s="11">
        <f t="shared" si="43"/>
        <v>3.7462538769921554E-2</v>
      </c>
    </row>
    <row r="83" spans="1:28" x14ac:dyDescent="0.25">
      <c r="A83" s="2"/>
      <c r="B83" s="80" t="s">
        <v>174</v>
      </c>
      <c r="C83" s="80" t="s">
        <v>175</v>
      </c>
      <c r="D83" s="80" t="s">
        <v>177</v>
      </c>
      <c r="E83" s="80" t="s">
        <v>176</v>
      </c>
    </row>
    <row r="84" spans="1:28" x14ac:dyDescent="0.25">
      <c r="A84" s="2" t="s">
        <v>0</v>
      </c>
      <c r="B84" s="11">
        <f t="shared" ref="B84:B92" si="44">AVERAGE(F73:AB73)</f>
        <v>0.14946264964348799</v>
      </c>
      <c r="C84" s="11">
        <f>_xlfn.STDEV.S(F73:AB73)</f>
        <v>7.3362142940613245E-2</v>
      </c>
      <c r="D84" s="11">
        <f t="shared" ref="D84:D92" si="45">MAX(F73:AB73)</f>
        <v>0.33677331986083053</v>
      </c>
      <c r="E84" s="11">
        <f t="shared" ref="E84:E92" si="46">MIN(F73:AB73)</f>
        <v>9.1606626711560092E-3</v>
      </c>
    </row>
    <row r="85" spans="1:28" x14ac:dyDescent="0.25">
      <c r="A85" s="2" t="s">
        <v>1</v>
      </c>
      <c r="B85" s="11">
        <f t="shared" si="44"/>
        <v>1.0170214151173571E-2</v>
      </c>
      <c r="C85" s="11">
        <f t="shared" ref="C85:C92" si="47">_xlfn.STDEV.S(F74:AB74)</f>
        <v>1.5684636843452639E-2</v>
      </c>
      <c r="D85" s="11">
        <f t="shared" si="45"/>
        <v>5.2484571618406285E-2</v>
      </c>
      <c r="E85" s="11">
        <f t="shared" si="46"/>
        <v>-1.4313695344556674E-2</v>
      </c>
    </row>
    <row r="86" spans="1:28" x14ac:dyDescent="0.25">
      <c r="A86" s="2" t="s">
        <v>2</v>
      </c>
      <c r="B86" s="11">
        <f>AVERAGE(F75:AB75)</f>
        <v>6.6859037475430622E-2</v>
      </c>
      <c r="C86" s="11">
        <f t="shared" si="47"/>
        <v>2.3608294384540693E-2</v>
      </c>
      <c r="D86" s="11">
        <f t="shared" si="45"/>
        <v>0.10339333442873176</v>
      </c>
      <c r="E86" s="11">
        <f t="shared" si="46"/>
        <v>4.7829019349045964E-3</v>
      </c>
    </row>
    <row r="87" spans="1:28" x14ac:dyDescent="0.25">
      <c r="A87" s="2" t="s">
        <v>3</v>
      </c>
      <c r="B87" s="11">
        <f t="shared" si="44"/>
        <v>0.12609675899731612</v>
      </c>
      <c r="C87" s="11">
        <f t="shared" si="47"/>
        <v>5.847249136787188E-2</v>
      </c>
      <c r="D87" s="11">
        <f t="shared" si="45"/>
        <v>0.23395097603142542</v>
      </c>
      <c r="E87" s="11">
        <f t="shared" si="46"/>
        <v>1.4109296619528616E-2</v>
      </c>
    </row>
    <row r="88" spans="1:28" x14ac:dyDescent="0.25">
      <c r="A88" s="2" t="s">
        <v>4</v>
      </c>
      <c r="B88" s="11">
        <f t="shared" si="44"/>
        <v>0.11113257899516905</v>
      </c>
      <c r="C88" s="11">
        <f t="shared" si="47"/>
        <v>4.6827776609756767E-2</v>
      </c>
      <c r="D88" s="11">
        <f t="shared" si="45"/>
        <v>0.19531697607182938</v>
      </c>
      <c r="E88" s="11">
        <f t="shared" si="46"/>
        <v>-1.0552787268237915E-2</v>
      </c>
    </row>
    <row r="89" spans="1:28" x14ac:dyDescent="0.25">
      <c r="A89" s="2" t="s">
        <v>74</v>
      </c>
      <c r="B89" s="11">
        <f t="shared" si="44"/>
        <v>8.757791948470206E-5</v>
      </c>
      <c r="C89" s="11">
        <f t="shared" si="47"/>
        <v>5.4628020055784595E-4</v>
      </c>
      <c r="D89" s="11">
        <f t="shared" si="45"/>
        <v>2.3196935308641971E-3</v>
      </c>
      <c r="E89" s="11">
        <f t="shared" si="46"/>
        <v>-8.6045385409652079E-4</v>
      </c>
    </row>
    <row r="90" spans="1:28" x14ac:dyDescent="0.25">
      <c r="A90" s="2" t="s">
        <v>6</v>
      </c>
      <c r="B90" s="11">
        <f t="shared" si="44"/>
        <v>-9.2427365441858264E-6</v>
      </c>
      <c r="C90" s="11">
        <f t="shared" si="47"/>
        <v>1.6598797551906248E-4</v>
      </c>
      <c r="D90" s="11">
        <f t="shared" si="45"/>
        <v>4.3477842873176193E-4</v>
      </c>
      <c r="E90" s="11">
        <f t="shared" si="46"/>
        <v>-6.4736136924803595E-4</v>
      </c>
    </row>
    <row r="91" spans="1:28" x14ac:dyDescent="0.25">
      <c r="A91" s="2" t="s">
        <v>7</v>
      </c>
      <c r="B91" s="11">
        <f t="shared" si="44"/>
        <v>0</v>
      </c>
      <c r="C91" s="11">
        <f t="shared" si="47"/>
        <v>0</v>
      </c>
      <c r="D91" s="11">
        <f t="shared" si="45"/>
        <v>0</v>
      </c>
      <c r="E91" s="11">
        <f t="shared" si="46"/>
        <v>0</v>
      </c>
    </row>
    <row r="92" spans="1:28" x14ac:dyDescent="0.25">
      <c r="A92" s="2" t="s">
        <v>8</v>
      </c>
      <c r="B92" s="11">
        <f t="shared" si="44"/>
        <v>0.46379957444551784</v>
      </c>
      <c r="C92" s="11">
        <f t="shared" si="47"/>
        <v>0.17779677272870964</v>
      </c>
      <c r="D92" s="11">
        <f t="shared" si="45"/>
        <v>0.68964680936924816</v>
      </c>
      <c r="E92" s="11">
        <f t="shared" si="46"/>
        <v>3.7462538769921554E-2</v>
      </c>
    </row>
  </sheetData>
  <mergeCells count="5">
    <mergeCell ref="A71:AB71"/>
    <mergeCell ref="A1:AB1"/>
    <mergeCell ref="A13:AB13"/>
    <mergeCell ref="A25:AB25"/>
    <mergeCell ref="A37:AB37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2"/>
  <sheetViews>
    <sheetView topLeftCell="A67" workbookViewId="0">
      <selection activeCell="A71" sqref="A71:AB71"/>
    </sheetView>
  </sheetViews>
  <sheetFormatPr defaultRowHeight="15" x14ac:dyDescent="0.25"/>
  <cols>
    <col min="1" max="1" width="10.42578125" bestFit="1" customWidth="1"/>
    <col min="2" max="2" width="17" customWidth="1"/>
    <col min="3" max="3" width="15.5703125" customWidth="1"/>
    <col min="4" max="4" width="16.85546875" customWidth="1"/>
    <col min="5" max="5" width="16.7109375" customWidth="1"/>
  </cols>
  <sheetData>
    <row r="1" spans="1:28" x14ac:dyDescent="0.25">
      <c r="A1" s="137" t="s">
        <v>226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28" x14ac:dyDescent="0.25">
      <c r="A2" s="2" t="s">
        <v>73</v>
      </c>
      <c r="B2" s="2">
        <v>0</v>
      </c>
      <c r="C2" s="2">
        <v>2</v>
      </c>
      <c r="D2" s="2">
        <v>5</v>
      </c>
      <c r="E2" s="2">
        <v>7</v>
      </c>
      <c r="F2" s="2">
        <v>9</v>
      </c>
      <c r="G2" s="2">
        <v>12</v>
      </c>
      <c r="H2" s="2">
        <v>14</v>
      </c>
      <c r="I2" s="2">
        <v>16</v>
      </c>
      <c r="J2" s="2">
        <v>19</v>
      </c>
      <c r="K2" s="2">
        <v>21</v>
      </c>
      <c r="L2" s="2">
        <v>23</v>
      </c>
      <c r="M2" s="2">
        <v>26</v>
      </c>
      <c r="N2" s="2">
        <v>28</v>
      </c>
      <c r="O2" s="2">
        <v>30</v>
      </c>
      <c r="P2" s="2">
        <v>33</v>
      </c>
      <c r="Q2" s="2">
        <v>35</v>
      </c>
      <c r="R2" s="2">
        <v>37</v>
      </c>
      <c r="S2" s="2">
        <v>40</v>
      </c>
      <c r="T2" s="2">
        <v>42</v>
      </c>
      <c r="U2" s="2">
        <v>44</v>
      </c>
      <c r="V2" s="2">
        <v>47</v>
      </c>
      <c r="W2" s="2">
        <v>49</v>
      </c>
      <c r="X2" s="2">
        <v>51</v>
      </c>
      <c r="Y2" s="2">
        <v>54</v>
      </c>
      <c r="Z2" s="2">
        <v>58</v>
      </c>
      <c r="AA2" s="2">
        <v>61</v>
      </c>
      <c r="AB2" s="2">
        <v>63</v>
      </c>
    </row>
    <row r="3" spans="1:28" x14ac:dyDescent="0.25">
      <c r="A3" s="2" t="s">
        <v>0</v>
      </c>
      <c r="B3" s="81">
        <v>145.25456</v>
      </c>
      <c r="C3" s="81">
        <v>7886.0337200000004</v>
      </c>
      <c r="D3" s="81">
        <v>14079.931140000001</v>
      </c>
      <c r="E3" s="81">
        <v>15726.877539999999</v>
      </c>
      <c r="F3" s="81">
        <v>19939.460620000002</v>
      </c>
      <c r="G3" s="81">
        <v>22692.180639999999</v>
      </c>
      <c r="H3" s="81">
        <v>21798.356</v>
      </c>
      <c r="I3" s="81">
        <v>21175.804319999999</v>
      </c>
      <c r="J3" s="81">
        <v>22770.96416</v>
      </c>
      <c r="K3" s="81">
        <v>21836.855380000001</v>
      </c>
      <c r="L3" s="81">
        <v>22698.188460000001</v>
      </c>
      <c r="M3" s="81">
        <v>24003.308300000001</v>
      </c>
      <c r="N3" s="81">
        <v>21237.691640000001</v>
      </c>
      <c r="O3" s="81">
        <v>19458.989740000001</v>
      </c>
      <c r="P3" s="81">
        <v>22628.168020000001</v>
      </c>
      <c r="Q3" s="81">
        <v>19441.351839999999</v>
      </c>
      <c r="R3" s="81">
        <v>20715.097659999999</v>
      </c>
      <c r="S3" s="81">
        <v>23373.414959999998</v>
      </c>
      <c r="T3" s="81">
        <v>21513.15278</v>
      </c>
      <c r="U3" s="81">
        <v>20351.016759999999</v>
      </c>
      <c r="V3" s="81">
        <v>26063.809560000002</v>
      </c>
      <c r="W3" s="81">
        <v>19639.593959999998</v>
      </c>
      <c r="X3" s="81">
        <v>16466.062440000002</v>
      </c>
      <c r="Y3" s="81">
        <v>19861.7</v>
      </c>
      <c r="Z3" s="81">
        <v>20352.343680000002</v>
      </c>
      <c r="AA3" s="81">
        <v>22596.669440000001</v>
      </c>
      <c r="AB3" s="81">
        <v>22330.138050000001</v>
      </c>
    </row>
    <row r="4" spans="1:28" x14ac:dyDescent="0.25">
      <c r="A4" s="2" t="s">
        <v>1</v>
      </c>
      <c r="B4" s="81">
        <v>0</v>
      </c>
      <c r="C4" s="81">
        <v>3216.2444799999998</v>
      </c>
      <c r="D4" s="81">
        <v>5270.62392</v>
      </c>
      <c r="E4" s="81">
        <v>5628.0120800000004</v>
      </c>
      <c r="F4" s="81">
        <v>6388.5865000000003</v>
      </c>
      <c r="G4" s="81">
        <v>7437.17166</v>
      </c>
      <c r="H4" s="81">
        <v>6667.4696599999997</v>
      </c>
      <c r="I4" s="81">
        <v>5501.8196799999996</v>
      </c>
      <c r="J4" s="81">
        <v>5026.2339199999997</v>
      </c>
      <c r="K4" s="81">
        <v>4375.5344599999999</v>
      </c>
      <c r="L4" s="81">
        <v>3640.5822400000002</v>
      </c>
      <c r="M4" s="81">
        <v>3197.22858</v>
      </c>
      <c r="N4" s="81">
        <v>2599.02216</v>
      </c>
      <c r="O4" s="81">
        <v>2096.0427800000002</v>
      </c>
      <c r="P4" s="81">
        <v>1960.51322</v>
      </c>
      <c r="Q4" s="81">
        <v>1487.8803</v>
      </c>
      <c r="R4" s="81">
        <v>1273.1624400000001</v>
      </c>
      <c r="S4" s="81">
        <v>1234.6720600000001</v>
      </c>
      <c r="T4" s="81">
        <v>947.55323999999996</v>
      </c>
      <c r="U4" s="81">
        <v>819.44464000000005</v>
      </c>
      <c r="V4" s="81">
        <v>1051.53782</v>
      </c>
      <c r="W4" s="81">
        <v>730.81158000000005</v>
      </c>
      <c r="X4" s="81">
        <v>551.77034000000003</v>
      </c>
      <c r="Y4" s="81">
        <v>631.96568000000002</v>
      </c>
      <c r="Z4" s="81">
        <v>611.03539999999998</v>
      </c>
      <c r="AA4" s="81">
        <v>562.22636</v>
      </c>
      <c r="AB4" s="81">
        <v>680.88284999999996</v>
      </c>
    </row>
    <row r="5" spans="1:28" x14ac:dyDescent="0.25">
      <c r="A5" s="2" t="s">
        <v>2</v>
      </c>
      <c r="B5" s="81">
        <v>0</v>
      </c>
      <c r="C5" s="81">
        <v>3164.9806800000001</v>
      </c>
      <c r="D5" s="81">
        <v>6902.4694799999997</v>
      </c>
      <c r="E5" s="81">
        <v>8031.7286800000002</v>
      </c>
      <c r="F5" s="81">
        <v>8187.3051400000004</v>
      </c>
      <c r="G5" s="81">
        <v>8572.6561999999994</v>
      </c>
      <c r="H5" s="81">
        <v>7874.1463599999997</v>
      </c>
      <c r="I5" s="81">
        <v>7621.92472</v>
      </c>
      <c r="J5" s="81">
        <v>9277.7764599999991</v>
      </c>
      <c r="K5" s="81">
        <v>8978.8333999999995</v>
      </c>
      <c r="L5" s="81">
        <v>8797.1412799999998</v>
      </c>
      <c r="M5" s="81">
        <v>9679.8785399999997</v>
      </c>
      <c r="N5" s="81">
        <v>8746.8550799999994</v>
      </c>
      <c r="O5" s="81">
        <v>7987.7266399999999</v>
      </c>
      <c r="P5" s="81">
        <v>9512.4008599999997</v>
      </c>
      <c r="Q5" s="81">
        <v>8003.2170800000004</v>
      </c>
      <c r="R5" s="81">
        <v>8166.4035800000001</v>
      </c>
      <c r="S5" s="81">
        <v>9429.6181199999992</v>
      </c>
      <c r="T5" s="81">
        <v>8617.4466799999991</v>
      </c>
      <c r="U5" s="81">
        <v>8578.8953600000004</v>
      </c>
      <c r="V5" s="81">
        <v>11654.50188</v>
      </c>
      <c r="W5" s="81">
        <v>10213.78016</v>
      </c>
      <c r="X5" s="81">
        <v>6912.0483999999997</v>
      </c>
      <c r="Y5" s="81">
        <v>8664.8474399999996</v>
      </c>
      <c r="Z5" s="81">
        <v>8634.3889600000002</v>
      </c>
      <c r="AA5" s="81">
        <v>8886.9483799999998</v>
      </c>
      <c r="AB5" s="81">
        <v>7434.1989000000003</v>
      </c>
    </row>
    <row r="6" spans="1:28" x14ac:dyDescent="0.25">
      <c r="A6" s="2" t="s">
        <v>3</v>
      </c>
      <c r="B6" s="81">
        <v>0</v>
      </c>
      <c r="C6" s="81">
        <v>3254.1877599999998</v>
      </c>
      <c r="D6" s="81">
        <v>12050.151459999999</v>
      </c>
      <c r="E6" s="81">
        <v>17224.531139999999</v>
      </c>
      <c r="F6" s="81">
        <v>17549.537179999999</v>
      </c>
      <c r="G6" s="81">
        <v>19610.47076</v>
      </c>
      <c r="H6" s="81">
        <v>18939.146720000001</v>
      </c>
      <c r="I6" s="81">
        <v>19659.099340000001</v>
      </c>
      <c r="J6" s="81">
        <v>22728.781640000001</v>
      </c>
      <c r="K6" s="81">
        <v>20776.148280000001</v>
      </c>
      <c r="L6" s="81">
        <v>20240.398420000001</v>
      </c>
      <c r="M6" s="81">
        <v>22746.554940000002</v>
      </c>
      <c r="N6" s="81">
        <v>20729.435560000002</v>
      </c>
      <c r="O6" s="81">
        <v>19049.168440000001</v>
      </c>
      <c r="P6" s="81">
        <v>22564.330760000001</v>
      </c>
      <c r="Q6" s="81">
        <v>18380.82778</v>
      </c>
      <c r="R6" s="81">
        <v>17488.081999999999</v>
      </c>
      <c r="S6" s="81">
        <v>17365.954399999999</v>
      </c>
      <c r="T6" s="81">
        <v>15270.923339999999</v>
      </c>
      <c r="U6" s="81">
        <v>14524.357900000001</v>
      </c>
      <c r="V6" s="81">
        <v>17678.420180000001</v>
      </c>
      <c r="W6" s="81">
        <v>16752.132559999998</v>
      </c>
      <c r="X6" s="81">
        <v>9736.6588599999995</v>
      </c>
      <c r="Y6" s="81">
        <v>11606.641100000001</v>
      </c>
      <c r="Z6" s="81">
        <v>10908.86794</v>
      </c>
      <c r="AA6" s="81">
        <v>12503.49958</v>
      </c>
      <c r="AB6" s="81">
        <v>9068.5441499999997</v>
      </c>
    </row>
    <row r="7" spans="1:28" x14ac:dyDescent="0.25">
      <c r="A7" s="2" t="s">
        <v>4</v>
      </c>
      <c r="B7" s="81">
        <v>0</v>
      </c>
      <c r="C7" s="81">
        <v>3732.8085799999999</v>
      </c>
      <c r="D7" s="81">
        <v>7011.15726</v>
      </c>
      <c r="E7" s="81">
        <v>8956.4356599999992</v>
      </c>
      <c r="F7" s="81">
        <v>10464.975759999999</v>
      </c>
      <c r="G7" s="81">
        <v>12118.6823</v>
      </c>
      <c r="H7" s="81">
        <v>11791.58798</v>
      </c>
      <c r="I7" s="81">
        <v>12058.00656</v>
      </c>
      <c r="J7" s="81">
        <v>14320.752839999999</v>
      </c>
      <c r="K7" s="81">
        <v>13543.64464</v>
      </c>
      <c r="L7" s="81">
        <v>14598.44306</v>
      </c>
      <c r="M7" s="81">
        <v>16461.47234</v>
      </c>
      <c r="N7" s="81">
        <v>15010.819659999999</v>
      </c>
      <c r="O7" s="81">
        <v>13705.42992</v>
      </c>
      <c r="P7" s="81">
        <v>16343.544019999999</v>
      </c>
      <c r="Q7" s="81">
        <v>13152.453100000001</v>
      </c>
      <c r="R7" s="81">
        <v>13684.0411</v>
      </c>
      <c r="S7" s="81">
        <v>15641.928739999999</v>
      </c>
      <c r="T7" s="81">
        <v>14306.52794</v>
      </c>
      <c r="U7" s="81">
        <v>15553.688980000001</v>
      </c>
      <c r="V7" s="81">
        <v>21223.837</v>
      </c>
      <c r="W7" s="81">
        <v>18814.145919999999</v>
      </c>
      <c r="X7" s="81">
        <v>11721.793100000001</v>
      </c>
      <c r="Y7" s="81">
        <v>14902.8328</v>
      </c>
      <c r="Z7" s="81">
        <v>14821.36664</v>
      </c>
      <c r="AA7" s="81">
        <v>17164.254219999999</v>
      </c>
      <c r="AB7" s="81">
        <v>11318.6541</v>
      </c>
    </row>
    <row r="8" spans="1:28" x14ac:dyDescent="0.25">
      <c r="A8" s="2" t="s">
        <v>74</v>
      </c>
      <c r="B8" s="81">
        <v>0</v>
      </c>
      <c r="C8" s="81">
        <v>165.83474000000001</v>
      </c>
      <c r="D8" s="81">
        <v>802.89413999999999</v>
      </c>
      <c r="E8" s="81">
        <v>772.34565999999995</v>
      </c>
      <c r="F8" s="81">
        <v>537.82862</v>
      </c>
      <c r="G8" s="81">
        <v>387.65440000000001</v>
      </c>
      <c r="H8" s="81">
        <v>272.90938</v>
      </c>
      <c r="I8" s="81">
        <v>202.85192000000001</v>
      </c>
      <c r="J8" s="81">
        <v>155.87899999999999</v>
      </c>
      <c r="K8" s="81">
        <v>116.81296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617.79268000000002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  <c r="Z8" s="81">
        <v>0</v>
      </c>
      <c r="AA8" s="81">
        <v>0</v>
      </c>
      <c r="AB8" s="81">
        <v>0</v>
      </c>
    </row>
    <row r="9" spans="1:28" x14ac:dyDescent="0.25">
      <c r="A9" s="2" t="s">
        <v>6</v>
      </c>
      <c r="B9" s="81">
        <v>0</v>
      </c>
      <c r="C9" s="81">
        <v>47.123759999999997</v>
      </c>
      <c r="D9" s="81">
        <v>90.487700000000004</v>
      </c>
      <c r="E9" s="81">
        <v>78.514920000000004</v>
      </c>
      <c r="F9" s="81">
        <v>59.836979999999997</v>
      </c>
      <c r="G9" s="81">
        <v>37.163080000000001</v>
      </c>
      <c r="H9" s="81">
        <v>30.17916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81">
        <v>0</v>
      </c>
    </row>
    <row r="10" spans="1:28" x14ac:dyDescent="0.25">
      <c r="A10" s="2" t="s">
        <v>7</v>
      </c>
      <c r="B10" s="81">
        <v>0</v>
      </c>
      <c r="C10" s="81">
        <v>0</v>
      </c>
      <c r="D10" s="81">
        <v>0</v>
      </c>
      <c r="E10" s="81">
        <v>25.450980000000001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</row>
    <row r="11" spans="1:28" x14ac:dyDescent="0.25">
      <c r="A11" s="2" t="s">
        <v>8</v>
      </c>
      <c r="B11" s="81">
        <f>SUM(B3:B10)</f>
        <v>145.25456</v>
      </c>
      <c r="C11" s="81">
        <f t="shared" ref="C11:AB11" si="0">SUM(C3:C10)</f>
        <v>21467.21372</v>
      </c>
      <c r="D11" s="81">
        <f t="shared" si="0"/>
        <v>46207.715099999994</v>
      </c>
      <c r="E11" s="81">
        <f t="shared" si="0"/>
        <v>56443.896659999999</v>
      </c>
      <c r="F11" s="81">
        <f t="shared" si="0"/>
        <v>63127.5308</v>
      </c>
      <c r="G11" s="81">
        <f t="shared" si="0"/>
        <v>70855.979039999991</v>
      </c>
      <c r="H11" s="81">
        <f t="shared" si="0"/>
        <v>67373.795259999999</v>
      </c>
      <c r="I11" s="81">
        <f t="shared" si="0"/>
        <v>66219.506540000002</v>
      </c>
      <c r="J11" s="81">
        <f t="shared" si="0"/>
        <v>74280.388019999999</v>
      </c>
      <c r="K11" s="81">
        <f t="shared" si="0"/>
        <v>69627.829119999995</v>
      </c>
      <c r="L11" s="81">
        <f t="shared" si="0"/>
        <v>69974.753460000007</v>
      </c>
      <c r="M11" s="81">
        <f t="shared" si="0"/>
        <v>76088.4427</v>
      </c>
      <c r="N11" s="81">
        <f t="shared" si="0"/>
        <v>68323.824099999998</v>
      </c>
      <c r="O11" s="81">
        <f t="shared" si="0"/>
        <v>62297.357520000005</v>
      </c>
      <c r="P11" s="81">
        <f t="shared" si="0"/>
        <v>73008.956879999998</v>
      </c>
      <c r="Q11" s="81">
        <f t="shared" si="0"/>
        <v>60465.730100000001</v>
      </c>
      <c r="R11" s="81">
        <f t="shared" si="0"/>
        <v>61944.579459999994</v>
      </c>
      <c r="S11" s="81">
        <f t="shared" si="0"/>
        <v>67045.588279999996</v>
      </c>
      <c r="T11" s="81">
        <f t="shared" si="0"/>
        <v>60655.60398</v>
      </c>
      <c r="U11" s="81">
        <f t="shared" si="0"/>
        <v>59827.403640000004</v>
      </c>
      <c r="V11" s="81">
        <f t="shared" si="0"/>
        <v>77672.106440000003</v>
      </c>
      <c r="W11" s="81">
        <f t="shared" si="0"/>
        <v>66150.464179999995</v>
      </c>
      <c r="X11" s="81">
        <f t="shared" si="0"/>
        <v>45388.333140000002</v>
      </c>
      <c r="Y11" s="81">
        <f t="shared" si="0"/>
        <v>55667.98702</v>
      </c>
      <c r="Z11" s="81">
        <f t="shared" si="0"/>
        <v>55328.002620000007</v>
      </c>
      <c r="AA11" s="81">
        <f t="shared" si="0"/>
        <v>61713.597980000006</v>
      </c>
      <c r="AB11" s="81">
        <f t="shared" si="0"/>
        <v>50832.41805</v>
      </c>
    </row>
    <row r="13" spans="1:28" x14ac:dyDescent="0.25">
      <c r="A13" s="137" t="s">
        <v>227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</row>
    <row r="14" spans="1:28" x14ac:dyDescent="0.25">
      <c r="A14" s="2" t="s">
        <v>73</v>
      </c>
      <c r="B14" s="2">
        <v>0</v>
      </c>
      <c r="C14" s="2">
        <v>2</v>
      </c>
      <c r="D14" s="2">
        <v>5</v>
      </c>
      <c r="E14" s="2">
        <v>7</v>
      </c>
      <c r="F14" s="2">
        <v>9</v>
      </c>
      <c r="G14" s="2">
        <v>12</v>
      </c>
      <c r="H14" s="2">
        <v>14</v>
      </c>
      <c r="I14" s="2">
        <v>16</v>
      </c>
      <c r="J14" s="2">
        <v>19</v>
      </c>
      <c r="K14" s="2">
        <v>21</v>
      </c>
      <c r="L14" s="2">
        <v>23</v>
      </c>
      <c r="M14" s="2">
        <v>26</v>
      </c>
      <c r="N14" s="2">
        <v>28</v>
      </c>
      <c r="O14" s="2">
        <v>30</v>
      </c>
      <c r="P14" s="2">
        <v>33</v>
      </c>
      <c r="Q14" s="2">
        <v>35</v>
      </c>
      <c r="R14" s="2">
        <v>37</v>
      </c>
      <c r="S14" s="2">
        <v>40</v>
      </c>
      <c r="T14" s="2">
        <v>42</v>
      </c>
      <c r="U14" s="2">
        <v>44</v>
      </c>
      <c r="V14" s="2">
        <v>47</v>
      </c>
      <c r="W14" s="2">
        <v>49</v>
      </c>
      <c r="X14" s="2">
        <v>51</v>
      </c>
      <c r="Y14" s="2">
        <v>54</v>
      </c>
      <c r="Z14" s="2">
        <v>58</v>
      </c>
      <c r="AA14" s="2">
        <v>61</v>
      </c>
      <c r="AB14" s="2">
        <v>63</v>
      </c>
    </row>
    <row r="15" spans="1:28" x14ac:dyDescent="0.25">
      <c r="A15" s="2" t="s">
        <v>0</v>
      </c>
      <c r="B15" s="81">
        <f>B3*0.67/1</f>
        <v>97.320555200000001</v>
      </c>
      <c r="C15" s="81">
        <f t="shared" ref="C15:AB22" si="1">C3*0.67/1</f>
        <v>5283.6425924000005</v>
      </c>
      <c r="D15" s="81">
        <f t="shared" si="1"/>
        <v>9433.5538638000016</v>
      </c>
      <c r="E15" s="81">
        <f t="shared" si="1"/>
        <v>10537.0079518</v>
      </c>
      <c r="F15" s="81">
        <f t="shared" si="1"/>
        <v>13359.438615400002</v>
      </c>
      <c r="G15" s="81">
        <f t="shared" si="1"/>
        <v>15203.7610288</v>
      </c>
      <c r="H15" s="81">
        <f t="shared" si="1"/>
        <v>14604.898520000001</v>
      </c>
      <c r="I15" s="81">
        <f t="shared" si="1"/>
        <v>14187.788894400001</v>
      </c>
      <c r="J15" s="81">
        <f t="shared" si="1"/>
        <v>15256.545987200001</v>
      </c>
      <c r="K15" s="81">
        <f t="shared" si="1"/>
        <v>14630.693104600001</v>
      </c>
      <c r="L15" s="81">
        <f t="shared" si="1"/>
        <v>15207.786268200001</v>
      </c>
      <c r="M15" s="81">
        <f t="shared" si="1"/>
        <v>16082.216561000001</v>
      </c>
      <c r="N15" s="81">
        <f t="shared" si="1"/>
        <v>14229.253398800001</v>
      </c>
      <c r="O15" s="81">
        <f t="shared" si="1"/>
        <v>13037.523125800002</v>
      </c>
      <c r="P15" s="81">
        <f t="shared" si="1"/>
        <v>15160.872573400002</v>
      </c>
      <c r="Q15" s="81">
        <f t="shared" si="1"/>
        <v>13025.705732800001</v>
      </c>
      <c r="R15" s="81">
        <f t="shared" si="1"/>
        <v>13879.1154322</v>
      </c>
      <c r="S15" s="81">
        <f t="shared" si="1"/>
        <v>15660.1880232</v>
      </c>
      <c r="T15" s="81">
        <f t="shared" si="1"/>
        <v>14413.812362600002</v>
      </c>
      <c r="U15" s="81">
        <f t="shared" si="1"/>
        <v>13635.1812292</v>
      </c>
      <c r="V15" s="81">
        <f>V3*0.67/1</f>
        <v>17462.752405200001</v>
      </c>
      <c r="W15" s="81">
        <f t="shared" si="1"/>
        <v>13158.5279532</v>
      </c>
      <c r="X15" s="81">
        <f t="shared" si="1"/>
        <v>11032.261834800001</v>
      </c>
      <c r="Y15" s="81">
        <f t="shared" si="1"/>
        <v>13307.339000000002</v>
      </c>
      <c r="Z15" s="81">
        <f t="shared" si="1"/>
        <v>13636.070265600001</v>
      </c>
      <c r="AA15" s="81">
        <f t="shared" si="1"/>
        <v>15139.768524800002</v>
      </c>
      <c r="AB15" s="81">
        <f t="shared" si="1"/>
        <v>14961.192493500002</v>
      </c>
    </row>
    <row r="16" spans="1:28" x14ac:dyDescent="0.25">
      <c r="A16" s="2" t="s">
        <v>1</v>
      </c>
      <c r="B16" s="81">
        <f t="shared" ref="B16:Q22" si="2">B4*0.67/1</f>
        <v>0</v>
      </c>
      <c r="C16" s="81">
        <f t="shared" si="2"/>
        <v>2154.8838016</v>
      </c>
      <c r="D16" s="81">
        <f t="shared" si="2"/>
        <v>3531.3180264000002</v>
      </c>
      <c r="E16" s="81">
        <f t="shared" si="2"/>
        <v>3770.7680936000006</v>
      </c>
      <c r="F16" s="81">
        <f t="shared" si="2"/>
        <v>4280.3529550000003</v>
      </c>
      <c r="G16" s="81">
        <f t="shared" si="2"/>
        <v>4982.9050121999999</v>
      </c>
      <c r="H16" s="81">
        <f t="shared" si="2"/>
        <v>4467.2046722000005</v>
      </c>
      <c r="I16" s="81">
        <f t="shared" si="2"/>
        <v>3686.2191855999999</v>
      </c>
      <c r="J16" s="81">
        <f t="shared" si="2"/>
        <v>3367.5767264000001</v>
      </c>
      <c r="K16" s="81">
        <f t="shared" si="2"/>
        <v>2931.6080882000001</v>
      </c>
      <c r="L16" s="81">
        <f t="shared" si="2"/>
        <v>2439.1901008000004</v>
      </c>
      <c r="M16" s="81">
        <f t="shared" si="2"/>
        <v>2142.1431486000001</v>
      </c>
      <c r="N16" s="81">
        <f t="shared" si="2"/>
        <v>1741.3448472</v>
      </c>
      <c r="O16" s="81">
        <f t="shared" si="2"/>
        <v>1404.3486626000001</v>
      </c>
      <c r="P16" s="81">
        <f t="shared" si="2"/>
        <v>1313.5438574000002</v>
      </c>
      <c r="Q16" s="81">
        <f t="shared" si="2"/>
        <v>996.87980100000004</v>
      </c>
      <c r="R16" s="81">
        <f t="shared" si="1"/>
        <v>853.01883480000004</v>
      </c>
      <c r="S16" s="81">
        <f t="shared" si="1"/>
        <v>827.23028020000015</v>
      </c>
      <c r="T16" s="81">
        <f t="shared" si="1"/>
        <v>634.86067079999998</v>
      </c>
      <c r="U16" s="81">
        <f t="shared" si="1"/>
        <v>549.02790880000009</v>
      </c>
      <c r="V16" s="81">
        <f t="shared" si="1"/>
        <v>704.5303394</v>
      </c>
      <c r="W16" s="81">
        <f t="shared" si="1"/>
        <v>489.64375860000007</v>
      </c>
      <c r="X16" s="81">
        <f t="shared" si="1"/>
        <v>369.68612780000007</v>
      </c>
      <c r="Y16" s="81">
        <f t="shared" si="1"/>
        <v>423.41700560000004</v>
      </c>
      <c r="Z16" s="81">
        <f t="shared" si="1"/>
        <v>409.39371800000004</v>
      </c>
      <c r="AA16" s="81">
        <f t="shared" si="1"/>
        <v>376.6916612</v>
      </c>
      <c r="AB16" s="81">
        <f t="shared" si="1"/>
        <v>456.1915095</v>
      </c>
    </row>
    <row r="17" spans="1:28" x14ac:dyDescent="0.25">
      <c r="A17" s="2" t="s">
        <v>2</v>
      </c>
      <c r="B17" s="81">
        <f t="shared" si="2"/>
        <v>0</v>
      </c>
      <c r="C17" s="81">
        <f t="shared" si="1"/>
        <v>2120.5370556000003</v>
      </c>
      <c r="D17" s="81">
        <f t="shared" si="1"/>
        <v>4624.6545516000006</v>
      </c>
      <c r="E17" s="81">
        <f t="shared" si="1"/>
        <v>5381.2582156000008</v>
      </c>
      <c r="F17" s="81">
        <f t="shared" si="1"/>
        <v>5485.4944438000002</v>
      </c>
      <c r="G17" s="81">
        <f t="shared" si="1"/>
        <v>5743.6796539999996</v>
      </c>
      <c r="H17" s="81">
        <f t="shared" si="1"/>
        <v>5275.6780612000002</v>
      </c>
      <c r="I17" s="81">
        <f t="shared" si="1"/>
        <v>5106.6895623999999</v>
      </c>
      <c r="J17" s="81">
        <f t="shared" si="1"/>
        <v>6216.1102282000002</v>
      </c>
      <c r="K17" s="81">
        <f t="shared" si="1"/>
        <v>6015.8183779999999</v>
      </c>
      <c r="L17" s="81">
        <f t="shared" si="1"/>
        <v>5894.0846576000004</v>
      </c>
      <c r="M17" s="81">
        <f t="shared" si="1"/>
        <v>6485.5186217999999</v>
      </c>
      <c r="N17" s="81">
        <f t="shared" si="1"/>
        <v>5860.3929036</v>
      </c>
      <c r="O17" s="81">
        <f t="shared" si="1"/>
        <v>5351.7768488000002</v>
      </c>
      <c r="P17" s="81">
        <f t="shared" si="1"/>
        <v>6373.3085762000001</v>
      </c>
      <c r="Q17" s="81">
        <f t="shared" si="1"/>
        <v>5362.1554436000006</v>
      </c>
      <c r="R17" s="81">
        <f t="shared" si="1"/>
        <v>5471.4903986000008</v>
      </c>
      <c r="S17" s="81">
        <f t="shared" si="1"/>
        <v>6317.8441403999996</v>
      </c>
      <c r="T17" s="81">
        <f t="shared" si="1"/>
        <v>5773.6892755999997</v>
      </c>
      <c r="U17" s="81">
        <f t="shared" si="1"/>
        <v>5747.8598912000007</v>
      </c>
      <c r="V17" s="81">
        <f t="shared" si="1"/>
        <v>7808.5162596</v>
      </c>
      <c r="W17" s="81">
        <f t="shared" si="1"/>
        <v>6843.2327072000007</v>
      </c>
      <c r="X17" s="81">
        <f t="shared" si="1"/>
        <v>4631.0724280000004</v>
      </c>
      <c r="Y17" s="81">
        <f t="shared" si="1"/>
        <v>5805.4477847999997</v>
      </c>
      <c r="Z17" s="81">
        <f t="shared" si="1"/>
        <v>5785.0406032000001</v>
      </c>
      <c r="AA17" s="81">
        <f t="shared" si="1"/>
        <v>5954.2554146000002</v>
      </c>
      <c r="AB17" s="81">
        <f t="shared" si="1"/>
        <v>4980.9132630000004</v>
      </c>
    </row>
    <row r="18" spans="1:28" x14ac:dyDescent="0.25">
      <c r="A18" s="2" t="s">
        <v>3</v>
      </c>
      <c r="B18" s="81">
        <f t="shared" si="2"/>
        <v>0</v>
      </c>
      <c r="C18" s="81">
        <f t="shared" si="1"/>
        <v>2180.3057991999999</v>
      </c>
      <c r="D18" s="81">
        <f t="shared" si="1"/>
        <v>8073.6014782000002</v>
      </c>
      <c r="E18" s="81">
        <f t="shared" si="1"/>
        <v>11540.435863799999</v>
      </c>
      <c r="F18" s="81">
        <f t="shared" si="1"/>
        <v>11758.1899106</v>
      </c>
      <c r="G18" s="81">
        <f t="shared" si="1"/>
        <v>13139.015409200001</v>
      </c>
      <c r="H18" s="81">
        <f t="shared" si="1"/>
        <v>12689.228302400001</v>
      </c>
      <c r="I18" s="81">
        <f t="shared" si="1"/>
        <v>13171.596557800001</v>
      </c>
      <c r="J18" s="81">
        <f t="shared" si="1"/>
        <v>15228.283698800002</v>
      </c>
      <c r="K18" s="81">
        <f t="shared" si="1"/>
        <v>13920.019347600002</v>
      </c>
      <c r="L18" s="81">
        <f t="shared" si="1"/>
        <v>13561.066941400002</v>
      </c>
      <c r="M18" s="81">
        <f t="shared" si="1"/>
        <v>15240.191809800002</v>
      </c>
      <c r="N18" s="81">
        <f t="shared" si="1"/>
        <v>13888.721825200002</v>
      </c>
      <c r="O18" s="81">
        <f t="shared" si="1"/>
        <v>12762.942854800001</v>
      </c>
      <c r="P18" s="81">
        <f t="shared" si="1"/>
        <v>15118.101609200001</v>
      </c>
      <c r="Q18" s="81">
        <f t="shared" si="1"/>
        <v>12315.154612600001</v>
      </c>
      <c r="R18" s="81">
        <f t="shared" si="1"/>
        <v>11717.014939999999</v>
      </c>
      <c r="S18" s="81">
        <f t="shared" si="1"/>
        <v>11635.189447999999</v>
      </c>
      <c r="T18" s="81">
        <f t="shared" si="1"/>
        <v>10231.5186378</v>
      </c>
      <c r="U18" s="81">
        <f t="shared" si="1"/>
        <v>9731.3197930000006</v>
      </c>
      <c r="V18" s="81">
        <f t="shared" si="1"/>
        <v>11844.541520600002</v>
      </c>
      <c r="W18" s="81">
        <f t="shared" si="1"/>
        <v>11223.928815199999</v>
      </c>
      <c r="X18" s="81">
        <f t="shared" si="1"/>
        <v>6523.5614361999997</v>
      </c>
      <c r="Y18" s="81">
        <f t="shared" si="1"/>
        <v>7776.4495370000013</v>
      </c>
      <c r="Z18" s="81">
        <f t="shared" si="1"/>
        <v>7308.9415198000006</v>
      </c>
      <c r="AA18" s="81">
        <f t="shared" si="1"/>
        <v>8377.3447185999994</v>
      </c>
      <c r="AB18" s="81">
        <f t="shared" si="1"/>
        <v>6075.9245805</v>
      </c>
    </row>
    <row r="19" spans="1:28" x14ac:dyDescent="0.25">
      <c r="A19" s="2" t="s">
        <v>4</v>
      </c>
      <c r="B19" s="81">
        <f t="shared" si="2"/>
        <v>0</v>
      </c>
      <c r="C19" s="81">
        <f t="shared" si="1"/>
        <v>2500.9817486000002</v>
      </c>
      <c r="D19" s="81">
        <f t="shared" si="1"/>
        <v>4697.4753642000005</v>
      </c>
      <c r="E19" s="81">
        <f t="shared" si="1"/>
        <v>6000.8118921999994</v>
      </c>
      <c r="F19" s="81">
        <f t="shared" si="1"/>
        <v>7011.5337591999996</v>
      </c>
      <c r="G19" s="81">
        <f t="shared" si="1"/>
        <v>8119.5171410000012</v>
      </c>
      <c r="H19" s="81">
        <f t="shared" si="1"/>
        <v>7900.3639466000004</v>
      </c>
      <c r="I19" s="81">
        <f t="shared" si="1"/>
        <v>8078.8643952000002</v>
      </c>
      <c r="J19" s="81">
        <f t="shared" si="1"/>
        <v>9594.9044028000008</v>
      </c>
      <c r="K19" s="81">
        <f t="shared" si="1"/>
        <v>9074.2419088000006</v>
      </c>
      <c r="L19" s="81">
        <f t="shared" si="1"/>
        <v>9780.9568502000002</v>
      </c>
      <c r="M19" s="81">
        <f t="shared" si="1"/>
        <v>11029.1864678</v>
      </c>
      <c r="N19" s="81">
        <f t="shared" si="1"/>
        <v>10057.2491722</v>
      </c>
      <c r="O19" s="81">
        <f t="shared" si="1"/>
        <v>9182.6380464000013</v>
      </c>
      <c r="P19" s="81">
        <f t="shared" si="1"/>
        <v>10950.1744934</v>
      </c>
      <c r="Q19" s="81">
        <f t="shared" si="1"/>
        <v>8812.1435770000007</v>
      </c>
      <c r="R19" s="81">
        <f t="shared" si="1"/>
        <v>9168.3075370000006</v>
      </c>
      <c r="S19" s="81">
        <f t="shared" si="1"/>
        <v>10480.0922558</v>
      </c>
      <c r="T19" s="81">
        <f t="shared" si="1"/>
        <v>9585.3737197999999</v>
      </c>
      <c r="U19" s="81">
        <f t="shared" si="1"/>
        <v>10420.971616600002</v>
      </c>
      <c r="V19" s="81">
        <f t="shared" si="1"/>
        <v>14219.970790000001</v>
      </c>
      <c r="W19" s="81">
        <f t="shared" si="1"/>
        <v>12605.477766399999</v>
      </c>
      <c r="X19" s="81">
        <f t="shared" si="1"/>
        <v>7853.6013770000009</v>
      </c>
      <c r="Y19" s="81">
        <f t="shared" si="1"/>
        <v>9984.8979760000002</v>
      </c>
      <c r="Z19" s="81">
        <f t="shared" si="1"/>
        <v>9930.3156488000004</v>
      </c>
      <c r="AA19" s="81">
        <f t="shared" si="1"/>
        <v>11500.0503274</v>
      </c>
      <c r="AB19" s="81">
        <f t="shared" si="1"/>
        <v>7583.4982470000004</v>
      </c>
    </row>
    <row r="20" spans="1:28" x14ac:dyDescent="0.25">
      <c r="A20" s="2" t="s">
        <v>74</v>
      </c>
      <c r="B20" s="81">
        <f t="shared" si="2"/>
        <v>0</v>
      </c>
      <c r="C20" s="81">
        <f t="shared" si="1"/>
        <v>111.10927580000002</v>
      </c>
      <c r="D20" s="81">
        <f t="shared" si="1"/>
        <v>537.93907380000007</v>
      </c>
      <c r="E20" s="81">
        <f t="shared" si="1"/>
        <v>517.47159220000003</v>
      </c>
      <c r="F20" s="81">
        <f t="shared" si="1"/>
        <v>360.34517540000002</v>
      </c>
      <c r="G20" s="81">
        <f t="shared" si="1"/>
        <v>259.72844800000001</v>
      </c>
      <c r="H20" s="81">
        <f t="shared" si="1"/>
        <v>182.8492846</v>
      </c>
      <c r="I20" s="81">
        <f t="shared" si="1"/>
        <v>135.91078640000001</v>
      </c>
      <c r="J20" s="81">
        <f t="shared" si="1"/>
        <v>104.43893</v>
      </c>
      <c r="K20" s="81">
        <f t="shared" si="1"/>
        <v>78.264683200000007</v>
      </c>
      <c r="L20" s="81">
        <f t="shared" si="1"/>
        <v>0</v>
      </c>
      <c r="M20" s="81">
        <f t="shared" si="1"/>
        <v>0</v>
      </c>
      <c r="N20" s="81">
        <f t="shared" si="1"/>
        <v>0</v>
      </c>
      <c r="O20" s="81">
        <f t="shared" si="1"/>
        <v>0</v>
      </c>
      <c r="P20" s="81">
        <f t="shared" si="1"/>
        <v>0</v>
      </c>
      <c r="Q20" s="81">
        <f t="shared" si="1"/>
        <v>0</v>
      </c>
      <c r="R20" s="81">
        <f t="shared" si="1"/>
        <v>413.92109560000006</v>
      </c>
      <c r="S20" s="81">
        <f t="shared" si="1"/>
        <v>0</v>
      </c>
      <c r="T20" s="81">
        <f t="shared" si="1"/>
        <v>0</v>
      </c>
      <c r="U20" s="81">
        <f t="shared" si="1"/>
        <v>0</v>
      </c>
      <c r="V20" s="81">
        <f t="shared" si="1"/>
        <v>0</v>
      </c>
      <c r="W20" s="81">
        <f t="shared" si="1"/>
        <v>0</v>
      </c>
      <c r="X20" s="81">
        <f t="shared" si="1"/>
        <v>0</v>
      </c>
      <c r="Y20" s="81">
        <f t="shared" si="1"/>
        <v>0</v>
      </c>
      <c r="Z20" s="81">
        <f t="shared" si="1"/>
        <v>0</v>
      </c>
      <c r="AA20" s="81">
        <f t="shared" si="1"/>
        <v>0</v>
      </c>
      <c r="AB20" s="81">
        <f t="shared" si="1"/>
        <v>0</v>
      </c>
    </row>
    <row r="21" spans="1:28" x14ac:dyDescent="0.25">
      <c r="A21" s="2" t="s">
        <v>6</v>
      </c>
      <c r="B21" s="81">
        <f t="shared" si="2"/>
        <v>0</v>
      </c>
      <c r="C21" s="81">
        <f t="shared" si="1"/>
        <v>31.572919200000001</v>
      </c>
      <c r="D21" s="81">
        <f t="shared" si="1"/>
        <v>60.626759000000007</v>
      </c>
      <c r="E21" s="81">
        <f t="shared" si="1"/>
        <v>52.604996400000005</v>
      </c>
      <c r="F21" s="81">
        <f t="shared" si="1"/>
        <v>40.090776599999998</v>
      </c>
      <c r="G21" s="81">
        <f t="shared" si="1"/>
        <v>24.899263600000001</v>
      </c>
      <c r="H21" s="81">
        <f t="shared" si="1"/>
        <v>20.2200372</v>
      </c>
      <c r="I21" s="81">
        <f t="shared" si="1"/>
        <v>0</v>
      </c>
      <c r="J21" s="81">
        <f t="shared" si="1"/>
        <v>0</v>
      </c>
      <c r="K21" s="81">
        <f t="shared" si="1"/>
        <v>0</v>
      </c>
      <c r="L21" s="81">
        <f t="shared" si="1"/>
        <v>0</v>
      </c>
      <c r="M21" s="81">
        <f t="shared" si="1"/>
        <v>0</v>
      </c>
      <c r="N21" s="81">
        <f t="shared" si="1"/>
        <v>0</v>
      </c>
      <c r="O21" s="81">
        <f t="shared" si="1"/>
        <v>0</v>
      </c>
      <c r="P21" s="81">
        <f t="shared" si="1"/>
        <v>0</v>
      </c>
      <c r="Q21" s="81">
        <f t="shared" si="1"/>
        <v>0</v>
      </c>
      <c r="R21" s="81">
        <f t="shared" si="1"/>
        <v>0</v>
      </c>
      <c r="S21" s="81">
        <f t="shared" si="1"/>
        <v>0</v>
      </c>
      <c r="T21" s="81">
        <f t="shared" si="1"/>
        <v>0</v>
      </c>
      <c r="U21" s="81">
        <f t="shared" si="1"/>
        <v>0</v>
      </c>
      <c r="V21" s="81">
        <f t="shared" si="1"/>
        <v>0</v>
      </c>
      <c r="W21" s="81">
        <f t="shared" si="1"/>
        <v>0</v>
      </c>
      <c r="X21" s="81">
        <f t="shared" si="1"/>
        <v>0</v>
      </c>
      <c r="Y21" s="81">
        <f t="shared" si="1"/>
        <v>0</v>
      </c>
      <c r="Z21" s="81">
        <f t="shared" si="1"/>
        <v>0</v>
      </c>
      <c r="AA21" s="81">
        <f t="shared" si="1"/>
        <v>0</v>
      </c>
      <c r="AB21" s="81">
        <f t="shared" si="1"/>
        <v>0</v>
      </c>
    </row>
    <row r="22" spans="1:28" x14ac:dyDescent="0.25">
      <c r="A22" s="2" t="s">
        <v>7</v>
      </c>
      <c r="B22" s="81">
        <f t="shared" si="2"/>
        <v>0</v>
      </c>
      <c r="C22" s="81">
        <f t="shared" si="1"/>
        <v>0</v>
      </c>
      <c r="D22" s="81">
        <f t="shared" si="1"/>
        <v>0</v>
      </c>
      <c r="E22" s="81">
        <f t="shared" si="1"/>
        <v>17.052156600000004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81">
        <f t="shared" si="1"/>
        <v>0</v>
      </c>
      <c r="N22" s="81">
        <f t="shared" si="1"/>
        <v>0</v>
      </c>
      <c r="O22" s="81">
        <f t="shared" si="1"/>
        <v>0</v>
      </c>
      <c r="P22" s="81">
        <f t="shared" si="1"/>
        <v>0</v>
      </c>
      <c r="Q22" s="81">
        <f t="shared" si="1"/>
        <v>0</v>
      </c>
      <c r="R22" s="81">
        <f t="shared" si="1"/>
        <v>0</v>
      </c>
      <c r="S22" s="81">
        <f t="shared" si="1"/>
        <v>0</v>
      </c>
      <c r="T22" s="81">
        <f t="shared" si="1"/>
        <v>0</v>
      </c>
      <c r="U22" s="81">
        <f t="shared" si="1"/>
        <v>0</v>
      </c>
      <c r="V22" s="81">
        <f t="shared" si="1"/>
        <v>0</v>
      </c>
      <c r="W22" s="81">
        <f t="shared" si="1"/>
        <v>0</v>
      </c>
      <c r="X22" s="81">
        <f t="shared" si="1"/>
        <v>0</v>
      </c>
      <c r="Y22" s="81">
        <f t="shared" si="1"/>
        <v>0</v>
      </c>
      <c r="Z22" s="81">
        <f t="shared" si="1"/>
        <v>0</v>
      </c>
      <c r="AA22" s="81">
        <f t="shared" si="1"/>
        <v>0</v>
      </c>
      <c r="AB22" s="81">
        <f t="shared" si="1"/>
        <v>0</v>
      </c>
    </row>
    <row r="23" spans="1:28" x14ac:dyDescent="0.25">
      <c r="A23" s="2" t="s">
        <v>8</v>
      </c>
      <c r="B23" s="81">
        <f>SUM(B15:B22)</f>
        <v>97.320555200000001</v>
      </c>
      <c r="C23" s="81">
        <f t="shared" ref="C23:AB23" si="3">SUM(C15:C22)</f>
        <v>14383.0331924</v>
      </c>
      <c r="D23" s="81">
        <f t="shared" si="3"/>
        <v>30959.169116999998</v>
      </c>
      <c r="E23" s="81">
        <f t="shared" si="3"/>
        <v>37817.410762200001</v>
      </c>
      <c r="F23" s="81">
        <f t="shared" si="3"/>
        <v>42295.445636000004</v>
      </c>
      <c r="G23" s="81">
        <f t="shared" si="3"/>
        <v>47473.5059568</v>
      </c>
      <c r="H23" s="81">
        <f t="shared" si="3"/>
        <v>45140.442824200007</v>
      </c>
      <c r="I23" s="81">
        <f t="shared" si="3"/>
        <v>44367.0693818</v>
      </c>
      <c r="J23" s="81">
        <f t="shared" si="3"/>
        <v>49767.859973400002</v>
      </c>
      <c r="K23" s="81">
        <f t="shared" si="3"/>
        <v>46650.645510400005</v>
      </c>
      <c r="L23" s="81">
        <f t="shared" si="3"/>
        <v>46883.084818200005</v>
      </c>
      <c r="M23" s="81">
        <f t="shared" si="3"/>
        <v>50979.256609000004</v>
      </c>
      <c r="N23" s="81">
        <f t="shared" si="3"/>
        <v>45776.962146999998</v>
      </c>
      <c r="O23" s="81">
        <f t="shared" si="3"/>
        <v>41739.229538400003</v>
      </c>
      <c r="P23" s="81">
        <f t="shared" si="3"/>
        <v>48916.001109600009</v>
      </c>
      <c r="Q23" s="81">
        <f t="shared" si="3"/>
        <v>40512.039167000003</v>
      </c>
      <c r="R23" s="81">
        <f t="shared" si="3"/>
        <v>41502.868238200004</v>
      </c>
      <c r="S23" s="81">
        <f t="shared" si="3"/>
        <v>44920.544147600005</v>
      </c>
      <c r="T23" s="81">
        <f t="shared" si="3"/>
        <v>40639.254666600005</v>
      </c>
      <c r="U23" s="81">
        <f t="shared" si="3"/>
        <v>40084.360438800002</v>
      </c>
      <c r="V23" s="81">
        <f t="shared" si="3"/>
        <v>52040.311314800005</v>
      </c>
      <c r="W23" s="81">
        <f t="shared" si="3"/>
        <v>44320.811000599999</v>
      </c>
      <c r="X23" s="81">
        <f t="shared" si="3"/>
        <v>30410.183203799999</v>
      </c>
      <c r="Y23" s="81">
        <f t="shared" si="3"/>
        <v>37297.551303400003</v>
      </c>
      <c r="Z23" s="81">
        <f t="shared" si="3"/>
        <v>37069.761755400003</v>
      </c>
      <c r="AA23" s="81">
        <f t="shared" si="3"/>
        <v>41348.110646599998</v>
      </c>
      <c r="AB23" s="81">
        <f t="shared" si="3"/>
        <v>34057.7200935</v>
      </c>
    </row>
    <row r="25" spans="1:28" x14ac:dyDescent="0.25">
      <c r="A25" s="137" t="s">
        <v>168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</row>
    <row r="26" spans="1:28" x14ac:dyDescent="0.25">
      <c r="A26" s="2"/>
      <c r="B26" s="2">
        <v>0</v>
      </c>
      <c r="C26" s="2">
        <v>2</v>
      </c>
      <c r="D26" s="2">
        <v>5</v>
      </c>
      <c r="E26" s="2">
        <v>7</v>
      </c>
      <c r="F26" s="2">
        <v>9</v>
      </c>
      <c r="G26" s="2">
        <v>12</v>
      </c>
      <c r="H26" s="2">
        <v>14</v>
      </c>
      <c r="I26" s="2">
        <v>16</v>
      </c>
      <c r="J26" s="2">
        <v>19</v>
      </c>
      <c r="K26" s="2">
        <v>21</v>
      </c>
      <c r="L26" s="2">
        <v>23</v>
      </c>
      <c r="M26" s="2">
        <v>26</v>
      </c>
      <c r="N26" s="2">
        <v>28</v>
      </c>
      <c r="O26" s="2">
        <v>30</v>
      </c>
      <c r="P26" s="2">
        <v>33</v>
      </c>
      <c r="Q26" s="2">
        <v>35</v>
      </c>
      <c r="R26" s="2">
        <v>37</v>
      </c>
      <c r="S26" s="2">
        <v>40</v>
      </c>
      <c r="T26" s="2">
        <v>42</v>
      </c>
      <c r="U26" s="2">
        <v>44</v>
      </c>
      <c r="V26" s="2">
        <v>47</v>
      </c>
      <c r="W26" s="2">
        <v>49</v>
      </c>
      <c r="X26" s="2">
        <v>51</v>
      </c>
      <c r="Y26" s="2">
        <v>54</v>
      </c>
      <c r="Z26" s="2">
        <v>58</v>
      </c>
      <c r="AA26" s="2">
        <v>61</v>
      </c>
      <c r="AB26" s="2">
        <v>63</v>
      </c>
    </row>
    <row r="27" spans="1:28" x14ac:dyDescent="0.25">
      <c r="A27" s="2" t="s">
        <v>0</v>
      </c>
      <c r="B27" s="2"/>
      <c r="C27" s="81">
        <f t="shared" ref="C27:AB27" si="4">C3-B15</f>
        <v>7788.7131648000004</v>
      </c>
      <c r="D27" s="81">
        <f t="shared" si="4"/>
        <v>8796.288547600001</v>
      </c>
      <c r="E27" s="81">
        <f t="shared" si="4"/>
        <v>6293.3236761999979</v>
      </c>
      <c r="F27" s="81">
        <f t="shared" si="4"/>
        <v>9402.4526682000014</v>
      </c>
      <c r="G27" s="81">
        <f t="shared" si="4"/>
        <v>9332.7420245999965</v>
      </c>
      <c r="H27" s="81">
        <f t="shared" si="4"/>
        <v>6594.5949712000001</v>
      </c>
      <c r="I27" s="81">
        <f t="shared" si="4"/>
        <v>6570.9057999999986</v>
      </c>
      <c r="J27" s="81">
        <f t="shared" si="4"/>
        <v>8583.175265599999</v>
      </c>
      <c r="K27" s="81">
        <f t="shared" si="4"/>
        <v>6580.3093927999998</v>
      </c>
      <c r="L27" s="81">
        <f t="shared" si="4"/>
        <v>8067.4953554000003</v>
      </c>
      <c r="M27" s="81">
        <f t="shared" si="4"/>
        <v>8795.5220317999992</v>
      </c>
      <c r="N27" s="81">
        <f t="shared" si="4"/>
        <v>5155.4750789999998</v>
      </c>
      <c r="O27" s="81">
        <f t="shared" si="4"/>
        <v>5229.7363411999995</v>
      </c>
      <c r="P27" s="81">
        <f t="shared" si="4"/>
        <v>9590.6448941999988</v>
      </c>
      <c r="Q27" s="81">
        <f t="shared" si="4"/>
        <v>4280.4792665999976</v>
      </c>
      <c r="R27" s="81">
        <f t="shared" si="4"/>
        <v>7689.3919271999985</v>
      </c>
      <c r="S27" s="81">
        <f t="shared" si="4"/>
        <v>9494.299527799998</v>
      </c>
      <c r="T27" s="81">
        <f t="shared" si="4"/>
        <v>5852.9647568</v>
      </c>
      <c r="U27" s="81">
        <f>U3-T15</f>
        <v>5937.2043973999971</v>
      </c>
      <c r="V27" s="81">
        <f>V3-U15</f>
        <v>12428.628330800002</v>
      </c>
      <c r="W27" s="81">
        <f>W3-V15</f>
        <v>2176.8415547999975</v>
      </c>
      <c r="X27" s="81">
        <f t="shared" si="4"/>
        <v>3307.5344868000011</v>
      </c>
      <c r="Y27" s="81">
        <f t="shared" si="4"/>
        <v>8829.4381651999993</v>
      </c>
      <c r="Z27" s="81">
        <f t="shared" si="4"/>
        <v>7045.00468</v>
      </c>
      <c r="AA27" s="81">
        <f t="shared" si="4"/>
        <v>8960.5991744000003</v>
      </c>
      <c r="AB27" s="81">
        <f t="shared" si="4"/>
        <v>7190.3695251999998</v>
      </c>
    </row>
    <row r="28" spans="1:28" x14ac:dyDescent="0.25">
      <c r="A28" s="2" t="s">
        <v>1</v>
      </c>
      <c r="B28" s="2"/>
      <c r="C28" s="81">
        <f t="shared" ref="C28:AB28" si="5">C4-B16</f>
        <v>3216.2444799999998</v>
      </c>
      <c r="D28" s="81">
        <f t="shared" si="5"/>
        <v>3115.7401184</v>
      </c>
      <c r="E28" s="81">
        <f t="shared" si="5"/>
        <v>2096.6940536000002</v>
      </c>
      <c r="F28" s="81">
        <f t="shared" si="5"/>
        <v>2617.8184063999997</v>
      </c>
      <c r="G28" s="81">
        <f t="shared" si="5"/>
        <v>3156.8187049999997</v>
      </c>
      <c r="H28" s="81">
        <f t="shared" si="5"/>
        <v>1684.5646477999999</v>
      </c>
      <c r="I28" s="81">
        <f t="shared" si="5"/>
        <v>1034.6150077999991</v>
      </c>
      <c r="J28" s="81">
        <f t="shared" si="5"/>
        <v>1340.0147343999997</v>
      </c>
      <c r="K28" s="81">
        <f t="shared" si="5"/>
        <v>1007.9577335999998</v>
      </c>
      <c r="L28" s="81">
        <f t="shared" si="5"/>
        <v>708.97415180000007</v>
      </c>
      <c r="M28" s="81">
        <f t="shared" si="5"/>
        <v>758.03847919999953</v>
      </c>
      <c r="N28" s="81">
        <f t="shared" si="5"/>
        <v>456.87901139999985</v>
      </c>
      <c r="O28" s="81">
        <f t="shared" si="5"/>
        <v>354.69793280000022</v>
      </c>
      <c r="P28" s="81">
        <f t="shared" si="5"/>
        <v>556.16455739999992</v>
      </c>
      <c r="Q28" s="81">
        <f t="shared" si="5"/>
        <v>174.33644259999983</v>
      </c>
      <c r="R28" s="81">
        <f t="shared" si="5"/>
        <v>276.28263900000002</v>
      </c>
      <c r="S28" s="81">
        <f t="shared" si="5"/>
        <v>381.65322520000007</v>
      </c>
      <c r="T28" s="81">
        <f t="shared" si="5"/>
        <v>120.32295979999981</v>
      </c>
      <c r="U28" s="81">
        <f t="shared" si="5"/>
        <v>184.58396920000007</v>
      </c>
      <c r="V28" s="81">
        <f t="shared" si="5"/>
        <v>502.50991119999992</v>
      </c>
      <c r="W28" s="81">
        <f t="shared" si="5"/>
        <v>26.281240600000046</v>
      </c>
      <c r="X28" s="81">
        <f t="shared" si="5"/>
        <v>62.126581399999964</v>
      </c>
      <c r="Y28" s="81">
        <f t="shared" si="5"/>
        <v>262.27955219999996</v>
      </c>
      <c r="Z28" s="81">
        <f t="shared" si="5"/>
        <v>187.61839439999994</v>
      </c>
      <c r="AA28" s="81">
        <f t="shared" si="5"/>
        <v>152.83264199999996</v>
      </c>
      <c r="AB28" s="81">
        <f t="shared" si="5"/>
        <v>304.19118879999996</v>
      </c>
    </row>
    <row r="29" spans="1:28" x14ac:dyDescent="0.25">
      <c r="A29" s="2" t="s">
        <v>2</v>
      </c>
      <c r="B29" s="2"/>
      <c r="C29" s="81">
        <f t="shared" ref="C29:AB29" si="6">C5-B17</f>
        <v>3164.9806800000001</v>
      </c>
      <c r="D29" s="81">
        <f t="shared" si="6"/>
        <v>4781.9324243999999</v>
      </c>
      <c r="E29" s="81">
        <f t="shared" si="6"/>
        <v>3407.0741283999996</v>
      </c>
      <c r="F29" s="81">
        <f t="shared" si="6"/>
        <v>2806.0469243999996</v>
      </c>
      <c r="G29" s="81">
        <f t="shared" si="6"/>
        <v>3087.1617561999992</v>
      </c>
      <c r="H29" s="81">
        <f t="shared" si="6"/>
        <v>2130.4667060000002</v>
      </c>
      <c r="I29" s="81">
        <f t="shared" si="6"/>
        <v>2346.2466587999998</v>
      </c>
      <c r="J29" s="81">
        <f t="shared" si="6"/>
        <v>4171.0868975999992</v>
      </c>
      <c r="K29" s="81">
        <f t="shared" si="6"/>
        <v>2762.7231717999994</v>
      </c>
      <c r="L29" s="81">
        <f t="shared" si="6"/>
        <v>2781.3229019999999</v>
      </c>
      <c r="M29" s="81">
        <f t="shared" si="6"/>
        <v>3785.7938823999993</v>
      </c>
      <c r="N29" s="81">
        <f t="shared" si="6"/>
        <v>2261.3364581999995</v>
      </c>
      <c r="O29" s="81">
        <f t="shared" si="6"/>
        <v>2127.3337363999999</v>
      </c>
      <c r="P29" s="81">
        <f t="shared" si="6"/>
        <v>4160.6240111999996</v>
      </c>
      <c r="Q29" s="81">
        <f t="shared" si="6"/>
        <v>1629.9085038000003</v>
      </c>
      <c r="R29" s="81">
        <f t="shared" si="6"/>
        <v>2804.2481363999996</v>
      </c>
      <c r="S29" s="81">
        <f t="shared" si="6"/>
        <v>3958.1277213999983</v>
      </c>
      <c r="T29" s="81">
        <f t="shared" si="6"/>
        <v>2299.6025395999995</v>
      </c>
      <c r="U29" s="81">
        <f t="shared" si="6"/>
        <v>2805.2060844000007</v>
      </c>
      <c r="V29" s="81">
        <f t="shared" si="6"/>
        <v>5906.6419887999991</v>
      </c>
      <c r="W29" s="81">
        <f t="shared" si="6"/>
        <v>2405.2639004000002</v>
      </c>
      <c r="X29" s="81">
        <f t="shared" si="6"/>
        <v>68.815692799998942</v>
      </c>
      <c r="Y29" s="81">
        <f t="shared" si="6"/>
        <v>4033.7750119999992</v>
      </c>
      <c r="Z29" s="81">
        <f t="shared" si="6"/>
        <v>2828.9411752000005</v>
      </c>
      <c r="AA29" s="81">
        <f t="shared" si="6"/>
        <v>3101.9077767999997</v>
      </c>
      <c r="AB29" s="81">
        <f t="shared" si="6"/>
        <v>1479.9434854000001</v>
      </c>
    </row>
    <row r="30" spans="1:28" x14ac:dyDescent="0.25">
      <c r="A30" s="2" t="s">
        <v>3</v>
      </c>
      <c r="B30" s="2"/>
      <c r="C30" s="81">
        <f t="shared" ref="C30:AB30" si="7">C6-B18</f>
        <v>3254.1877599999998</v>
      </c>
      <c r="D30" s="81">
        <f t="shared" si="7"/>
        <v>9869.8456607999997</v>
      </c>
      <c r="E30" s="81">
        <f t="shared" si="7"/>
        <v>9150.9296617999989</v>
      </c>
      <c r="F30" s="81">
        <f t="shared" si="7"/>
        <v>6009.1013161999999</v>
      </c>
      <c r="G30" s="81">
        <f t="shared" si="7"/>
        <v>7852.2808494000001</v>
      </c>
      <c r="H30" s="81">
        <f t="shared" si="7"/>
        <v>5800.1313107999995</v>
      </c>
      <c r="I30" s="81">
        <f t="shared" si="7"/>
        <v>6969.8710375999999</v>
      </c>
      <c r="J30" s="81">
        <f t="shared" si="7"/>
        <v>9557.1850821999997</v>
      </c>
      <c r="K30" s="81">
        <f t="shared" si="7"/>
        <v>5547.8645811999995</v>
      </c>
      <c r="L30" s="81">
        <f t="shared" si="7"/>
        <v>6320.3790723999991</v>
      </c>
      <c r="M30" s="81">
        <f t="shared" si="7"/>
        <v>9185.4879985999996</v>
      </c>
      <c r="N30" s="81">
        <f t="shared" si="7"/>
        <v>5489.2437501999993</v>
      </c>
      <c r="O30" s="81">
        <f t="shared" si="7"/>
        <v>5160.4466147999992</v>
      </c>
      <c r="P30" s="81">
        <f t="shared" si="7"/>
        <v>9801.3879051999993</v>
      </c>
      <c r="Q30" s="81">
        <f t="shared" si="7"/>
        <v>3262.7261707999987</v>
      </c>
      <c r="R30" s="81">
        <f t="shared" si="7"/>
        <v>5172.9273873999973</v>
      </c>
      <c r="S30" s="81">
        <f t="shared" si="7"/>
        <v>5648.9394599999996</v>
      </c>
      <c r="T30" s="81">
        <f t="shared" si="7"/>
        <v>3635.7338920000002</v>
      </c>
      <c r="U30" s="81">
        <f t="shared" si="7"/>
        <v>4292.839262200001</v>
      </c>
      <c r="V30" s="81">
        <f t="shared" si="7"/>
        <v>7947.1003870000004</v>
      </c>
      <c r="W30" s="81">
        <f t="shared" si="7"/>
        <v>4907.5910393999966</v>
      </c>
      <c r="X30" s="81">
        <f t="shared" si="7"/>
        <v>-1487.2699551999995</v>
      </c>
      <c r="Y30" s="81">
        <f t="shared" si="7"/>
        <v>5083.0796638000011</v>
      </c>
      <c r="Z30" s="81">
        <f t="shared" si="7"/>
        <v>3132.4184029999988</v>
      </c>
      <c r="AA30" s="81">
        <f t="shared" si="7"/>
        <v>5194.5580601999991</v>
      </c>
      <c r="AB30" s="81">
        <f t="shared" si="7"/>
        <v>691.19943140000032</v>
      </c>
    </row>
    <row r="31" spans="1:28" x14ac:dyDescent="0.25">
      <c r="A31" s="2" t="s">
        <v>4</v>
      </c>
      <c r="B31" s="2"/>
      <c r="C31" s="81">
        <f t="shared" ref="C31:AB31" si="8">C7-B19</f>
        <v>3732.8085799999999</v>
      </c>
      <c r="D31" s="81">
        <f t="shared" si="8"/>
        <v>4510.1755113999998</v>
      </c>
      <c r="E31" s="81">
        <f t="shared" si="8"/>
        <v>4258.9602957999987</v>
      </c>
      <c r="F31" s="81">
        <f t="shared" si="8"/>
        <v>4464.1638677999999</v>
      </c>
      <c r="G31" s="81">
        <f t="shared" si="8"/>
        <v>5107.1485408000008</v>
      </c>
      <c r="H31" s="81">
        <f t="shared" si="8"/>
        <v>3672.0708389999991</v>
      </c>
      <c r="I31" s="81">
        <f t="shared" si="8"/>
        <v>4157.6426133999994</v>
      </c>
      <c r="J31" s="81">
        <f t="shared" si="8"/>
        <v>6241.888444799999</v>
      </c>
      <c r="K31" s="81">
        <f t="shared" si="8"/>
        <v>3948.7402371999997</v>
      </c>
      <c r="L31" s="81">
        <f t="shared" si="8"/>
        <v>5524.201151199999</v>
      </c>
      <c r="M31" s="81">
        <f t="shared" si="8"/>
        <v>6680.5154898000001</v>
      </c>
      <c r="N31" s="81">
        <f t="shared" si="8"/>
        <v>3981.633192199999</v>
      </c>
      <c r="O31" s="81">
        <f t="shared" si="8"/>
        <v>3648.180747800001</v>
      </c>
      <c r="P31" s="81">
        <f t="shared" si="8"/>
        <v>7160.9059735999981</v>
      </c>
      <c r="Q31" s="81">
        <f t="shared" si="8"/>
        <v>2202.2786066000008</v>
      </c>
      <c r="R31" s="81">
        <f t="shared" si="8"/>
        <v>4871.8975229999996</v>
      </c>
      <c r="S31" s="81">
        <f t="shared" si="8"/>
        <v>6473.6212029999988</v>
      </c>
      <c r="T31" s="81">
        <f t="shared" si="8"/>
        <v>3826.4356841999997</v>
      </c>
      <c r="U31" s="81">
        <f t="shared" si="8"/>
        <v>5968.3152602000009</v>
      </c>
      <c r="V31" s="81">
        <f t="shared" si="8"/>
        <v>10802.865383399998</v>
      </c>
      <c r="W31" s="81">
        <f t="shared" si="8"/>
        <v>4594.1751299999978</v>
      </c>
      <c r="X31" s="81">
        <f t="shared" si="8"/>
        <v>-883.6846663999986</v>
      </c>
      <c r="Y31" s="81">
        <f t="shared" si="8"/>
        <v>7049.2314229999993</v>
      </c>
      <c r="Z31" s="81">
        <f t="shared" si="8"/>
        <v>4836.468664</v>
      </c>
      <c r="AA31" s="81">
        <f t="shared" si="8"/>
        <v>7233.9385711999985</v>
      </c>
      <c r="AB31" s="81">
        <f t="shared" si="8"/>
        <v>-181.3962274000005</v>
      </c>
    </row>
    <row r="32" spans="1:28" x14ac:dyDescent="0.25">
      <c r="A32" s="2" t="s">
        <v>74</v>
      </c>
      <c r="B32" s="2"/>
      <c r="C32" s="81">
        <f t="shared" ref="C32:AB32" si="9">C8-B20</f>
        <v>165.83474000000001</v>
      </c>
      <c r="D32" s="81">
        <f t="shared" si="9"/>
        <v>691.78486420000002</v>
      </c>
      <c r="E32" s="81">
        <f t="shared" si="9"/>
        <v>234.40658619999988</v>
      </c>
      <c r="F32" s="81">
        <f t="shared" si="9"/>
        <v>20.357027799999969</v>
      </c>
      <c r="G32" s="81">
        <f t="shared" si="9"/>
        <v>27.309224599999993</v>
      </c>
      <c r="H32" s="81">
        <f t="shared" si="9"/>
        <v>13.180931999999984</v>
      </c>
      <c r="I32" s="81">
        <f t="shared" si="9"/>
        <v>20.002635400000003</v>
      </c>
      <c r="J32" s="81">
        <f t="shared" si="9"/>
        <v>19.968213599999984</v>
      </c>
      <c r="K32" s="81">
        <f t="shared" si="9"/>
        <v>12.374030000000005</v>
      </c>
      <c r="L32" s="81">
        <f t="shared" si="9"/>
        <v>-78.264683200000007</v>
      </c>
      <c r="M32" s="81">
        <f t="shared" si="9"/>
        <v>0</v>
      </c>
      <c r="N32" s="81">
        <f t="shared" si="9"/>
        <v>0</v>
      </c>
      <c r="O32" s="81">
        <f t="shared" si="9"/>
        <v>0</v>
      </c>
      <c r="P32" s="81">
        <f t="shared" si="9"/>
        <v>0</v>
      </c>
      <c r="Q32" s="81">
        <f t="shared" si="9"/>
        <v>0</v>
      </c>
      <c r="R32" s="81">
        <f t="shared" si="9"/>
        <v>617.79268000000002</v>
      </c>
      <c r="S32" s="81">
        <f t="shared" si="9"/>
        <v>-413.92109560000006</v>
      </c>
      <c r="T32" s="81">
        <f t="shared" si="9"/>
        <v>0</v>
      </c>
      <c r="U32" s="81">
        <f t="shared" si="9"/>
        <v>0</v>
      </c>
      <c r="V32" s="81">
        <f t="shared" si="9"/>
        <v>0</v>
      </c>
      <c r="W32" s="81">
        <f t="shared" si="9"/>
        <v>0</v>
      </c>
      <c r="X32" s="81">
        <f t="shared" si="9"/>
        <v>0</v>
      </c>
      <c r="Y32" s="81">
        <f t="shared" si="9"/>
        <v>0</v>
      </c>
      <c r="Z32" s="81">
        <f t="shared" si="9"/>
        <v>0</v>
      </c>
      <c r="AA32" s="81">
        <f t="shared" si="9"/>
        <v>0</v>
      </c>
      <c r="AB32" s="81">
        <f t="shared" si="9"/>
        <v>0</v>
      </c>
    </row>
    <row r="33" spans="1:28" x14ac:dyDescent="0.25">
      <c r="A33" s="2" t="s">
        <v>6</v>
      </c>
      <c r="B33" s="2"/>
      <c r="C33" s="81">
        <f t="shared" ref="C33:AB33" si="10">C9-B21</f>
        <v>47.123759999999997</v>
      </c>
      <c r="D33" s="81">
        <f t="shared" si="10"/>
        <v>58.914780800000003</v>
      </c>
      <c r="E33" s="81">
        <f t="shared" si="10"/>
        <v>17.888160999999997</v>
      </c>
      <c r="F33" s="81">
        <f t="shared" si="10"/>
        <v>7.2319835999999924</v>
      </c>
      <c r="G33" s="81">
        <f t="shared" si="10"/>
        <v>-2.9276965999999973</v>
      </c>
      <c r="H33" s="81">
        <f t="shared" si="10"/>
        <v>5.2798963999999984</v>
      </c>
      <c r="I33" s="81">
        <f t="shared" si="10"/>
        <v>-20.2200372</v>
      </c>
      <c r="J33" s="81">
        <f t="shared" si="10"/>
        <v>0</v>
      </c>
      <c r="K33" s="81">
        <f t="shared" si="10"/>
        <v>0</v>
      </c>
      <c r="L33" s="81">
        <f t="shared" si="10"/>
        <v>0</v>
      </c>
      <c r="M33" s="81">
        <f t="shared" si="10"/>
        <v>0</v>
      </c>
      <c r="N33" s="81">
        <f t="shared" si="10"/>
        <v>0</v>
      </c>
      <c r="O33" s="81">
        <f t="shared" si="10"/>
        <v>0</v>
      </c>
      <c r="P33" s="81">
        <f t="shared" si="10"/>
        <v>0</v>
      </c>
      <c r="Q33" s="81">
        <f t="shared" si="10"/>
        <v>0</v>
      </c>
      <c r="R33" s="81">
        <f t="shared" si="10"/>
        <v>0</v>
      </c>
      <c r="S33" s="81">
        <f t="shared" si="10"/>
        <v>0</v>
      </c>
      <c r="T33" s="81">
        <f t="shared" si="10"/>
        <v>0</v>
      </c>
      <c r="U33" s="81">
        <f t="shared" si="10"/>
        <v>0</v>
      </c>
      <c r="V33" s="81">
        <f t="shared" si="10"/>
        <v>0</v>
      </c>
      <c r="W33" s="81">
        <f t="shared" si="10"/>
        <v>0</v>
      </c>
      <c r="X33" s="81">
        <f t="shared" si="10"/>
        <v>0</v>
      </c>
      <c r="Y33" s="81">
        <f t="shared" si="10"/>
        <v>0</v>
      </c>
      <c r="Z33" s="81">
        <f t="shared" si="10"/>
        <v>0</v>
      </c>
      <c r="AA33" s="81">
        <f t="shared" si="10"/>
        <v>0</v>
      </c>
      <c r="AB33" s="81">
        <f t="shared" si="10"/>
        <v>0</v>
      </c>
    </row>
    <row r="34" spans="1:28" x14ac:dyDescent="0.25">
      <c r="A34" s="2" t="s">
        <v>7</v>
      </c>
      <c r="B34" s="2"/>
      <c r="C34" s="81">
        <f t="shared" ref="C34:AB34" si="11">C10-B22</f>
        <v>0</v>
      </c>
      <c r="D34" s="81">
        <f t="shared" si="11"/>
        <v>0</v>
      </c>
      <c r="E34" s="81">
        <f t="shared" si="11"/>
        <v>25.450980000000001</v>
      </c>
      <c r="F34" s="81">
        <f t="shared" si="11"/>
        <v>-17.052156600000004</v>
      </c>
      <c r="G34" s="81">
        <f t="shared" si="11"/>
        <v>0</v>
      </c>
      <c r="H34" s="81">
        <f t="shared" si="11"/>
        <v>0</v>
      </c>
      <c r="I34" s="81">
        <f t="shared" si="11"/>
        <v>0</v>
      </c>
      <c r="J34" s="81">
        <f t="shared" si="11"/>
        <v>0</v>
      </c>
      <c r="K34" s="81">
        <f t="shared" si="11"/>
        <v>0</v>
      </c>
      <c r="L34" s="81">
        <f t="shared" si="11"/>
        <v>0</v>
      </c>
      <c r="M34" s="81">
        <f t="shared" si="11"/>
        <v>0</v>
      </c>
      <c r="N34" s="81">
        <f t="shared" si="11"/>
        <v>0</v>
      </c>
      <c r="O34" s="81">
        <f t="shared" si="11"/>
        <v>0</v>
      </c>
      <c r="P34" s="81">
        <f t="shared" si="11"/>
        <v>0</v>
      </c>
      <c r="Q34" s="81">
        <f t="shared" si="11"/>
        <v>0</v>
      </c>
      <c r="R34" s="81">
        <f t="shared" si="11"/>
        <v>0</v>
      </c>
      <c r="S34" s="81">
        <f t="shared" si="11"/>
        <v>0</v>
      </c>
      <c r="T34" s="81">
        <f t="shared" si="11"/>
        <v>0</v>
      </c>
      <c r="U34" s="81">
        <f t="shared" si="11"/>
        <v>0</v>
      </c>
      <c r="V34" s="81">
        <f t="shared" si="11"/>
        <v>0</v>
      </c>
      <c r="W34" s="81">
        <f t="shared" si="11"/>
        <v>0</v>
      </c>
      <c r="X34" s="81">
        <f t="shared" si="11"/>
        <v>0</v>
      </c>
      <c r="Y34" s="81">
        <f t="shared" si="11"/>
        <v>0</v>
      </c>
      <c r="Z34" s="81">
        <f t="shared" si="11"/>
        <v>0</v>
      </c>
      <c r="AA34" s="81">
        <f t="shared" si="11"/>
        <v>0</v>
      </c>
      <c r="AB34" s="81">
        <f t="shared" si="11"/>
        <v>0</v>
      </c>
    </row>
    <row r="35" spans="1:28" x14ac:dyDescent="0.25">
      <c r="A35" s="2" t="s">
        <v>8</v>
      </c>
      <c r="B35" s="2"/>
      <c r="C35" s="81">
        <f>C11-B23</f>
        <v>21369.8931648</v>
      </c>
      <c r="D35" s="81">
        <f t="shared" ref="D35:AB35" si="12">D11-C23</f>
        <v>31824.681907599996</v>
      </c>
      <c r="E35" s="81">
        <f t="shared" si="12"/>
        <v>25484.727543000001</v>
      </c>
      <c r="F35" s="81">
        <f t="shared" si="12"/>
        <v>25310.120037799999</v>
      </c>
      <c r="G35" s="81">
        <f t="shared" si="12"/>
        <v>28560.533403999987</v>
      </c>
      <c r="H35" s="81">
        <f t="shared" si="12"/>
        <v>19900.289303199999</v>
      </c>
      <c r="I35" s="81">
        <f t="shared" si="12"/>
        <v>21079.063715799995</v>
      </c>
      <c r="J35" s="81">
        <f t="shared" si="12"/>
        <v>29913.318638199999</v>
      </c>
      <c r="K35" s="81">
        <f t="shared" si="12"/>
        <v>19859.969146599993</v>
      </c>
      <c r="L35" s="81">
        <f t="shared" si="12"/>
        <v>23324.107949600002</v>
      </c>
      <c r="M35" s="81">
        <f t="shared" si="12"/>
        <v>29205.357881799995</v>
      </c>
      <c r="N35" s="81">
        <f t="shared" si="12"/>
        <v>17344.567490999994</v>
      </c>
      <c r="O35" s="81">
        <f t="shared" si="12"/>
        <v>16520.395373000007</v>
      </c>
      <c r="P35" s="81">
        <f t="shared" si="12"/>
        <v>31269.727341599995</v>
      </c>
      <c r="Q35" s="81">
        <f t="shared" si="12"/>
        <v>11549.728990399992</v>
      </c>
      <c r="R35" s="81">
        <f t="shared" si="12"/>
        <v>21432.540292999991</v>
      </c>
      <c r="S35" s="81">
        <f t="shared" si="12"/>
        <v>25542.720041799992</v>
      </c>
      <c r="T35" s="81">
        <f t="shared" si="12"/>
        <v>15735.059832399995</v>
      </c>
      <c r="U35" s="81">
        <f t="shared" si="12"/>
        <v>19188.148973399999</v>
      </c>
      <c r="V35" s="81">
        <f t="shared" si="12"/>
        <v>37587.746001200001</v>
      </c>
      <c r="W35" s="81">
        <f t="shared" si="12"/>
        <v>14110.152865199991</v>
      </c>
      <c r="X35" s="81">
        <f t="shared" si="12"/>
        <v>1067.5221394000037</v>
      </c>
      <c r="Y35" s="81">
        <f t="shared" si="12"/>
        <v>25257.803816200001</v>
      </c>
      <c r="Z35" s="81">
        <f t="shared" si="12"/>
        <v>18030.451316600003</v>
      </c>
      <c r="AA35" s="81">
        <f t="shared" si="12"/>
        <v>24643.836224600003</v>
      </c>
      <c r="AB35" s="81">
        <f t="shared" si="12"/>
        <v>9484.3074034000019</v>
      </c>
    </row>
    <row r="37" spans="1:28" x14ac:dyDescent="0.25">
      <c r="A37" s="137" t="s">
        <v>167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</row>
    <row r="38" spans="1:28" x14ac:dyDescent="0.25">
      <c r="A38" s="2"/>
      <c r="B38" s="2">
        <v>0</v>
      </c>
      <c r="C38" s="2">
        <v>2</v>
      </c>
      <c r="D38" s="2">
        <v>5</v>
      </c>
      <c r="E38" s="2">
        <v>7</v>
      </c>
      <c r="F38" s="2">
        <v>9</v>
      </c>
      <c r="G38" s="2">
        <v>12</v>
      </c>
      <c r="H38" s="2">
        <v>14</v>
      </c>
      <c r="I38" s="2">
        <v>16</v>
      </c>
      <c r="J38" s="2">
        <v>19</v>
      </c>
      <c r="K38" s="2">
        <v>21</v>
      </c>
      <c r="L38" s="2">
        <v>23</v>
      </c>
      <c r="M38" s="2">
        <v>26</v>
      </c>
      <c r="N38" s="2">
        <v>28</v>
      </c>
      <c r="O38" s="2">
        <v>30</v>
      </c>
      <c r="P38" s="2">
        <v>33</v>
      </c>
      <c r="Q38" s="2">
        <v>35</v>
      </c>
      <c r="R38" s="2">
        <v>37</v>
      </c>
      <c r="S38" s="2">
        <v>40</v>
      </c>
      <c r="T38" s="2">
        <v>42</v>
      </c>
      <c r="U38" s="2">
        <v>44</v>
      </c>
      <c r="V38" s="2">
        <v>47</v>
      </c>
      <c r="W38" s="2">
        <v>49</v>
      </c>
      <c r="X38" s="2">
        <v>51</v>
      </c>
      <c r="Y38" s="2">
        <v>54</v>
      </c>
      <c r="Z38" s="2">
        <v>58</v>
      </c>
      <c r="AA38" s="2">
        <v>61</v>
      </c>
      <c r="AB38" s="2">
        <v>63</v>
      </c>
    </row>
    <row r="39" spans="1:28" x14ac:dyDescent="0.25">
      <c r="A39" s="2" t="s">
        <v>0</v>
      </c>
      <c r="B39" s="2"/>
      <c r="C39" s="81">
        <f>C27/(C26-B26)</f>
        <v>3894.3565824000002</v>
      </c>
      <c r="D39" s="81">
        <f>D27/(D26-C26)</f>
        <v>2932.0961825333338</v>
      </c>
      <c r="E39" s="81">
        <f t="shared" ref="E39:AB39" si="13">E27/(E26-D26)</f>
        <v>3146.6618380999989</v>
      </c>
      <c r="F39" s="81">
        <f t="shared" si="13"/>
        <v>4701.2263341000007</v>
      </c>
      <c r="G39" s="81">
        <f t="shared" si="13"/>
        <v>3110.914008199999</v>
      </c>
      <c r="H39" s="81">
        <f t="shared" si="13"/>
        <v>3297.2974856000001</v>
      </c>
      <c r="I39" s="81">
        <f t="shared" si="13"/>
        <v>3285.4528999999993</v>
      </c>
      <c r="J39" s="81">
        <f t="shared" si="13"/>
        <v>2861.0584218666663</v>
      </c>
      <c r="K39" s="81">
        <f t="shared" si="13"/>
        <v>3290.1546963999999</v>
      </c>
      <c r="L39" s="81">
        <f t="shared" si="13"/>
        <v>4033.7476777000002</v>
      </c>
      <c r="M39" s="81">
        <f t="shared" si="13"/>
        <v>2931.8406772666663</v>
      </c>
      <c r="N39" s="81">
        <f t="shared" si="13"/>
        <v>2577.7375394999999</v>
      </c>
      <c r="O39" s="81">
        <f t="shared" si="13"/>
        <v>2614.8681705999998</v>
      </c>
      <c r="P39" s="81">
        <f t="shared" si="13"/>
        <v>3196.8816313999996</v>
      </c>
      <c r="Q39" s="81">
        <f t="shared" si="13"/>
        <v>2140.2396332999988</v>
      </c>
      <c r="R39" s="81">
        <f t="shared" si="13"/>
        <v>3844.6959635999992</v>
      </c>
      <c r="S39" s="81">
        <f t="shared" si="13"/>
        <v>3164.7665092666662</v>
      </c>
      <c r="T39" s="81">
        <f t="shared" si="13"/>
        <v>2926.4823784</v>
      </c>
      <c r="U39" s="81">
        <f t="shared" si="13"/>
        <v>2968.6021986999986</v>
      </c>
      <c r="V39" s="81">
        <f t="shared" si="13"/>
        <v>4142.8761102666676</v>
      </c>
      <c r="W39" s="81">
        <f t="shared" si="13"/>
        <v>1088.4207773999988</v>
      </c>
      <c r="X39" s="81">
        <f t="shared" si="13"/>
        <v>1653.7672434000006</v>
      </c>
      <c r="Y39" s="81">
        <f t="shared" si="13"/>
        <v>2943.1460550666666</v>
      </c>
      <c r="Z39" s="81">
        <f t="shared" si="13"/>
        <v>1761.25117</v>
      </c>
      <c r="AA39" s="81">
        <f t="shared" si="13"/>
        <v>2986.8663914666668</v>
      </c>
      <c r="AB39" s="81">
        <f t="shared" si="13"/>
        <v>3595.1847625999999</v>
      </c>
    </row>
    <row r="40" spans="1:28" x14ac:dyDescent="0.25">
      <c r="A40" s="2" t="s">
        <v>1</v>
      </c>
      <c r="B40" s="2"/>
      <c r="C40" s="81">
        <f>C28/(C26-B26)</f>
        <v>1608.1222399999999</v>
      </c>
      <c r="D40" s="81">
        <f t="shared" ref="D40:AB40" si="14">D28/(D26-C26)</f>
        <v>1038.5800394666667</v>
      </c>
      <c r="E40" s="81">
        <f t="shared" si="14"/>
        <v>1048.3470268000001</v>
      </c>
      <c r="F40" s="81">
        <f t="shared" si="14"/>
        <v>1308.9092031999999</v>
      </c>
      <c r="G40" s="81">
        <f t="shared" si="14"/>
        <v>1052.2729016666665</v>
      </c>
      <c r="H40" s="81">
        <f t="shared" si="14"/>
        <v>842.28232389999994</v>
      </c>
      <c r="I40" s="81">
        <f t="shared" si="14"/>
        <v>517.30750389999957</v>
      </c>
      <c r="J40" s="81">
        <f t="shared" si="14"/>
        <v>446.67157813333324</v>
      </c>
      <c r="K40" s="81">
        <f t="shared" si="14"/>
        <v>503.97886679999988</v>
      </c>
      <c r="L40" s="81">
        <f t="shared" si="14"/>
        <v>354.48707590000004</v>
      </c>
      <c r="M40" s="81">
        <f t="shared" si="14"/>
        <v>252.67949306666651</v>
      </c>
      <c r="N40" s="81">
        <f t="shared" si="14"/>
        <v>228.43950569999993</v>
      </c>
      <c r="O40" s="81">
        <f t="shared" si="14"/>
        <v>177.34896640000011</v>
      </c>
      <c r="P40" s="81">
        <f t="shared" si="14"/>
        <v>185.38818579999997</v>
      </c>
      <c r="Q40" s="81">
        <f t="shared" si="14"/>
        <v>87.168221299999914</v>
      </c>
      <c r="R40" s="81">
        <f t="shared" si="14"/>
        <v>138.14131950000001</v>
      </c>
      <c r="S40" s="81">
        <f t="shared" si="14"/>
        <v>127.21774173333336</v>
      </c>
      <c r="T40" s="81">
        <f t="shared" si="14"/>
        <v>60.161479899999904</v>
      </c>
      <c r="U40" s="81">
        <f t="shared" si="14"/>
        <v>92.291984600000035</v>
      </c>
      <c r="V40" s="81">
        <f t="shared" si="14"/>
        <v>167.5033037333333</v>
      </c>
      <c r="W40" s="81">
        <f t="shared" si="14"/>
        <v>13.140620300000023</v>
      </c>
      <c r="X40" s="81">
        <f t="shared" si="14"/>
        <v>31.063290699999982</v>
      </c>
      <c r="Y40" s="81">
        <f t="shared" si="14"/>
        <v>87.42651739999998</v>
      </c>
      <c r="Z40" s="81">
        <f t="shared" si="14"/>
        <v>46.904598599999986</v>
      </c>
      <c r="AA40" s="81">
        <f t="shared" si="14"/>
        <v>50.944213999999988</v>
      </c>
      <c r="AB40" s="81">
        <f t="shared" si="14"/>
        <v>152.09559439999998</v>
      </c>
    </row>
    <row r="41" spans="1:28" x14ac:dyDescent="0.25">
      <c r="A41" s="2" t="s">
        <v>2</v>
      </c>
      <c r="B41" s="2"/>
      <c r="C41" s="81">
        <f>C29/(C26-B26)</f>
        <v>1582.4903400000001</v>
      </c>
      <c r="D41" s="81">
        <f t="shared" ref="D41:AB41" si="15">D29/(D26-C26)</f>
        <v>1593.9774748</v>
      </c>
      <c r="E41" s="81">
        <f t="shared" si="15"/>
        <v>1703.5370641999998</v>
      </c>
      <c r="F41" s="81">
        <f t="shared" si="15"/>
        <v>1403.0234621999998</v>
      </c>
      <c r="G41" s="81">
        <f t="shared" si="15"/>
        <v>1029.0539187333331</v>
      </c>
      <c r="H41" s="81">
        <f t="shared" si="15"/>
        <v>1065.2333530000001</v>
      </c>
      <c r="I41" s="81">
        <f t="shared" si="15"/>
        <v>1173.1233293999999</v>
      </c>
      <c r="J41" s="81">
        <f t="shared" si="15"/>
        <v>1390.3622991999998</v>
      </c>
      <c r="K41" s="81">
        <f t="shared" si="15"/>
        <v>1381.3615858999997</v>
      </c>
      <c r="L41" s="81">
        <f t="shared" si="15"/>
        <v>1390.6614509999999</v>
      </c>
      <c r="M41" s="81">
        <f t="shared" si="15"/>
        <v>1261.931294133333</v>
      </c>
      <c r="N41" s="81">
        <f t="shared" si="15"/>
        <v>1130.6682290999997</v>
      </c>
      <c r="O41" s="81">
        <f t="shared" si="15"/>
        <v>1063.6668682</v>
      </c>
      <c r="P41" s="81">
        <f t="shared" si="15"/>
        <v>1386.8746703999998</v>
      </c>
      <c r="Q41" s="81">
        <f t="shared" si="15"/>
        <v>814.95425190000014</v>
      </c>
      <c r="R41" s="81">
        <f t="shared" si="15"/>
        <v>1402.1240681999998</v>
      </c>
      <c r="S41" s="81">
        <f t="shared" si="15"/>
        <v>1319.3759071333327</v>
      </c>
      <c r="T41" s="81">
        <f t="shared" si="15"/>
        <v>1149.8012697999998</v>
      </c>
      <c r="U41" s="81">
        <f t="shared" si="15"/>
        <v>1402.6030422000003</v>
      </c>
      <c r="V41" s="81">
        <f t="shared" si="15"/>
        <v>1968.880662933333</v>
      </c>
      <c r="W41" s="81">
        <f t="shared" si="15"/>
        <v>1202.6319502000001</v>
      </c>
      <c r="X41" s="81">
        <f t="shared" si="15"/>
        <v>34.407846399999471</v>
      </c>
      <c r="Y41" s="81">
        <f t="shared" si="15"/>
        <v>1344.5916706666665</v>
      </c>
      <c r="Z41" s="81">
        <f t="shared" si="15"/>
        <v>707.23529380000014</v>
      </c>
      <c r="AA41" s="81">
        <f t="shared" si="15"/>
        <v>1033.9692589333333</v>
      </c>
      <c r="AB41" s="81">
        <f t="shared" si="15"/>
        <v>739.97174270000005</v>
      </c>
    </row>
    <row r="42" spans="1:28" x14ac:dyDescent="0.25">
      <c r="A42" s="2" t="s">
        <v>3</v>
      </c>
      <c r="B42" s="2"/>
      <c r="C42" s="81">
        <f>C30/(C26-B26)</f>
        <v>1627.0938799999999</v>
      </c>
      <c r="D42" s="81">
        <f t="shared" ref="D42:AB42" si="16">D30/(D26-C26)</f>
        <v>3289.9485535999997</v>
      </c>
      <c r="E42" s="81">
        <f t="shared" si="16"/>
        <v>4575.4648308999995</v>
      </c>
      <c r="F42" s="81">
        <f t="shared" si="16"/>
        <v>3004.5506581</v>
      </c>
      <c r="G42" s="81">
        <f t="shared" si="16"/>
        <v>2617.4269497999999</v>
      </c>
      <c r="H42" s="81">
        <f t="shared" si="16"/>
        <v>2900.0656553999997</v>
      </c>
      <c r="I42" s="81">
        <f t="shared" si="16"/>
        <v>3484.9355188</v>
      </c>
      <c r="J42" s="81">
        <f t="shared" si="16"/>
        <v>3185.7283607333334</v>
      </c>
      <c r="K42" s="81">
        <f t="shared" si="16"/>
        <v>2773.9322905999998</v>
      </c>
      <c r="L42" s="81">
        <f t="shared" si="16"/>
        <v>3160.1895361999996</v>
      </c>
      <c r="M42" s="81">
        <f t="shared" si="16"/>
        <v>3061.8293328666664</v>
      </c>
      <c r="N42" s="81">
        <f t="shared" si="16"/>
        <v>2744.6218750999997</v>
      </c>
      <c r="O42" s="81">
        <f t="shared" si="16"/>
        <v>2580.2233073999996</v>
      </c>
      <c r="P42" s="81">
        <f t="shared" si="16"/>
        <v>3267.1293017333333</v>
      </c>
      <c r="Q42" s="81">
        <f t="shared" si="16"/>
        <v>1631.3630853999994</v>
      </c>
      <c r="R42" s="81">
        <f t="shared" si="16"/>
        <v>2586.4636936999987</v>
      </c>
      <c r="S42" s="81">
        <f t="shared" si="16"/>
        <v>1882.9798199999998</v>
      </c>
      <c r="T42" s="81">
        <f t="shared" si="16"/>
        <v>1817.8669460000001</v>
      </c>
      <c r="U42" s="81">
        <f t="shared" si="16"/>
        <v>2146.4196311000005</v>
      </c>
      <c r="V42" s="81">
        <f t="shared" si="16"/>
        <v>2649.0334623333333</v>
      </c>
      <c r="W42" s="81">
        <f t="shared" si="16"/>
        <v>2453.7955196999983</v>
      </c>
      <c r="X42" s="81">
        <f t="shared" si="16"/>
        <v>-743.63497759999973</v>
      </c>
      <c r="Y42" s="81">
        <f t="shared" si="16"/>
        <v>1694.3598879333338</v>
      </c>
      <c r="Z42" s="81">
        <f t="shared" si="16"/>
        <v>783.10460074999969</v>
      </c>
      <c r="AA42" s="81">
        <f t="shared" si="16"/>
        <v>1731.5193533999998</v>
      </c>
      <c r="AB42" s="81">
        <f t="shared" si="16"/>
        <v>345.59971570000016</v>
      </c>
    </row>
    <row r="43" spans="1:28" x14ac:dyDescent="0.25">
      <c r="A43" s="2" t="s">
        <v>4</v>
      </c>
      <c r="B43" s="2"/>
      <c r="C43" s="81">
        <f>C31/(C26-B26)</f>
        <v>1866.4042899999999</v>
      </c>
      <c r="D43" s="81">
        <f t="shared" ref="D43:AB43" si="17">D31/(D26-C26)</f>
        <v>1503.3918371333332</v>
      </c>
      <c r="E43" s="81">
        <f t="shared" si="17"/>
        <v>2129.4801478999993</v>
      </c>
      <c r="F43" s="81">
        <f t="shared" si="17"/>
        <v>2232.0819339</v>
      </c>
      <c r="G43" s="81">
        <f t="shared" si="17"/>
        <v>1702.3828469333337</v>
      </c>
      <c r="H43" s="81">
        <f t="shared" si="17"/>
        <v>1836.0354194999995</v>
      </c>
      <c r="I43" s="81">
        <f t="shared" si="17"/>
        <v>2078.8213066999997</v>
      </c>
      <c r="J43" s="81">
        <f t="shared" si="17"/>
        <v>2080.6294815999995</v>
      </c>
      <c r="K43" s="81">
        <f t="shared" si="17"/>
        <v>1974.3701185999998</v>
      </c>
      <c r="L43" s="81">
        <f t="shared" si="17"/>
        <v>2762.1005755999995</v>
      </c>
      <c r="M43" s="81">
        <f t="shared" si="17"/>
        <v>2226.8384965999999</v>
      </c>
      <c r="N43" s="81">
        <f t="shared" si="17"/>
        <v>1990.8165960999995</v>
      </c>
      <c r="O43" s="81">
        <f t="shared" si="17"/>
        <v>1824.0903739000005</v>
      </c>
      <c r="P43" s="81">
        <f t="shared" si="17"/>
        <v>2386.968657866666</v>
      </c>
      <c r="Q43" s="81">
        <f t="shared" si="17"/>
        <v>1101.1393033000004</v>
      </c>
      <c r="R43" s="81">
        <f t="shared" si="17"/>
        <v>2435.9487614999998</v>
      </c>
      <c r="S43" s="81">
        <f t="shared" si="17"/>
        <v>2157.8737343333328</v>
      </c>
      <c r="T43" s="81">
        <f t="shared" si="17"/>
        <v>1913.2178420999999</v>
      </c>
      <c r="U43" s="81">
        <f t="shared" si="17"/>
        <v>2984.1576301000005</v>
      </c>
      <c r="V43" s="81">
        <f t="shared" si="17"/>
        <v>3600.9551277999994</v>
      </c>
      <c r="W43" s="81">
        <f t="shared" si="17"/>
        <v>2297.0875649999989</v>
      </c>
      <c r="X43" s="81">
        <f t="shared" si="17"/>
        <v>-441.8423331999993</v>
      </c>
      <c r="Y43" s="81">
        <f t="shared" si="17"/>
        <v>2349.7438076666663</v>
      </c>
      <c r="Z43" s="81">
        <f t="shared" si="17"/>
        <v>1209.117166</v>
      </c>
      <c r="AA43" s="81">
        <f t="shared" si="17"/>
        <v>2411.3128570666663</v>
      </c>
      <c r="AB43" s="81">
        <f t="shared" si="17"/>
        <v>-90.698113700000249</v>
      </c>
    </row>
    <row r="44" spans="1:28" x14ac:dyDescent="0.25">
      <c r="A44" s="2" t="s">
        <v>74</v>
      </c>
      <c r="B44" s="2"/>
      <c r="C44" s="81">
        <f>C32/(C26-B26)</f>
        <v>82.917370000000005</v>
      </c>
      <c r="D44" s="81">
        <f t="shared" ref="D44:AB44" si="18">D32/(D26-C26)</f>
        <v>230.59495473333334</v>
      </c>
      <c r="E44" s="81">
        <f t="shared" si="18"/>
        <v>117.20329309999994</v>
      </c>
      <c r="F44" s="81">
        <f t="shared" si="18"/>
        <v>10.178513899999984</v>
      </c>
      <c r="G44" s="81">
        <f t="shared" si="18"/>
        <v>9.103074866666665</v>
      </c>
      <c r="H44" s="81">
        <f t="shared" si="18"/>
        <v>6.5904659999999922</v>
      </c>
      <c r="I44" s="81">
        <f t="shared" si="18"/>
        <v>10.001317700000001</v>
      </c>
      <c r="J44" s="81">
        <f t="shared" si="18"/>
        <v>6.6560711999999951</v>
      </c>
      <c r="K44" s="81">
        <f t="shared" si="18"/>
        <v>6.1870150000000024</v>
      </c>
      <c r="L44" s="81">
        <f t="shared" si="18"/>
        <v>-39.132341600000004</v>
      </c>
      <c r="M44" s="81">
        <f t="shared" si="18"/>
        <v>0</v>
      </c>
      <c r="N44" s="81">
        <f t="shared" si="18"/>
        <v>0</v>
      </c>
      <c r="O44" s="81">
        <f t="shared" si="18"/>
        <v>0</v>
      </c>
      <c r="P44" s="81">
        <f t="shared" si="18"/>
        <v>0</v>
      </c>
      <c r="Q44" s="81">
        <f t="shared" si="18"/>
        <v>0</v>
      </c>
      <c r="R44" s="81">
        <f t="shared" si="18"/>
        <v>308.89634000000001</v>
      </c>
      <c r="S44" s="81">
        <f t="shared" si="18"/>
        <v>-137.97369853333336</v>
      </c>
      <c r="T44" s="81">
        <f t="shared" si="18"/>
        <v>0</v>
      </c>
      <c r="U44" s="81">
        <f t="shared" si="18"/>
        <v>0</v>
      </c>
      <c r="V44" s="81">
        <f t="shared" si="18"/>
        <v>0</v>
      </c>
      <c r="W44" s="81">
        <f t="shared" si="18"/>
        <v>0</v>
      </c>
      <c r="X44" s="81">
        <f t="shared" si="18"/>
        <v>0</v>
      </c>
      <c r="Y44" s="81">
        <f t="shared" si="18"/>
        <v>0</v>
      </c>
      <c r="Z44" s="81">
        <f t="shared" si="18"/>
        <v>0</v>
      </c>
      <c r="AA44" s="81">
        <f t="shared" si="18"/>
        <v>0</v>
      </c>
      <c r="AB44" s="81">
        <f t="shared" si="18"/>
        <v>0</v>
      </c>
    </row>
    <row r="45" spans="1:28" x14ac:dyDescent="0.25">
      <c r="A45" s="2" t="s">
        <v>6</v>
      </c>
      <c r="B45" s="2"/>
      <c r="C45" s="81">
        <f>C33/(C26-B26)</f>
        <v>23.561879999999999</v>
      </c>
      <c r="D45" s="81">
        <f t="shared" ref="D45:AB45" si="19">D33/(D26-C26)</f>
        <v>19.638260266666666</v>
      </c>
      <c r="E45" s="81">
        <f t="shared" si="19"/>
        <v>8.9440804999999983</v>
      </c>
      <c r="F45" s="81">
        <f t="shared" si="19"/>
        <v>3.6159917999999962</v>
      </c>
      <c r="G45" s="81">
        <f t="shared" si="19"/>
        <v>-0.97589886666666581</v>
      </c>
      <c r="H45" s="81">
        <f t="shared" si="19"/>
        <v>2.6399481999999992</v>
      </c>
      <c r="I45" s="81">
        <f t="shared" si="19"/>
        <v>-10.1100186</v>
      </c>
      <c r="J45" s="81">
        <f t="shared" si="19"/>
        <v>0</v>
      </c>
      <c r="K45" s="81">
        <f t="shared" si="19"/>
        <v>0</v>
      </c>
      <c r="L45" s="81">
        <f t="shared" si="19"/>
        <v>0</v>
      </c>
      <c r="M45" s="81">
        <f t="shared" si="19"/>
        <v>0</v>
      </c>
      <c r="N45" s="81">
        <f t="shared" si="19"/>
        <v>0</v>
      </c>
      <c r="O45" s="81">
        <f t="shared" si="19"/>
        <v>0</v>
      </c>
      <c r="P45" s="81">
        <f t="shared" si="19"/>
        <v>0</v>
      </c>
      <c r="Q45" s="81">
        <f t="shared" si="19"/>
        <v>0</v>
      </c>
      <c r="R45" s="81">
        <f t="shared" si="19"/>
        <v>0</v>
      </c>
      <c r="S45" s="81">
        <f t="shared" si="19"/>
        <v>0</v>
      </c>
      <c r="T45" s="81">
        <f t="shared" si="19"/>
        <v>0</v>
      </c>
      <c r="U45" s="81">
        <f t="shared" si="19"/>
        <v>0</v>
      </c>
      <c r="V45" s="81">
        <f t="shared" si="19"/>
        <v>0</v>
      </c>
      <c r="W45" s="81">
        <f t="shared" si="19"/>
        <v>0</v>
      </c>
      <c r="X45" s="81">
        <f t="shared" si="19"/>
        <v>0</v>
      </c>
      <c r="Y45" s="81">
        <f t="shared" si="19"/>
        <v>0</v>
      </c>
      <c r="Z45" s="81">
        <f t="shared" si="19"/>
        <v>0</v>
      </c>
      <c r="AA45" s="81">
        <f t="shared" si="19"/>
        <v>0</v>
      </c>
      <c r="AB45" s="81">
        <f t="shared" si="19"/>
        <v>0</v>
      </c>
    </row>
    <row r="46" spans="1:28" x14ac:dyDescent="0.25">
      <c r="A46" s="2" t="s">
        <v>7</v>
      </c>
      <c r="B46" s="2"/>
      <c r="C46" s="81">
        <f>C34/(C26-B26)</f>
        <v>0</v>
      </c>
      <c r="D46" s="81">
        <f t="shared" ref="D46:AB46" si="20">D34/(D26-C26)</f>
        <v>0</v>
      </c>
      <c r="E46" s="81">
        <f t="shared" si="20"/>
        <v>12.725490000000001</v>
      </c>
      <c r="F46" s="81">
        <f t="shared" si="20"/>
        <v>-8.5260783000000018</v>
      </c>
      <c r="G46" s="81">
        <f t="shared" si="20"/>
        <v>0</v>
      </c>
      <c r="H46" s="81">
        <f t="shared" si="20"/>
        <v>0</v>
      </c>
      <c r="I46" s="81">
        <f t="shared" si="20"/>
        <v>0</v>
      </c>
      <c r="J46" s="81">
        <f t="shared" si="20"/>
        <v>0</v>
      </c>
      <c r="K46" s="81">
        <f t="shared" si="20"/>
        <v>0</v>
      </c>
      <c r="L46" s="81">
        <f t="shared" si="20"/>
        <v>0</v>
      </c>
      <c r="M46" s="81">
        <f t="shared" si="20"/>
        <v>0</v>
      </c>
      <c r="N46" s="81">
        <f t="shared" si="20"/>
        <v>0</v>
      </c>
      <c r="O46" s="81">
        <f t="shared" si="20"/>
        <v>0</v>
      </c>
      <c r="P46" s="81">
        <f t="shared" si="20"/>
        <v>0</v>
      </c>
      <c r="Q46" s="81">
        <f t="shared" si="20"/>
        <v>0</v>
      </c>
      <c r="R46" s="81">
        <f t="shared" si="20"/>
        <v>0</v>
      </c>
      <c r="S46" s="81">
        <f t="shared" si="20"/>
        <v>0</v>
      </c>
      <c r="T46" s="81">
        <f t="shared" si="20"/>
        <v>0</v>
      </c>
      <c r="U46" s="81">
        <f t="shared" si="20"/>
        <v>0</v>
      </c>
      <c r="V46" s="81">
        <f t="shared" si="20"/>
        <v>0</v>
      </c>
      <c r="W46" s="81">
        <f t="shared" si="20"/>
        <v>0</v>
      </c>
      <c r="X46" s="81">
        <f t="shared" si="20"/>
        <v>0</v>
      </c>
      <c r="Y46" s="81">
        <f t="shared" si="20"/>
        <v>0</v>
      </c>
      <c r="Z46" s="81">
        <f t="shared" si="20"/>
        <v>0</v>
      </c>
      <c r="AA46" s="81">
        <f t="shared" si="20"/>
        <v>0</v>
      </c>
      <c r="AB46" s="81">
        <f t="shared" si="20"/>
        <v>0</v>
      </c>
    </row>
    <row r="47" spans="1:28" x14ac:dyDescent="0.25">
      <c r="A47" s="2" t="s">
        <v>8</v>
      </c>
      <c r="B47" s="2"/>
      <c r="C47" s="81">
        <f>C35/(C26-B26)</f>
        <v>10684.9465824</v>
      </c>
      <c r="D47" s="81">
        <f t="shared" ref="D47:AA47" si="21">D35/(D26-C26)</f>
        <v>10608.227302533332</v>
      </c>
      <c r="E47" s="81">
        <f t="shared" si="21"/>
        <v>12742.3637715</v>
      </c>
      <c r="F47" s="81">
        <f t="shared" si="21"/>
        <v>12655.0600189</v>
      </c>
      <c r="G47" s="81">
        <f t="shared" si="21"/>
        <v>9520.1778013333296</v>
      </c>
      <c r="H47" s="81">
        <f t="shared" si="21"/>
        <v>9950.1446515999996</v>
      </c>
      <c r="I47" s="81">
        <f t="shared" si="21"/>
        <v>10539.531857899998</v>
      </c>
      <c r="J47" s="81">
        <f t="shared" si="21"/>
        <v>9971.1062127333335</v>
      </c>
      <c r="K47" s="81">
        <f t="shared" si="21"/>
        <v>9929.9845732999966</v>
      </c>
      <c r="L47" s="81">
        <f t="shared" si="21"/>
        <v>11662.053974800001</v>
      </c>
      <c r="M47" s="81">
        <f t="shared" si="21"/>
        <v>9735.1192939333323</v>
      </c>
      <c r="N47" s="81">
        <f t="shared" si="21"/>
        <v>8672.2837454999972</v>
      </c>
      <c r="O47" s="81">
        <f t="shared" si="21"/>
        <v>8260.1976865000033</v>
      </c>
      <c r="P47" s="81">
        <f t="shared" si="21"/>
        <v>10423.242447199998</v>
      </c>
      <c r="Q47" s="81">
        <f t="shared" si="21"/>
        <v>5774.8644951999959</v>
      </c>
      <c r="R47" s="81">
        <f t="shared" si="21"/>
        <v>10716.270146499995</v>
      </c>
      <c r="S47" s="81">
        <f t="shared" si="21"/>
        <v>8514.2400139333313</v>
      </c>
      <c r="T47" s="81">
        <f t="shared" si="21"/>
        <v>7867.5299161999974</v>
      </c>
      <c r="U47" s="81">
        <f t="shared" si="21"/>
        <v>9594.0744866999994</v>
      </c>
      <c r="V47" s="81">
        <f t="shared" si="21"/>
        <v>12529.248667066668</v>
      </c>
      <c r="W47" s="81">
        <f t="shared" si="21"/>
        <v>7055.0764325999953</v>
      </c>
      <c r="X47" s="81">
        <f t="shared" si="21"/>
        <v>533.76106970000183</v>
      </c>
      <c r="Y47" s="81">
        <f t="shared" si="21"/>
        <v>8419.2679387333337</v>
      </c>
      <c r="Z47" s="81">
        <f t="shared" si="21"/>
        <v>4507.6128291500008</v>
      </c>
      <c r="AA47" s="81">
        <f t="shared" si="21"/>
        <v>8214.6120748666672</v>
      </c>
      <c r="AB47" s="81">
        <f>AB35/(AB26-AA26)</f>
        <v>4742.153701700001</v>
      </c>
    </row>
    <row r="48" spans="1:2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x14ac:dyDescent="0.25">
      <c r="A49" s="2"/>
      <c r="B49" s="2">
        <v>0</v>
      </c>
      <c r="C49" s="2">
        <v>2</v>
      </c>
      <c r="D49" s="2">
        <v>5</v>
      </c>
      <c r="E49" s="2">
        <v>7</v>
      </c>
      <c r="F49" s="2">
        <v>9</v>
      </c>
      <c r="G49" s="2">
        <v>12</v>
      </c>
      <c r="H49" s="2">
        <v>14</v>
      </c>
      <c r="I49" s="2">
        <v>16</v>
      </c>
      <c r="J49" s="2">
        <v>19</v>
      </c>
      <c r="K49" s="2">
        <v>21</v>
      </c>
      <c r="L49" s="2">
        <v>23</v>
      </c>
      <c r="M49" s="2">
        <v>26</v>
      </c>
      <c r="N49" s="2">
        <v>28</v>
      </c>
      <c r="O49" s="2">
        <v>30</v>
      </c>
      <c r="P49" s="2">
        <v>33</v>
      </c>
      <c r="Q49" s="2">
        <v>35</v>
      </c>
      <c r="R49" s="2">
        <v>37</v>
      </c>
      <c r="S49" s="2">
        <v>40</v>
      </c>
      <c r="T49" s="2">
        <v>42</v>
      </c>
      <c r="U49" s="2">
        <v>44</v>
      </c>
      <c r="V49" s="2">
        <v>47</v>
      </c>
      <c r="W49" s="2">
        <v>49</v>
      </c>
      <c r="X49" s="2">
        <v>51</v>
      </c>
      <c r="Y49" s="2">
        <v>54</v>
      </c>
      <c r="Z49" s="2">
        <v>58</v>
      </c>
      <c r="AA49" s="2">
        <v>61</v>
      </c>
      <c r="AB49" s="2">
        <v>63</v>
      </c>
    </row>
    <row r="50" spans="1:28" x14ac:dyDescent="0.25">
      <c r="A50" s="2" t="s">
        <v>0</v>
      </c>
      <c r="B50" s="2"/>
      <c r="C50" s="81">
        <f>C39/1000</f>
        <v>3.8943565824000004</v>
      </c>
      <c r="D50" s="81">
        <f t="shared" ref="D50:AB58" si="22">D39/1000</f>
        <v>2.9320961825333338</v>
      </c>
      <c r="E50" s="81">
        <f>E39/1000</f>
        <v>3.1466618380999991</v>
      </c>
      <c r="F50" s="81">
        <f t="shared" si="22"/>
        <v>4.7012263341000011</v>
      </c>
      <c r="G50" s="81">
        <f t="shared" si="22"/>
        <v>3.1109140081999991</v>
      </c>
      <c r="H50" s="81">
        <f t="shared" si="22"/>
        <v>3.2972974856000001</v>
      </c>
      <c r="I50" s="81">
        <f t="shared" si="22"/>
        <v>3.2854528999999992</v>
      </c>
      <c r="J50" s="81">
        <f t="shared" si="22"/>
        <v>2.8610584218666664</v>
      </c>
      <c r="K50" s="81">
        <f t="shared" si="22"/>
        <v>3.2901546964000001</v>
      </c>
      <c r="L50" s="81">
        <f t="shared" si="22"/>
        <v>4.0337476777000001</v>
      </c>
      <c r="M50" s="81">
        <f t="shared" si="22"/>
        <v>2.9318406772666661</v>
      </c>
      <c r="N50" s="81">
        <f t="shared" si="22"/>
        <v>2.5777375394999997</v>
      </c>
      <c r="O50" s="81">
        <f t="shared" si="22"/>
        <v>2.6148681705999999</v>
      </c>
      <c r="P50" s="81">
        <f t="shared" si="22"/>
        <v>3.1968816313999997</v>
      </c>
      <c r="Q50" s="81">
        <f t="shared" si="22"/>
        <v>2.1402396332999989</v>
      </c>
      <c r="R50" s="81">
        <f t="shared" si="22"/>
        <v>3.8446959635999991</v>
      </c>
      <c r="S50" s="81">
        <f t="shared" si="22"/>
        <v>3.1647665092666664</v>
      </c>
      <c r="T50" s="81">
        <f t="shared" si="22"/>
        <v>2.9264823783999998</v>
      </c>
      <c r="U50" s="81">
        <f t="shared" si="22"/>
        <v>2.9686021986999984</v>
      </c>
      <c r="V50" s="81">
        <f t="shared" si="22"/>
        <v>4.142876110266668</v>
      </c>
      <c r="W50" s="81">
        <f t="shared" si="22"/>
        <v>1.0884207773999988</v>
      </c>
      <c r="X50" s="81">
        <f t="shared" si="22"/>
        <v>1.6537672434000006</v>
      </c>
      <c r="Y50" s="81">
        <f t="shared" si="22"/>
        <v>2.9431460550666664</v>
      </c>
      <c r="Z50" s="81">
        <f t="shared" si="22"/>
        <v>1.76125117</v>
      </c>
      <c r="AA50" s="81">
        <f t="shared" si="22"/>
        <v>2.9868663914666667</v>
      </c>
      <c r="AB50" s="81">
        <f t="shared" si="22"/>
        <v>3.5951847625999998</v>
      </c>
    </row>
    <row r="51" spans="1:28" x14ac:dyDescent="0.25">
      <c r="A51" s="2" t="s">
        <v>1</v>
      </c>
      <c r="B51" s="2"/>
      <c r="C51" s="81">
        <f t="shared" ref="C51:R58" si="23">C40/1000</f>
        <v>1.6081222399999999</v>
      </c>
      <c r="D51" s="81">
        <f t="shared" si="23"/>
        <v>1.0385800394666667</v>
      </c>
      <c r="E51" s="81">
        <f t="shared" si="23"/>
        <v>1.0483470268000001</v>
      </c>
      <c r="F51" s="81">
        <f t="shared" si="23"/>
        <v>1.3089092031999998</v>
      </c>
      <c r="G51" s="81">
        <f t="shared" si="23"/>
        <v>1.0522729016666665</v>
      </c>
      <c r="H51" s="81">
        <f t="shared" si="23"/>
        <v>0.84228232389999991</v>
      </c>
      <c r="I51" s="81">
        <f t="shared" si="23"/>
        <v>0.51730750389999958</v>
      </c>
      <c r="J51" s="81">
        <f t="shared" si="23"/>
        <v>0.44667157813333325</v>
      </c>
      <c r="K51" s="81">
        <f t="shared" si="23"/>
        <v>0.50397886679999992</v>
      </c>
      <c r="L51" s="81">
        <f t="shared" si="23"/>
        <v>0.35448707590000006</v>
      </c>
      <c r="M51" s="81">
        <f t="shared" si="23"/>
        <v>0.25267949306666648</v>
      </c>
      <c r="N51" s="81">
        <f t="shared" si="23"/>
        <v>0.22843950569999993</v>
      </c>
      <c r="O51" s="81">
        <f t="shared" si="23"/>
        <v>0.17734896640000011</v>
      </c>
      <c r="P51" s="81">
        <f t="shared" si="23"/>
        <v>0.18538818579999997</v>
      </c>
      <c r="Q51" s="81">
        <f t="shared" si="23"/>
        <v>8.7168221299999918E-2</v>
      </c>
      <c r="R51" s="81">
        <f t="shared" si="23"/>
        <v>0.1381413195</v>
      </c>
      <c r="S51" s="81">
        <f t="shared" si="22"/>
        <v>0.12721774173333336</v>
      </c>
      <c r="T51" s="81">
        <f t="shared" si="22"/>
        <v>6.0161479899999905E-2</v>
      </c>
      <c r="U51" s="81">
        <f t="shared" si="22"/>
        <v>9.2291984600000029E-2</v>
      </c>
      <c r="V51" s="81">
        <f t="shared" si="22"/>
        <v>0.1675033037333333</v>
      </c>
      <c r="W51" s="81">
        <f t="shared" si="22"/>
        <v>1.3140620300000024E-2</v>
      </c>
      <c r="X51" s="81">
        <f t="shared" si="22"/>
        <v>3.1063290699999982E-2</v>
      </c>
      <c r="Y51" s="81">
        <f t="shared" si="22"/>
        <v>8.7426517399999987E-2</v>
      </c>
      <c r="Z51" s="81">
        <f t="shared" si="22"/>
        <v>4.6904598599999986E-2</v>
      </c>
      <c r="AA51" s="81">
        <f t="shared" si="22"/>
        <v>5.0944213999999988E-2</v>
      </c>
      <c r="AB51" s="81">
        <f t="shared" si="22"/>
        <v>0.15209559439999998</v>
      </c>
    </row>
    <row r="52" spans="1:28" x14ac:dyDescent="0.25">
      <c r="A52" s="2" t="s">
        <v>2</v>
      </c>
      <c r="B52" s="2"/>
      <c r="C52" s="81">
        <f t="shared" si="23"/>
        <v>1.5824903400000001</v>
      </c>
      <c r="D52" s="81">
        <f t="shared" si="22"/>
        <v>1.5939774748</v>
      </c>
      <c r="E52" s="81">
        <f t="shared" si="22"/>
        <v>1.7035370641999998</v>
      </c>
      <c r="F52" s="81">
        <f t="shared" si="22"/>
        <v>1.4030234621999997</v>
      </c>
      <c r="G52" s="81">
        <f t="shared" si="22"/>
        <v>1.0290539187333332</v>
      </c>
      <c r="H52" s="81">
        <f t="shared" si="22"/>
        <v>1.065233353</v>
      </c>
      <c r="I52" s="81">
        <f t="shared" si="22"/>
        <v>1.1731233293999999</v>
      </c>
      <c r="J52" s="81">
        <f t="shared" si="22"/>
        <v>1.3903622991999998</v>
      </c>
      <c r="K52" s="81">
        <f t="shared" si="22"/>
        <v>1.3813615858999997</v>
      </c>
      <c r="L52" s="81">
        <f t="shared" si="22"/>
        <v>1.3906614509999999</v>
      </c>
      <c r="M52" s="81">
        <f t="shared" si="22"/>
        <v>1.2619312941333329</v>
      </c>
      <c r="N52" s="81">
        <f t="shared" si="22"/>
        <v>1.1306682290999996</v>
      </c>
      <c r="O52" s="81">
        <f t="shared" si="22"/>
        <v>1.0636668681999999</v>
      </c>
      <c r="P52" s="81">
        <f t="shared" si="22"/>
        <v>1.3868746703999997</v>
      </c>
      <c r="Q52" s="81">
        <f t="shared" si="22"/>
        <v>0.81495425190000015</v>
      </c>
      <c r="R52" s="81">
        <f t="shared" si="22"/>
        <v>1.4021240681999998</v>
      </c>
      <c r="S52" s="81">
        <f t="shared" si="22"/>
        <v>1.3193759071333326</v>
      </c>
      <c r="T52" s="81">
        <f t="shared" si="22"/>
        <v>1.1498012697999997</v>
      </c>
      <c r="U52" s="81">
        <f t="shared" si="22"/>
        <v>1.4026030422000004</v>
      </c>
      <c r="V52" s="81">
        <f t="shared" si="22"/>
        <v>1.9688806629333331</v>
      </c>
      <c r="W52" s="81">
        <f t="shared" si="22"/>
        <v>1.2026319502</v>
      </c>
      <c r="X52" s="81">
        <f t="shared" si="22"/>
        <v>3.440784639999947E-2</v>
      </c>
      <c r="Y52" s="81">
        <f t="shared" si="22"/>
        <v>1.3445916706666665</v>
      </c>
      <c r="Z52" s="81">
        <f t="shared" si="22"/>
        <v>0.70723529380000016</v>
      </c>
      <c r="AA52" s="81">
        <f t="shared" si="22"/>
        <v>1.0339692589333334</v>
      </c>
      <c r="AB52" s="81">
        <f t="shared" si="22"/>
        <v>0.7399717427000001</v>
      </c>
    </row>
    <row r="53" spans="1:28" x14ac:dyDescent="0.25">
      <c r="A53" s="2" t="s">
        <v>3</v>
      </c>
      <c r="B53" s="2"/>
      <c r="C53" s="81">
        <f t="shared" si="23"/>
        <v>1.6270938799999999</v>
      </c>
      <c r="D53" s="81">
        <f t="shared" si="22"/>
        <v>3.2899485535999999</v>
      </c>
      <c r="E53" s="81">
        <f t="shared" si="22"/>
        <v>4.5754648308999997</v>
      </c>
      <c r="F53" s="81">
        <f t="shared" si="22"/>
        <v>3.0045506580999999</v>
      </c>
      <c r="G53" s="81">
        <f t="shared" si="22"/>
        <v>2.6174269498</v>
      </c>
      <c r="H53" s="81">
        <f t="shared" si="22"/>
        <v>2.9000656553999997</v>
      </c>
      <c r="I53" s="81">
        <f t="shared" si="22"/>
        <v>3.4849355188</v>
      </c>
      <c r="J53" s="81">
        <f t="shared" si="22"/>
        <v>3.1857283607333335</v>
      </c>
      <c r="K53" s="81">
        <f t="shared" si="22"/>
        <v>2.7739322905999999</v>
      </c>
      <c r="L53" s="81">
        <f t="shared" si="22"/>
        <v>3.1601895361999994</v>
      </c>
      <c r="M53" s="81">
        <f t="shared" si="22"/>
        <v>3.0618293328666666</v>
      </c>
      <c r="N53" s="81">
        <f t="shared" si="22"/>
        <v>2.7446218750999996</v>
      </c>
      <c r="O53" s="81">
        <f t="shared" si="22"/>
        <v>2.5802233073999998</v>
      </c>
      <c r="P53" s="81">
        <f t="shared" si="22"/>
        <v>3.2671293017333332</v>
      </c>
      <c r="Q53" s="81">
        <f t="shared" si="22"/>
        <v>1.6313630853999994</v>
      </c>
      <c r="R53" s="81">
        <f t="shared" si="22"/>
        <v>2.5864636936999985</v>
      </c>
      <c r="S53" s="81">
        <f t="shared" si="22"/>
        <v>1.8829798199999999</v>
      </c>
      <c r="T53" s="81">
        <f t="shared" si="22"/>
        <v>1.8178669460000001</v>
      </c>
      <c r="U53" s="81">
        <f t="shared" si="22"/>
        <v>2.1464196311000006</v>
      </c>
      <c r="V53" s="81">
        <f t="shared" si="22"/>
        <v>2.6490334623333331</v>
      </c>
      <c r="W53" s="81">
        <f t="shared" si="22"/>
        <v>2.4537955196999981</v>
      </c>
      <c r="X53" s="81">
        <f t="shared" si="22"/>
        <v>-0.74363497759999975</v>
      </c>
      <c r="Y53" s="81">
        <f t="shared" si="22"/>
        <v>1.6943598879333337</v>
      </c>
      <c r="Z53" s="81">
        <f t="shared" si="22"/>
        <v>0.78310460074999966</v>
      </c>
      <c r="AA53" s="81">
        <f t="shared" si="22"/>
        <v>1.7315193533999997</v>
      </c>
      <c r="AB53" s="81">
        <f t="shared" si="22"/>
        <v>0.34559971570000014</v>
      </c>
    </row>
    <row r="54" spans="1:28" x14ac:dyDescent="0.25">
      <c r="A54" s="2" t="s">
        <v>4</v>
      </c>
      <c r="B54" s="2"/>
      <c r="C54" s="81">
        <f t="shared" si="23"/>
        <v>1.86640429</v>
      </c>
      <c r="D54" s="81">
        <f t="shared" si="22"/>
        <v>1.5033918371333332</v>
      </c>
      <c r="E54" s="81">
        <f t="shared" si="22"/>
        <v>2.1294801478999994</v>
      </c>
      <c r="F54" s="81">
        <f t="shared" si="22"/>
        <v>2.2320819339</v>
      </c>
      <c r="G54" s="81">
        <f t="shared" si="22"/>
        <v>1.7023828469333337</v>
      </c>
      <c r="H54" s="81">
        <f t="shared" si="22"/>
        <v>1.8360354194999995</v>
      </c>
      <c r="I54" s="81">
        <f t="shared" si="22"/>
        <v>2.0788213066999996</v>
      </c>
      <c r="J54" s="81">
        <f t="shared" si="22"/>
        <v>2.0806294815999995</v>
      </c>
      <c r="K54" s="81">
        <f t="shared" si="22"/>
        <v>1.9743701185999998</v>
      </c>
      <c r="L54" s="81">
        <f t="shared" si="22"/>
        <v>2.7621005755999994</v>
      </c>
      <c r="M54" s="81">
        <f t="shared" si="22"/>
        <v>2.2268384965999997</v>
      </c>
      <c r="N54" s="81">
        <f t="shared" si="22"/>
        <v>1.9908165960999995</v>
      </c>
      <c r="O54" s="81">
        <f t="shared" si="22"/>
        <v>1.8240903739000005</v>
      </c>
      <c r="P54" s="81">
        <f t="shared" si="22"/>
        <v>2.386968657866666</v>
      </c>
      <c r="Q54" s="81">
        <f t="shared" si="22"/>
        <v>1.1011393033000003</v>
      </c>
      <c r="R54" s="81">
        <f t="shared" si="22"/>
        <v>2.4359487614999997</v>
      </c>
      <c r="S54" s="81">
        <f t="shared" si="22"/>
        <v>2.1578737343333327</v>
      </c>
      <c r="T54" s="81">
        <f t="shared" si="22"/>
        <v>1.9132178420999999</v>
      </c>
      <c r="U54" s="81">
        <f t="shared" si="22"/>
        <v>2.9841576301000003</v>
      </c>
      <c r="V54" s="81">
        <f t="shared" si="22"/>
        <v>3.6009551277999994</v>
      </c>
      <c r="W54" s="81">
        <f t="shared" si="22"/>
        <v>2.2970875649999991</v>
      </c>
      <c r="X54" s="81">
        <f t="shared" si="22"/>
        <v>-0.44184233319999933</v>
      </c>
      <c r="Y54" s="81">
        <f t="shared" si="22"/>
        <v>2.3497438076666661</v>
      </c>
      <c r="Z54" s="81">
        <f t="shared" si="22"/>
        <v>1.209117166</v>
      </c>
      <c r="AA54" s="81">
        <f t="shared" si="22"/>
        <v>2.4113128570666662</v>
      </c>
      <c r="AB54" s="81">
        <f t="shared" si="22"/>
        <v>-9.0698113700000249E-2</v>
      </c>
    </row>
    <row r="55" spans="1:28" x14ac:dyDescent="0.25">
      <c r="A55" s="2" t="s">
        <v>74</v>
      </c>
      <c r="B55" s="2"/>
      <c r="C55" s="81">
        <f t="shared" si="23"/>
        <v>8.2917370000000004E-2</v>
      </c>
      <c r="D55" s="81">
        <f t="shared" si="22"/>
        <v>0.23059495473333333</v>
      </c>
      <c r="E55" s="81">
        <f t="shared" si="22"/>
        <v>0.11720329309999994</v>
      </c>
      <c r="F55" s="81">
        <f t="shared" si="22"/>
        <v>1.0178513899999984E-2</v>
      </c>
      <c r="G55" s="81">
        <f t="shared" si="22"/>
        <v>9.1030748666666647E-3</v>
      </c>
      <c r="H55" s="81">
        <f t="shared" si="22"/>
        <v>6.5904659999999919E-3</v>
      </c>
      <c r="I55" s="81">
        <f t="shared" si="22"/>
        <v>1.0001317700000002E-2</v>
      </c>
      <c r="J55" s="81">
        <f t="shared" si="22"/>
        <v>6.6560711999999952E-3</v>
      </c>
      <c r="K55" s="81">
        <f t="shared" si="22"/>
        <v>6.1870150000000023E-3</v>
      </c>
      <c r="L55" s="81">
        <f t="shared" si="22"/>
        <v>-3.9132341600000002E-2</v>
      </c>
      <c r="M55" s="81">
        <f t="shared" si="22"/>
        <v>0</v>
      </c>
      <c r="N55" s="81">
        <f t="shared" si="22"/>
        <v>0</v>
      </c>
      <c r="O55" s="81">
        <f t="shared" si="22"/>
        <v>0</v>
      </c>
      <c r="P55" s="81">
        <f t="shared" si="22"/>
        <v>0</v>
      </c>
      <c r="Q55" s="81">
        <f t="shared" si="22"/>
        <v>0</v>
      </c>
      <c r="R55" s="81">
        <f t="shared" si="22"/>
        <v>0.30889633999999999</v>
      </c>
      <c r="S55" s="81">
        <f t="shared" si="22"/>
        <v>-0.13797369853333336</v>
      </c>
      <c r="T55" s="81">
        <f t="shared" si="22"/>
        <v>0</v>
      </c>
      <c r="U55" s="81">
        <f t="shared" si="22"/>
        <v>0</v>
      </c>
      <c r="V55" s="81">
        <f t="shared" si="22"/>
        <v>0</v>
      </c>
      <c r="W55" s="81">
        <f t="shared" si="22"/>
        <v>0</v>
      </c>
      <c r="X55" s="81">
        <f t="shared" si="22"/>
        <v>0</v>
      </c>
      <c r="Y55" s="81">
        <f t="shared" si="22"/>
        <v>0</v>
      </c>
      <c r="Z55" s="81">
        <f t="shared" si="22"/>
        <v>0</v>
      </c>
      <c r="AA55" s="81">
        <f t="shared" si="22"/>
        <v>0</v>
      </c>
      <c r="AB55" s="81">
        <f t="shared" si="22"/>
        <v>0</v>
      </c>
    </row>
    <row r="56" spans="1:28" x14ac:dyDescent="0.25">
      <c r="A56" s="2" t="s">
        <v>6</v>
      </c>
      <c r="B56" s="2"/>
      <c r="C56" s="81">
        <f t="shared" si="23"/>
        <v>2.356188E-2</v>
      </c>
      <c r="D56" s="81">
        <f t="shared" si="22"/>
        <v>1.9638260266666666E-2</v>
      </c>
      <c r="E56" s="81">
        <f t="shared" si="22"/>
        <v>8.9440804999999981E-3</v>
      </c>
      <c r="F56" s="81">
        <f t="shared" si="22"/>
        <v>3.6159917999999962E-3</v>
      </c>
      <c r="G56" s="81">
        <f t="shared" si="22"/>
        <v>-9.7589886666666584E-4</v>
      </c>
      <c r="H56" s="81">
        <f t="shared" si="22"/>
        <v>2.6399481999999992E-3</v>
      </c>
      <c r="I56" s="81">
        <f t="shared" si="22"/>
        <v>-1.0110018599999999E-2</v>
      </c>
      <c r="J56" s="81">
        <f t="shared" si="22"/>
        <v>0</v>
      </c>
      <c r="K56" s="81">
        <f t="shared" si="22"/>
        <v>0</v>
      </c>
      <c r="L56" s="81">
        <f t="shared" si="22"/>
        <v>0</v>
      </c>
      <c r="M56" s="81">
        <f t="shared" si="22"/>
        <v>0</v>
      </c>
      <c r="N56" s="81">
        <f t="shared" si="22"/>
        <v>0</v>
      </c>
      <c r="O56" s="81">
        <f t="shared" si="22"/>
        <v>0</v>
      </c>
      <c r="P56" s="81">
        <f t="shared" si="22"/>
        <v>0</v>
      </c>
      <c r="Q56" s="81">
        <f t="shared" si="22"/>
        <v>0</v>
      </c>
      <c r="R56" s="81">
        <f t="shared" si="22"/>
        <v>0</v>
      </c>
      <c r="S56" s="81">
        <f t="shared" si="22"/>
        <v>0</v>
      </c>
      <c r="T56" s="81">
        <f t="shared" si="22"/>
        <v>0</v>
      </c>
      <c r="U56" s="81">
        <f t="shared" si="22"/>
        <v>0</v>
      </c>
      <c r="V56" s="81">
        <f t="shared" si="22"/>
        <v>0</v>
      </c>
      <c r="W56" s="81">
        <f t="shared" si="22"/>
        <v>0</v>
      </c>
      <c r="X56" s="81">
        <f t="shared" si="22"/>
        <v>0</v>
      </c>
      <c r="Y56" s="81">
        <f t="shared" si="22"/>
        <v>0</v>
      </c>
      <c r="Z56" s="81">
        <f t="shared" si="22"/>
        <v>0</v>
      </c>
      <c r="AA56" s="81">
        <f t="shared" si="22"/>
        <v>0</v>
      </c>
      <c r="AB56" s="81">
        <f t="shared" si="22"/>
        <v>0</v>
      </c>
    </row>
    <row r="57" spans="1:28" x14ac:dyDescent="0.25">
      <c r="A57" s="2" t="s">
        <v>7</v>
      </c>
      <c r="B57" s="2"/>
      <c r="C57" s="81">
        <f t="shared" si="23"/>
        <v>0</v>
      </c>
      <c r="D57" s="81">
        <f t="shared" si="22"/>
        <v>0</v>
      </c>
      <c r="E57" s="81">
        <f t="shared" si="22"/>
        <v>1.2725490000000001E-2</v>
      </c>
      <c r="F57" s="81">
        <f t="shared" si="22"/>
        <v>-8.5260783000000017E-3</v>
      </c>
      <c r="G57" s="81">
        <f t="shared" si="22"/>
        <v>0</v>
      </c>
      <c r="H57" s="81">
        <f t="shared" si="22"/>
        <v>0</v>
      </c>
      <c r="I57" s="81">
        <f t="shared" si="22"/>
        <v>0</v>
      </c>
      <c r="J57" s="81">
        <f t="shared" si="22"/>
        <v>0</v>
      </c>
      <c r="K57" s="81">
        <f t="shared" si="22"/>
        <v>0</v>
      </c>
      <c r="L57" s="81">
        <f t="shared" si="22"/>
        <v>0</v>
      </c>
      <c r="M57" s="81">
        <f t="shared" si="22"/>
        <v>0</v>
      </c>
      <c r="N57" s="81">
        <f t="shared" si="22"/>
        <v>0</v>
      </c>
      <c r="O57" s="81">
        <f t="shared" si="22"/>
        <v>0</v>
      </c>
      <c r="P57" s="81">
        <f t="shared" si="22"/>
        <v>0</v>
      </c>
      <c r="Q57" s="81">
        <f t="shared" si="22"/>
        <v>0</v>
      </c>
      <c r="R57" s="81">
        <f t="shared" si="22"/>
        <v>0</v>
      </c>
      <c r="S57" s="81">
        <f t="shared" si="22"/>
        <v>0</v>
      </c>
      <c r="T57" s="81">
        <f t="shared" si="22"/>
        <v>0</v>
      </c>
      <c r="U57" s="81">
        <f t="shared" si="22"/>
        <v>0</v>
      </c>
      <c r="V57" s="81">
        <f t="shared" si="22"/>
        <v>0</v>
      </c>
      <c r="W57" s="81">
        <f t="shared" si="22"/>
        <v>0</v>
      </c>
      <c r="X57" s="81">
        <f t="shared" si="22"/>
        <v>0</v>
      </c>
      <c r="Y57" s="81">
        <f t="shared" si="22"/>
        <v>0</v>
      </c>
      <c r="Z57" s="81">
        <f t="shared" si="22"/>
        <v>0</v>
      </c>
      <c r="AA57" s="81">
        <f t="shared" si="22"/>
        <v>0</v>
      </c>
      <c r="AB57" s="81">
        <f t="shared" si="22"/>
        <v>0</v>
      </c>
    </row>
    <row r="58" spans="1:28" x14ac:dyDescent="0.25">
      <c r="A58" s="2" t="s">
        <v>8</v>
      </c>
      <c r="B58" s="2"/>
      <c r="C58" s="81">
        <f t="shared" si="23"/>
        <v>10.6849465824</v>
      </c>
      <c r="D58" s="81">
        <f t="shared" si="22"/>
        <v>10.608227302533333</v>
      </c>
      <c r="E58" s="81">
        <f t="shared" si="22"/>
        <v>12.742363771500001</v>
      </c>
      <c r="F58" s="81">
        <f t="shared" si="22"/>
        <v>12.6550600189</v>
      </c>
      <c r="G58" s="81">
        <f t="shared" si="22"/>
        <v>9.5201778013333289</v>
      </c>
      <c r="H58" s="81">
        <f t="shared" si="22"/>
        <v>9.9501446516000005</v>
      </c>
      <c r="I58" s="81">
        <f t="shared" si="22"/>
        <v>10.539531857899998</v>
      </c>
      <c r="J58" s="81">
        <f t="shared" si="22"/>
        <v>9.9711062127333339</v>
      </c>
      <c r="K58" s="81">
        <f t="shared" si="22"/>
        <v>9.929984573299997</v>
      </c>
      <c r="L58" s="81">
        <f t="shared" si="22"/>
        <v>11.662053974800001</v>
      </c>
      <c r="M58" s="81">
        <f t="shared" si="22"/>
        <v>9.735119293933332</v>
      </c>
      <c r="N58" s="81">
        <f t="shared" si="22"/>
        <v>8.6722837454999979</v>
      </c>
      <c r="O58" s="81">
        <f t="shared" si="22"/>
        <v>8.2601976865000033</v>
      </c>
      <c r="P58" s="81">
        <f t="shared" si="22"/>
        <v>10.423242447199998</v>
      </c>
      <c r="Q58" s="81">
        <f t="shared" si="22"/>
        <v>5.7748644951999957</v>
      </c>
      <c r="R58" s="81">
        <f t="shared" si="22"/>
        <v>10.716270146499996</v>
      </c>
      <c r="S58" s="81">
        <f t="shared" si="22"/>
        <v>8.5142400139333319</v>
      </c>
      <c r="T58" s="81">
        <f t="shared" si="22"/>
        <v>7.867529916199997</v>
      </c>
      <c r="U58" s="81">
        <f t="shared" si="22"/>
        <v>9.5940744866999985</v>
      </c>
      <c r="V58" s="81">
        <f t="shared" si="22"/>
        <v>12.529248667066668</v>
      </c>
      <c r="W58" s="81">
        <f t="shared" si="22"/>
        <v>7.0550764325999955</v>
      </c>
      <c r="X58" s="81">
        <f t="shared" si="22"/>
        <v>0.53376106970000181</v>
      </c>
      <c r="Y58" s="81">
        <f t="shared" si="22"/>
        <v>8.4192679387333342</v>
      </c>
      <c r="Z58" s="81">
        <f t="shared" si="22"/>
        <v>4.5076128291500011</v>
      </c>
      <c r="AA58" s="81">
        <f t="shared" si="22"/>
        <v>8.2146120748666664</v>
      </c>
      <c r="AB58" s="81">
        <f t="shared" si="22"/>
        <v>4.7421537017000013</v>
      </c>
    </row>
    <row r="60" spans="1:28" ht="31.5" customHeight="1" x14ac:dyDescent="0.25">
      <c r="A60" s="2"/>
      <c r="B60" s="80" t="s">
        <v>171</v>
      </c>
      <c r="C60" s="80" t="s">
        <v>172</v>
      </c>
      <c r="D60" s="80" t="s">
        <v>170</v>
      </c>
      <c r="E60" s="80" t="s">
        <v>173</v>
      </c>
    </row>
    <row r="61" spans="1:28" x14ac:dyDescent="0.25">
      <c r="A61" s="2" t="s">
        <v>0</v>
      </c>
      <c r="B61" s="48">
        <f>AVERAGE(C50:AB50)</f>
        <v>3.0419458976589735</v>
      </c>
      <c r="C61" s="48">
        <f>_xlfn.STDEV.S(C50:AB50)</f>
        <v>0.78866442245143564</v>
      </c>
      <c r="D61" s="48">
        <f>MIN(C50:AB50)</f>
        <v>1.0884207773999988</v>
      </c>
      <c r="E61" s="48">
        <f>MAX(C50:AB50)</f>
        <v>4.7012263341000011</v>
      </c>
    </row>
    <row r="62" spans="1:28" x14ac:dyDescent="0.25">
      <c r="A62" s="2" t="s">
        <v>1</v>
      </c>
      <c r="B62" s="48">
        <f t="shared" ref="B62:B69" si="24">AVERAGE(C51:AB51)</f>
        <v>0.40841822295769248</v>
      </c>
      <c r="C62" s="48">
        <f t="shared" ref="C62:C69" si="25">_xlfn.STDEV.S(C51:AB51)</f>
        <v>0.451891916864121</v>
      </c>
      <c r="D62" s="48">
        <f t="shared" ref="D62:D69" si="26">MIN(C51:AB51)</f>
        <v>1.3140620300000024E-2</v>
      </c>
      <c r="E62" s="48">
        <f t="shared" ref="E62:E68" si="27">MAX(C51:AB51)</f>
        <v>1.6081222399999999</v>
      </c>
    </row>
    <row r="63" spans="1:28" x14ac:dyDescent="0.25">
      <c r="A63" s="2" t="s">
        <v>2</v>
      </c>
      <c r="B63" s="48">
        <f t="shared" si="24"/>
        <v>1.218327396351282</v>
      </c>
      <c r="C63" s="48">
        <f t="shared" si="25"/>
        <v>0.37432233027099393</v>
      </c>
      <c r="D63" s="48">
        <f t="shared" si="26"/>
        <v>3.440784639999947E-2</v>
      </c>
      <c r="E63" s="48">
        <f t="shared" si="27"/>
        <v>1.9688806629333331</v>
      </c>
    </row>
    <row r="64" spans="1:28" x14ac:dyDescent="0.25">
      <c r="A64" s="2" t="s">
        <v>3</v>
      </c>
      <c r="B64" s="48">
        <f t="shared" si="24"/>
        <v>2.3558465688326922</v>
      </c>
      <c r="C64" s="48">
        <f t="shared" si="25"/>
        <v>1.0883131603399563</v>
      </c>
      <c r="D64" s="48">
        <f t="shared" si="26"/>
        <v>-0.74363497759999975</v>
      </c>
      <c r="E64" s="48">
        <f t="shared" si="27"/>
        <v>4.5754648308999997</v>
      </c>
    </row>
    <row r="65" spans="1:28" x14ac:dyDescent="0.25">
      <c r="A65" s="2" t="s">
        <v>4</v>
      </c>
      <c r="B65" s="48">
        <f t="shared" si="24"/>
        <v>1.9431702088576921</v>
      </c>
      <c r="C65" s="48">
        <f t="shared" si="25"/>
        <v>0.82689614183548221</v>
      </c>
      <c r="D65" s="48">
        <f t="shared" si="26"/>
        <v>-0.44184233319999933</v>
      </c>
      <c r="E65" s="48">
        <f t="shared" si="27"/>
        <v>3.6009551277999994</v>
      </c>
    </row>
    <row r="66" spans="1:28" x14ac:dyDescent="0.25">
      <c r="A66" s="2" t="s">
        <v>74</v>
      </c>
      <c r="B66" s="48">
        <f t="shared" si="24"/>
        <v>2.3508552937179485E-2</v>
      </c>
      <c r="C66" s="48">
        <f t="shared" si="25"/>
        <v>8.3860484945755154E-2</v>
      </c>
      <c r="D66" s="48">
        <f t="shared" si="26"/>
        <v>-0.13797369853333336</v>
      </c>
      <c r="E66" s="48">
        <f t="shared" si="27"/>
        <v>0.30889633999999999</v>
      </c>
    </row>
    <row r="67" spans="1:28" x14ac:dyDescent="0.25">
      <c r="A67" s="2" t="s">
        <v>6</v>
      </c>
      <c r="B67" s="48">
        <f t="shared" si="24"/>
        <v>1.8197785884615384E-3</v>
      </c>
      <c r="C67" s="48">
        <f t="shared" si="25"/>
        <v>6.505161527360491E-3</v>
      </c>
      <c r="D67" s="48">
        <f t="shared" si="26"/>
        <v>-1.0110018599999999E-2</v>
      </c>
      <c r="E67" s="48">
        <f t="shared" si="27"/>
        <v>2.356188E-2</v>
      </c>
    </row>
    <row r="68" spans="1:28" x14ac:dyDescent="0.25">
      <c r="A68" s="2" t="s">
        <v>7</v>
      </c>
      <c r="B68" s="48">
        <f t="shared" si="24"/>
        <v>1.6151583461538458E-4</v>
      </c>
      <c r="C68" s="48">
        <f t="shared" si="25"/>
        <v>3.0591099060492209E-3</v>
      </c>
      <c r="D68" s="48">
        <f t="shared" si="26"/>
        <v>-8.5260783000000017E-3</v>
      </c>
      <c r="E68" s="48">
        <f t="shared" si="27"/>
        <v>1.2725490000000001E-2</v>
      </c>
    </row>
    <row r="69" spans="1:28" x14ac:dyDescent="0.25">
      <c r="A69" s="2" t="s">
        <v>8</v>
      </c>
      <c r="B69" s="48">
        <f t="shared" si="24"/>
        <v>8.9931981420185902</v>
      </c>
      <c r="C69" s="48">
        <f t="shared" si="25"/>
        <v>2.7629444105146712</v>
      </c>
      <c r="D69" s="48">
        <f t="shared" si="26"/>
        <v>0.53376106970000181</v>
      </c>
      <c r="E69" s="48">
        <f>MAX(C58:AB58)</f>
        <v>12.742363771500001</v>
      </c>
    </row>
    <row r="71" spans="1:28" x14ac:dyDescent="0.25">
      <c r="A71" s="137" t="s">
        <v>169</v>
      </c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</row>
    <row r="72" spans="1:28" x14ac:dyDescent="0.25">
      <c r="A72" s="2"/>
      <c r="B72" s="2">
        <v>0</v>
      </c>
      <c r="C72" s="2">
        <v>2</v>
      </c>
      <c r="D72" s="2">
        <v>5</v>
      </c>
      <c r="E72" s="2">
        <v>7</v>
      </c>
      <c r="F72" s="2">
        <v>9</v>
      </c>
      <c r="G72" s="2">
        <v>12</v>
      </c>
      <c r="H72" s="2">
        <v>14</v>
      </c>
      <c r="I72" s="2">
        <v>16</v>
      </c>
      <c r="J72" s="2">
        <v>19</v>
      </c>
      <c r="K72" s="2">
        <v>21</v>
      </c>
      <c r="L72" s="2">
        <v>23</v>
      </c>
      <c r="M72" s="2">
        <v>26</v>
      </c>
      <c r="N72" s="2">
        <v>28</v>
      </c>
      <c r="O72" s="2">
        <v>30</v>
      </c>
      <c r="P72" s="2">
        <v>33</v>
      </c>
      <c r="Q72" s="2">
        <v>35</v>
      </c>
      <c r="R72" s="2">
        <v>37</v>
      </c>
      <c r="S72" s="2">
        <v>40</v>
      </c>
      <c r="T72" s="2">
        <v>42</v>
      </c>
      <c r="U72" s="2">
        <v>44</v>
      </c>
      <c r="V72" s="2">
        <v>47</v>
      </c>
      <c r="W72" s="2">
        <v>49</v>
      </c>
      <c r="X72" s="2">
        <v>51</v>
      </c>
      <c r="Y72" s="2">
        <v>54</v>
      </c>
      <c r="Z72" s="2">
        <v>58</v>
      </c>
      <c r="AA72" s="2">
        <v>61</v>
      </c>
      <c r="AB72" s="2">
        <v>63</v>
      </c>
    </row>
    <row r="73" spans="1:28" x14ac:dyDescent="0.25">
      <c r="A73" s="2" t="s">
        <v>0</v>
      </c>
      <c r="B73" s="2"/>
      <c r="C73" s="11">
        <f t="shared" ref="C73:AB73" si="28">C27/44550</f>
        <v>0.17483082300336703</v>
      </c>
      <c r="D73" s="11">
        <f t="shared" si="28"/>
        <v>0.19744755437934908</v>
      </c>
      <c r="E73" s="11">
        <f t="shared" si="28"/>
        <v>0.14126428004938266</v>
      </c>
      <c r="F73" s="11">
        <f t="shared" si="28"/>
        <v>0.21105393194612798</v>
      </c>
      <c r="G73" s="11">
        <f t="shared" si="28"/>
        <v>0.20948915880134672</v>
      </c>
      <c r="H73" s="11">
        <f t="shared" si="28"/>
        <v>0.14802682314702581</v>
      </c>
      <c r="I73" s="11">
        <f t="shared" si="28"/>
        <v>0.14749507968574632</v>
      </c>
      <c r="J73" s="11">
        <f t="shared" si="28"/>
        <v>0.1926638667923681</v>
      </c>
      <c r="K73" s="11">
        <f t="shared" si="28"/>
        <v>0.14770615920987654</v>
      </c>
      <c r="L73" s="11">
        <f t="shared" si="28"/>
        <v>0.1810885601661055</v>
      </c>
      <c r="M73" s="11">
        <f t="shared" si="28"/>
        <v>0.19743034863748596</v>
      </c>
      <c r="N73" s="11">
        <f t="shared" si="28"/>
        <v>0.11572334632996632</v>
      </c>
      <c r="O73" s="11">
        <f t="shared" si="28"/>
        <v>0.11739026579573512</v>
      </c>
      <c r="P73" s="11">
        <f t="shared" si="28"/>
        <v>0.2152782243367003</v>
      </c>
      <c r="Q73" s="11">
        <f t="shared" si="28"/>
        <v>9.6082587353535295E-2</v>
      </c>
      <c r="R73" s="11">
        <f t="shared" si="28"/>
        <v>0.17260139006060601</v>
      </c>
      <c r="S73" s="11">
        <f t="shared" si="28"/>
        <v>0.21311558984960713</v>
      </c>
      <c r="T73" s="11">
        <f t="shared" si="28"/>
        <v>0.13137968028731761</v>
      </c>
      <c r="U73" s="11">
        <f t="shared" si="28"/>
        <v>0.13327058131088657</v>
      </c>
      <c r="V73" s="11">
        <f t="shared" si="28"/>
        <v>0.27898155624691362</v>
      </c>
      <c r="W73" s="11">
        <f t="shared" si="28"/>
        <v>4.8862885629629572E-2</v>
      </c>
      <c r="X73" s="11">
        <f t="shared" si="28"/>
        <v>7.4243198356902379E-2</v>
      </c>
      <c r="Y73" s="11">
        <f t="shared" si="28"/>
        <v>0.19819165353984286</v>
      </c>
      <c r="Z73" s="11">
        <f t="shared" si="28"/>
        <v>0.15813702985409653</v>
      </c>
      <c r="AA73" s="11">
        <f t="shared" si="28"/>
        <v>0.20113578393714929</v>
      </c>
      <c r="AB73" s="11">
        <f t="shared" si="28"/>
        <v>0.16139998934231201</v>
      </c>
    </row>
    <row r="74" spans="1:28" x14ac:dyDescent="0.25">
      <c r="A74" s="2" t="s">
        <v>1</v>
      </c>
      <c r="B74" s="2"/>
      <c r="C74" s="11">
        <f t="shared" ref="C74:AB74" si="29">C28/44550</f>
        <v>7.219403995510662E-2</v>
      </c>
      <c r="D74" s="11">
        <f t="shared" si="29"/>
        <v>6.9938049795735133E-2</v>
      </c>
      <c r="E74" s="11">
        <f t="shared" si="29"/>
        <v>4.7063839586980925E-2</v>
      </c>
      <c r="F74" s="11">
        <f t="shared" si="29"/>
        <v>5.8761355923681251E-2</v>
      </c>
      <c r="G74" s="11">
        <f t="shared" si="29"/>
        <v>7.086012805836138E-2</v>
      </c>
      <c r="H74" s="11">
        <f t="shared" si="29"/>
        <v>3.7812898940516274E-2</v>
      </c>
      <c r="I74" s="11">
        <f t="shared" si="29"/>
        <v>2.3223681432098745E-2</v>
      </c>
      <c r="J74" s="11">
        <f t="shared" si="29"/>
        <v>3.0078894150392811E-2</v>
      </c>
      <c r="K74" s="11">
        <f t="shared" si="29"/>
        <v>2.2625313885521879E-2</v>
      </c>
      <c r="L74" s="11">
        <f t="shared" si="29"/>
        <v>1.5914122374859709E-2</v>
      </c>
      <c r="M74" s="11">
        <f t="shared" si="29"/>
        <v>1.7015454078563402E-2</v>
      </c>
      <c r="N74" s="11">
        <f t="shared" si="29"/>
        <v>1.0255421131313128E-2</v>
      </c>
      <c r="O74" s="11">
        <f t="shared" si="29"/>
        <v>7.9617942267115657E-3</v>
      </c>
      <c r="P74" s="11">
        <f t="shared" si="29"/>
        <v>1.2484052915824915E-2</v>
      </c>
      <c r="Q74" s="11">
        <f t="shared" si="29"/>
        <v>3.9132759281705906E-3</v>
      </c>
      <c r="R74" s="11">
        <f t="shared" si="29"/>
        <v>6.2016305050505054E-3</v>
      </c>
      <c r="S74" s="11">
        <f t="shared" si="29"/>
        <v>8.5668512951739637E-3</v>
      </c>
      <c r="T74" s="11">
        <f t="shared" si="29"/>
        <v>2.700852071829401E-3</v>
      </c>
      <c r="U74" s="11">
        <f t="shared" si="29"/>
        <v>4.1432989719416401E-3</v>
      </c>
      <c r="V74" s="11">
        <f t="shared" si="29"/>
        <v>1.1279683753086418E-2</v>
      </c>
      <c r="W74" s="11">
        <f t="shared" si="29"/>
        <v>5.8992683726150498E-4</v>
      </c>
      <c r="X74" s="11">
        <f t="shared" si="29"/>
        <v>1.3945360583613908E-3</v>
      </c>
      <c r="Y74" s="11">
        <f t="shared" si="29"/>
        <v>5.8873075690235683E-3</v>
      </c>
      <c r="Z74" s="11">
        <f t="shared" si="29"/>
        <v>4.2114117710437696E-3</v>
      </c>
      <c r="AA74" s="11">
        <f t="shared" si="29"/>
        <v>3.4305868013468003E-3</v>
      </c>
      <c r="AB74" s="11">
        <f t="shared" si="29"/>
        <v>6.8280850460157114E-3</v>
      </c>
    </row>
    <row r="75" spans="1:28" x14ac:dyDescent="0.25">
      <c r="A75" s="2" t="s">
        <v>2</v>
      </c>
      <c r="B75" s="2"/>
      <c r="C75" s="11">
        <f t="shared" ref="C75:AB75" si="30">C29/44550</f>
        <v>7.1043337373737372E-2</v>
      </c>
      <c r="D75" s="11">
        <f t="shared" si="30"/>
        <v>0.10733855049158249</v>
      </c>
      <c r="E75" s="11">
        <f t="shared" si="30"/>
        <v>7.6477533746352411E-2</v>
      </c>
      <c r="F75" s="11">
        <f t="shared" si="30"/>
        <v>6.2986462949494948E-2</v>
      </c>
      <c r="G75" s="11">
        <f t="shared" si="30"/>
        <v>6.9296560184062828E-2</v>
      </c>
      <c r="H75" s="11">
        <f t="shared" si="30"/>
        <v>4.7821923815937153E-2</v>
      </c>
      <c r="I75" s="11">
        <f t="shared" si="30"/>
        <v>5.2665469333333326E-2</v>
      </c>
      <c r="J75" s="11">
        <f t="shared" si="30"/>
        <v>9.3627090855218836E-2</v>
      </c>
      <c r="K75" s="11">
        <f t="shared" si="30"/>
        <v>6.2013988143658799E-2</v>
      </c>
      <c r="L75" s="11">
        <f t="shared" si="30"/>
        <v>6.2431490505050501E-2</v>
      </c>
      <c r="M75" s="11">
        <f t="shared" si="30"/>
        <v>8.4978538325476971E-2</v>
      </c>
      <c r="N75" s="11">
        <f t="shared" si="30"/>
        <v>5.0759516457912449E-2</v>
      </c>
      <c r="O75" s="11">
        <f t="shared" si="30"/>
        <v>4.7751599021324351E-2</v>
      </c>
      <c r="P75" s="11">
        <f t="shared" si="30"/>
        <v>9.3392233696969681E-2</v>
      </c>
      <c r="Q75" s="11">
        <f t="shared" si="30"/>
        <v>3.6586049468013478E-2</v>
      </c>
      <c r="R75" s="11">
        <f t="shared" si="30"/>
        <v>6.2946086114478106E-2</v>
      </c>
      <c r="S75" s="11">
        <f t="shared" si="30"/>
        <v>8.8846862433221069E-2</v>
      </c>
      <c r="T75" s="11">
        <f t="shared" si="30"/>
        <v>5.1618463290684612E-2</v>
      </c>
      <c r="U75" s="11">
        <f t="shared" si="30"/>
        <v>6.2967588875420893E-2</v>
      </c>
      <c r="V75" s="11">
        <f t="shared" si="30"/>
        <v>0.13258455642648706</v>
      </c>
      <c r="W75" s="11">
        <f t="shared" si="30"/>
        <v>5.3990211007856344E-2</v>
      </c>
      <c r="X75" s="11">
        <f t="shared" si="30"/>
        <v>1.544684462401772E-3</v>
      </c>
      <c r="Y75" s="11">
        <f t="shared" si="30"/>
        <v>9.0544893647586958E-2</v>
      </c>
      <c r="Z75" s="11">
        <f t="shared" si="30"/>
        <v>6.3500363079685762E-2</v>
      </c>
      <c r="AA75" s="11">
        <f t="shared" si="30"/>
        <v>6.9627559524130189E-2</v>
      </c>
      <c r="AB75" s="11">
        <f t="shared" si="30"/>
        <v>3.321983132210999E-2</v>
      </c>
    </row>
    <row r="76" spans="1:28" x14ac:dyDescent="0.25">
      <c r="A76" s="2" t="s">
        <v>3</v>
      </c>
      <c r="B76" s="2"/>
      <c r="C76" s="11">
        <f t="shared" ref="C76:AB76" si="31">C30/44550</f>
        <v>7.3045740965207634E-2</v>
      </c>
      <c r="D76" s="11">
        <f t="shared" si="31"/>
        <v>0.22154535714478113</v>
      </c>
      <c r="E76" s="11">
        <f t="shared" si="31"/>
        <v>0.20540807321661053</v>
      </c>
      <c r="F76" s="11">
        <f t="shared" si="31"/>
        <v>0.13488442909539844</v>
      </c>
      <c r="G76" s="11">
        <f t="shared" si="31"/>
        <v>0.17625770705723906</v>
      </c>
      <c r="H76" s="11">
        <f t="shared" si="31"/>
        <v>0.13019374435016834</v>
      </c>
      <c r="I76" s="11">
        <f t="shared" si="31"/>
        <v>0.15645052834118967</v>
      </c>
      <c r="J76" s="11">
        <f t="shared" si="31"/>
        <v>0.214527162338945</v>
      </c>
      <c r="K76" s="11">
        <f t="shared" si="31"/>
        <v>0.12453119149719415</v>
      </c>
      <c r="L76" s="11">
        <f t="shared" si="31"/>
        <v>0.14187158411672277</v>
      </c>
      <c r="M76" s="11">
        <f t="shared" si="31"/>
        <v>0.20618379345903479</v>
      </c>
      <c r="N76" s="11">
        <f t="shared" si="31"/>
        <v>0.12321534792817058</v>
      </c>
      <c r="O76" s="11">
        <f t="shared" si="31"/>
        <v>0.11583494084848484</v>
      </c>
      <c r="P76" s="11">
        <f t="shared" si="31"/>
        <v>0.22000870718742985</v>
      </c>
      <c r="Q76" s="11">
        <f t="shared" si="31"/>
        <v>7.3237400017957324E-2</v>
      </c>
      <c r="R76" s="11">
        <f t="shared" si="31"/>
        <v>0.11611509287093148</v>
      </c>
      <c r="S76" s="11">
        <f t="shared" si="31"/>
        <v>0.12679998787878788</v>
      </c>
      <c r="T76" s="11">
        <f t="shared" si="31"/>
        <v>8.161018837261505E-2</v>
      </c>
      <c r="U76" s="11">
        <f t="shared" si="31"/>
        <v>9.6360028332211023E-2</v>
      </c>
      <c r="V76" s="11">
        <f t="shared" si="31"/>
        <v>0.17838609173961842</v>
      </c>
      <c r="W76" s="11">
        <f t="shared" si="31"/>
        <v>0.11015917035690229</v>
      </c>
      <c r="X76" s="11">
        <f t="shared" si="31"/>
        <v>-3.3384286312008966E-2</v>
      </c>
      <c r="Y76" s="11">
        <f t="shared" si="31"/>
        <v>0.11409830895173964</v>
      </c>
      <c r="Z76" s="11">
        <f t="shared" si="31"/>
        <v>7.0312422065095373E-2</v>
      </c>
      <c r="AA76" s="11">
        <f t="shared" si="31"/>
        <v>0.11660062985858584</v>
      </c>
      <c r="AB76" s="11">
        <f t="shared" si="31"/>
        <v>1.5515138751964093E-2</v>
      </c>
    </row>
    <row r="77" spans="1:28" x14ac:dyDescent="0.25">
      <c r="A77" s="2" t="s">
        <v>4</v>
      </c>
      <c r="B77" s="2"/>
      <c r="C77" s="11">
        <f t="shared" ref="C77:AB77" si="32">C31/44550</f>
        <v>8.3789193714927046E-2</v>
      </c>
      <c r="D77" s="11">
        <f t="shared" si="32"/>
        <v>0.10123850755106621</v>
      </c>
      <c r="E77" s="11">
        <f t="shared" si="32"/>
        <v>9.5599557705948343E-2</v>
      </c>
      <c r="F77" s="11">
        <f t="shared" si="32"/>
        <v>0.10020569849158249</v>
      </c>
      <c r="G77" s="11">
        <f t="shared" si="32"/>
        <v>0.11463857555106624</v>
      </c>
      <c r="H77" s="11">
        <f t="shared" si="32"/>
        <v>8.2425832525252499E-2</v>
      </c>
      <c r="I77" s="11">
        <f t="shared" si="32"/>
        <v>9.3325311187429844E-2</v>
      </c>
      <c r="J77" s="11">
        <f t="shared" si="32"/>
        <v>0.14010972940067337</v>
      </c>
      <c r="K77" s="11">
        <f t="shared" si="32"/>
        <v>8.863614449382716E-2</v>
      </c>
      <c r="L77" s="11">
        <f t="shared" si="32"/>
        <v>0.12400002584062848</v>
      </c>
      <c r="M77" s="11">
        <f t="shared" si="32"/>
        <v>0.14995545431649832</v>
      </c>
      <c r="N77" s="11">
        <f t="shared" si="32"/>
        <v>8.9374482428731736E-2</v>
      </c>
      <c r="O77" s="11">
        <f t="shared" si="32"/>
        <v>8.1889579075196436E-2</v>
      </c>
      <c r="P77" s="11">
        <f t="shared" si="32"/>
        <v>0.16073863015937145</v>
      </c>
      <c r="Q77" s="11">
        <f t="shared" si="32"/>
        <v>4.9433863223344574E-2</v>
      </c>
      <c r="R77" s="11">
        <f t="shared" si="32"/>
        <v>0.10935796909090909</v>
      </c>
      <c r="S77" s="11">
        <f t="shared" si="32"/>
        <v>0.14531136258136923</v>
      </c>
      <c r="T77" s="11">
        <f t="shared" si="32"/>
        <v>8.5890812215488208E-2</v>
      </c>
      <c r="U77" s="11">
        <f t="shared" si="32"/>
        <v>0.13396891717620654</v>
      </c>
      <c r="V77" s="11">
        <f t="shared" si="32"/>
        <v>0.24248856079461276</v>
      </c>
      <c r="W77" s="11">
        <f t="shared" si="32"/>
        <v>0.10312402087542083</v>
      </c>
      <c r="X77" s="11">
        <f t="shared" si="32"/>
        <v>-1.9835794980920283E-2</v>
      </c>
      <c r="Y77" s="11">
        <f t="shared" si="32"/>
        <v>0.15823190624017955</v>
      </c>
      <c r="Z77" s="11">
        <f t="shared" si="32"/>
        <v>0.10856270850729517</v>
      </c>
      <c r="AA77" s="11">
        <f t="shared" si="32"/>
        <v>0.16237797017283948</v>
      </c>
      <c r="AB77" s="11">
        <f t="shared" si="32"/>
        <v>-4.0717447227834004E-3</v>
      </c>
    </row>
    <row r="78" spans="1:28" x14ac:dyDescent="0.25">
      <c r="A78" s="2" t="s">
        <v>74</v>
      </c>
      <c r="B78" s="2"/>
      <c r="C78" s="11">
        <f t="shared" ref="C78:AB78" si="33">C32/44550</f>
        <v>3.7224408529741865E-3</v>
      </c>
      <c r="D78" s="11">
        <f t="shared" si="33"/>
        <v>1.5528279780022447E-2</v>
      </c>
      <c r="E78" s="11">
        <f t="shared" si="33"/>
        <v>5.2616517665544302E-3</v>
      </c>
      <c r="F78" s="11">
        <f t="shared" si="33"/>
        <v>4.5694787429854028E-4</v>
      </c>
      <c r="G78" s="11">
        <f t="shared" si="33"/>
        <v>6.1300167452300772E-4</v>
      </c>
      <c r="H78" s="11">
        <f t="shared" si="33"/>
        <v>2.9586828282828246E-4</v>
      </c>
      <c r="I78" s="11">
        <f t="shared" si="33"/>
        <v>4.48992938271605E-4</v>
      </c>
      <c r="J78" s="11">
        <f t="shared" si="33"/>
        <v>4.4822028282828248E-4</v>
      </c>
      <c r="K78" s="11">
        <f t="shared" si="33"/>
        <v>2.7775600448933793E-4</v>
      </c>
      <c r="L78" s="11">
        <f t="shared" si="33"/>
        <v>-1.7567830123456792E-3</v>
      </c>
      <c r="M78" s="11">
        <f t="shared" si="33"/>
        <v>0</v>
      </c>
      <c r="N78" s="11">
        <f t="shared" si="33"/>
        <v>0</v>
      </c>
      <c r="O78" s="11">
        <f t="shared" si="33"/>
        <v>0</v>
      </c>
      <c r="P78" s="11">
        <f t="shared" si="33"/>
        <v>0</v>
      </c>
      <c r="Q78" s="11">
        <f t="shared" si="33"/>
        <v>0</v>
      </c>
      <c r="R78" s="11">
        <f t="shared" si="33"/>
        <v>1.3867400224466891E-2</v>
      </c>
      <c r="S78" s="11">
        <f t="shared" si="33"/>
        <v>-9.2911581503928187E-3</v>
      </c>
      <c r="T78" s="11">
        <f t="shared" si="33"/>
        <v>0</v>
      </c>
      <c r="U78" s="11">
        <f t="shared" si="33"/>
        <v>0</v>
      </c>
      <c r="V78" s="11">
        <f t="shared" si="33"/>
        <v>0</v>
      </c>
      <c r="W78" s="11">
        <f t="shared" si="33"/>
        <v>0</v>
      </c>
      <c r="X78" s="11">
        <f t="shared" si="33"/>
        <v>0</v>
      </c>
      <c r="Y78" s="11">
        <f t="shared" si="33"/>
        <v>0</v>
      </c>
      <c r="Z78" s="11">
        <f t="shared" si="33"/>
        <v>0</v>
      </c>
      <c r="AA78" s="11">
        <f t="shared" si="33"/>
        <v>0</v>
      </c>
      <c r="AB78" s="11">
        <f t="shared" si="33"/>
        <v>0</v>
      </c>
    </row>
    <row r="79" spans="1:28" x14ac:dyDescent="0.25">
      <c r="A79" s="2" t="s">
        <v>6</v>
      </c>
      <c r="B79" s="2"/>
      <c r="C79" s="11">
        <f t="shared" ref="C79:AB79" si="34">C33/44550</f>
        <v>1.0577723905723904E-3</v>
      </c>
      <c r="D79" s="11">
        <f t="shared" si="34"/>
        <v>1.3224417687991022E-3</v>
      </c>
      <c r="E79" s="11">
        <f t="shared" si="34"/>
        <v>4.0152998877665536E-4</v>
      </c>
      <c r="F79" s="11">
        <f t="shared" si="34"/>
        <v>1.6233408754208738E-4</v>
      </c>
      <c r="G79" s="11">
        <f t="shared" si="34"/>
        <v>-6.5717095398428667E-5</v>
      </c>
      <c r="H79" s="11">
        <f t="shared" si="34"/>
        <v>1.1851619304152634E-4</v>
      </c>
      <c r="I79" s="11">
        <f t="shared" si="34"/>
        <v>-4.5387288888888889E-4</v>
      </c>
      <c r="J79" s="11">
        <f t="shared" si="34"/>
        <v>0</v>
      </c>
      <c r="K79" s="11">
        <f t="shared" si="34"/>
        <v>0</v>
      </c>
      <c r="L79" s="11">
        <f t="shared" si="34"/>
        <v>0</v>
      </c>
      <c r="M79" s="11">
        <f t="shared" si="34"/>
        <v>0</v>
      </c>
      <c r="N79" s="11">
        <f t="shared" si="34"/>
        <v>0</v>
      </c>
      <c r="O79" s="11">
        <f t="shared" si="34"/>
        <v>0</v>
      </c>
      <c r="P79" s="11">
        <f t="shared" si="34"/>
        <v>0</v>
      </c>
      <c r="Q79" s="11">
        <f t="shared" si="34"/>
        <v>0</v>
      </c>
      <c r="R79" s="11">
        <f t="shared" si="34"/>
        <v>0</v>
      </c>
      <c r="S79" s="11">
        <f t="shared" si="34"/>
        <v>0</v>
      </c>
      <c r="T79" s="11">
        <f t="shared" si="34"/>
        <v>0</v>
      </c>
      <c r="U79" s="11">
        <f t="shared" si="34"/>
        <v>0</v>
      </c>
      <c r="V79" s="11">
        <f t="shared" si="34"/>
        <v>0</v>
      </c>
      <c r="W79" s="11">
        <f t="shared" si="34"/>
        <v>0</v>
      </c>
      <c r="X79" s="11">
        <f t="shared" si="34"/>
        <v>0</v>
      </c>
      <c r="Y79" s="11">
        <f t="shared" si="34"/>
        <v>0</v>
      </c>
      <c r="Z79" s="11">
        <f t="shared" si="34"/>
        <v>0</v>
      </c>
      <c r="AA79" s="11">
        <f t="shared" si="34"/>
        <v>0</v>
      </c>
      <c r="AB79" s="11">
        <f t="shared" si="34"/>
        <v>0</v>
      </c>
    </row>
    <row r="80" spans="1:28" x14ac:dyDescent="0.25">
      <c r="A80" s="2" t="s">
        <v>7</v>
      </c>
      <c r="B80" s="2"/>
      <c r="C80" s="11">
        <f t="shared" ref="C80:AB80" si="35">C34/44550</f>
        <v>0</v>
      </c>
      <c r="D80" s="11">
        <f t="shared" si="35"/>
        <v>0</v>
      </c>
      <c r="E80" s="11">
        <f t="shared" si="35"/>
        <v>5.7129023569023568E-4</v>
      </c>
      <c r="F80" s="11">
        <f t="shared" si="35"/>
        <v>-3.8276445791245802E-4</v>
      </c>
      <c r="G80" s="11">
        <f t="shared" si="35"/>
        <v>0</v>
      </c>
      <c r="H80" s="11">
        <f t="shared" si="35"/>
        <v>0</v>
      </c>
      <c r="I80" s="11">
        <f t="shared" si="35"/>
        <v>0</v>
      </c>
      <c r="J80" s="11">
        <f t="shared" si="35"/>
        <v>0</v>
      </c>
      <c r="K80" s="11">
        <f t="shared" si="35"/>
        <v>0</v>
      </c>
      <c r="L80" s="11">
        <f t="shared" si="35"/>
        <v>0</v>
      </c>
      <c r="M80" s="11">
        <f t="shared" si="35"/>
        <v>0</v>
      </c>
      <c r="N80" s="11">
        <f t="shared" si="35"/>
        <v>0</v>
      </c>
      <c r="O80" s="11">
        <f t="shared" si="35"/>
        <v>0</v>
      </c>
      <c r="P80" s="11">
        <f t="shared" si="35"/>
        <v>0</v>
      </c>
      <c r="Q80" s="11">
        <f t="shared" si="35"/>
        <v>0</v>
      </c>
      <c r="R80" s="11">
        <f t="shared" si="35"/>
        <v>0</v>
      </c>
      <c r="S80" s="11">
        <f t="shared" si="35"/>
        <v>0</v>
      </c>
      <c r="T80" s="11">
        <f t="shared" si="35"/>
        <v>0</v>
      </c>
      <c r="U80" s="11">
        <f t="shared" si="35"/>
        <v>0</v>
      </c>
      <c r="V80" s="11">
        <f t="shared" si="35"/>
        <v>0</v>
      </c>
      <c r="W80" s="11">
        <f t="shared" si="35"/>
        <v>0</v>
      </c>
      <c r="X80" s="11">
        <f t="shared" si="35"/>
        <v>0</v>
      </c>
      <c r="Y80" s="11">
        <f t="shared" si="35"/>
        <v>0</v>
      </c>
      <c r="Z80" s="11">
        <f t="shared" si="35"/>
        <v>0</v>
      </c>
      <c r="AA80" s="11">
        <f t="shared" si="35"/>
        <v>0</v>
      </c>
      <c r="AB80" s="11">
        <f t="shared" si="35"/>
        <v>0</v>
      </c>
    </row>
    <row r="81" spans="1:28" x14ac:dyDescent="0.25">
      <c r="A81" s="2" t="s">
        <v>8</v>
      </c>
      <c r="B81" s="2"/>
      <c r="C81" s="11">
        <f t="shared" ref="C81:AB81" si="36">C35/44550</f>
        <v>0.47968334825589226</v>
      </c>
      <c r="D81" s="11">
        <f t="shared" si="36"/>
        <v>0.71435874091133544</v>
      </c>
      <c r="E81" s="11">
        <f t="shared" si="36"/>
        <v>0.57204775629629634</v>
      </c>
      <c r="F81" s="11">
        <f t="shared" si="36"/>
        <v>0.56812839591021325</v>
      </c>
      <c r="G81" s="11">
        <f t="shared" si="36"/>
        <v>0.64108941423120058</v>
      </c>
      <c r="H81" s="11">
        <f t="shared" si="36"/>
        <v>0.44669560725476992</v>
      </c>
      <c r="I81" s="11">
        <f t="shared" si="36"/>
        <v>0.47315519002918061</v>
      </c>
      <c r="J81" s="11">
        <f t="shared" si="36"/>
        <v>0.67145496382042646</v>
      </c>
      <c r="K81" s="11">
        <f t="shared" si="36"/>
        <v>0.44579055323456773</v>
      </c>
      <c r="L81" s="11">
        <f t="shared" si="36"/>
        <v>0.52354899999102134</v>
      </c>
      <c r="M81" s="11">
        <f t="shared" si="36"/>
        <v>0.65556358881705934</v>
      </c>
      <c r="N81" s="11">
        <f t="shared" si="36"/>
        <v>0.38932811427609415</v>
      </c>
      <c r="O81" s="11">
        <f t="shared" si="36"/>
        <v>0.37082817896745246</v>
      </c>
      <c r="P81" s="11">
        <f t="shared" si="36"/>
        <v>0.7019018482962962</v>
      </c>
      <c r="Q81" s="11">
        <f t="shared" si="36"/>
        <v>0.25925317599102116</v>
      </c>
      <c r="R81" s="11">
        <f t="shared" si="36"/>
        <v>0.481089568866442</v>
      </c>
      <c r="S81" s="11">
        <f t="shared" si="36"/>
        <v>0.5733494958877664</v>
      </c>
      <c r="T81" s="11">
        <f t="shared" si="36"/>
        <v>0.3531999962379348</v>
      </c>
      <c r="U81" s="11">
        <f t="shared" si="36"/>
        <v>0.43071041466666665</v>
      </c>
      <c r="V81" s="11">
        <f t="shared" si="36"/>
        <v>0.84372044896071829</v>
      </c>
      <c r="W81" s="11">
        <f t="shared" si="36"/>
        <v>0.31672621470707052</v>
      </c>
      <c r="X81" s="11">
        <f t="shared" si="36"/>
        <v>2.3962337584736332E-2</v>
      </c>
      <c r="Y81" s="11">
        <f t="shared" si="36"/>
        <v>0.56695406994837261</v>
      </c>
      <c r="Z81" s="11">
        <f t="shared" si="36"/>
        <v>0.40472393527721667</v>
      </c>
      <c r="AA81" s="11">
        <f t="shared" si="36"/>
        <v>0.55317253029405167</v>
      </c>
      <c r="AB81" s="11">
        <f t="shared" si="36"/>
        <v>0.21289129973961846</v>
      </c>
    </row>
    <row r="83" spans="1:28" ht="30" x14ac:dyDescent="0.25">
      <c r="A83" s="2"/>
      <c r="B83" s="80" t="s">
        <v>178</v>
      </c>
      <c r="C83" s="80" t="s">
        <v>179</v>
      </c>
      <c r="D83" s="80" t="s">
        <v>180</v>
      </c>
      <c r="E83" s="80" t="s">
        <v>181</v>
      </c>
    </row>
    <row r="84" spans="1:28" x14ac:dyDescent="0.25">
      <c r="A84" s="2" t="s">
        <v>0</v>
      </c>
      <c r="B84" s="11">
        <f>AVERAGE(C73:AB73)</f>
        <v>0.16401116723266854</v>
      </c>
      <c r="C84" s="11">
        <f t="shared" ref="C84:C92" si="37">_xlfn.STDEV.S(C73:AB73)</f>
        <v>4.9969377850865311E-2</v>
      </c>
      <c r="D84" s="11">
        <f t="shared" ref="D84:D92" si="38">MAX(C73:AB73)</f>
        <v>0.27898155624691362</v>
      </c>
      <c r="E84" s="11">
        <f t="shared" ref="E84:E92" si="39">MIN(C73:AB73)</f>
        <v>4.8862885629629572E-2</v>
      </c>
    </row>
    <row r="85" spans="1:28" x14ac:dyDescent="0.25">
      <c r="A85" s="2" t="s">
        <v>1</v>
      </c>
      <c r="B85" s="11">
        <f>AVERAGE(C74:AB74)</f>
        <v>2.1359095887075887E-2</v>
      </c>
      <c r="C85" s="11">
        <f t="shared" si="37"/>
        <v>2.330306655086058E-2</v>
      </c>
      <c r="D85" s="11">
        <f t="shared" si="38"/>
        <v>7.219403995510662E-2</v>
      </c>
      <c r="E85" s="11">
        <f t="shared" si="39"/>
        <v>5.8992683726150498E-4</v>
      </c>
    </row>
    <row r="86" spans="1:28" x14ac:dyDescent="0.25">
      <c r="A86" s="2" t="s">
        <v>2</v>
      </c>
      <c r="B86" s="11">
        <f t="shared" ref="B86:B91" si="40">AVERAGE(C75:AB75)</f>
        <v>6.6560055559699557E-2</v>
      </c>
      <c r="C86" s="11">
        <f t="shared" si="37"/>
        <v>2.5979179800735257E-2</v>
      </c>
      <c r="D86" s="11">
        <f t="shared" si="38"/>
        <v>0.13258455642648706</v>
      </c>
      <c r="E86" s="11">
        <f t="shared" si="39"/>
        <v>1.544684462401772E-3</v>
      </c>
    </row>
    <row r="87" spans="1:28" x14ac:dyDescent="0.25">
      <c r="A87" s="2" t="s">
        <v>3</v>
      </c>
      <c r="B87" s="11">
        <f t="shared" si="40"/>
        <v>0.1272987877088837</v>
      </c>
      <c r="C87" s="11">
        <f t="shared" si="37"/>
        <v>6.1605697746002094E-2</v>
      </c>
      <c r="D87" s="11">
        <f t="shared" si="38"/>
        <v>0.22154535714478113</v>
      </c>
      <c r="E87" s="11">
        <f t="shared" si="39"/>
        <v>-3.3384286312008966E-2</v>
      </c>
    </row>
    <row r="88" spans="1:28" x14ac:dyDescent="0.25">
      <c r="A88" s="2" t="s">
        <v>4</v>
      </c>
      <c r="B88" s="11">
        <f t="shared" si="40"/>
        <v>0.10695258744677541</v>
      </c>
      <c r="C88" s="11">
        <f t="shared" si="37"/>
        <v>5.1940092569525309E-2</v>
      </c>
      <c r="D88" s="11">
        <f t="shared" si="38"/>
        <v>0.24248856079461276</v>
      </c>
      <c r="E88" s="11">
        <f t="shared" si="39"/>
        <v>-1.9835794980920283E-2</v>
      </c>
    </row>
    <row r="89" spans="1:28" x14ac:dyDescent="0.25">
      <c r="A89" s="2" t="s">
        <v>74</v>
      </c>
      <c r="B89" s="11">
        <f t="shared" si="40"/>
        <v>1.1489468660968657E-3</v>
      </c>
      <c r="C89" s="11">
        <f t="shared" si="37"/>
        <v>4.609622183909901E-3</v>
      </c>
      <c r="D89" s="11">
        <f t="shared" si="38"/>
        <v>1.5528279780022447E-2</v>
      </c>
      <c r="E89" s="11">
        <f t="shared" si="39"/>
        <v>-9.2911581503928187E-3</v>
      </c>
    </row>
    <row r="90" spans="1:28" x14ac:dyDescent="0.25">
      <c r="A90" s="2" t="s">
        <v>6</v>
      </c>
      <c r="B90" s="11">
        <f t="shared" si="40"/>
        <v>9.7807863247863255E-5</v>
      </c>
      <c r="C90" s="11">
        <f t="shared" si="37"/>
        <v>3.4819264454924421E-4</v>
      </c>
      <c r="D90" s="11">
        <f t="shared" si="38"/>
        <v>1.3224417687991022E-3</v>
      </c>
      <c r="E90" s="11">
        <f t="shared" si="39"/>
        <v>-4.5387288888888889E-4</v>
      </c>
    </row>
    <row r="91" spans="1:28" x14ac:dyDescent="0.25">
      <c r="A91" s="2" t="s">
        <v>7</v>
      </c>
      <c r="B91" s="11">
        <f t="shared" si="40"/>
        <v>7.2509914529914483E-6</v>
      </c>
      <c r="C91" s="11">
        <f t="shared" si="37"/>
        <v>1.3733377804934775E-4</v>
      </c>
      <c r="D91" s="11">
        <f t="shared" si="38"/>
        <v>5.7129023569023568E-4</v>
      </c>
      <c r="E91" s="11">
        <f t="shared" si="39"/>
        <v>-3.8276445791245802E-4</v>
      </c>
    </row>
    <row r="92" spans="1:28" x14ac:dyDescent="0.25">
      <c r="A92" s="2" t="s">
        <v>8</v>
      </c>
      <c r="B92" s="11">
        <f>AVERAGE(C81:AB81)</f>
        <v>0.48743569955590094</v>
      </c>
      <c r="C92" s="11">
        <f t="shared" si="37"/>
        <v>0.17544899078900836</v>
      </c>
      <c r="D92" s="11">
        <f t="shared" si="38"/>
        <v>0.84372044896071829</v>
      </c>
      <c r="E92" s="11">
        <f t="shared" si="39"/>
        <v>2.3962337584736332E-2</v>
      </c>
    </row>
  </sheetData>
  <mergeCells count="5">
    <mergeCell ref="A71:AB71"/>
    <mergeCell ref="A1:AB1"/>
    <mergeCell ref="A13:AB13"/>
    <mergeCell ref="A25:AB25"/>
    <mergeCell ref="A37:AB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customWidth="1"/>
  </cols>
  <sheetData>
    <row r="1" spans="1:15" x14ac:dyDescent="0.25">
      <c r="A1" s="138" t="s">
        <v>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7"/>
      <c r="B4" s="2">
        <v>0</v>
      </c>
      <c r="C4" s="2">
        <v>1</v>
      </c>
      <c r="D4" s="2">
        <v>5</v>
      </c>
      <c r="E4" s="2">
        <v>7</v>
      </c>
      <c r="F4" s="2">
        <v>9</v>
      </c>
      <c r="G4" s="2">
        <v>13</v>
      </c>
      <c r="H4" s="2">
        <v>16</v>
      </c>
      <c r="I4" s="2">
        <v>19</v>
      </c>
      <c r="J4" s="2">
        <v>23</v>
      </c>
      <c r="K4" s="2">
        <v>26</v>
      </c>
      <c r="L4" s="2">
        <v>29</v>
      </c>
      <c r="M4" s="2">
        <v>33</v>
      </c>
      <c r="N4" s="2">
        <v>35</v>
      </c>
      <c r="O4" s="2">
        <v>40</v>
      </c>
    </row>
    <row r="5" spans="1:15" x14ac:dyDescent="0.25">
      <c r="A5" s="2" t="s">
        <v>0</v>
      </c>
      <c r="B5" s="81">
        <v>0</v>
      </c>
      <c r="C5" s="81">
        <v>329.92209000000003</v>
      </c>
      <c r="D5" s="81">
        <v>5393.2211500000003</v>
      </c>
      <c r="E5" s="81">
        <v>4747.4275500000003</v>
      </c>
      <c r="F5" s="81">
        <v>6438.9198100000003</v>
      </c>
      <c r="G5" s="81">
        <v>8207.3197299999993</v>
      </c>
      <c r="H5" s="81">
        <v>7233.5375999999997</v>
      </c>
      <c r="I5" s="81">
        <v>6530.8177800000003</v>
      </c>
      <c r="J5" s="81">
        <v>7899.4629800000002</v>
      </c>
      <c r="K5" s="81">
        <v>7576.4897799999999</v>
      </c>
      <c r="L5" s="81">
        <v>7867.5382</v>
      </c>
      <c r="M5" s="81">
        <v>8127.2741900000001</v>
      </c>
      <c r="N5" s="81">
        <v>7677.2958099999996</v>
      </c>
      <c r="O5" s="81">
        <v>6468.7527300000002</v>
      </c>
    </row>
    <row r="6" spans="1:15" x14ac:dyDescent="0.25">
      <c r="A6" s="2" t="s">
        <v>1</v>
      </c>
      <c r="B6" s="81">
        <v>0</v>
      </c>
      <c r="C6" s="81">
        <v>119.69502</v>
      </c>
      <c r="D6" s="81">
        <v>971.41976999999997</v>
      </c>
      <c r="E6" s="81">
        <v>813.53853000000004</v>
      </c>
      <c r="F6" s="81">
        <v>1110.25434</v>
      </c>
      <c r="G6" s="81">
        <v>1407.1432500000001</v>
      </c>
      <c r="H6" s="81">
        <v>1278.9291000000001</v>
      </c>
      <c r="I6" s="81">
        <v>1508.9442200000001</v>
      </c>
      <c r="J6" s="81">
        <v>1807.21092</v>
      </c>
      <c r="K6" s="81">
        <v>1713.91851</v>
      </c>
      <c r="L6" s="81">
        <v>1804.22362</v>
      </c>
      <c r="M6" s="81">
        <v>1887.6141399999999</v>
      </c>
      <c r="N6" s="81">
        <v>1826.65949</v>
      </c>
      <c r="O6" s="81">
        <v>1512.3232700000001</v>
      </c>
    </row>
    <row r="7" spans="1:15" x14ac:dyDescent="0.25">
      <c r="A7" s="2" t="s">
        <v>2</v>
      </c>
      <c r="B7" s="81">
        <v>0</v>
      </c>
      <c r="C7" s="81">
        <v>100.42106</v>
      </c>
      <c r="D7" s="81">
        <v>1415.79152</v>
      </c>
      <c r="E7" s="81">
        <v>1228.1567500000001</v>
      </c>
      <c r="F7" s="81">
        <v>1586.1761300000001</v>
      </c>
      <c r="G7" s="81">
        <v>2002.16743</v>
      </c>
      <c r="H7" s="81">
        <v>1777.12922</v>
      </c>
      <c r="I7" s="81">
        <v>2080.0840800000001</v>
      </c>
      <c r="J7" s="81">
        <v>2483.0872199999999</v>
      </c>
      <c r="K7" s="81">
        <v>2394.5179499999999</v>
      </c>
      <c r="L7" s="81">
        <v>2497.5367700000002</v>
      </c>
      <c r="M7" s="81">
        <v>2606.40247</v>
      </c>
      <c r="N7" s="81">
        <v>2483.4054099999998</v>
      </c>
      <c r="O7" s="81">
        <v>2102.2586299999998</v>
      </c>
    </row>
    <row r="8" spans="1:15" x14ac:dyDescent="0.25">
      <c r="A8" s="2" t="s">
        <v>3</v>
      </c>
      <c r="B8" s="81">
        <v>0</v>
      </c>
      <c r="C8" s="81">
        <v>93.290620000000004</v>
      </c>
      <c r="D8" s="81">
        <v>1913.41237</v>
      </c>
      <c r="E8" s="81">
        <v>1637.33294</v>
      </c>
      <c r="F8" s="81">
        <v>2129.47856</v>
      </c>
      <c r="G8" s="81">
        <v>2704.2378699999999</v>
      </c>
      <c r="H8" s="81">
        <v>2381.8826399999998</v>
      </c>
      <c r="I8" s="81">
        <v>2459.0025999999998</v>
      </c>
      <c r="J8" s="81">
        <v>3039.1656800000001</v>
      </c>
      <c r="K8" s="81">
        <v>2953.4782</v>
      </c>
      <c r="L8" s="81">
        <v>3023.43271</v>
      </c>
      <c r="M8" s="81">
        <v>3146.3711199999998</v>
      </c>
      <c r="N8" s="81">
        <v>2976.83239</v>
      </c>
      <c r="O8" s="81">
        <v>2535.3876700000001</v>
      </c>
    </row>
    <row r="9" spans="1:15" x14ac:dyDescent="0.25">
      <c r="A9" s="2" t="s">
        <v>4</v>
      </c>
      <c r="B9" s="81">
        <v>0</v>
      </c>
      <c r="C9" s="81">
        <v>89.771799999999999</v>
      </c>
      <c r="D9" s="81">
        <v>1784.13607</v>
      </c>
      <c r="E9" s="81">
        <v>1575.4775099999999</v>
      </c>
      <c r="F9" s="81">
        <v>2129.4373000000001</v>
      </c>
      <c r="G9" s="81">
        <v>2695.0124999999998</v>
      </c>
      <c r="H9" s="81">
        <v>2409.2294400000001</v>
      </c>
      <c r="I9" s="81">
        <v>2436.0659500000002</v>
      </c>
      <c r="J9" s="81">
        <v>3037.0979699999998</v>
      </c>
      <c r="K9" s="81">
        <v>2938.0355300000001</v>
      </c>
      <c r="L9" s="81">
        <v>3044.1875199999999</v>
      </c>
      <c r="M9" s="81">
        <v>3208.5494699999999</v>
      </c>
      <c r="N9" s="81">
        <v>3017.4335900000001</v>
      </c>
      <c r="O9" s="81">
        <v>2610.8684699999999</v>
      </c>
    </row>
    <row r="10" spans="1:15" x14ac:dyDescent="0.25">
      <c r="A10" s="2" t="s">
        <v>5</v>
      </c>
      <c r="B10" s="81">
        <v>0</v>
      </c>
      <c r="C10" s="81">
        <v>0</v>
      </c>
      <c r="D10" s="81">
        <v>36.594209999999997</v>
      </c>
      <c r="E10" s="81">
        <v>36.256529999999998</v>
      </c>
      <c r="F10" s="81">
        <v>50.773879999999998</v>
      </c>
      <c r="G10" s="81">
        <v>71.518079999999998</v>
      </c>
      <c r="H10" s="81">
        <v>59.946399999999997</v>
      </c>
      <c r="I10" s="81">
        <v>69.595950000000002</v>
      </c>
      <c r="J10" s="81">
        <v>88.487989999999996</v>
      </c>
      <c r="K10" s="81">
        <v>81.123540000000006</v>
      </c>
      <c r="L10" s="81">
        <v>93.426649999999995</v>
      </c>
      <c r="M10" s="81">
        <v>96.839950000000002</v>
      </c>
      <c r="N10" s="81">
        <v>87.557590000000005</v>
      </c>
      <c r="O10" s="81">
        <v>71.01925</v>
      </c>
    </row>
    <row r="11" spans="1:15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1:15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4" spans="1:15" x14ac:dyDescent="0.25">
      <c r="A14" s="100" t="s">
        <v>12</v>
      </c>
      <c r="B14" s="100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5</v>
      </c>
      <c r="E16" s="2">
        <v>7</v>
      </c>
      <c r="F16" s="2">
        <v>9</v>
      </c>
      <c r="G16" s="2">
        <v>13</v>
      </c>
      <c r="H16" s="2">
        <v>16</v>
      </c>
      <c r="I16" s="2">
        <v>19</v>
      </c>
      <c r="J16" s="2">
        <v>23</v>
      </c>
      <c r="K16" s="2">
        <v>26</v>
      </c>
      <c r="L16" s="2">
        <v>29</v>
      </c>
      <c r="M16" s="2">
        <v>33</v>
      </c>
      <c r="N16" s="2">
        <v>35</v>
      </c>
      <c r="O16" s="2">
        <v>40</v>
      </c>
    </row>
    <row r="17" spans="1:15" x14ac:dyDescent="0.25">
      <c r="A17" s="2" t="s">
        <v>0</v>
      </c>
      <c r="B17" s="81">
        <f>B5*$B$14</f>
        <v>0</v>
      </c>
      <c r="C17" s="81">
        <f>C5*$B$14</f>
        <v>329.92209000000003</v>
      </c>
      <c r="D17" s="81">
        <f t="shared" ref="D17:O17" si="0">D5*$B$14</f>
        <v>5393.2211500000003</v>
      </c>
      <c r="E17" s="81">
        <f t="shared" si="0"/>
        <v>4747.4275500000003</v>
      </c>
      <c r="F17" s="81">
        <f t="shared" si="0"/>
        <v>6438.9198100000003</v>
      </c>
      <c r="G17" s="81">
        <f t="shared" si="0"/>
        <v>8207.3197299999993</v>
      </c>
      <c r="H17" s="81">
        <f t="shared" si="0"/>
        <v>7233.5375999999997</v>
      </c>
      <c r="I17" s="81">
        <f t="shared" si="0"/>
        <v>6530.8177800000003</v>
      </c>
      <c r="J17" s="81">
        <f t="shared" si="0"/>
        <v>7899.4629800000002</v>
      </c>
      <c r="K17" s="81">
        <f t="shared" si="0"/>
        <v>7576.4897799999999</v>
      </c>
      <c r="L17" s="81">
        <f t="shared" si="0"/>
        <v>7867.5382</v>
      </c>
      <c r="M17" s="81">
        <f t="shared" si="0"/>
        <v>8127.2741900000001</v>
      </c>
      <c r="N17" s="81">
        <f t="shared" si="0"/>
        <v>7677.2958099999996</v>
      </c>
      <c r="O17" s="81">
        <f t="shared" si="0"/>
        <v>6468.7527300000002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119.69502</v>
      </c>
      <c r="D18" s="81">
        <f t="shared" si="2"/>
        <v>971.41976999999997</v>
      </c>
      <c r="E18" s="81">
        <f t="shared" si="2"/>
        <v>813.53853000000004</v>
      </c>
      <c r="F18" s="81">
        <f t="shared" si="2"/>
        <v>1110.25434</v>
      </c>
      <c r="G18" s="81">
        <f t="shared" si="2"/>
        <v>1407.1432500000001</v>
      </c>
      <c r="H18" s="81">
        <f t="shared" si="2"/>
        <v>1278.9291000000001</v>
      </c>
      <c r="I18" s="81">
        <f t="shared" si="2"/>
        <v>1508.9442200000001</v>
      </c>
      <c r="J18" s="81">
        <f t="shared" si="2"/>
        <v>1807.21092</v>
      </c>
      <c r="K18" s="81">
        <f t="shared" si="2"/>
        <v>1713.91851</v>
      </c>
      <c r="L18" s="81">
        <f t="shared" si="2"/>
        <v>1804.22362</v>
      </c>
      <c r="M18" s="81">
        <f t="shared" si="2"/>
        <v>1887.6141399999999</v>
      </c>
      <c r="N18" s="81">
        <f t="shared" si="2"/>
        <v>1826.65949</v>
      </c>
      <c r="O18" s="81">
        <f t="shared" si="2"/>
        <v>1512.3232700000001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100.42106</v>
      </c>
      <c r="D19" s="81">
        <f t="shared" si="2"/>
        <v>1415.79152</v>
      </c>
      <c r="E19" s="81">
        <f t="shared" si="2"/>
        <v>1228.1567500000001</v>
      </c>
      <c r="F19" s="81">
        <f t="shared" si="2"/>
        <v>1586.1761300000001</v>
      </c>
      <c r="G19" s="81">
        <f t="shared" si="2"/>
        <v>2002.16743</v>
      </c>
      <c r="H19" s="81">
        <f t="shared" si="2"/>
        <v>1777.12922</v>
      </c>
      <c r="I19" s="81">
        <f t="shared" si="2"/>
        <v>2080.0840800000001</v>
      </c>
      <c r="J19" s="81">
        <f t="shared" si="2"/>
        <v>2483.0872199999999</v>
      </c>
      <c r="K19" s="81">
        <f t="shared" si="2"/>
        <v>2394.5179499999999</v>
      </c>
      <c r="L19" s="81">
        <f t="shared" si="2"/>
        <v>2497.5367700000002</v>
      </c>
      <c r="M19" s="81">
        <f t="shared" si="2"/>
        <v>2606.40247</v>
      </c>
      <c r="N19" s="81">
        <f t="shared" si="2"/>
        <v>2483.4054099999998</v>
      </c>
      <c r="O19" s="81">
        <f t="shared" si="2"/>
        <v>2102.2586299999998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93.290620000000004</v>
      </c>
      <c r="D20" s="81">
        <f t="shared" si="2"/>
        <v>1913.41237</v>
      </c>
      <c r="E20" s="81">
        <f t="shared" si="2"/>
        <v>1637.33294</v>
      </c>
      <c r="F20" s="81">
        <f t="shared" si="2"/>
        <v>2129.47856</v>
      </c>
      <c r="G20" s="81">
        <f t="shared" si="2"/>
        <v>2704.2378699999999</v>
      </c>
      <c r="H20" s="81">
        <f t="shared" si="2"/>
        <v>2381.8826399999998</v>
      </c>
      <c r="I20" s="81">
        <f t="shared" si="2"/>
        <v>2459.0025999999998</v>
      </c>
      <c r="J20" s="81">
        <f t="shared" si="2"/>
        <v>3039.1656800000001</v>
      </c>
      <c r="K20" s="81">
        <f t="shared" si="2"/>
        <v>2953.4782</v>
      </c>
      <c r="L20" s="81">
        <f t="shared" si="2"/>
        <v>3023.43271</v>
      </c>
      <c r="M20" s="81">
        <f t="shared" si="2"/>
        <v>3146.3711199999998</v>
      </c>
      <c r="N20" s="81">
        <f t="shared" si="2"/>
        <v>2976.83239</v>
      </c>
      <c r="O20" s="81">
        <f t="shared" si="2"/>
        <v>2535.3876700000001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89.771799999999999</v>
      </c>
      <c r="D21" s="81">
        <f t="shared" si="2"/>
        <v>1784.13607</v>
      </c>
      <c r="E21" s="81">
        <f t="shared" si="2"/>
        <v>1575.4775099999999</v>
      </c>
      <c r="F21" s="81">
        <f t="shared" si="2"/>
        <v>2129.4373000000001</v>
      </c>
      <c r="G21" s="81">
        <f t="shared" si="2"/>
        <v>2695.0124999999998</v>
      </c>
      <c r="H21" s="81">
        <f t="shared" si="2"/>
        <v>2409.2294400000001</v>
      </c>
      <c r="I21" s="81">
        <f t="shared" si="2"/>
        <v>2436.0659500000002</v>
      </c>
      <c r="J21" s="81">
        <f t="shared" si="2"/>
        <v>3037.0979699999998</v>
      </c>
      <c r="K21" s="81">
        <f t="shared" si="2"/>
        <v>2938.0355300000001</v>
      </c>
      <c r="L21" s="81">
        <f t="shared" si="2"/>
        <v>3044.1875199999999</v>
      </c>
      <c r="M21" s="81">
        <f t="shared" si="2"/>
        <v>3208.5494699999999</v>
      </c>
      <c r="N21" s="81">
        <f t="shared" si="2"/>
        <v>3017.4335900000001</v>
      </c>
      <c r="O21" s="81">
        <f t="shared" si="2"/>
        <v>2610.8684699999999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36.594209999999997</v>
      </c>
      <c r="E22" s="81">
        <f t="shared" si="2"/>
        <v>36.256529999999998</v>
      </c>
      <c r="F22" s="81">
        <f t="shared" si="2"/>
        <v>50.773879999999998</v>
      </c>
      <c r="G22" s="81">
        <f t="shared" si="2"/>
        <v>71.518079999999998</v>
      </c>
      <c r="H22" s="81">
        <f t="shared" si="2"/>
        <v>59.946399999999997</v>
      </c>
      <c r="I22" s="81">
        <f t="shared" si="2"/>
        <v>69.595950000000002</v>
      </c>
      <c r="J22" s="81">
        <f t="shared" si="2"/>
        <v>88.487989999999996</v>
      </c>
      <c r="K22" s="81">
        <f t="shared" si="2"/>
        <v>81.123540000000006</v>
      </c>
      <c r="L22" s="81">
        <f t="shared" si="2"/>
        <v>93.426649999999995</v>
      </c>
      <c r="M22" s="81">
        <f t="shared" si="2"/>
        <v>96.839950000000002</v>
      </c>
      <c r="N22" s="81">
        <f t="shared" si="2"/>
        <v>87.557590000000005</v>
      </c>
      <c r="O22" s="81">
        <f t="shared" si="2"/>
        <v>71.01925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0</v>
      </c>
      <c r="G23" s="81">
        <f t="shared" si="2"/>
        <v>0</v>
      </c>
      <c r="H23" s="81">
        <f t="shared" si="2"/>
        <v>0</v>
      </c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  <c r="N23" s="81">
        <f t="shared" si="2"/>
        <v>0</v>
      </c>
      <c r="O23" s="81">
        <f t="shared" si="2"/>
        <v>0</v>
      </c>
    </row>
    <row r="24" spans="1:15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9">SUM(C17:C24)</f>
        <v>733.10059000000001</v>
      </c>
      <c r="D25" s="81">
        <f t="shared" si="9"/>
        <v>11514.575089999998</v>
      </c>
      <c r="E25" s="81">
        <f t="shared" si="9"/>
        <v>10038.189810000002</v>
      </c>
      <c r="F25" s="81">
        <f t="shared" si="9"/>
        <v>13445.04002</v>
      </c>
      <c r="G25" s="81">
        <f t="shared" si="9"/>
        <v>17087.398860000001</v>
      </c>
      <c r="H25" s="81">
        <f t="shared" si="9"/>
        <v>15140.654399999999</v>
      </c>
      <c r="I25" s="81">
        <f t="shared" si="9"/>
        <v>15084.510580000002</v>
      </c>
      <c r="J25" s="81">
        <f t="shared" si="9"/>
        <v>18354.512760000001</v>
      </c>
      <c r="K25" s="81">
        <f t="shared" si="9"/>
        <v>17657.56351</v>
      </c>
      <c r="L25" s="81">
        <f t="shared" si="9"/>
        <v>18330.34547</v>
      </c>
      <c r="M25" s="81">
        <f t="shared" si="9"/>
        <v>19073.051339999998</v>
      </c>
      <c r="N25" s="81">
        <f t="shared" si="9"/>
        <v>18069.184279999998</v>
      </c>
      <c r="O25" s="81">
        <f t="shared" si="9"/>
        <v>15300.610019999998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5</v>
      </c>
      <c r="E28" s="2">
        <v>7</v>
      </c>
      <c r="F28" s="2">
        <v>9</v>
      </c>
      <c r="G28" s="2">
        <v>13</v>
      </c>
      <c r="H28" s="2">
        <v>16</v>
      </c>
      <c r="I28" s="2">
        <v>19</v>
      </c>
      <c r="J28" s="2">
        <v>23</v>
      </c>
      <c r="K28" s="2">
        <v>26</v>
      </c>
      <c r="L28" s="2">
        <v>29</v>
      </c>
      <c r="M28" s="2">
        <v>33</v>
      </c>
      <c r="N28" s="2">
        <v>35</v>
      </c>
      <c r="O28" s="2">
        <v>40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10">C17/1000</f>
        <v>0.32992209</v>
      </c>
      <c r="D29" s="25">
        <f t="shared" si="10"/>
        <v>5.3932211500000005</v>
      </c>
      <c r="E29" s="25">
        <f t="shared" si="10"/>
        <v>4.7474275500000003</v>
      </c>
      <c r="F29" s="25">
        <f t="shared" si="10"/>
        <v>6.4389198100000007</v>
      </c>
      <c r="G29" s="25">
        <f t="shared" si="10"/>
        <v>8.20731973</v>
      </c>
      <c r="H29" s="25">
        <f t="shared" si="10"/>
        <v>7.2335376</v>
      </c>
      <c r="I29" s="25">
        <f t="shared" si="10"/>
        <v>6.5308177800000005</v>
      </c>
      <c r="J29" s="25">
        <f t="shared" si="10"/>
        <v>7.89946298</v>
      </c>
      <c r="K29" s="25">
        <f t="shared" si="10"/>
        <v>7.5764897800000002</v>
      </c>
      <c r="L29" s="25">
        <f t="shared" si="10"/>
        <v>7.8675382000000003</v>
      </c>
      <c r="M29" s="25">
        <f t="shared" si="10"/>
        <v>8.1272741899999996</v>
      </c>
      <c r="N29" s="25">
        <f t="shared" si="10"/>
        <v>7.6772958099999995</v>
      </c>
      <c r="O29" s="25">
        <f t="shared" si="10"/>
        <v>6.4687527300000003</v>
      </c>
    </row>
    <row r="30" spans="1:15" x14ac:dyDescent="0.25">
      <c r="A30" s="2" t="s">
        <v>1</v>
      </c>
      <c r="B30" s="81">
        <f t="shared" ref="B30:O37" si="11">B18/1000</f>
        <v>0</v>
      </c>
      <c r="C30" s="25">
        <f t="shared" si="11"/>
        <v>0.11969502</v>
      </c>
      <c r="D30" s="25">
        <f t="shared" si="11"/>
        <v>0.97141977000000002</v>
      </c>
      <c r="E30" s="25">
        <f t="shared" si="11"/>
        <v>0.81353852999999998</v>
      </c>
      <c r="F30" s="25">
        <f t="shared" si="11"/>
        <v>1.11025434</v>
      </c>
      <c r="G30" s="25">
        <f t="shared" si="11"/>
        <v>1.4071432500000001</v>
      </c>
      <c r="H30" s="25">
        <f t="shared" si="11"/>
        <v>1.2789291</v>
      </c>
      <c r="I30" s="25">
        <f t="shared" si="11"/>
        <v>1.5089442200000001</v>
      </c>
      <c r="J30" s="25">
        <f t="shared" si="11"/>
        <v>1.8072109199999999</v>
      </c>
      <c r="K30" s="25">
        <f t="shared" si="11"/>
        <v>1.7139185100000001</v>
      </c>
      <c r="L30" s="25">
        <f t="shared" si="11"/>
        <v>1.8042236199999999</v>
      </c>
      <c r="M30" s="25">
        <f t="shared" si="11"/>
        <v>1.8876141399999999</v>
      </c>
      <c r="N30" s="25">
        <f t="shared" si="11"/>
        <v>1.8266594899999999</v>
      </c>
      <c r="O30" s="25">
        <f t="shared" si="11"/>
        <v>1.51232327</v>
      </c>
    </row>
    <row r="31" spans="1:15" x14ac:dyDescent="0.25">
      <c r="A31" s="2" t="s">
        <v>2</v>
      </c>
      <c r="B31" s="81">
        <f t="shared" si="11"/>
        <v>0</v>
      </c>
      <c r="C31" s="25">
        <f t="shared" si="11"/>
        <v>0.10042105999999999</v>
      </c>
      <c r="D31" s="25">
        <f t="shared" si="11"/>
        <v>1.41579152</v>
      </c>
      <c r="E31" s="25">
        <f t="shared" si="11"/>
        <v>1.2281567500000001</v>
      </c>
      <c r="F31" s="25">
        <f t="shared" si="11"/>
        <v>1.5861761300000001</v>
      </c>
      <c r="G31" s="25">
        <f t="shared" si="11"/>
        <v>2.0021674300000001</v>
      </c>
      <c r="H31" s="25">
        <f t="shared" si="11"/>
        <v>1.77712922</v>
      </c>
      <c r="I31" s="25">
        <f t="shared" si="11"/>
        <v>2.0800840800000002</v>
      </c>
      <c r="J31" s="25">
        <f t="shared" si="11"/>
        <v>2.4830872199999998</v>
      </c>
      <c r="K31" s="25">
        <f t="shared" si="11"/>
        <v>2.39451795</v>
      </c>
      <c r="L31" s="25">
        <f t="shared" si="11"/>
        <v>2.49753677</v>
      </c>
      <c r="M31" s="25">
        <f t="shared" si="11"/>
        <v>2.6064024699999999</v>
      </c>
      <c r="N31" s="25">
        <f t="shared" si="11"/>
        <v>2.48340541</v>
      </c>
      <c r="O31" s="25">
        <f t="shared" si="11"/>
        <v>2.1022586299999997</v>
      </c>
    </row>
    <row r="32" spans="1:15" x14ac:dyDescent="0.25">
      <c r="A32" s="2" t="s">
        <v>3</v>
      </c>
      <c r="B32" s="81">
        <f t="shared" si="11"/>
        <v>0</v>
      </c>
      <c r="C32" s="25">
        <f t="shared" si="11"/>
        <v>9.3290620000000005E-2</v>
      </c>
      <c r="D32" s="25">
        <f t="shared" si="11"/>
        <v>1.9134123700000001</v>
      </c>
      <c r="E32" s="25">
        <f t="shared" si="11"/>
        <v>1.6373329400000001</v>
      </c>
      <c r="F32" s="25">
        <f t="shared" si="11"/>
        <v>2.1294785599999999</v>
      </c>
      <c r="G32" s="25">
        <f t="shared" si="11"/>
        <v>2.70423787</v>
      </c>
      <c r="H32" s="25">
        <f t="shared" si="11"/>
        <v>2.3818826399999997</v>
      </c>
      <c r="I32" s="25">
        <f t="shared" si="11"/>
        <v>2.4590025999999998</v>
      </c>
      <c r="J32" s="25">
        <f t="shared" si="11"/>
        <v>3.03916568</v>
      </c>
      <c r="K32" s="25">
        <f t="shared" si="11"/>
        <v>2.9534782000000002</v>
      </c>
      <c r="L32" s="25">
        <f t="shared" si="11"/>
        <v>3.0234327100000002</v>
      </c>
      <c r="M32" s="25">
        <f t="shared" si="11"/>
        <v>3.14637112</v>
      </c>
      <c r="N32" s="25">
        <f t="shared" si="11"/>
        <v>2.9768323900000002</v>
      </c>
      <c r="O32" s="25">
        <f t="shared" si="11"/>
        <v>2.53538767</v>
      </c>
    </row>
    <row r="33" spans="1:15" x14ac:dyDescent="0.25">
      <c r="A33" s="2" t="s">
        <v>4</v>
      </c>
      <c r="B33" s="81">
        <f t="shared" si="11"/>
        <v>0</v>
      </c>
      <c r="C33" s="25">
        <f t="shared" si="11"/>
        <v>8.9771799999999999E-2</v>
      </c>
      <c r="D33" s="25">
        <f t="shared" si="11"/>
        <v>1.78413607</v>
      </c>
      <c r="E33" s="25">
        <f t="shared" si="11"/>
        <v>1.57547751</v>
      </c>
      <c r="F33" s="25">
        <f t="shared" si="11"/>
        <v>2.1294373000000002</v>
      </c>
      <c r="G33" s="25">
        <f t="shared" si="11"/>
        <v>2.6950124999999998</v>
      </c>
      <c r="H33" s="25">
        <f t="shared" si="11"/>
        <v>2.4092294400000003</v>
      </c>
      <c r="I33" s="25">
        <f t="shared" si="11"/>
        <v>2.4360659500000001</v>
      </c>
      <c r="J33" s="25">
        <f t="shared" si="11"/>
        <v>3.0370979699999996</v>
      </c>
      <c r="K33" s="25">
        <f t="shared" si="11"/>
        <v>2.9380355300000001</v>
      </c>
      <c r="L33" s="25">
        <f t="shared" si="11"/>
        <v>3.0441875199999999</v>
      </c>
      <c r="M33" s="25">
        <f t="shared" si="11"/>
        <v>3.2085494699999999</v>
      </c>
      <c r="N33" s="25">
        <f t="shared" si="11"/>
        <v>3.01743359</v>
      </c>
      <c r="O33" s="25">
        <f t="shared" si="11"/>
        <v>2.6108684699999998</v>
      </c>
    </row>
    <row r="34" spans="1:15" x14ac:dyDescent="0.25">
      <c r="A34" s="2" t="s">
        <v>5</v>
      </c>
      <c r="B34" s="81">
        <f t="shared" si="11"/>
        <v>0</v>
      </c>
      <c r="C34" s="81">
        <f t="shared" si="11"/>
        <v>0</v>
      </c>
      <c r="D34" s="25">
        <f t="shared" si="11"/>
        <v>3.6594209999999995E-2</v>
      </c>
      <c r="E34" s="25">
        <f t="shared" si="11"/>
        <v>3.6256529999999995E-2</v>
      </c>
      <c r="F34" s="25">
        <f t="shared" si="11"/>
        <v>5.077388E-2</v>
      </c>
      <c r="G34" s="25">
        <f t="shared" si="11"/>
        <v>7.1518079999999998E-2</v>
      </c>
      <c r="H34" s="25">
        <f t="shared" si="11"/>
        <v>5.9946399999999997E-2</v>
      </c>
      <c r="I34" s="25">
        <f t="shared" si="11"/>
        <v>6.9595950000000004E-2</v>
      </c>
      <c r="J34" s="25">
        <f t="shared" si="11"/>
        <v>8.8487990000000002E-2</v>
      </c>
      <c r="K34" s="25">
        <f t="shared" si="11"/>
        <v>8.1123540000000008E-2</v>
      </c>
      <c r="L34" s="25">
        <f t="shared" si="11"/>
        <v>9.342665E-2</v>
      </c>
      <c r="M34" s="25">
        <f t="shared" si="11"/>
        <v>9.6839950000000008E-2</v>
      </c>
      <c r="N34" s="25">
        <f t="shared" si="11"/>
        <v>8.7557590000000005E-2</v>
      </c>
      <c r="O34" s="25">
        <f t="shared" si="11"/>
        <v>7.1019250000000006E-2</v>
      </c>
    </row>
    <row r="35" spans="1:15" x14ac:dyDescent="0.25">
      <c r="A35" s="2" t="s">
        <v>6</v>
      </c>
      <c r="B35" s="81">
        <f t="shared" si="11"/>
        <v>0</v>
      </c>
      <c r="C35" s="81">
        <f t="shared" si="11"/>
        <v>0</v>
      </c>
      <c r="D35" s="81">
        <f t="shared" si="11"/>
        <v>0</v>
      </c>
      <c r="E35" s="81">
        <f t="shared" si="11"/>
        <v>0</v>
      </c>
      <c r="F35" s="81">
        <f t="shared" si="11"/>
        <v>0</v>
      </c>
      <c r="G35" s="81">
        <f t="shared" si="11"/>
        <v>0</v>
      </c>
      <c r="H35" s="81">
        <f t="shared" si="11"/>
        <v>0</v>
      </c>
      <c r="I35" s="81">
        <f t="shared" si="11"/>
        <v>0</v>
      </c>
      <c r="J35" s="81">
        <f t="shared" si="11"/>
        <v>0</v>
      </c>
      <c r="K35" s="81">
        <f t="shared" si="11"/>
        <v>0</v>
      </c>
      <c r="L35" s="81">
        <f t="shared" si="11"/>
        <v>0</v>
      </c>
      <c r="M35" s="81">
        <f t="shared" si="11"/>
        <v>0</v>
      </c>
      <c r="N35" s="81">
        <f t="shared" si="11"/>
        <v>0</v>
      </c>
      <c r="O35" s="81">
        <f t="shared" si="11"/>
        <v>0</v>
      </c>
    </row>
    <row r="36" spans="1:15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81">
        <f t="shared" si="11"/>
        <v>0</v>
      </c>
      <c r="I36" s="81">
        <f t="shared" si="11"/>
        <v>0</v>
      </c>
      <c r="J36" s="81">
        <f t="shared" si="11"/>
        <v>0</v>
      </c>
      <c r="K36" s="81">
        <f t="shared" si="11"/>
        <v>0</v>
      </c>
      <c r="L36" s="81">
        <f t="shared" si="11"/>
        <v>0</v>
      </c>
      <c r="M36" s="81">
        <f t="shared" si="11"/>
        <v>0</v>
      </c>
      <c r="N36" s="81">
        <f t="shared" si="11"/>
        <v>0</v>
      </c>
      <c r="O36" s="81">
        <f t="shared" si="11"/>
        <v>0</v>
      </c>
    </row>
    <row r="37" spans="1:15" x14ac:dyDescent="0.25">
      <c r="A37" s="2" t="s">
        <v>8</v>
      </c>
      <c r="B37" s="81">
        <f t="shared" si="11"/>
        <v>0</v>
      </c>
      <c r="C37" s="25">
        <f t="shared" si="11"/>
        <v>0.73310059000000005</v>
      </c>
      <c r="D37" s="48">
        <f t="shared" si="11"/>
        <v>11.514575089999999</v>
      </c>
      <c r="E37" s="48">
        <f t="shared" si="11"/>
        <v>10.038189810000002</v>
      </c>
      <c r="F37" s="48">
        <f t="shared" si="11"/>
        <v>13.44504002</v>
      </c>
      <c r="G37" s="48">
        <f t="shared" si="11"/>
        <v>17.08739886</v>
      </c>
      <c r="H37" s="48">
        <f t="shared" si="11"/>
        <v>15.140654399999999</v>
      </c>
      <c r="I37" s="48">
        <f t="shared" si="11"/>
        <v>15.084510580000002</v>
      </c>
      <c r="J37" s="48">
        <f t="shared" si="11"/>
        <v>18.354512760000002</v>
      </c>
      <c r="K37" s="48">
        <f t="shared" si="11"/>
        <v>17.657563509999999</v>
      </c>
      <c r="L37" s="48">
        <f t="shared" si="11"/>
        <v>18.330345470000001</v>
      </c>
      <c r="M37" s="48">
        <f t="shared" si="11"/>
        <v>19.073051339999999</v>
      </c>
      <c r="N37" s="48">
        <f t="shared" si="11"/>
        <v>18.069184279999998</v>
      </c>
      <c r="O37" s="48">
        <f t="shared" si="11"/>
        <v>15.300610019999999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2"/>
  <sheetViews>
    <sheetView topLeftCell="A64" workbookViewId="0">
      <selection activeCell="A71" sqref="A71:AB71"/>
    </sheetView>
  </sheetViews>
  <sheetFormatPr defaultRowHeight="15" x14ac:dyDescent="0.25"/>
  <cols>
    <col min="1" max="1" width="10.42578125" bestFit="1" customWidth="1"/>
    <col min="2" max="2" width="17.5703125" customWidth="1"/>
    <col min="3" max="4" width="17" customWidth="1"/>
    <col min="5" max="5" width="20.5703125" customWidth="1"/>
    <col min="7" max="7" width="12.7109375" bestFit="1" customWidth="1"/>
  </cols>
  <sheetData>
    <row r="1" spans="1:28" x14ac:dyDescent="0.25">
      <c r="A1" s="137" t="s">
        <v>226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28" x14ac:dyDescent="0.25">
      <c r="A2" s="2"/>
      <c r="B2" s="2"/>
      <c r="C2" s="2">
        <v>0</v>
      </c>
      <c r="D2" s="2">
        <v>2</v>
      </c>
      <c r="E2" s="2">
        <v>5</v>
      </c>
      <c r="F2" s="2">
        <v>7</v>
      </c>
      <c r="G2" s="2">
        <v>9</v>
      </c>
      <c r="H2" s="2">
        <v>12</v>
      </c>
      <c r="I2" s="2">
        <v>14</v>
      </c>
      <c r="J2" s="2">
        <v>16</v>
      </c>
      <c r="K2" s="2">
        <v>19</v>
      </c>
      <c r="L2" s="2">
        <v>21</v>
      </c>
      <c r="M2" s="2">
        <v>23</v>
      </c>
      <c r="N2" s="2">
        <v>26</v>
      </c>
      <c r="O2" s="2">
        <v>28</v>
      </c>
      <c r="P2" s="2">
        <v>30</v>
      </c>
      <c r="Q2" s="2">
        <v>33</v>
      </c>
      <c r="R2" s="2">
        <v>35</v>
      </c>
      <c r="S2" s="2">
        <v>37</v>
      </c>
      <c r="T2" s="2">
        <v>40</v>
      </c>
      <c r="U2" s="2">
        <v>42</v>
      </c>
      <c r="V2" s="2">
        <v>44</v>
      </c>
      <c r="W2" s="2">
        <v>47</v>
      </c>
      <c r="X2" s="2">
        <v>49</v>
      </c>
      <c r="Y2" s="2">
        <v>51</v>
      </c>
      <c r="Z2" s="2">
        <v>54</v>
      </c>
      <c r="AA2" s="2">
        <v>58</v>
      </c>
      <c r="AB2" s="2">
        <v>61</v>
      </c>
    </row>
    <row r="3" spans="1:28" x14ac:dyDescent="0.25">
      <c r="A3" s="2" t="s">
        <v>0</v>
      </c>
      <c r="B3" s="81">
        <v>170.66480000000001</v>
      </c>
      <c r="C3" s="81">
        <v>4888.6732599999996</v>
      </c>
      <c r="D3" s="81">
        <v>8393.3722400000006</v>
      </c>
      <c r="E3" s="81">
        <v>10746.508959999999</v>
      </c>
      <c r="F3" s="81">
        <v>10471.755160000001</v>
      </c>
      <c r="G3" s="81">
        <v>12530.21162</v>
      </c>
      <c r="H3" s="81">
        <v>13953.198839999999</v>
      </c>
      <c r="I3" s="81">
        <v>14588.45968</v>
      </c>
      <c r="J3" s="81">
        <v>14031.355380000001</v>
      </c>
      <c r="K3" s="81">
        <v>13184.78174</v>
      </c>
      <c r="L3" s="81">
        <v>12096.847760000001</v>
      </c>
      <c r="M3" s="81">
        <v>11979.38812</v>
      </c>
      <c r="N3" s="81">
        <v>11984.7508</v>
      </c>
      <c r="O3" s="81">
        <v>11414.4501</v>
      </c>
      <c r="P3" s="81">
        <v>11892.179980000001</v>
      </c>
      <c r="Q3" s="81">
        <v>10478.876840000001</v>
      </c>
      <c r="R3" s="81">
        <v>11158.05294</v>
      </c>
      <c r="S3" s="81">
        <v>10123.49526</v>
      </c>
      <c r="T3" s="81">
        <v>10758.622859999999</v>
      </c>
      <c r="U3" s="81">
        <v>11220.073560000001</v>
      </c>
      <c r="V3" s="81">
        <v>10845.43756</v>
      </c>
      <c r="W3" s="81">
        <v>10783.7006</v>
      </c>
      <c r="X3" s="81">
        <v>10805.37752</v>
      </c>
      <c r="Y3" s="81">
        <v>10506.14424</v>
      </c>
      <c r="Z3" s="81">
        <v>10795.5083</v>
      </c>
      <c r="AA3" s="81">
        <v>10993.349700000001</v>
      </c>
      <c r="AB3" s="81">
        <v>10346.9946</v>
      </c>
    </row>
    <row r="4" spans="1:28" x14ac:dyDescent="0.25">
      <c r="A4" s="2" t="s">
        <v>1</v>
      </c>
      <c r="B4" s="81">
        <v>0</v>
      </c>
      <c r="C4" s="81">
        <v>1304.9736</v>
      </c>
      <c r="D4" s="81">
        <v>2757.1993600000001</v>
      </c>
      <c r="E4" s="81">
        <v>4230.67832</v>
      </c>
      <c r="F4" s="81">
        <v>4207.6323000000002</v>
      </c>
      <c r="G4" s="81">
        <v>4945.4809999999998</v>
      </c>
      <c r="H4" s="81">
        <v>4939.2379199999996</v>
      </c>
      <c r="I4" s="81">
        <v>4629.0117</v>
      </c>
      <c r="J4" s="81">
        <v>4101.7201800000003</v>
      </c>
      <c r="K4" s="81">
        <v>3439.6873999999998</v>
      </c>
      <c r="L4" s="81">
        <v>2763.3521599999999</v>
      </c>
      <c r="M4" s="81">
        <v>2463.1356599999999</v>
      </c>
      <c r="N4" s="81">
        <v>2079.5258600000002</v>
      </c>
      <c r="O4" s="81">
        <v>1615.6493599999999</v>
      </c>
      <c r="P4" s="81">
        <v>1444.7583999999999</v>
      </c>
      <c r="Q4" s="81">
        <v>1011.16562</v>
      </c>
      <c r="R4" s="81">
        <v>913.66668000000004</v>
      </c>
      <c r="S4" s="81">
        <v>723.19737999999995</v>
      </c>
      <c r="T4" s="81">
        <v>836.93588</v>
      </c>
      <c r="U4" s="81">
        <v>775.01648</v>
      </c>
      <c r="V4" s="81">
        <v>793.98180000000002</v>
      </c>
      <c r="W4" s="81">
        <v>734.40521999999999</v>
      </c>
      <c r="X4" s="81">
        <v>669.00102000000004</v>
      </c>
      <c r="Y4" s="81">
        <v>646.76652000000001</v>
      </c>
      <c r="Z4" s="81">
        <v>688.33240000000001</v>
      </c>
      <c r="AA4" s="81">
        <v>695.53092000000004</v>
      </c>
      <c r="AB4" s="81">
        <v>608.25800000000004</v>
      </c>
    </row>
    <row r="5" spans="1:28" x14ac:dyDescent="0.25">
      <c r="A5" s="2" t="s">
        <v>2</v>
      </c>
      <c r="B5" s="81">
        <v>0</v>
      </c>
      <c r="C5" s="81">
        <v>1235.04114</v>
      </c>
      <c r="D5" s="81">
        <v>2979.2558199999999</v>
      </c>
      <c r="E5" s="81">
        <v>4693.7056000000002</v>
      </c>
      <c r="F5" s="81">
        <v>5472.2121800000004</v>
      </c>
      <c r="G5" s="81">
        <v>6321.2068399999998</v>
      </c>
      <c r="H5" s="81">
        <v>6226.74208</v>
      </c>
      <c r="I5" s="81">
        <v>6042.5177800000001</v>
      </c>
      <c r="J5" s="81">
        <v>5836.0393400000003</v>
      </c>
      <c r="K5" s="81">
        <v>5318.6655600000004</v>
      </c>
      <c r="L5" s="81">
        <v>4882.9341400000003</v>
      </c>
      <c r="M5" s="81">
        <v>5243.7968600000004</v>
      </c>
      <c r="N5" s="81">
        <v>5278.7329799999998</v>
      </c>
      <c r="O5" s="81">
        <v>5003.7235199999996</v>
      </c>
      <c r="P5" s="81">
        <v>5207.2948800000004</v>
      </c>
      <c r="Q5" s="81">
        <v>4436.2237400000004</v>
      </c>
      <c r="R5" s="81">
        <v>4748.8802400000004</v>
      </c>
      <c r="S5" s="81">
        <v>4384.9680600000002</v>
      </c>
      <c r="T5" s="81">
        <v>4699.4834000000001</v>
      </c>
      <c r="U5" s="81">
        <v>5120.9900200000002</v>
      </c>
      <c r="V5" s="81">
        <v>5053.19236</v>
      </c>
      <c r="W5" s="81">
        <v>5183.8421200000003</v>
      </c>
      <c r="X5" s="81">
        <v>4950.2527799999998</v>
      </c>
      <c r="Y5" s="81">
        <v>5108.22894</v>
      </c>
      <c r="Z5" s="81">
        <v>5508.9443199999996</v>
      </c>
      <c r="AA5" s="81">
        <v>5535.8115200000002</v>
      </c>
      <c r="AB5" s="81">
        <v>4634.6115</v>
      </c>
    </row>
    <row r="6" spans="1:28" x14ac:dyDescent="0.25">
      <c r="A6" s="2" t="s">
        <v>3</v>
      </c>
      <c r="B6" s="81">
        <v>42.711280000000002</v>
      </c>
      <c r="C6" s="81">
        <v>2246.3857200000002</v>
      </c>
      <c r="D6" s="81">
        <v>5905.8495599999997</v>
      </c>
      <c r="E6" s="81">
        <v>9566.0540199999996</v>
      </c>
      <c r="F6" s="81">
        <v>13381.82926</v>
      </c>
      <c r="G6" s="81">
        <v>15923.39424</v>
      </c>
      <c r="H6" s="81">
        <v>14694.218140000001</v>
      </c>
      <c r="I6" s="81">
        <v>14578.772440000001</v>
      </c>
      <c r="J6" s="81">
        <v>14878.40328</v>
      </c>
      <c r="K6" s="81">
        <v>13893.413979999999</v>
      </c>
      <c r="L6" s="81">
        <v>13283.51708</v>
      </c>
      <c r="M6" s="81">
        <v>14791.6327</v>
      </c>
      <c r="N6" s="81">
        <v>14613.9401</v>
      </c>
      <c r="O6" s="81">
        <v>13869.72264</v>
      </c>
      <c r="P6" s="81">
        <v>14796.78262</v>
      </c>
      <c r="Q6" s="81">
        <v>12111.41568</v>
      </c>
      <c r="R6" s="81">
        <v>12307.80732</v>
      </c>
      <c r="S6" s="81">
        <v>11136.675440000001</v>
      </c>
      <c r="T6" s="81">
        <v>11093.438399999999</v>
      </c>
      <c r="U6" s="81">
        <v>11834.475340000001</v>
      </c>
      <c r="V6" s="81">
        <v>12127.69882</v>
      </c>
      <c r="W6" s="81">
        <v>11692.71938</v>
      </c>
      <c r="X6" s="81">
        <v>10357.85226</v>
      </c>
      <c r="Y6" s="81">
        <v>11022.814640000001</v>
      </c>
      <c r="Z6" s="81">
        <v>12046.433919999999</v>
      </c>
      <c r="AA6" s="81">
        <v>11498.29262</v>
      </c>
      <c r="AB6" s="81">
        <v>8695.1221999999998</v>
      </c>
    </row>
    <row r="7" spans="1:28" x14ac:dyDescent="0.25">
      <c r="A7" s="2" t="s">
        <v>4</v>
      </c>
      <c r="B7" s="81">
        <v>68.519499999999994</v>
      </c>
      <c r="C7" s="81">
        <v>1326.1769400000001</v>
      </c>
      <c r="D7" s="81">
        <v>3822.9792600000001</v>
      </c>
      <c r="E7" s="81">
        <v>6230.4065000000001</v>
      </c>
      <c r="F7" s="81">
        <v>7625.9596199999996</v>
      </c>
      <c r="G7" s="81">
        <v>8892.3187600000001</v>
      </c>
      <c r="H7" s="81">
        <v>9068.3348800000003</v>
      </c>
      <c r="I7" s="81">
        <v>8993.3314399999999</v>
      </c>
      <c r="J7" s="81">
        <v>8818.0456799999993</v>
      </c>
      <c r="K7" s="81">
        <v>8153.9996799999999</v>
      </c>
      <c r="L7" s="81">
        <v>8044.3941999999997</v>
      </c>
      <c r="M7" s="81">
        <v>8896.2978999999996</v>
      </c>
      <c r="N7" s="81">
        <v>8812.1450800000002</v>
      </c>
      <c r="O7" s="81">
        <v>8426.5334999999995</v>
      </c>
      <c r="P7" s="81">
        <v>8818.1309799999999</v>
      </c>
      <c r="Q7" s="81">
        <v>7314.2574999999997</v>
      </c>
      <c r="R7" s="81">
        <v>7869.7469600000004</v>
      </c>
      <c r="S7" s="81">
        <v>7283.2926399999997</v>
      </c>
      <c r="T7" s="81">
        <v>7375.3002800000004</v>
      </c>
      <c r="U7" s="81">
        <v>8835.2509200000004</v>
      </c>
      <c r="V7" s="81">
        <v>8752.4746400000004</v>
      </c>
      <c r="W7" s="81">
        <v>8852.5342400000009</v>
      </c>
      <c r="X7" s="81">
        <v>8178.22462</v>
      </c>
      <c r="Y7" s="81">
        <v>8614.0357000000004</v>
      </c>
      <c r="Z7" s="81">
        <v>9148.3837199999998</v>
      </c>
      <c r="AA7" s="81">
        <v>9038.8847399999995</v>
      </c>
      <c r="AB7" s="81">
        <v>7064.2115999999996</v>
      </c>
    </row>
    <row r="8" spans="1:28" x14ac:dyDescent="0.25">
      <c r="A8" s="2" t="s">
        <v>74</v>
      </c>
      <c r="B8" s="81">
        <v>0</v>
      </c>
      <c r="C8" s="81">
        <v>75.599180000000004</v>
      </c>
      <c r="D8" s="81">
        <v>142.71722</v>
      </c>
      <c r="E8" s="81">
        <v>188.80189999999999</v>
      </c>
      <c r="F8" s="81">
        <v>214.33492000000001</v>
      </c>
      <c r="G8" s="81">
        <v>183.57419999999999</v>
      </c>
      <c r="H8" s="81">
        <v>137.09370000000001</v>
      </c>
      <c r="I8" s="81">
        <v>115.81887999999999</v>
      </c>
      <c r="J8" s="81">
        <v>83.39734</v>
      </c>
      <c r="K8" s="81">
        <v>73.29992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  <c r="Z8" s="81">
        <v>0</v>
      </c>
      <c r="AA8" s="81">
        <v>0</v>
      </c>
      <c r="AB8" s="81">
        <v>0</v>
      </c>
    </row>
    <row r="9" spans="1:28" x14ac:dyDescent="0.25">
      <c r="A9" s="2" t="s">
        <v>6</v>
      </c>
      <c r="B9" s="81">
        <v>0</v>
      </c>
      <c r="C9" s="81">
        <v>0</v>
      </c>
      <c r="D9" s="81">
        <v>60.449379999999998</v>
      </c>
      <c r="E9" s="81">
        <v>66.168580000000006</v>
      </c>
      <c r="F9" s="81">
        <v>52.26144</v>
      </c>
      <c r="G9" s="81">
        <v>31.766580000000001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1">
        <v>58.771560000000001</v>
      </c>
      <c r="AA9" s="81">
        <v>0</v>
      </c>
      <c r="AB9" s="81">
        <v>0</v>
      </c>
    </row>
    <row r="10" spans="1:28" x14ac:dyDescent="0.25">
      <c r="A10" s="2" t="s">
        <v>7</v>
      </c>
      <c r="B10" s="81">
        <v>32.081440000000001</v>
      </c>
      <c r="C10" s="81">
        <v>33.955500000000001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</row>
    <row r="11" spans="1:28" x14ac:dyDescent="0.25">
      <c r="A11" s="2" t="s">
        <v>8</v>
      </c>
      <c r="B11" s="81">
        <f>SUM(B3:B10)</f>
        <v>313.97701999999998</v>
      </c>
      <c r="C11" s="81">
        <f t="shared" ref="C11:AB11" si="0">SUM(C3:C10)</f>
        <v>11110.805339999999</v>
      </c>
      <c r="D11" s="81">
        <f t="shared" si="0"/>
        <v>24061.822839999997</v>
      </c>
      <c r="E11" s="81">
        <f t="shared" si="0"/>
        <v>35722.323879999996</v>
      </c>
      <c r="F11" s="81">
        <f t="shared" si="0"/>
        <v>41425.984880000004</v>
      </c>
      <c r="G11" s="81">
        <f t="shared" si="0"/>
        <v>48827.95324000001</v>
      </c>
      <c r="H11" s="81">
        <f t="shared" si="0"/>
        <v>49018.825559999997</v>
      </c>
      <c r="I11" s="81">
        <f t="shared" si="0"/>
        <v>48947.911919999999</v>
      </c>
      <c r="J11" s="81">
        <f t="shared" si="0"/>
        <v>47748.961199999998</v>
      </c>
      <c r="K11" s="81">
        <f t="shared" si="0"/>
        <v>44063.848279999998</v>
      </c>
      <c r="L11" s="81">
        <f t="shared" si="0"/>
        <v>41071.045340000004</v>
      </c>
      <c r="M11" s="81">
        <f t="shared" si="0"/>
        <v>43374.251239999998</v>
      </c>
      <c r="N11" s="81">
        <f t="shared" si="0"/>
        <v>42769.094819999998</v>
      </c>
      <c r="O11" s="81">
        <f t="shared" si="0"/>
        <v>40330.079119999995</v>
      </c>
      <c r="P11" s="81">
        <f t="shared" si="0"/>
        <v>42159.146860000001</v>
      </c>
      <c r="Q11" s="81">
        <f t="shared" si="0"/>
        <v>35351.939380000003</v>
      </c>
      <c r="R11" s="81">
        <f t="shared" si="0"/>
        <v>36998.154139999999</v>
      </c>
      <c r="S11" s="81">
        <f t="shared" si="0"/>
        <v>33651.628779999999</v>
      </c>
      <c r="T11" s="81">
        <f t="shared" si="0"/>
        <v>34763.78082</v>
      </c>
      <c r="U11" s="81">
        <f t="shared" si="0"/>
        <v>37785.806320000003</v>
      </c>
      <c r="V11" s="81">
        <f t="shared" si="0"/>
        <v>37572.785179999999</v>
      </c>
      <c r="W11" s="81">
        <f t="shared" si="0"/>
        <v>37247.201560000001</v>
      </c>
      <c r="X11" s="81">
        <f t="shared" si="0"/>
        <v>34960.708200000001</v>
      </c>
      <c r="Y11" s="81">
        <f t="shared" si="0"/>
        <v>35897.990040000004</v>
      </c>
      <c r="Z11" s="81">
        <f t="shared" si="0"/>
        <v>38246.374219999998</v>
      </c>
      <c r="AA11" s="81">
        <f t="shared" si="0"/>
        <v>37761.869500000001</v>
      </c>
      <c r="AB11" s="81">
        <f t="shared" si="0"/>
        <v>31349.197899999996</v>
      </c>
    </row>
    <row r="13" spans="1:28" x14ac:dyDescent="0.25">
      <c r="A13" s="137" t="s">
        <v>227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</row>
    <row r="14" spans="1:28" x14ac:dyDescent="0.25">
      <c r="A14" s="2" t="s">
        <v>73</v>
      </c>
      <c r="B14" s="2">
        <v>0</v>
      </c>
      <c r="C14" s="2">
        <v>2</v>
      </c>
      <c r="D14" s="2">
        <v>5</v>
      </c>
      <c r="E14" s="2">
        <v>7</v>
      </c>
      <c r="F14" s="2">
        <v>9</v>
      </c>
      <c r="G14" s="2">
        <v>12</v>
      </c>
      <c r="H14" s="2">
        <v>14</v>
      </c>
      <c r="I14" s="2">
        <v>16</v>
      </c>
      <c r="J14" s="2">
        <v>19</v>
      </c>
      <c r="K14" s="2">
        <v>21</v>
      </c>
      <c r="L14" s="2">
        <v>23</v>
      </c>
      <c r="M14" s="2">
        <v>26</v>
      </c>
      <c r="N14" s="2">
        <v>28</v>
      </c>
      <c r="O14" s="2">
        <v>30</v>
      </c>
      <c r="P14" s="2">
        <v>33</v>
      </c>
      <c r="Q14" s="2">
        <v>35</v>
      </c>
      <c r="R14" s="2">
        <v>37</v>
      </c>
      <c r="S14" s="2">
        <v>40</v>
      </c>
      <c r="T14" s="2">
        <v>42</v>
      </c>
      <c r="U14" s="2">
        <v>44</v>
      </c>
      <c r="V14" s="2">
        <v>47</v>
      </c>
      <c r="W14" s="2">
        <v>49</v>
      </c>
      <c r="X14" s="2">
        <v>51</v>
      </c>
      <c r="Y14" s="2">
        <v>54</v>
      </c>
      <c r="Z14" s="2">
        <v>58</v>
      </c>
      <c r="AA14" s="2">
        <v>61</v>
      </c>
      <c r="AB14" s="2">
        <v>63</v>
      </c>
    </row>
    <row r="15" spans="1:28" x14ac:dyDescent="0.25">
      <c r="A15" s="2" t="s">
        <v>0</v>
      </c>
      <c r="B15" s="81">
        <f>B3*0.67/1</f>
        <v>114.34541600000001</v>
      </c>
      <c r="C15" s="81">
        <f t="shared" ref="C15:AB22" si="1">C3*0.67/1</f>
        <v>3275.4110842</v>
      </c>
      <c r="D15" s="81">
        <f t="shared" si="1"/>
        <v>5623.5594008000007</v>
      </c>
      <c r="E15" s="81">
        <f t="shared" si="1"/>
        <v>7200.1610031999999</v>
      </c>
      <c r="F15" s="81">
        <f t="shared" si="1"/>
        <v>7016.0759572000006</v>
      </c>
      <c r="G15" s="81">
        <f t="shared" si="1"/>
        <v>8395.2417854000014</v>
      </c>
      <c r="H15" s="81">
        <f t="shared" si="1"/>
        <v>9348.6432227999994</v>
      </c>
      <c r="I15" s="81">
        <f t="shared" si="1"/>
        <v>9774.2679856000013</v>
      </c>
      <c r="J15" s="81">
        <f t="shared" si="1"/>
        <v>9401.0081046000014</v>
      </c>
      <c r="K15" s="81">
        <f t="shared" si="1"/>
        <v>8833.8037658000012</v>
      </c>
      <c r="L15" s="81">
        <f t="shared" si="1"/>
        <v>8104.8879992000011</v>
      </c>
      <c r="M15" s="81">
        <f t="shared" si="1"/>
        <v>8026.1900403999998</v>
      </c>
      <c r="N15" s="81">
        <f t="shared" si="1"/>
        <v>8029.7830360000007</v>
      </c>
      <c r="O15" s="81">
        <f t="shared" si="1"/>
        <v>7647.6815670000005</v>
      </c>
      <c r="P15" s="81">
        <f t="shared" si="1"/>
        <v>7967.7605866000013</v>
      </c>
      <c r="Q15" s="81">
        <f t="shared" si="1"/>
        <v>7020.8474828000008</v>
      </c>
      <c r="R15" s="81">
        <f t="shared" si="1"/>
        <v>7475.8954697999998</v>
      </c>
      <c r="S15" s="81">
        <f t="shared" si="1"/>
        <v>6782.7418242000003</v>
      </c>
      <c r="T15" s="81">
        <f t="shared" si="1"/>
        <v>7208.2773162000003</v>
      </c>
      <c r="U15" s="81">
        <f t="shared" si="1"/>
        <v>7517.4492852000012</v>
      </c>
      <c r="V15" s="81">
        <f t="shared" si="1"/>
        <v>7266.4431652000003</v>
      </c>
      <c r="W15" s="81">
        <f t="shared" si="1"/>
        <v>7225.0794020000003</v>
      </c>
      <c r="X15" s="81">
        <f t="shared" si="1"/>
        <v>7239.6029384000003</v>
      </c>
      <c r="Y15" s="81">
        <f t="shared" si="1"/>
        <v>7039.1166407999999</v>
      </c>
      <c r="Z15" s="81">
        <f t="shared" si="1"/>
        <v>7232.9905610000005</v>
      </c>
      <c r="AA15" s="81">
        <f t="shared" si="1"/>
        <v>7365.544299000001</v>
      </c>
      <c r="AB15" s="81">
        <f t="shared" si="1"/>
        <v>6932.486382</v>
      </c>
    </row>
    <row r="16" spans="1:28" x14ac:dyDescent="0.25">
      <c r="A16" s="2" t="s">
        <v>1</v>
      </c>
      <c r="B16" s="81">
        <f t="shared" ref="B16:Q22" si="2">B4*0.67/1</f>
        <v>0</v>
      </c>
      <c r="C16" s="81">
        <f t="shared" si="2"/>
        <v>874.33231200000012</v>
      </c>
      <c r="D16" s="81">
        <f t="shared" si="2"/>
        <v>1847.3235712000001</v>
      </c>
      <c r="E16" s="81">
        <f t="shared" si="2"/>
        <v>2834.5544744000003</v>
      </c>
      <c r="F16" s="81">
        <f t="shared" si="2"/>
        <v>2819.1136410000004</v>
      </c>
      <c r="G16" s="81">
        <f t="shared" si="2"/>
        <v>3313.4722700000002</v>
      </c>
      <c r="H16" s="81">
        <f t="shared" si="2"/>
        <v>3309.2894063999997</v>
      </c>
      <c r="I16" s="81">
        <f t="shared" si="2"/>
        <v>3101.4378390000002</v>
      </c>
      <c r="J16" s="81">
        <f t="shared" si="2"/>
        <v>2748.1525206000001</v>
      </c>
      <c r="K16" s="81">
        <f t="shared" si="2"/>
        <v>2304.5905579999999</v>
      </c>
      <c r="L16" s="81">
        <f t="shared" si="2"/>
        <v>1851.4459472000001</v>
      </c>
      <c r="M16" s="81">
        <f t="shared" si="2"/>
        <v>1650.3008922000001</v>
      </c>
      <c r="N16" s="81">
        <f t="shared" si="2"/>
        <v>1393.2823262000002</v>
      </c>
      <c r="O16" s="81">
        <f t="shared" si="2"/>
        <v>1082.4850712</v>
      </c>
      <c r="P16" s="81">
        <f t="shared" si="2"/>
        <v>967.98812799999996</v>
      </c>
      <c r="Q16" s="81">
        <f t="shared" si="2"/>
        <v>677.48096540000006</v>
      </c>
      <c r="R16" s="81">
        <f t="shared" si="1"/>
        <v>612.15667560000009</v>
      </c>
      <c r="S16" s="81">
        <f t="shared" si="1"/>
        <v>484.5422446</v>
      </c>
      <c r="T16" s="81">
        <f t="shared" si="1"/>
        <v>560.74703959999999</v>
      </c>
      <c r="U16" s="81">
        <f t="shared" si="1"/>
        <v>519.2610416</v>
      </c>
      <c r="V16" s="81">
        <f t="shared" si="1"/>
        <v>531.967806</v>
      </c>
      <c r="W16" s="81">
        <f t="shared" si="1"/>
        <v>492.05149740000002</v>
      </c>
      <c r="X16" s="81">
        <f t="shared" si="1"/>
        <v>448.23068340000003</v>
      </c>
      <c r="Y16" s="81">
        <f t="shared" si="1"/>
        <v>433.33356840000005</v>
      </c>
      <c r="Z16" s="81">
        <f t="shared" si="1"/>
        <v>461.18270800000005</v>
      </c>
      <c r="AA16" s="81">
        <f t="shared" si="1"/>
        <v>466.00571640000004</v>
      </c>
      <c r="AB16" s="81">
        <f t="shared" si="1"/>
        <v>407.53286000000003</v>
      </c>
    </row>
    <row r="17" spans="1:28" x14ac:dyDescent="0.25">
      <c r="A17" s="2" t="s">
        <v>2</v>
      </c>
      <c r="B17" s="81">
        <f t="shared" si="2"/>
        <v>0</v>
      </c>
      <c r="C17" s="81">
        <f t="shared" si="1"/>
        <v>827.4775638000001</v>
      </c>
      <c r="D17" s="81">
        <f t="shared" si="1"/>
        <v>1996.1013994</v>
      </c>
      <c r="E17" s="81">
        <f t="shared" si="1"/>
        <v>3144.7827520000005</v>
      </c>
      <c r="F17" s="81">
        <f t="shared" si="1"/>
        <v>3666.3821606000006</v>
      </c>
      <c r="G17" s="81">
        <f t="shared" si="1"/>
        <v>4235.2085827999999</v>
      </c>
      <c r="H17" s="81">
        <f t="shared" si="1"/>
        <v>4171.9171936000002</v>
      </c>
      <c r="I17" s="81">
        <f t="shared" si="1"/>
        <v>4048.4869126000003</v>
      </c>
      <c r="J17" s="81">
        <f t="shared" si="1"/>
        <v>3910.1463578000003</v>
      </c>
      <c r="K17" s="81">
        <f t="shared" si="1"/>
        <v>3563.5059252000005</v>
      </c>
      <c r="L17" s="81">
        <f t="shared" si="1"/>
        <v>3271.5658738000002</v>
      </c>
      <c r="M17" s="81">
        <f t="shared" si="1"/>
        <v>3513.3438962000005</v>
      </c>
      <c r="N17" s="81">
        <f t="shared" si="1"/>
        <v>3536.7510966</v>
      </c>
      <c r="O17" s="81">
        <f t="shared" si="1"/>
        <v>3352.4947583999997</v>
      </c>
      <c r="P17" s="81">
        <f t="shared" si="1"/>
        <v>3488.8875696000005</v>
      </c>
      <c r="Q17" s="81">
        <f t="shared" si="1"/>
        <v>2972.2699058000003</v>
      </c>
      <c r="R17" s="81">
        <f t="shared" si="1"/>
        <v>3181.7497608000003</v>
      </c>
      <c r="S17" s="81">
        <f t="shared" si="1"/>
        <v>2937.9286002000003</v>
      </c>
      <c r="T17" s="81">
        <f t="shared" si="1"/>
        <v>3148.6538780000001</v>
      </c>
      <c r="U17" s="81">
        <f t="shared" si="1"/>
        <v>3431.0633134000004</v>
      </c>
      <c r="V17" s="81">
        <f t="shared" si="1"/>
        <v>3385.6388812</v>
      </c>
      <c r="W17" s="81">
        <f t="shared" si="1"/>
        <v>3473.1742204000002</v>
      </c>
      <c r="X17" s="81">
        <f t="shared" si="1"/>
        <v>3316.6693626000001</v>
      </c>
      <c r="Y17" s="81">
        <f t="shared" si="1"/>
        <v>3422.5133898000004</v>
      </c>
      <c r="Z17" s="81">
        <f t="shared" si="1"/>
        <v>3690.9926943999999</v>
      </c>
      <c r="AA17" s="81">
        <f t="shared" si="1"/>
        <v>3708.9937184000005</v>
      </c>
      <c r="AB17" s="81">
        <f t="shared" si="1"/>
        <v>3105.1897050000002</v>
      </c>
    </row>
    <row r="18" spans="1:28" x14ac:dyDescent="0.25">
      <c r="A18" s="2" t="s">
        <v>3</v>
      </c>
      <c r="B18" s="81">
        <f t="shared" si="2"/>
        <v>28.616557600000004</v>
      </c>
      <c r="C18" s="81">
        <f t="shared" si="1"/>
        <v>1505.0784324000003</v>
      </c>
      <c r="D18" s="81">
        <f t="shared" si="1"/>
        <v>3956.9192051999999</v>
      </c>
      <c r="E18" s="81">
        <f t="shared" si="1"/>
        <v>6409.2561934000005</v>
      </c>
      <c r="F18" s="81">
        <f t="shared" si="1"/>
        <v>8965.8256042000012</v>
      </c>
      <c r="G18" s="81">
        <f t="shared" si="1"/>
        <v>10668.6741408</v>
      </c>
      <c r="H18" s="81">
        <f t="shared" si="1"/>
        <v>9845.1261538000017</v>
      </c>
      <c r="I18" s="81">
        <f t="shared" si="1"/>
        <v>9767.7775348000014</v>
      </c>
      <c r="J18" s="81">
        <f t="shared" si="1"/>
        <v>9968.530197600001</v>
      </c>
      <c r="K18" s="81">
        <f t="shared" si="1"/>
        <v>9308.5873666000007</v>
      </c>
      <c r="L18" s="81">
        <f t="shared" si="1"/>
        <v>8899.9564436000001</v>
      </c>
      <c r="M18" s="81">
        <f t="shared" si="1"/>
        <v>9910.3939090000003</v>
      </c>
      <c r="N18" s="81">
        <f t="shared" si="1"/>
        <v>9791.3398670000006</v>
      </c>
      <c r="O18" s="81">
        <f t="shared" si="1"/>
        <v>9292.7141688000011</v>
      </c>
      <c r="P18" s="81">
        <f t="shared" si="1"/>
        <v>9913.8443554000005</v>
      </c>
      <c r="Q18" s="81">
        <f t="shared" si="1"/>
        <v>8114.6485056000001</v>
      </c>
      <c r="R18" s="81">
        <f t="shared" si="1"/>
        <v>8246.2309044000012</v>
      </c>
      <c r="S18" s="81">
        <f t="shared" si="1"/>
        <v>7461.5725448000012</v>
      </c>
      <c r="T18" s="81">
        <f t="shared" si="1"/>
        <v>7432.603728</v>
      </c>
      <c r="U18" s="81">
        <f t="shared" si="1"/>
        <v>7929.0984778000011</v>
      </c>
      <c r="V18" s="81">
        <f t="shared" si="1"/>
        <v>8125.5582094000001</v>
      </c>
      <c r="W18" s="81">
        <f t="shared" si="1"/>
        <v>7834.1219846000004</v>
      </c>
      <c r="X18" s="81">
        <f t="shared" si="1"/>
        <v>6939.7610142000003</v>
      </c>
      <c r="Y18" s="81">
        <f t="shared" si="1"/>
        <v>7385.2858088000012</v>
      </c>
      <c r="Z18" s="81">
        <f t="shared" si="1"/>
        <v>8071.1107264000002</v>
      </c>
      <c r="AA18" s="81">
        <f t="shared" si="1"/>
        <v>7703.8560554000005</v>
      </c>
      <c r="AB18" s="81">
        <f t="shared" si="1"/>
        <v>5825.7318740000001</v>
      </c>
    </row>
    <row r="19" spans="1:28" x14ac:dyDescent="0.25">
      <c r="A19" s="2" t="s">
        <v>4</v>
      </c>
      <c r="B19" s="81">
        <f t="shared" si="2"/>
        <v>45.908065000000001</v>
      </c>
      <c r="C19" s="81">
        <f t="shared" si="1"/>
        <v>888.53854980000006</v>
      </c>
      <c r="D19" s="81">
        <f t="shared" si="1"/>
        <v>2561.3961042000001</v>
      </c>
      <c r="E19" s="81">
        <f t="shared" si="1"/>
        <v>4174.3723550000004</v>
      </c>
      <c r="F19" s="81">
        <f t="shared" si="1"/>
        <v>5109.3929453999999</v>
      </c>
      <c r="G19" s="81">
        <f t="shared" si="1"/>
        <v>5957.8535692000005</v>
      </c>
      <c r="H19" s="81">
        <f t="shared" si="1"/>
        <v>6075.7843696000009</v>
      </c>
      <c r="I19" s="81">
        <f t="shared" si="1"/>
        <v>6025.5320648000006</v>
      </c>
      <c r="J19" s="81">
        <f t="shared" si="1"/>
        <v>5908.0906055999994</v>
      </c>
      <c r="K19" s="81">
        <f t="shared" si="1"/>
        <v>5463.1797856000003</v>
      </c>
      <c r="L19" s="81">
        <f t="shared" si="1"/>
        <v>5389.7441140000001</v>
      </c>
      <c r="M19" s="81">
        <f t="shared" si="1"/>
        <v>5960.519593</v>
      </c>
      <c r="N19" s="81">
        <f t="shared" si="1"/>
        <v>5904.1372036000002</v>
      </c>
      <c r="O19" s="81">
        <f t="shared" si="1"/>
        <v>5645.7774449999997</v>
      </c>
      <c r="P19" s="81">
        <f t="shared" si="1"/>
        <v>5908.1477566000003</v>
      </c>
      <c r="Q19" s="81">
        <f t="shared" si="1"/>
        <v>4900.5525250000001</v>
      </c>
      <c r="R19" s="81">
        <f t="shared" si="1"/>
        <v>5272.7304632000005</v>
      </c>
      <c r="S19" s="81">
        <f t="shared" si="1"/>
        <v>4879.8060688000005</v>
      </c>
      <c r="T19" s="81">
        <f t="shared" si="1"/>
        <v>4941.4511876000006</v>
      </c>
      <c r="U19" s="81">
        <f t="shared" si="1"/>
        <v>5919.6181164000009</v>
      </c>
      <c r="V19" s="81">
        <f t="shared" si="1"/>
        <v>5864.158008800001</v>
      </c>
      <c r="W19" s="81">
        <f t="shared" si="1"/>
        <v>5931.1979408000007</v>
      </c>
      <c r="X19" s="81">
        <f t="shared" si="1"/>
        <v>5479.4104954000004</v>
      </c>
      <c r="Y19" s="81">
        <f t="shared" si="1"/>
        <v>5771.4039190000003</v>
      </c>
      <c r="Z19" s="81">
        <f t="shared" si="1"/>
        <v>6129.4170924</v>
      </c>
      <c r="AA19" s="81">
        <f t="shared" si="1"/>
        <v>6056.0527757999998</v>
      </c>
      <c r="AB19" s="81">
        <f t="shared" si="1"/>
        <v>4733.0217720000001</v>
      </c>
    </row>
    <row r="20" spans="1:28" x14ac:dyDescent="0.25">
      <c r="A20" s="2" t="s">
        <v>74</v>
      </c>
      <c r="B20" s="81">
        <f t="shared" si="2"/>
        <v>0</v>
      </c>
      <c r="C20" s="81">
        <f t="shared" si="1"/>
        <v>50.651450600000004</v>
      </c>
      <c r="D20" s="81">
        <f t="shared" si="1"/>
        <v>95.620537400000003</v>
      </c>
      <c r="E20" s="81">
        <f t="shared" si="1"/>
        <v>126.49727300000001</v>
      </c>
      <c r="F20" s="81">
        <f t="shared" si="1"/>
        <v>143.60439640000001</v>
      </c>
      <c r="G20" s="81">
        <f t="shared" si="1"/>
        <v>122.994714</v>
      </c>
      <c r="H20" s="81">
        <f t="shared" si="1"/>
        <v>91.852779000000012</v>
      </c>
      <c r="I20" s="81">
        <f t="shared" si="1"/>
        <v>77.598649600000002</v>
      </c>
      <c r="J20" s="81">
        <f t="shared" si="1"/>
        <v>55.876217800000006</v>
      </c>
      <c r="K20" s="81">
        <f t="shared" si="1"/>
        <v>49.110946400000003</v>
      </c>
      <c r="L20" s="81">
        <f t="shared" si="1"/>
        <v>0</v>
      </c>
      <c r="M20" s="81">
        <f t="shared" si="1"/>
        <v>0</v>
      </c>
      <c r="N20" s="81">
        <f t="shared" si="1"/>
        <v>0</v>
      </c>
      <c r="O20" s="81">
        <f t="shared" si="1"/>
        <v>0</v>
      </c>
      <c r="P20" s="81">
        <f t="shared" si="1"/>
        <v>0</v>
      </c>
      <c r="Q20" s="81">
        <f t="shared" si="1"/>
        <v>0</v>
      </c>
      <c r="R20" s="81">
        <f t="shared" si="1"/>
        <v>0</v>
      </c>
      <c r="S20" s="81">
        <f t="shared" si="1"/>
        <v>0</v>
      </c>
      <c r="T20" s="81">
        <f t="shared" si="1"/>
        <v>0</v>
      </c>
      <c r="U20" s="81">
        <f t="shared" si="1"/>
        <v>0</v>
      </c>
      <c r="V20" s="81">
        <f t="shared" si="1"/>
        <v>0</v>
      </c>
      <c r="W20" s="81">
        <f t="shared" si="1"/>
        <v>0</v>
      </c>
      <c r="X20" s="81">
        <f t="shared" si="1"/>
        <v>0</v>
      </c>
      <c r="Y20" s="81">
        <f t="shared" si="1"/>
        <v>0</v>
      </c>
      <c r="Z20" s="81">
        <f t="shared" si="1"/>
        <v>0</v>
      </c>
      <c r="AA20" s="81">
        <f t="shared" si="1"/>
        <v>0</v>
      </c>
      <c r="AB20" s="81">
        <f t="shared" si="1"/>
        <v>0</v>
      </c>
    </row>
    <row r="21" spans="1:28" x14ac:dyDescent="0.25">
      <c r="A21" s="2" t="s">
        <v>6</v>
      </c>
      <c r="B21" s="81">
        <f t="shared" si="2"/>
        <v>0</v>
      </c>
      <c r="C21" s="81">
        <f t="shared" si="1"/>
        <v>0</v>
      </c>
      <c r="D21" s="81">
        <f t="shared" si="1"/>
        <v>40.501084599999999</v>
      </c>
      <c r="E21" s="81">
        <f t="shared" si="1"/>
        <v>44.332948600000009</v>
      </c>
      <c r="F21" s="81">
        <f t="shared" si="1"/>
        <v>35.015164800000001</v>
      </c>
      <c r="G21" s="81">
        <f t="shared" si="1"/>
        <v>21.283608600000001</v>
      </c>
      <c r="H21" s="81">
        <f t="shared" si="1"/>
        <v>0</v>
      </c>
      <c r="I21" s="81">
        <f t="shared" si="1"/>
        <v>0</v>
      </c>
      <c r="J21" s="81">
        <f t="shared" si="1"/>
        <v>0</v>
      </c>
      <c r="K21" s="81">
        <f t="shared" si="1"/>
        <v>0</v>
      </c>
      <c r="L21" s="81">
        <f t="shared" si="1"/>
        <v>0</v>
      </c>
      <c r="M21" s="81">
        <f t="shared" si="1"/>
        <v>0</v>
      </c>
      <c r="N21" s="81">
        <f t="shared" si="1"/>
        <v>0</v>
      </c>
      <c r="O21" s="81">
        <f t="shared" si="1"/>
        <v>0</v>
      </c>
      <c r="P21" s="81">
        <f t="shared" si="1"/>
        <v>0</v>
      </c>
      <c r="Q21" s="81">
        <f t="shared" si="1"/>
        <v>0</v>
      </c>
      <c r="R21" s="81">
        <f t="shared" si="1"/>
        <v>0</v>
      </c>
      <c r="S21" s="81">
        <f t="shared" si="1"/>
        <v>0</v>
      </c>
      <c r="T21" s="81">
        <f t="shared" si="1"/>
        <v>0</v>
      </c>
      <c r="U21" s="81">
        <f t="shared" si="1"/>
        <v>0</v>
      </c>
      <c r="V21" s="81">
        <f t="shared" si="1"/>
        <v>0</v>
      </c>
      <c r="W21" s="81">
        <f t="shared" si="1"/>
        <v>0</v>
      </c>
      <c r="X21" s="81">
        <f t="shared" si="1"/>
        <v>0</v>
      </c>
      <c r="Y21" s="81">
        <f t="shared" si="1"/>
        <v>0</v>
      </c>
      <c r="Z21" s="81">
        <f t="shared" si="1"/>
        <v>39.376945200000002</v>
      </c>
      <c r="AA21" s="81">
        <f t="shared" si="1"/>
        <v>0</v>
      </c>
      <c r="AB21" s="81">
        <f t="shared" si="1"/>
        <v>0</v>
      </c>
    </row>
    <row r="22" spans="1:28" x14ac:dyDescent="0.25">
      <c r="A22" s="2" t="s">
        <v>7</v>
      </c>
      <c r="B22" s="81">
        <f t="shared" si="2"/>
        <v>21.494564800000003</v>
      </c>
      <c r="C22" s="81">
        <f t="shared" si="1"/>
        <v>22.750185000000002</v>
      </c>
      <c r="D22" s="81">
        <f t="shared" si="1"/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81">
        <f t="shared" si="1"/>
        <v>0</v>
      </c>
      <c r="N22" s="81">
        <f t="shared" si="1"/>
        <v>0</v>
      </c>
      <c r="O22" s="81">
        <f t="shared" si="1"/>
        <v>0</v>
      </c>
      <c r="P22" s="81">
        <f t="shared" si="1"/>
        <v>0</v>
      </c>
      <c r="Q22" s="81">
        <f t="shared" si="1"/>
        <v>0</v>
      </c>
      <c r="R22" s="81">
        <f t="shared" si="1"/>
        <v>0</v>
      </c>
      <c r="S22" s="81">
        <f t="shared" si="1"/>
        <v>0</v>
      </c>
      <c r="T22" s="81">
        <f t="shared" si="1"/>
        <v>0</v>
      </c>
      <c r="U22" s="81">
        <f t="shared" si="1"/>
        <v>0</v>
      </c>
      <c r="V22" s="81">
        <f t="shared" si="1"/>
        <v>0</v>
      </c>
      <c r="W22" s="81">
        <f t="shared" si="1"/>
        <v>0</v>
      </c>
      <c r="X22" s="81">
        <f t="shared" si="1"/>
        <v>0</v>
      </c>
      <c r="Y22" s="81">
        <f t="shared" si="1"/>
        <v>0</v>
      </c>
      <c r="Z22" s="81">
        <f t="shared" si="1"/>
        <v>0</v>
      </c>
      <c r="AA22" s="81">
        <f t="shared" si="1"/>
        <v>0</v>
      </c>
      <c r="AB22" s="81">
        <f t="shared" si="1"/>
        <v>0</v>
      </c>
    </row>
    <row r="23" spans="1:28" x14ac:dyDescent="0.25">
      <c r="A23" s="2" t="s">
        <v>8</v>
      </c>
      <c r="B23" s="81">
        <f>SUM(B15:B22)</f>
        <v>210.36460340000002</v>
      </c>
      <c r="C23" s="81">
        <f t="shared" ref="C23:AB23" si="3">SUM(C15:C22)</f>
        <v>7444.2395778000018</v>
      </c>
      <c r="D23" s="81">
        <f t="shared" si="3"/>
        <v>16121.421302800003</v>
      </c>
      <c r="E23" s="81">
        <f t="shared" si="3"/>
        <v>23933.956999600003</v>
      </c>
      <c r="F23" s="81">
        <f t="shared" si="3"/>
        <v>27755.4098696</v>
      </c>
      <c r="G23" s="81">
        <f t="shared" si="3"/>
        <v>32714.728670799999</v>
      </c>
      <c r="H23" s="81">
        <f t="shared" si="3"/>
        <v>32842.613125199998</v>
      </c>
      <c r="I23" s="81">
        <f t="shared" si="3"/>
        <v>32795.100986400008</v>
      </c>
      <c r="J23" s="81">
        <f t="shared" si="3"/>
        <v>31991.804004000001</v>
      </c>
      <c r="K23" s="81">
        <f t="shared" si="3"/>
        <v>29522.778347600004</v>
      </c>
      <c r="L23" s="81">
        <f t="shared" si="3"/>
        <v>27517.600377800001</v>
      </c>
      <c r="M23" s="81">
        <f t="shared" si="3"/>
        <v>29060.748330800001</v>
      </c>
      <c r="N23" s="81">
        <f t="shared" si="3"/>
        <v>28655.293529400002</v>
      </c>
      <c r="O23" s="81">
        <f t="shared" si="3"/>
        <v>27021.153010400001</v>
      </c>
      <c r="P23" s="81">
        <f t="shared" si="3"/>
        <v>28246.628396200002</v>
      </c>
      <c r="Q23" s="81">
        <f t="shared" si="3"/>
        <v>23685.799384600003</v>
      </c>
      <c r="R23" s="81">
        <f t="shared" si="3"/>
        <v>24788.763273800003</v>
      </c>
      <c r="S23" s="81">
        <f t="shared" si="3"/>
        <v>22546.591282600002</v>
      </c>
      <c r="T23" s="81">
        <f t="shared" si="3"/>
        <v>23291.733149399999</v>
      </c>
      <c r="U23" s="81">
        <f t="shared" si="3"/>
        <v>25316.490234400004</v>
      </c>
      <c r="V23" s="81">
        <f t="shared" si="3"/>
        <v>25173.766070599999</v>
      </c>
      <c r="W23" s="81">
        <f t="shared" si="3"/>
        <v>24955.625045199999</v>
      </c>
      <c r="X23" s="81">
        <f t="shared" si="3"/>
        <v>23423.674493999999</v>
      </c>
      <c r="Y23" s="81">
        <f t="shared" si="3"/>
        <v>24051.653326800002</v>
      </c>
      <c r="Z23" s="81">
        <f t="shared" si="3"/>
        <v>25625.070727400001</v>
      </c>
      <c r="AA23" s="81">
        <f t="shared" si="3"/>
        <v>25300.452565</v>
      </c>
      <c r="AB23" s="81">
        <f t="shared" si="3"/>
        <v>21003.962593</v>
      </c>
    </row>
    <row r="25" spans="1:28" x14ac:dyDescent="0.25">
      <c r="A25" s="137" t="s">
        <v>168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</row>
    <row r="26" spans="1:28" x14ac:dyDescent="0.25">
      <c r="A26" s="2"/>
      <c r="B26" s="2">
        <v>0</v>
      </c>
      <c r="C26" s="2">
        <v>2</v>
      </c>
      <c r="D26" s="2">
        <v>5</v>
      </c>
      <c r="E26" s="2">
        <v>7</v>
      </c>
      <c r="F26" s="2">
        <v>9</v>
      </c>
      <c r="G26" s="2">
        <v>12</v>
      </c>
      <c r="H26" s="2">
        <v>14</v>
      </c>
      <c r="I26" s="2">
        <v>16</v>
      </c>
      <c r="J26" s="2">
        <v>19</v>
      </c>
      <c r="K26" s="2">
        <v>21</v>
      </c>
      <c r="L26" s="2">
        <v>23</v>
      </c>
      <c r="M26" s="2">
        <v>26</v>
      </c>
      <c r="N26" s="2">
        <v>28</v>
      </c>
      <c r="O26" s="2">
        <v>30</v>
      </c>
      <c r="P26" s="2">
        <v>33</v>
      </c>
      <c r="Q26" s="2">
        <v>35</v>
      </c>
      <c r="R26" s="2">
        <v>37</v>
      </c>
      <c r="S26" s="2">
        <v>40</v>
      </c>
      <c r="T26" s="2">
        <v>42</v>
      </c>
      <c r="U26" s="2">
        <v>44</v>
      </c>
      <c r="V26" s="2">
        <v>47</v>
      </c>
      <c r="W26" s="2">
        <v>49</v>
      </c>
      <c r="X26" s="2">
        <v>51</v>
      </c>
      <c r="Y26" s="2">
        <v>54</v>
      </c>
      <c r="Z26" s="2">
        <v>58</v>
      </c>
      <c r="AA26" s="2">
        <v>61</v>
      </c>
      <c r="AB26" s="2">
        <v>63</v>
      </c>
    </row>
    <row r="27" spans="1:28" x14ac:dyDescent="0.25">
      <c r="A27" s="2" t="s">
        <v>0</v>
      </c>
      <c r="B27" s="2"/>
      <c r="C27" s="81">
        <f t="shared" ref="C27:AB27" si="4">C3-B15</f>
        <v>4774.3278439999995</v>
      </c>
      <c r="D27" s="81">
        <f t="shared" si="4"/>
        <v>5117.9611558000006</v>
      </c>
      <c r="E27" s="81">
        <f t="shared" si="4"/>
        <v>5122.9495591999985</v>
      </c>
      <c r="F27" s="81">
        <f t="shared" si="4"/>
        <v>3271.5941568000007</v>
      </c>
      <c r="G27" s="81">
        <f t="shared" si="4"/>
        <v>5514.1356627999994</v>
      </c>
      <c r="H27" s="81">
        <f t="shared" si="4"/>
        <v>5557.9570545999977</v>
      </c>
      <c r="I27" s="81">
        <f t="shared" si="4"/>
        <v>5239.8164572000005</v>
      </c>
      <c r="J27" s="81">
        <f t="shared" si="4"/>
        <v>4257.0873943999995</v>
      </c>
      <c r="K27" s="81">
        <f t="shared" si="4"/>
        <v>3783.773635399999</v>
      </c>
      <c r="L27" s="81">
        <f t="shared" si="4"/>
        <v>3263.0439941999994</v>
      </c>
      <c r="M27" s="81">
        <f t="shared" si="4"/>
        <v>3874.5001207999985</v>
      </c>
      <c r="N27" s="81">
        <f t="shared" si="4"/>
        <v>3958.5607596</v>
      </c>
      <c r="O27" s="81">
        <f t="shared" si="4"/>
        <v>3384.6670639999993</v>
      </c>
      <c r="P27" s="81">
        <f t="shared" si="4"/>
        <v>4244.4984130000003</v>
      </c>
      <c r="Q27" s="81">
        <f t="shared" si="4"/>
        <v>2511.1162533999996</v>
      </c>
      <c r="R27" s="81">
        <f t="shared" si="4"/>
        <v>4137.2054571999988</v>
      </c>
      <c r="S27" s="81">
        <f t="shared" si="4"/>
        <v>2647.5997901999999</v>
      </c>
      <c r="T27" s="81">
        <f t="shared" si="4"/>
        <v>3975.8810357999992</v>
      </c>
      <c r="U27" s="81">
        <f t="shared" si="4"/>
        <v>4011.7962438000004</v>
      </c>
      <c r="V27" s="81">
        <f t="shared" si="4"/>
        <v>3327.9882747999991</v>
      </c>
      <c r="W27" s="81">
        <f t="shared" si="4"/>
        <v>3517.2574347999998</v>
      </c>
      <c r="X27" s="81">
        <f t="shared" si="4"/>
        <v>3580.2981179999997</v>
      </c>
      <c r="Y27" s="81">
        <f t="shared" si="4"/>
        <v>3266.5413015999993</v>
      </c>
      <c r="Z27" s="81">
        <f t="shared" si="4"/>
        <v>3756.3916591999996</v>
      </c>
      <c r="AA27" s="81">
        <f t="shared" si="4"/>
        <v>3760.3591390000001</v>
      </c>
      <c r="AB27" s="81">
        <f t="shared" si="4"/>
        <v>2981.4503009999989</v>
      </c>
    </row>
    <row r="28" spans="1:28" x14ac:dyDescent="0.25">
      <c r="A28" s="2" t="s">
        <v>1</v>
      </c>
      <c r="B28" s="2"/>
      <c r="C28" s="81">
        <f t="shared" ref="C28:AB28" si="5">C4-B16</f>
        <v>1304.9736</v>
      </c>
      <c r="D28" s="81">
        <f t="shared" si="5"/>
        <v>1882.8670480000001</v>
      </c>
      <c r="E28" s="81">
        <f t="shared" si="5"/>
        <v>2383.3547487999999</v>
      </c>
      <c r="F28" s="81">
        <f t="shared" si="5"/>
        <v>1373.0778255999999</v>
      </c>
      <c r="G28" s="81">
        <f t="shared" si="5"/>
        <v>2126.3673589999994</v>
      </c>
      <c r="H28" s="81">
        <f t="shared" si="5"/>
        <v>1625.7656499999994</v>
      </c>
      <c r="I28" s="81">
        <f t="shared" si="5"/>
        <v>1319.7222936000003</v>
      </c>
      <c r="J28" s="81">
        <f t="shared" si="5"/>
        <v>1000.2823410000001</v>
      </c>
      <c r="K28" s="81">
        <f t="shared" si="5"/>
        <v>691.53487939999968</v>
      </c>
      <c r="L28" s="81">
        <f t="shared" si="5"/>
        <v>458.76160200000004</v>
      </c>
      <c r="M28" s="81">
        <f t="shared" si="5"/>
        <v>611.68971279999982</v>
      </c>
      <c r="N28" s="81">
        <f t="shared" si="5"/>
        <v>429.22496780000006</v>
      </c>
      <c r="O28" s="81">
        <f t="shared" si="5"/>
        <v>222.36703379999972</v>
      </c>
      <c r="P28" s="81">
        <f t="shared" si="5"/>
        <v>362.27332879999994</v>
      </c>
      <c r="Q28" s="81">
        <f t="shared" si="5"/>
        <v>43.177492000000029</v>
      </c>
      <c r="R28" s="81">
        <f t="shared" si="5"/>
        <v>236.18571459999998</v>
      </c>
      <c r="S28" s="81">
        <f t="shared" si="5"/>
        <v>111.04070439999987</v>
      </c>
      <c r="T28" s="81">
        <f t="shared" si="5"/>
        <v>352.39363539999999</v>
      </c>
      <c r="U28" s="81">
        <f t="shared" si="5"/>
        <v>214.26944040000001</v>
      </c>
      <c r="V28" s="81">
        <f t="shared" si="5"/>
        <v>274.72075840000002</v>
      </c>
      <c r="W28" s="81">
        <f t="shared" si="5"/>
        <v>202.43741399999999</v>
      </c>
      <c r="X28" s="81">
        <f t="shared" si="5"/>
        <v>176.94952260000002</v>
      </c>
      <c r="Y28" s="81">
        <f t="shared" si="5"/>
        <v>198.53583659999998</v>
      </c>
      <c r="Z28" s="81">
        <f t="shared" si="5"/>
        <v>254.99883159999996</v>
      </c>
      <c r="AA28" s="81">
        <f t="shared" si="5"/>
        <v>234.34821199999999</v>
      </c>
      <c r="AB28" s="81">
        <f t="shared" si="5"/>
        <v>142.2522836</v>
      </c>
    </row>
    <row r="29" spans="1:28" x14ac:dyDescent="0.25">
      <c r="A29" s="2" t="s">
        <v>2</v>
      </c>
      <c r="B29" s="2"/>
      <c r="C29" s="81">
        <f t="shared" ref="C29:AB29" si="6">C5-B17</f>
        <v>1235.04114</v>
      </c>
      <c r="D29" s="81">
        <f t="shared" si="6"/>
        <v>2151.7782561999998</v>
      </c>
      <c r="E29" s="81">
        <f t="shared" si="6"/>
        <v>2697.6042006000002</v>
      </c>
      <c r="F29" s="81">
        <f t="shared" si="6"/>
        <v>2327.4294279999999</v>
      </c>
      <c r="G29" s="81">
        <f t="shared" si="6"/>
        <v>2654.8246793999992</v>
      </c>
      <c r="H29" s="81">
        <f t="shared" si="6"/>
        <v>1991.5334972000001</v>
      </c>
      <c r="I29" s="81">
        <f t="shared" si="6"/>
        <v>1870.6005863999999</v>
      </c>
      <c r="J29" s="81">
        <f t="shared" si="6"/>
        <v>1787.5524273999999</v>
      </c>
      <c r="K29" s="81">
        <f t="shared" si="6"/>
        <v>1408.5192022000001</v>
      </c>
      <c r="L29" s="81">
        <f t="shared" si="6"/>
        <v>1319.4282147999998</v>
      </c>
      <c r="M29" s="81">
        <f t="shared" si="6"/>
        <v>1972.2309862000002</v>
      </c>
      <c r="N29" s="81">
        <f t="shared" si="6"/>
        <v>1765.3890837999993</v>
      </c>
      <c r="O29" s="81">
        <f t="shared" si="6"/>
        <v>1466.9724233999996</v>
      </c>
      <c r="P29" s="81">
        <f t="shared" si="6"/>
        <v>1854.8001216000007</v>
      </c>
      <c r="Q29" s="81">
        <f t="shared" si="6"/>
        <v>947.3361703999999</v>
      </c>
      <c r="R29" s="81">
        <f t="shared" si="6"/>
        <v>1776.6103342000001</v>
      </c>
      <c r="S29" s="81">
        <f t="shared" si="6"/>
        <v>1203.2182991999998</v>
      </c>
      <c r="T29" s="81">
        <f t="shared" si="6"/>
        <v>1761.5547997999997</v>
      </c>
      <c r="U29" s="81">
        <f t="shared" si="6"/>
        <v>1972.3361420000001</v>
      </c>
      <c r="V29" s="81">
        <f t="shared" si="6"/>
        <v>1622.1290465999996</v>
      </c>
      <c r="W29" s="81">
        <f t="shared" si="6"/>
        <v>1798.2032388000002</v>
      </c>
      <c r="X29" s="81">
        <f t="shared" si="6"/>
        <v>1477.0785595999996</v>
      </c>
      <c r="Y29" s="81">
        <f t="shared" si="6"/>
        <v>1791.5595773999999</v>
      </c>
      <c r="Z29" s="81">
        <f t="shared" si="6"/>
        <v>2086.4309301999992</v>
      </c>
      <c r="AA29" s="81">
        <f t="shared" si="6"/>
        <v>1844.8188256000003</v>
      </c>
      <c r="AB29" s="81">
        <f t="shared" si="6"/>
        <v>925.61778159999949</v>
      </c>
    </row>
    <row r="30" spans="1:28" x14ac:dyDescent="0.25">
      <c r="A30" s="2" t="s">
        <v>3</v>
      </c>
      <c r="B30" s="2"/>
      <c r="C30" s="81">
        <f t="shared" ref="C30:AB30" si="7">C6-B18</f>
        <v>2217.7691624000004</v>
      </c>
      <c r="D30" s="81">
        <f t="shared" si="7"/>
        <v>4400.7711275999991</v>
      </c>
      <c r="E30" s="81">
        <f t="shared" si="7"/>
        <v>5609.1348147999997</v>
      </c>
      <c r="F30" s="81">
        <f t="shared" si="7"/>
        <v>6972.5730665999999</v>
      </c>
      <c r="G30" s="81">
        <f t="shared" si="7"/>
        <v>6957.5686357999984</v>
      </c>
      <c r="H30" s="81">
        <f t="shared" si="7"/>
        <v>4025.5439992000011</v>
      </c>
      <c r="I30" s="81">
        <f t="shared" si="7"/>
        <v>4733.6462861999989</v>
      </c>
      <c r="J30" s="81">
        <f t="shared" si="7"/>
        <v>5110.6257451999991</v>
      </c>
      <c r="K30" s="81">
        <f t="shared" si="7"/>
        <v>3924.8837823999984</v>
      </c>
      <c r="L30" s="81">
        <f t="shared" si="7"/>
        <v>3974.9297133999989</v>
      </c>
      <c r="M30" s="81">
        <f t="shared" si="7"/>
        <v>5891.6762564000001</v>
      </c>
      <c r="N30" s="81">
        <f t="shared" si="7"/>
        <v>4703.5461909999995</v>
      </c>
      <c r="O30" s="81">
        <f t="shared" si="7"/>
        <v>4078.3827729999994</v>
      </c>
      <c r="P30" s="81">
        <f t="shared" si="7"/>
        <v>5504.0684511999989</v>
      </c>
      <c r="Q30" s="81">
        <f t="shared" si="7"/>
        <v>2197.5713245999996</v>
      </c>
      <c r="R30" s="81">
        <f t="shared" si="7"/>
        <v>4193.1588143999998</v>
      </c>
      <c r="S30" s="81">
        <f t="shared" si="7"/>
        <v>2890.4445355999997</v>
      </c>
      <c r="T30" s="81">
        <f t="shared" si="7"/>
        <v>3631.8658551999979</v>
      </c>
      <c r="U30" s="81">
        <f t="shared" si="7"/>
        <v>4401.8716120000008</v>
      </c>
      <c r="V30" s="81">
        <f t="shared" si="7"/>
        <v>4198.6003421999985</v>
      </c>
      <c r="W30" s="81">
        <f t="shared" si="7"/>
        <v>3567.1611706000003</v>
      </c>
      <c r="X30" s="81">
        <f t="shared" si="7"/>
        <v>2523.7302753999993</v>
      </c>
      <c r="Y30" s="81">
        <f t="shared" si="7"/>
        <v>4083.0536258000002</v>
      </c>
      <c r="Z30" s="81">
        <f t="shared" si="7"/>
        <v>4661.1481111999983</v>
      </c>
      <c r="AA30" s="81">
        <f t="shared" si="7"/>
        <v>3427.1818936</v>
      </c>
      <c r="AB30" s="81">
        <f t="shared" si="7"/>
        <v>991.26614459999928</v>
      </c>
    </row>
    <row r="31" spans="1:28" x14ac:dyDescent="0.25">
      <c r="A31" s="2" t="s">
        <v>4</v>
      </c>
      <c r="B31" s="2"/>
      <c r="C31" s="81">
        <f t="shared" ref="C31:AB31" si="8">C7-B19</f>
        <v>1280.268875</v>
      </c>
      <c r="D31" s="81">
        <f t="shared" si="8"/>
        <v>2934.4407102</v>
      </c>
      <c r="E31" s="81">
        <f t="shared" si="8"/>
        <v>3669.0103958</v>
      </c>
      <c r="F31" s="81">
        <f t="shared" si="8"/>
        <v>3451.5872649999992</v>
      </c>
      <c r="G31" s="81">
        <f t="shared" si="8"/>
        <v>3782.9258146000002</v>
      </c>
      <c r="H31" s="81">
        <f t="shared" si="8"/>
        <v>3110.4813107999998</v>
      </c>
      <c r="I31" s="81">
        <f t="shared" si="8"/>
        <v>2917.547070399999</v>
      </c>
      <c r="J31" s="81">
        <f t="shared" si="8"/>
        <v>2792.5136151999986</v>
      </c>
      <c r="K31" s="81">
        <f t="shared" si="8"/>
        <v>2245.9090744000005</v>
      </c>
      <c r="L31" s="81">
        <f t="shared" si="8"/>
        <v>2581.2144143999994</v>
      </c>
      <c r="M31" s="81">
        <f t="shared" si="8"/>
        <v>3506.5537859999995</v>
      </c>
      <c r="N31" s="81">
        <f t="shared" si="8"/>
        <v>2851.6254870000002</v>
      </c>
      <c r="O31" s="81">
        <f t="shared" si="8"/>
        <v>2522.3962963999993</v>
      </c>
      <c r="P31" s="81">
        <f t="shared" si="8"/>
        <v>3172.3535350000002</v>
      </c>
      <c r="Q31" s="81">
        <f t="shared" si="8"/>
        <v>1406.1097433999994</v>
      </c>
      <c r="R31" s="81">
        <f t="shared" si="8"/>
        <v>2969.1944350000003</v>
      </c>
      <c r="S31" s="81">
        <f t="shared" si="8"/>
        <v>2010.5621767999992</v>
      </c>
      <c r="T31" s="81">
        <f t="shared" si="8"/>
        <v>2495.4942111999999</v>
      </c>
      <c r="U31" s="81">
        <f t="shared" si="8"/>
        <v>3893.7997323999998</v>
      </c>
      <c r="V31" s="81">
        <f t="shared" si="8"/>
        <v>2832.8565235999995</v>
      </c>
      <c r="W31" s="81">
        <f t="shared" si="8"/>
        <v>2988.3762311999999</v>
      </c>
      <c r="X31" s="81">
        <f t="shared" si="8"/>
        <v>2247.0266791999993</v>
      </c>
      <c r="Y31" s="81">
        <f t="shared" si="8"/>
        <v>3134.6252046</v>
      </c>
      <c r="Z31" s="81">
        <f t="shared" si="8"/>
        <v>3376.9798009999995</v>
      </c>
      <c r="AA31" s="81">
        <f t="shared" si="8"/>
        <v>2909.4676475999995</v>
      </c>
      <c r="AB31" s="81">
        <f t="shared" si="8"/>
        <v>1008.1588241999998</v>
      </c>
    </row>
    <row r="32" spans="1:28" x14ac:dyDescent="0.25">
      <c r="A32" s="2" t="s">
        <v>74</v>
      </c>
      <c r="B32" s="2"/>
      <c r="C32" s="81">
        <f t="shared" ref="C32:AB32" si="9">C8-B20</f>
        <v>75.599180000000004</v>
      </c>
      <c r="D32" s="81">
        <f t="shared" si="9"/>
        <v>92.065769399999994</v>
      </c>
      <c r="E32" s="81">
        <f t="shared" si="9"/>
        <v>93.181362599999986</v>
      </c>
      <c r="F32" s="81">
        <f t="shared" si="9"/>
        <v>87.837647000000004</v>
      </c>
      <c r="G32" s="81">
        <f t="shared" si="9"/>
        <v>39.969803599999977</v>
      </c>
      <c r="H32" s="81">
        <f t="shared" si="9"/>
        <v>14.098986000000011</v>
      </c>
      <c r="I32" s="81">
        <f t="shared" si="9"/>
        <v>23.966100999999981</v>
      </c>
      <c r="J32" s="81">
        <f t="shared" si="9"/>
        <v>5.7986903999999981</v>
      </c>
      <c r="K32" s="81">
        <f t="shared" si="9"/>
        <v>17.423702199999994</v>
      </c>
      <c r="L32" s="81">
        <f t="shared" si="9"/>
        <v>-49.110946400000003</v>
      </c>
      <c r="M32" s="81">
        <f t="shared" si="9"/>
        <v>0</v>
      </c>
      <c r="N32" s="81">
        <f t="shared" si="9"/>
        <v>0</v>
      </c>
      <c r="O32" s="81">
        <f t="shared" si="9"/>
        <v>0</v>
      </c>
      <c r="P32" s="81">
        <f t="shared" si="9"/>
        <v>0</v>
      </c>
      <c r="Q32" s="81">
        <f t="shared" si="9"/>
        <v>0</v>
      </c>
      <c r="R32" s="81">
        <f t="shared" si="9"/>
        <v>0</v>
      </c>
      <c r="S32" s="81">
        <f t="shared" si="9"/>
        <v>0</v>
      </c>
      <c r="T32" s="81">
        <f t="shared" si="9"/>
        <v>0</v>
      </c>
      <c r="U32" s="81">
        <f t="shared" si="9"/>
        <v>0</v>
      </c>
      <c r="V32" s="81">
        <f t="shared" si="9"/>
        <v>0</v>
      </c>
      <c r="W32" s="81">
        <f t="shared" si="9"/>
        <v>0</v>
      </c>
      <c r="X32" s="81">
        <f t="shared" si="9"/>
        <v>0</v>
      </c>
      <c r="Y32" s="81">
        <f t="shared" si="9"/>
        <v>0</v>
      </c>
      <c r="Z32" s="81">
        <f t="shared" si="9"/>
        <v>0</v>
      </c>
      <c r="AA32" s="81">
        <f t="shared" si="9"/>
        <v>0</v>
      </c>
      <c r="AB32" s="81">
        <f t="shared" si="9"/>
        <v>0</v>
      </c>
    </row>
    <row r="33" spans="1:28" x14ac:dyDescent="0.25">
      <c r="A33" s="2" t="s">
        <v>6</v>
      </c>
      <c r="B33" s="2"/>
      <c r="C33" s="81">
        <f t="shared" ref="C33:AB33" si="10">C9-B21</f>
        <v>0</v>
      </c>
      <c r="D33" s="81">
        <f t="shared" si="10"/>
        <v>60.449379999999998</v>
      </c>
      <c r="E33" s="81">
        <f t="shared" si="10"/>
        <v>25.667495400000007</v>
      </c>
      <c r="F33" s="81">
        <f t="shared" si="10"/>
        <v>7.9284913999999915</v>
      </c>
      <c r="G33" s="81">
        <f t="shared" si="10"/>
        <v>-3.2485847999999997</v>
      </c>
      <c r="H33" s="81">
        <f t="shared" si="10"/>
        <v>-21.283608600000001</v>
      </c>
      <c r="I33" s="81">
        <f t="shared" si="10"/>
        <v>0</v>
      </c>
      <c r="J33" s="81">
        <f t="shared" si="10"/>
        <v>0</v>
      </c>
      <c r="K33" s="81">
        <f t="shared" si="10"/>
        <v>0</v>
      </c>
      <c r="L33" s="81">
        <f t="shared" si="10"/>
        <v>0</v>
      </c>
      <c r="M33" s="81">
        <f t="shared" si="10"/>
        <v>0</v>
      </c>
      <c r="N33" s="81">
        <f t="shared" si="10"/>
        <v>0</v>
      </c>
      <c r="O33" s="81">
        <f t="shared" si="10"/>
        <v>0</v>
      </c>
      <c r="P33" s="81">
        <f t="shared" si="10"/>
        <v>0</v>
      </c>
      <c r="Q33" s="81">
        <f t="shared" si="10"/>
        <v>0</v>
      </c>
      <c r="R33" s="81">
        <f t="shared" si="10"/>
        <v>0</v>
      </c>
      <c r="S33" s="81">
        <f t="shared" si="10"/>
        <v>0</v>
      </c>
      <c r="T33" s="81">
        <f t="shared" si="10"/>
        <v>0</v>
      </c>
      <c r="U33" s="81">
        <f t="shared" si="10"/>
        <v>0</v>
      </c>
      <c r="V33" s="81">
        <f t="shared" si="10"/>
        <v>0</v>
      </c>
      <c r="W33" s="81">
        <f t="shared" si="10"/>
        <v>0</v>
      </c>
      <c r="X33" s="81">
        <f t="shared" si="10"/>
        <v>0</v>
      </c>
      <c r="Y33" s="81">
        <f t="shared" si="10"/>
        <v>0</v>
      </c>
      <c r="Z33" s="81">
        <f t="shared" si="10"/>
        <v>58.771560000000001</v>
      </c>
      <c r="AA33" s="81">
        <f t="shared" si="10"/>
        <v>-39.376945200000002</v>
      </c>
      <c r="AB33" s="81">
        <f t="shared" si="10"/>
        <v>0</v>
      </c>
    </row>
    <row r="34" spans="1:28" x14ac:dyDescent="0.25">
      <c r="A34" s="2" t="s">
        <v>7</v>
      </c>
      <c r="B34" s="2"/>
      <c r="C34" s="81">
        <f t="shared" ref="C34:AB34" si="11">C10-B22</f>
        <v>12.460935199999998</v>
      </c>
      <c r="D34" s="81">
        <f t="shared" si="11"/>
        <v>-22.750185000000002</v>
      </c>
      <c r="E34" s="81">
        <f t="shared" si="11"/>
        <v>0</v>
      </c>
      <c r="F34" s="81">
        <f t="shared" si="11"/>
        <v>0</v>
      </c>
      <c r="G34" s="81">
        <f t="shared" si="11"/>
        <v>0</v>
      </c>
      <c r="H34" s="81">
        <f t="shared" si="11"/>
        <v>0</v>
      </c>
      <c r="I34" s="81">
        <f t="shared" si="11"/>
        <v>0</v>
      </c>
      <c r="J34" s="81">
        <f t="shared" si="11"/>
        <v>0</v>
      </c>
      <c r="K34" s="81">
        <f t="shared" si="11"/>
        <v>0</v>
      </c>
      <c r="L34" s="81">
        <f t="shared" si="11"/>
        <v>0</v>
      </c>
      <c r="M34" s="81">
        <f t="shared" si="11"/>
        <v>0</v>
      </c>
      <c r="N34" s="81">
        <f t="shared" si="11"/>
        <v>0</v>
      </c>
      <c r="O34" s="81">
        <f t="shared" si="11"/>
        <v>0</v>
      </c>
      <c r="P34" s="81">
        <f t="shared" si="11"/>
        <v>0</v>
      </c>
      <c r="Q34" s="81">
        <f t="shared" si="11"/>
        <v>0</v>
      </c>
      <c r="R34" s="81">
        <f t="shared" si="11"/>
        <v>0</v>
      </c>
      <c r="S34" s="81">
        <f t="shared" si="11"/>
        <v>0</v>
      </c>
      <c r="T34" s="81">
        <f t="shared" si="11"/>
        <v>0</v>
      </c>
      <c r="U34" s="81">
        <f t="shared" si="11"/>
        <v>0</v>
      </c>
      <c r="V34" s="81">
        <f t="shared" si="11"/>
        <v>0</v>
      </c>
      <c r="W34" s="81">
        <f t="shared" si="11"/>
        <v>0</v>
      </c>
      <c r="X34" s="81">
        <f t="shared" si="11"/>
        <v>0</v>
      </c>
      <c r="Y34" s="81">
        <f t="shared" si="11"/>
        <v>0</v>
      </c>
      <c r="Z34" s="81">
        <f t="shared" si="11"/>
        <v>0</v>
      </c>
      <c r="AA34" s="81">
        <f t="shared" si="11"/>
        <v>0</v>
      </c>
      <c r="AB34" s="81">
        <f t="shared" si="11"/>
        <v>0</v>
      </c>
    </row>
    <row r="35" spans="1:28" x14ac:dyDescent="0.25">
      <c r="A35" s="2" t="s">
        <v>8</v>
      </c>
      <c r="B35" s="2"/>
      <c r="C35" s="81">
        <f t="shared" ref="C35:AB35" si="12">C11-B23</f>
        <v>10900.4407366</v>
      </c>
      <c r="D35" s="81">
        <f t="shared" si="12"/>
        <v>16617.583262199994</v>
      </c>
      <c r="E35" s="81">
        <f t="shared" si="12"/>
        <v>19600.902577199995</v>
      </c>
      <c r="F35" s="81">
        <f t="shared" si="12"/>
        <v>17492.027880400001</v>
      </c>
      <c r="G35" s="81">
        <f t="shared" si="12"/>
        <v>21072.54337040001</v>
      </c>
      <c r="H35" s="81">
        <f t="shared" si="12"/>
        <v>16304.096889199998</v>
      </c>
      <c r="I35" s="81">
        <f t="shared" si="12"/>
        <v>16105.298794800001</v>
      </c>
      <c r="J35" s="81">
        <f t="shared" si="12"/>
        <v>14953.86021359999</v>
      </c>
      <c r="K35" s="81">
        <f t="shared" si="12"/>
        <v>12072.044275999997</v>
      </c>
      <c r="L35" s="81">
        <f t="shared" si="12"/>
        <v>11548.2669924</v>
      </c>
      <c r="M35" s="81">
        <f t="shared" si="12"/>
        <v>15856.650862199996</v>
      </c>
      <c r="N35" s="81">
        <f t="shared" si="12"/>
        <v>13708.346489199997</v>
      </c>
      <c r="O35" s="81">
        <f t="shared" si="12"/>
        <v>11674.785590599993</v>
      </c>
      <c r="P35" s="81">
        <f t="shared" si="12"/>
        <v>15137.9938496</v>
      </c>
      <c r="Q35" s="81">
        <f t="shared" si="12"/>
        <v>7105.3109838000018</v>
      </c>
      <c r="R35" s="81">
        <f t="shared" si="12"/>
        <v>13312.354755399996</v>
      </c>
      <c r="S35" s="81">
        <f t="shared" si="12"/>
        <v>8862.8655061999962</v>
      </c>
      <c r="T35" s="81">
        <f t="shared" si="12"/>
        <v>12217.189537399998</v>
      </c>
      <c r="U35" s="81">
        <f t="shared" si="12"/>
        <v>14494.073170600004</v>
      </c>
      <c r="V35" s="81">
        <f t="shared" si="12"/>
        <v>12256.294945599995</v>
      </c>
      <c r="W35" s="81">
        <f t="shared" si="12"/>
        <v>12073.435489400003</v>
      </c>
      <c r="X35" s="81">
        <f t="shared" si="12"/>
        <v>10005.083154800002</v>
      </c>
      <c r="Y35" s="81">
        <f t="shared" si="12"/>
        <v>12474.315546000005</v>
      </c>
      <c r="Z35" s="81">
        <f t="shared" si="12"/>
        <v>14194.720893199996</v>
      </c>
      <c r="AA35" s="81">
        <f t="shared" si="12"/>
        <v>12136.798772599999</v>
      </c>
      <c r="AB35" s="81">
        <f t="shared" si="12"/>
        <v>6048.745334999996</v>
      </c>
    </row>
    <row r="37" spans="1:28" x14ac:dyDescent="0.25">
      <c r="A37" s="137" t="s">
        <v>167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</row>
    <row r="38" spans="1:28" x14ac:dyDescent="0.25">
      <c r="A38" s="2"/>
      <c r="B38" s="2">
        <v>0</v>
      </c>
      <c r="C38" s="2">
        <v>2</v>
      </c>
      <c r="D38" s="2">
        <v>5</v>
      </c>
      <c r="E38" s="2">
        <v>7</v>
      </c>
      <c r="F38" s="2">
        <v>9</v>
      </c>
      <c r="G38" s="2">
        <v>12</v>
      </c>
      <c r="H38" s="2">
        <v>14</v>
      </c>
      <c r="I38" s="2">
        <v>16</v>
      </c>
      <c r="J38" s="2">
        <v>19</v>
      </c>
      <c r="K38" s="2">
        <v>21</v>
      </c>
      <c r="L38" s="2">
        <v>23</v>
      </c>
      <c r="M38" s="2">
        <v>26</v>
      </c>
      <c r="N38" s="2">
        <v>28</v>
      </c>
      <c r="O38" s="2">
        <v>30</v>
      </c>
      <c r="P38" s="2">
        <v>33</v>
      </c>
      <c r="Q38" s="2">
        <v>35</v>
      </c>
      <c r="R38" s="2">
        <v>37</v>
      </c>
      <c r="S38" s="2">
        <v>40</v>
      </c>
      <c r="T38" s="2">
        <v>42</v>
      </c>
      <c r="U38" s="2">
        <v>44</v>
      </c>
      <c r="V38" s="2">
        <v>47</v>
      </c>
      <c r="W38" s="2">
        <v>49</v>
      </c>
      <c r="X38" s="2">
        <v>51</v>
      </c>
      <c r="Y38" s="2">
        <v>54</v>
      </c>
      <c r="Z38" s="2">
        <v>58</v>
      </c>
      <c r="AA38" s="2">
        <v>61</v>
      </c>
      <c r="AB38" s="2">
        <v>63</v>
      </c>
    </row>
    <row r="39" spans="1:28" x14ac:dyDescent="0.25">
      <c r="A39" s="2" t="s">
        <v>0</v>
      </c>
      <c r="B39" s="2"/>
      <c r="C39" s="81">
        <f>C27/(C26-B26)</f>
        <v>2387.1639219999997</v>
      </c>
      <c r="D39" s="81">
        <f t="shared" ref="D39:AB39" si="13">D27/(D26-C26)</f>
        <v>1705.9870519333335</v>
      </c>
      <c r="E39" s="81">
        <f t="shared" si="13"/>
        <v>2561.4747795999992</v>
      </c>
      <c r="F39" s="81">
        <f t="shared" si="13"/>
        <v>1635.7970784000004</v>
      </c>
      <c r="G39" s="81">
        <f t="shared" si="13"/>
        <v>1838.0452209333332</v>
      </c>
      <c r="H39" s="81">
        <f t="shared" si="13"/>
        <v>2778.9785272999989</v>
      </c>
      <c r="I39" s="81">
        <f t="shared" si="13"/>
        <v>2619.9082286000003</v>
      </c>
      <c r="J39" s="81">
        <f t="shared" si="13"/>
        <v>1419.0291314666665</v>
      </c>
      <c r="K39" s="81">
        <f t="shared" si="13"/>
        <v>1891.8868176999995</v>
      </c>
      <c r="L39" s="81">
        <f t="shared" si="13"/>
        <v>1631.5219970999997</v>
      </c>
      <c r="M39" s="81">
        <f t="shared" si="13"/>
        <v>1291.5000402666662</v>
      </c>
      <c r="N39" s="81">
        <f t="shared" si="13"/>
        <v>1979.2803798</v>
      </c>
      <c r="O39" s="81">
        <f t="shared" si="13"/>
        <v>1692.3335319999996</v>
      </c>
      <c r="P39" s="81">
        <f t="shared" si="13"/>
        <v>1414.8328043333333</v>
      </c>
      <c r="Q39" s="81">
        <f t="shared" si="13"/>
        <v>1255.5581266999998</v>
      </c>
      <c r="R39" s="81">
        <f t="shared" si="13"/>
        <v>2068.6027285999994</v>
      </c>
      <c r="S39" s="81">
        <f t="shared" si="13"/>
        <v>882.53326340000001</v>
      </c>
      <c r="T39" s="81">
        <f t="shared" si="13"/>
        <v>1987.9405178999996</v>
      </c>
      <c r="U39" s="81">
        <f t="shared" si="13"/>
        <v>2005.8981219000002</v>
      </c>
      <c r="V39" s="81">
        <f t="shared" si="13"/>
        <v>1109.329424933333</v>
      </c>
      <c r="W39" s="81">
        <f t="shared" si="13"/>
        <v>1758.6287173999999</v>
      </c>
      <c r="X39" s="81">
        <f t="shared" si="13"/>
        <v>1790.1490589999999</v>
      </c>
      <c r="Y39" s="81">
        <f t="shared" si="13"/>
        <v>1088.8471005333331</v>
      </c>
      <c r="Z39" s="81">
        <f t="shared" si="13"/>
        <v>939.0979147999999</v>
      </c>
      <c r="AA39" s="81">
        <f t="shared" si="13"/>
        <v>1253.4530463333333</v>
      </c>
      <c r="AB39" s="81">
        <f t="shared" si="13"/>
        <v>1490.7251504999995</v>
      </c>
    </row>
    <row r="40" spans="1:28" x14ac:dyDescent="0.25">
      <c r="A40" s="2" t="s">
        <v>1</v>
      </c>
      <c r="B40" s="2"/>
      <c r="C40" s="81">
        <f>C28/(C26-B26)</f>
        <v>652.48680000000002</v>
      </c>
      <c r="D40" s="81">
        <f t="shared" ref="D40:AB40" si="14">D28/(D26-C26)</f>
        <v>627.62234933333332</v>
      </c>
      <c r="E40" s="81">
        <f t="shared" si="14"/>
        <v>1191.6773744</v>
      </c>
      <c r="F40" s="81">
        <f t="shared" si="14"/>
        <v>686.53891279999993</v>
      </c>
      <c r="G40" s="81">
        <f t="shared" si="14"/>
        <v>708.78911966666647</v>
      </c>
      <c r="H40" s="81">
        <f t="shared" si="14"/>
        <v>812.88282499999968</v>
      </c>
      <c r="I40" s="81">
        <f t="shared" si="14"/>
        <v>659.86114680000014</v>
      </c>
      <c r="J40" s="81">
        <f t="shared" si="14"/>
        <v>333.42744700000003</v>
      </c>
      <c r="K40" s="81">
        <f t="shared" si="14"/>
        <v>345.76743969999984</v>
      </c>
      <c r="L40" s="81">
        <f t="shared" si="14"/>
        <v>229.38080100000002</v>
      </c>
      <c r="M40" s="81">
        <f t="shared" si="14"/>
        <v>203.89657093333327</v>
      </c>
      <c r="N40" s="81">
        <f t="shared" si="14"/>
        <v>214.61248390000003</v>
      </c>
      <c r="O40" s="81">
        <f t="shared" si="14"/>
        <v>111.18351689999986</v>
      </c>
      <c r="P40" s="81">
        <f t="shared" si="14"/>
        <v>120.75777626666665</v>
      </c>
      <c r="Q40" s="81">
        <f t="shared" si="14"/>
        <v>21.588746000000015</v>
      </c>
      <c r="R40" s="81">
        <f t="shared" si="14"/>
        <v>118.09285729999999</v>
      </c>
      <c r="S40" s="81">
        <f t="shared" si="14"/>
        <v>37.013568133333287</v>
      </c>
      <c r="T40" s="81">
        <f t="shared" si="14"/>
        <v>176.1968177</v>
      </c>
      <c r="U40" s="81">
        <f t="shared" si="14"/>
        <v>107.1347202</v>
      </c>
      <c r="V40" s="81">
        <f t="shared" si="14"/>
        <v>91.573586133333336</v>
      </c>
      <c r="W40" s="81">
        <f t="shared" si="14"/>
        <v>101.21870699999999</v>
      </c>
      <c r="X40" s="81">
        <f t="shared" si="14"/>
        <v>88.474761300000011</v>
      </c>
      <c r="Y40" s="81">
        <f t="shared" si="14"/>
        <v>66.178612199999989</v>
      </c>
      <c r="Z40" s="81">
        <f t="shared" si="14"/>
        <v>63.74970789999999</v>
      </c>
      <c r="AA40" s="81">
        <f t="shared" si="14"/>
        <v>78.116070666666658</v>
      </c>
      <c r="AB40" s="81">
        <f t="shared" si="14"/>
        <v>71.126141799999999</v>
      </c>
    </row>
    <row r="41" spans="1:28" x14ac:dyDescent="0.25">
      <c r="A41" s="2" t="s">
        <v>2</v>
      </c>
      <c r="B41" s="2"/>
      <c r="C41" s="81">
        <f>C29/(C26-B26)</f>
        <v>617.52057000000002</v>
      </c>
      <c r="D41" s="81">
        <f t="shared" ref="D41:AB41" si="15">D29/(D26-C26)</f>
        <v>717.25941873333329</v>
      </c>
      <c r="E41" s="81">
        <f t="shared" si="15"/>
        <v>1348.8021003000001</v>
      </c>
      <c r="F41" s="81">
        <f t="shared" si="15"/>
        <v>1163.714714</v>
      </c>
      <c r="G41" s="81">
        <f t="shared" si="15"/>
        <v>884.94155979999971</v>
      </c>
      <c r="H41" s="81">
        <f t="shared" si="15"/>
        <v>995.76674860000003</v>
      </c>
      <c r="I41" s="81">
        <f t="shared" si="15"/>
        <v>935.30029319999994</v>
      </c>
      <c r="J41" s="81">
        <f t="shared" si="15"/>
        <v>595.85080913333331</v>
      </c>
      <c r="K41" s="81">
        <f t="shared" si="15"/>
        <v>704.25960110000005</v>
      </c>
      <c r="L41" s="81">
        <f t="shared" si="15"/>
        <v>659.71410739999988</v>
      </c>
      <c r="M41" s="81">
        <f t="shared" si="15"/>
        <v>657.41032873333336</v>
      </c>
      <c r="N41" s="81">
        <f t="shared" si="15"/>
        <v>882.69454189999965</v>
      </c>
      <c r="O41" s="81">
        <f t="shared" si="15"/>
        <v>733.48621169999979</v>
      </c>
      <c r="P41" s="81">
        <f t="shared" si="15"/>
        <v>618.26670720000027</v>
      </c>
      <c r="Q41" s="81">
        <f t="shared" si="15"/>
        <v>473.66808519999995</v>
      </c>
      <c r="R41" s="81">
        <f t="shared" si="15"/>
        <v>888.30516710000006</v>
      </c>
      <c r="S41" s="81">
        <f t="shared" si="15"/>
        <v>401.07276639999992</v>
      </c>
      <c r="T41" s="81">
        <f t="shared" si="15"/>
        <v>880.77739989999986</v>
      </c>
      <c r="U41" s="81">
        <f t="shared" si="15"/>
        <v>986.16807100000005</v>
      </c>
      <c r="V41" s="81">
        <f t="shared" si="15"/>
        <v>540.70968219999986</v>
      </c>
      <c r="W41" s="81">
        <f t="shared" si="15"/>
        <v>899.10161940000012</v>
      </c>
      <c r="X41" s="81">
        <f t="shared" si="15"/>
        <v>738.5392797999998</v>
      </c>
      <c r="Y41" s="81">
        <f t="shared" si="15"/>
        <v>597.18652579999991</v>
      </c>
      <c r="Z41" s="81">
        <f t="shared" si="15"/>
        <v>521.60773254999981</v>
      </c>
      <c r="AA41" s="81">
        <f t="shared" si="15"/>
        <v>614.9396085333334</v>
      </c>
      <c r="AB41" s="81">
        <f t="shared" si="15"/>
        <v>462.80889079999974</v>
      </c>
    </row>
    <row r="42" spans="1:28" x14ac:dyDescent="0.25">
      <c r="A42" s="2" t="s">
        <v>3</v>
      </c>
      <c r="B42" s="2"/>
      <c r="C42" s="81">
        <f>C30/(C26-B26)</f>
        <v>1108.8845812000002</v>
      </c>
      <c r="D42" s="81">
        <f t="shared" ref="D42:AB42" si="16">D30/(D26-C26)</f>
        <v>1466.9237091999996</v>
      </c>
      <c r="E42" s="81">
        <f t="shared" si="16"/>
        <v>2804.5674073999999</v>
      </c>
      <c r="F42" s="81">
        <f t="shared" si="16"/>
        <v>3486.2865333</v>
      </c>
      <c r="G42" s="81">
        <f t="shared" si="16"/>
        <v>2319.1895452666663</v>
      </c>
      <c r="H42" s="81">
        <f t="shared" si="16"/>
        <v>2012.7719996000005</v>
      </c>
      <c r="I42" s="81">
        <f t="shared" si="16"/>
        <v>2366.8231430999995</v>
      </c>
      <c r="J42" s="81">
        <f t="shared" si="16"/>
        <v>1703.5419150666664</v>
      </c>
      <c r="K42" s="81">
        <f t="shared" si="16"/>
        <v>1962.4418911999992</v>
      </c>
      <c r="L42" s="81">
        <f t="shared" si="16"/>
        <v>1987.4648566999995</v>
      </c>
      <c r="M42" s="81">
        <f t="shared" si="16"/>
        <v>1963.8920854666667</v>
      </c>
      <c r="N42" s="81">
        <f t="shared" si="16"/>
        <v>2351.7730954999997</v>
      </c>
      <c r="O42" s="81">
        <f t="shared" si="16"/>
        <v>2039.1913864999997</v>
      </c>
      <c r="P42" s="81">
        <f t="shared" si="16"/>
        <v>1834.689483733333</v>
      </c>
      <c r="Q42" s="81">
        <f t="shared" si="16"/>
        <v>1098.7856622999998</v>
      </c>
      <c r="R42" s="81">
        <f t="shared" si="16"/>
        <v>2096.5794071999999</v>
      </c>
      <c r="S42" s="81">
        <f t="shared" si="16"/>
        <v>963.48151186666655</v>
      </c>
      <c r="T42" s="81">
        <f t="shared" si="16"/>
        <v>1815.9329275999989</v>
      </c>
      <c r="U42" s="81">
        <f t="shared" si="16"/>
        <v>2200.9358060000004</v>
      </c>
      <c r="V42" s="81">
        <f t="shared" si="16"/>
        <v>1399.5334473999994</v>
      </c>
      <c r="W42" s="81">
        <f t="shared" si="16"/>
        <v>1783.5805853000002</v>
      </c>
      <c r="X42" s="81">
        <f t="shared" si="16"/>
        <v>1261.8651376999997</v>
      </c>
      <c r="Y42" s="81">
        <f t="shared" si="16"/>
        <v>1361.0178752666668</v>
      </c>
      <c r="Z42" s="81">
        <f t="shared" si="16"/>
        <v>1165.2870277999996</v>
      </c>
      <c r="AA42" s="81">
        <f t="shared" si="16"/>
        <v>1142.3939645333332</v>
      </c>
      <c r="AB42" s="81">
        <f t="shared" si="16"/>
        <v>495.63307229999964</v>
      </c>
    </row>
    <row r="43" spans="1:28" x14ac:dyDescent="0.25">
      <c r="A43" s="2" t="s">
        <v>4</v>
      </c>
      <c r="B43" s="2"/>
      <c r="C43" s="81">
        <f>C31/(C26-B26)</f>
        <v>640.13443749999999</v>
      </c>
      <c r="D43" s="81">
        <f t="shared" ref="D43:AB43" si="17">D31/(D26-C26)</f>
        <v>978.14690340000004</v>
      </c>
      <c r="E43" s="81">
        <f t="shared" si="17"/>
        <v>1834.5051979</v>
      </c>
      <c r="F43" s="81">
        <f t="shared" si="17"/>
        <v>1725.7936324999996</v>
      </c>
      <c r="G43" s="81">
        <f t="shared" si="17"/>
        <v>1260.9752715333334</v>
      </c>
      <c r="H43" s="81">
        <f t="shared" si="17"/>
        <v>1555.2406553999999</v>
      </c>
      <c r="I43" s="81">
        <f t="shared" si="17"/>
        <v>1458.7735351999995</v>
      </c>
      <c r="J43" s="81">
        <f t="shared" si="17"/>
        <v>930.83787173333292</v>
      </c>
      <c r="K43" s="81">
        <f t="shared" si="17"/>
        <v>1122.9545372000002</v>
      </c>
      <c r="L43" s="81">
        <f t="shared" si="17"/>
        <v>1290.6072071999997</v>
      </c>
      <c r="M43" s="81">
        <f t="shared" si="17"/>
        <v>1168.8512619999999</v>
      </c>
      <c r="N43" s="81">
        <f t="shared" si="17"/>
        <v>1425.8127435000001</v>
      </c>
      <c r="O43" s="81">
        <f t="shared" si="17"/>
        <v>1261.1981481999997</v>
      </c>
      <c r="P43" s="81">
        <f t="shared" si="17"/>
        <v>1057.4511783333335</v>
      </c>
      <c r="Q43" s="81">
        <f t="shared" si="17"/>
        <v>703.05487169999969</v>
      </c>
      <c r="R43" s="81">
        <f t="shared" si="17"/>
        <v>1484.5972175000002</v>
      </c>
      <c r="S43" s="81">
        <f t="shared" si="17"/>
        <v>670.18739226666639</v>
      </c>
      <c r="T43" s="81">
        <f t="shared" si="17"/>
        <v>1247.7471055999999</v>
      </c>
      <c r="U43" s="81">
        <f t="shared" si="17"/>
        <v>1946.8998661999999</v>
      </c>
      <c r="V43" s="81">
        <f t="shared" si="17"/>
        <v>944.28550786666653</v>
      </c>
      <c r="W43" s="81">
        <f t="shared" si="17"/>
        <v>1494.1881155999999</v>
      </c>
      <c r="X43" s="81">
        <f t="shared" si="17"/>
        <v>1123.5133395999997</v>
      </c>
      <c r="Y43" s="81">
        <f t="shared" si="17"/>
        <v>1044.8750682</v>
      </c>
      <c r="Z43" s="81">
        <f t="shared" si="17"/>
        <v>844.24495024999987</v>
      </c>
      <c r="AA43" s="81">
        <f t="shared" si="17"/>
        <v>969.8225491999998</v>
      </c>
      <c r="AB43" s="81">
        <f t="shared" si="17"/>
        <v>504.0794120999999</v>
      </c>
    </row>
    <row r="44" spans="1:28" x14ac:dyDescent="0.25">
      <c r="A44" s="2" t="s">
        <v>74</v>
      </c>
      <c r="B44" s="2"/>
      <c r="C44" s="81">
        <f>C32/(C26-B26)</f>
        <v>37.799590000000002</v>
      </c>
      <c r="D44" s="81">
        <f t="shared" ref="D44:AB44" si="18">D32/(D26-C26)</f>
        <v>30.688589799999999</v>
      </c>
      <c r="E44" s="81">
        <f t="shared" si="18"/>
        <v>46.590681299999993</v>
      </c>
      <c r="F44" s="81">
        <f t="shared" si="18"/>
        <v>43.918823500000002</v>
      </c>
      <c r="G44" s="81">
        <f t="shared" si="18"/>
        <v>13.32326786666666</v>
      </c>
      <c r="H44" s="81">
        <f t="shared" si="18"/>
        <v>7.0494930000000053</v>
      </c>
      <c r="I44" s="81">
        <f t="shared" si="18"/>
        <v>11.98305049999999</v>
      </c>
      <c r="J44" s="81">
        <f t="shared" si="18"/>
        <v>1.9328967999999993</v>
      </c>
      <c r="K44" s="81">
        <f t="shared" si="18"/>
        <v>8.711851099999997</v>
      </c>
      <c r="L44" s="81">
        <f t="shared" si="18"/>
        <v>-24.555473200000002</v>
      </c>
      <c r="M44" s="81">
        <f t="shared" si="18"/>
        <v>0</v>
      </c>
      <c r="N44" s="81">
        <f t="shared" si="18"/>
        <v>0</v>
      </c>
      <c r="O44" s="81">
        <f t="shared" si="18"/>
        <v>0</v>
      </c>
      <c r="P44" s="81">
        <f t="shared" si="18"/>
        <v>0</v>
      </c>
      <c r="Q44" s="81">
        <f t="shared" si="18"/>
        <v>0</v>
      </c>
      <c r="R44" s="81">
        <f t="shared" si="18"/>
        <v>0</v>
      </c>
      <c r="S44" s="81">
        <f t="shared" si="18"/>
        <v>0</v>
      </c>
      <c r="T44" s="81">
        <f t="shared" si="18"/>
        <v>0</v>
      </c>
      <c r="U44" s="81">
        <f t="shared" si="18"/>
        <v>0</v>
      </c>
      <c r="V44" s="81">
        <f t="shared" si="18"/>
        <v>0</v>
      </c>
      <c r="W44" s="81">
        <f t="shared" si="18"/>
        <v>0</v>
      </c>
      <c r="X44" s="81">
        <f t="shared" si="18"/>
        <v>0</v>
      </c>
      <c r="Y44" s="81">
        <f t="shared" si="18"/>
        <v>0</v>
      </c>
      <c r="Z44" s="81">
        <f t="shared" si="18"/>
        <v>0</v>
      </c>
      <c r="AA44" s="81">
        <f t="shared" si="18"/>
        <v>0</v>
      </c>
      <c r="AB44" s="81">
        <f t="shared" si="18"/>
        <v>0</v>
      </c>
    </row>
    <row r="45" spans="1:28" x14ac:dyDescent="0.25">
      <c r="A45" s="2" t="s">
        <v>6</v>
      </c>
      <c r="B45" s="2"/>
      <c r="C45" s="81">
        <f>C33/(C26-B26)</f>
        <v>0</v>
      </c>
      <c r="D45" s="81">
        <f t="shared" ref="D45:AB45" si="19">D33/(D26-C26)</f>
        <v>20.149793333333331</v>
      </c>
      <c r="E45" s="81">
        <f t="shared" si="19"/>
        <v>12.833747700000004</v>
      </c>
      <c r="F45" s="81">
        <f t="shared" si="19"/>
        <v>3.9642456999999958</v>
      </c>
      <c r="G45" s="81">
        <f t="shared" si="19"/>
        <v>-1.0828616</v>
      </c>
      <c r="H45" s="81">
        <f t="shared" si="19"/>
        <v>-10.6418043</v>
      </c>
      <c r="I45" s="81">
        <f t="shared" si="19"/>
        <v>0</v>
      </c>
      <c r="J45" s="81">
        <f t="shared" si="19"/>
        <v>0</v>
      </c>
      <c r="K45" s="81">
        <f t="shared" si="19"/>
        <v>0</v>
      </c>
      <c r="L45" s="81">
        <f t="shared" si="19"/>
        <v>0</v>
      </c>
      <c r="M45" s="81">
        <f t="shared" si="19"/>
        <v>0</v>
      </c>
      <c r="N45" s="81">
        <f t="shared" si="19"/>
        <v>0</v>
      </c>
      <c r="O45" s="81">
        <f t="shared" si="19"/>
        <v>0</v>
      </c>
      <c r="P45" s="81">
        <f t="shared" si="19"/>
        <v>0</v>
      </c>
      <c r="Q45" s="81">
        <f t="shared" si="19"/>
        <v>0</v>
      </c>
      <c r="R45" s="81">
        <f t="shared" si="19"/>
        <v>0</v>
      </c>
      <c r="S45" s="81">
        <f t="shared" si="19"/>
        <v>0</v>
      </c>
      <c r="T45" s="81">
        <f t="shared" si="19"/>
        <v>0</v>
      </c>
      <c r="U45" s="81">
        <f t="shared" si="19"/>
        <v>0</v>
      </c>
      <c r="V45" s="81">
        <f t="shared" si="19"/>
        <v>0</v>
      </c>
      <c r="W45" s="81">
        <f t="shared" si="19"/>
        <v>0</v>
      </c>
      <c r="X45" s="81">
        <f t="shared" si="19"/>
        <v>0</v>
      </c>
      <c r="Y45" s="81">
        <f t="shared" si="19"/>
        <v>0</v>
      </c>
      <c r="Z45" s="81">
        <f t="shared" si="19"/>
        <v>14.69289</v>
      </c>
      <c r="AA45" s="81">
        <f t="shared" si="19"/>
        <v>-13.125648400000001</v>
      </c>
      <c r="AB45" s="81">
        <f t="shared" si="19"/>
        <v>0</v>
      </c>
    </row>
    <row r="46" spans="1:28" x14ac:dyDescent="0.25">
      <c r="A46" s="2" t="s">
        <v>7</v>
      </c>
      <c r="B46" s="2"/>
      <c r="C46" s="81">
        <f>C34/(C26-B26)</f>
        <v>6.230467599999999</v>
      </c>
      <c r="D46" s="81">
        <f t="shared" ref="D46:AB46" si="20">D34/(D26-C26)</f>
        <v>-7.5833950000000003</v>
      </c>
      <c r="E46" s="81">
        <f t="shared" si="20"/>
        <v>0</v>
      </c>
      <c r="F46" s="81">
        <f t="shared" si="20"/>
        <v>0</v>
      </c>
      <c r="G46" s="81">
        <f t="shared" si="20"/>
        <v>0</v>
      </c>
      <c r="H46" s="81">
        <f t="shared" si="20"/>
        <v>0</v>
      </c>
      <c r="I46" s="81">
        <f t="shared" si="20"/>
        <v>0</v>
      </c>
      <c r="J46" s="81">
        <f t="shared" si="20"/>
        <v>0</v>
      </c>
      <c r="K46" s="81">
        <f t="shared" si="20"/>
        <v>0</v>
      </c>
      <c r="L46" s="81">
        <f t="shared" si="20"/>
        <v>0</v>
      </c>
      <c r="M46" s="81">
        <f t="shared" si="20"/>
        <v>0</v>
      </c>
      <c r="N46" s="81">
        <f t="shared" si="20"/>
        <v>0</v>
      </c>
      <c r="O46" s="81">
        <f t="shared" si="20"/>
        <v>0</v>
      </c>
      <c r="P46" s="81">
        <f t="shared" si="20"/>
        <v>0</v>
      </c>
      <c r="Q46" s="81">
        <f t="shared" si="20"/>
        <v>0</v>
      </c>
      <c r="R46" s="81">
        <f t="shared" si="20"/>
        <v>0</v>
      </c>
      <c r="S46" s="81">
        <f t="shared" si="20"/>
        <v>0</v>
      </c>
      <c r="T46" s="81">
        <f t="shared" si="20"/>
        <v>0</v>
      </c>
      <c r="U46" s="81">
        <f t="shared" si="20"/>
        <v>0</v>
      </c>
      <c r="V46" s="81">
        <f t="shared" si="20"/>
        <v>0</v>
      </c>
      <c r="W46" s="81">
        <f t="shared" si="20"/>
        <v>0</v>
      </c>
      <c r="X46" s="81">
        <f t="shared" si="20"/>
        <v>0</v>
      </c>
      <c r="Y46" s="81">
        <f t="shared" si="20"/>
        <v>0</v>
      </c>
      <c r="Z46" s="81">
        <f t="shared" si="20"/>
        <v>0</v>
      </c>
      <c r="AA46" s="81">
        <f t="shared" si="20"/>
        <v>0</v>
      </c>
      <c r="AB46" s="81">
        <f t="shared" si="20"/>
        <v>0</v>
      </c>
    </row>
    <row r="47" spans="1:28" x14ac:dyDescent="0.25">
      <c r="A47" s="2" t="s">
        <v>8</v>
      </c>
      <c r="B47" s="2"/>
      <c r="C47" s="81">
        <f>C35/(C26-B26)</f>
        <v>5450.2203682999998</v>
      </c>
      <c r="D47" s="81">
        <f t="shared" ref="D47:AB47" si="21">D35/(D26-C26)</f>
        <v>5539.1944207333318</v>
      </c>
      <c r="E47" s="81">
        <f t="shared" si="21"/>
        <v>9800.4512885999975</v>
      </c>
      <c r="F47" s="81">
        <f t="shared" si="21"/>
        <v>8746.0139402000004</v>
      </c>
      <c r="G47" s="81">
        <f t="shared" si="21"/>
        <v>7024.1811234666702</v>
      </c>
      <c r="H47" s="81">
        <f t="shared" si="21"/>
        <v>8152.0484445999991</v>
      </c>
      <c r="I47" s="81">
        <f t="shared" si="21"/>
        <v>8052.6493974000005</v>
      </c>
      <c r="J47" s="81">
        <f t="shared" si="21"/>
        <v>4984.6200711999963</v>
      </c>
      <c r="K47" s="81">
        <f t="shared" si="21"/>
        <v>6036.0221379999984</v>
      </c>
      <c r="L47" s="81">
        <f t="shared" si="21"/>
        <v>5774.1334962000001</v>
      </c>
      <c r="M47" s="81">
        <f t="shared" si="21"/>
        <v>5285.5502873999985</v>
      </c>
      <c r="N47" s="81">
        <f t="shared" si="21"/>
        <v>6854.1732445999987</v>
      </c>
      <c r="O47" s="81">
        <f t="shared" si="21"/>
        <v>5837.3927952999966</v>
      </c>
      <c r="P47" s="81">
        <f t="shared" si="21"/>
        <v>5045.9979498666662</v>
      </c>
      <c r="Q47" s="81">
        <f t="shared" si="21"/>
        <v>3552.6554919000009</v>
      </c>
      <c r="R47" s="81">
        <f t="shared" si="21"/>
        <v>6656.177377699998</v>
      </c>
      <c r="S47" s="81">
        <f t="shared" si="21"/>
        <v>2954.2885020666654</v>
      </c>
      <c r="T47" s="81">
        <f t="shared" si="21"/>
        <v>6108.5947686999989</v>
      </c>
      <c r="U47" s="81">
        <f t="shared" si="21"/>
        <v>7247.0365853000021</v>
      </c>
      <c r="V47" s="81">
        <f t="shared" si="21"/>
        <v>4085.4316485333316</v>
      </c>
      <c r="W47" s="81">
        <f t="shared" si="21"/>
        <v>6036.7177447000013</v>
      </c>
      <c r="X47" s="81">
        <f t="shared" si="21"/>
        <v>5002.5415774000012</v>
      </c>
      <c r="Y47" s="81">
        <f t="shared" si="21"/>
        <v>4158.1051820000021</v>
      </c>
      <c r="Z47" s="81">
        <f t="shared" si="21"/>
        <v>3548.6802232999989</v>
      </c>
      <c r="AA47" s="81">
        <f t="shared" si="21"/>
        <v>4045.5995908666664</v>
      </c>
      <c r="AB47" s="81">
        <f t="shared" si="21"/>
        <v>3024.372667499998</v>
      </c>
    </row>
    <row r="48" spans="1:2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x14ac:dyDescent="0.25">
      <c r="A49" s="2"/>
      <c r="B49" s="2">
        <v>0</v>
      </c>
      <c r="C49" s="2">
        <v>2</v>
      </c>
      <c r="D49" s="2">
        <v>5</v>
      </c>
      <c r="E49" s="2">
        <v>7</v>
      </c>
      <c r="F49" s="2">
        <v>9</v>
      </c>
      <c r="G49" s="2">
        <v>12</v>
      </c>
      <c r="H49" s="2">
        <v>14</v>
      </c>
      <c r="I49" s="2">
        <v>16</v>
      </c>
      <c r="J49" s="2">
        <v>19</v>
      </c>
      <c r="K49" s="2">
        <v>21</v>
      </c>
      <c r="L49" s="2">
        <v>23</v>
      </c>
      <c r="M49" s="2">
        <v>26</v>
      </c>
      <c r="N49" s="2">
        <v>28</v>
      </c>
      <c r="O49" s="2">
        <v>30</v>
      </c>
      <c r="P49" s="2">
        <v>33</v>
      </c>
      <c r="Q49" s="2">
        <v>35</v>
      </c>
      <c r="R49" s="2">
        <v>37</v>
      </c>
      <c r="S49" s="2">
        <v>40</v>
      </c>
      <c r="T49" s="2">
        <v>42</v>
      </c>
      <c r="U49" s="2">
        <v>44</v>
      </c>
      <c r="V49" s="2">
        <v>47</v>
      </c>
      <c r="W49" s="2">
        <v>49</v>
      </c>
      <c r="X49" s="2">
        <v>51</v>
      </c>
      <c r="Y49" s="2">
        <v>54</v>
      </c>
      <c r="Z49" s="2">
        <v>58</v>
      </c>
      <c r="AA49" s="2">
        <v>61</v>
      </c>
      <c r="AB49" s="2">
        <v>63</v>
      </c>
    </row>
    <row r="50" spans="1:28" x14ac:dyDescent="0.25">
      <c r="A50" s="2" t="s">
        <v>0</v>
      </c>
      <c r="B50" s="2"/>
      <c r="C50" s="81">
        <f>C39/1000</f>
        <v>2.3871639219999996</v>
      </c>
      <c r="D50" s="81">
        <f t="shared" ref="D50:AB58" si="22">D39/1000</f>
        <v>1.7059870519333336</v>
      </c>
      <c r="E50" s="81">
        <f>E39/1000</f>
        <v>2.5614747795999993</v>
      </c>
      <c r="F50" s="81">
        <f t="shared" si="22"/>
        <v>1.6357970784000004</v>
      </c>
      <c r="G50" s="81">
        <f t="shared" si="22"/>
        <v>1.8380452209333331</v>
      </c>
      <c r="H50" s="81">
        <f t="shared" si="22"/>
        <v>2.7789785272999987</v>
      </c>
      <c r="I50" s="81">
        <f t="shared" si="22"/>
        <v>2.6199082286000004</v>
      </c>
      <c r="J50" s="81">
        <f t="shared" si="22"/>
        <v>1.4190291314666665</v>
      </c>
      <c r="K50" s="81">
        <f t="shared" si="22"/>
        <v>1.8918868176999994</v>
      </c>
      <c r="L50" s="81">
        <f t="shared" si="22"/>
        <v>1.6315219970999997</v>
      </c>
      <c r="M50" s="81">
        <f t="shared" si="22"/>
        <v>1.2915000402666663</v>
      </c>
      <c r="N50" s="81">
        <f t="shared" si="22"/>
        <v>1.9792803798</v>
      </c>
      <c r="O50" s="81">
        <f t="shared" si="22"/>
        <v>1.6923335319999997</v>
      </c>
      <c r="P50" s="81">
        <f t="shared" si="22"/>
        <v>1.4148328043333334</v>
      </c>
      <c r="Q50" s="81">
        <f t="shared" si="22"/>
        <v>1.2555581266999998</v>
      </c>
      <c r="R50" s="81">
        <f t="shared" si="22"/>
        <v>2.0686027285999993</v>
      </c>
      <c r="S50" s="81">
        <f t="shared" si="22"/>
        <v>0.88253326340000005</v>
      </c>
      <c r="T50" s="81">
        <f t="shared" si="22"/>
        <v>1.9879405178999996</v>
      </c>
      <c r="U50" s="81">
        <f t="shared" si="22"/>
        <v>2.0058981219000001</v>
      </c>
      <c r="V50" s="81">
        <f t="shared" si="22"/>
        <v>1.109329424933333</v>
      </c>
      <c r="W50" s="81">
        <f t="shared" si="22"/>
        <v>1.7586287173999999</v>
      </c>
      <c r="X50" s="81">
        <f t="shared" si="22"/>
        <v>1.7901490589999998</v>
      </c>
      <c r="Y50" s="81">
        <f t="shared" si="22"/>
        <v>1.0888471005333331</v>
      </c>
      <c r="Z50" s="81">
        <f t="shared" si="22"/>
        <v>0.93909791479999993</v>
      </c>
      <c r="AA50" s="81">
        <f t="shared" si="22"/>
        <v>1.2534530463333333</v>
      </c>
      <c r="AB50" s="81">
        <f t="shared" si="22"/>
        <v>1.4907251504999994</v>
      </c>
    </row>
    <row r="51" spans="1:28" x14ac:dyDescent="0.25">
      <c r="A51" s="2" t="s">
        <v>1</v>
      </c>
      <c r="B51" s="2"/>
      <c r="C51" s="81">
        <f t="shared" ref="C51:R58" si="23">C40/1000</f>
        <v>0.65248680000000003</v>
      </c>
      <c r="D51" s="81">
        <f t="shared" si="23"/>
        <v>0.62762234933333327</v>
      </c>
      <c r="E51" s="81">
        <f t="shared" si="23"/>
        <v>1.1916773744</v>
      </c>
      <c r="F51" s="81">
        <f t="shared" si="23"/>
        <v>0.6865389127999999</v>
      </c>
      <c r="G51" s="81">
        <f t="shared" si="23"/>
        <v>0.70878911966666647</v>
      </c>
      <c r="H51" s="81">
        <f t="shared" si="23"/>
        <v>0.81288282499999964</v>
      </c>
      <c r="I51" s="81">
        <f t="shared" si="23"/>
        <v>0.65986114680000019</v>
      </c>
      <c r="J51" s="81">
        <f t="shared" si="23"/>
        <v>0.33342744700000004</v>
      </c>
      <c r="K51" s="81">
        <f t="shared" si="23"/>
        <v>0.34576743969999985</v>
      </c>
      <c r="L51" s="81">
        <f t="shared" si="23"/>
        <v>0.22938080100000002</v>
      </c>
      <c r="M51" s="81">
        <f t="shared" si="23"/>
        <v>0.20389657093333327</v>
      </c>
      <c r="N51" s="81">
        <f t="shared" si="23"/>
        <v>0.21461248390000004</v>
      </c>
      <c r="O51" s="81">
        <f t="shared" si="23"/>
        <v>0.11118351689999986</v>
      </c>
      <c r="P51" s="81">
        <f t="shared" si="23"/>
        <v>0.12075777626666666</v>
      </c>
      <c r="Q51" s="81">
        <f t="shared" si="23"/>
        <v>2.1588746000000016E-2</v>
      </c>
      <c r="R51" s="81">
        <f t="shared" si="23"/>
        <v>0.11809285729999999</v>
      </c>
      <c r="S51" s="81">
        <f t="shared" si="22"/>
        <v>3.7013568133333286E-2</v>
      </c>
      <c r="T51" s="81">
        <f t="shared" si="22"/>
        <v>0.17619681770000001</v>
      </c>
      <c r="U51" s="81">
        <f t="shared" si="22"/>
        <v>0.10713472020000001</v>
      </c>
      <c r="V51" s="81">
        <f t="shared" si="22"/>
        <v>9.1573586133333343E-2</v>
      </c>
      <c r="W51" s="81">
        <f t="shared" si="22"/>
        <v>0.10121870699999999</v>
      </c>
      <c r="X51" s="81">
        <f t="shared" si="22"/>
        <v>8.847476130000001E-2</v>
      </c>
      <c r="Y51" s="81">
        <f t="shared" si="22"/>
        <v>6.6178612199999987E-2</v>
      </c>
      <c r="Z51" s="81">
        <f t="shared" si="22"/>
        <v>6.3749707899999994E-2</v>
      </c>
      <c r="AA51" s="81">
        <f t="shared" si="22"/>
        <v>7.8116070666666662E-2</v>
      </c>
      <c r="AB51" s="81">
        <f t="shared" si="22"/>
        <v>7.1126141800000001E-2</v>
      </c>
    </row>
    <row r="52" spans="1:28" x14ac:dyDescent="0.25">
      <c r="A52" s="2" t="s">
        <v>2</v>
      </c>
      <c r="B52" s="2"/>
      <c r="C52" s="81">
        <f t="shared" si="23"/>
        <v>0.61752057000000005</v>
      </c>
      <c r="D52" s="81">
        <f t="shared" si="22"/>
        <v>0.71725941873333332</v>
      </c>
      <c r="E52" s="81">
        <f t="shared" si="22"/>
        <v>1.3488021003000001</v>
      </c>
      <c r="F52" s="81">
        <f t="shared" si="22"/>
        <v>1.1637147139999999</v>
      </c>
      <c r="G52" s="81">
        <f t="shared" si="22"/>
        <v>0.88494155979999967</v>
      </c>
      <c r="H52" s="81">
        <f t="shared" si="22"/>
        <v>0.99576674860000003</v>
      </c>
      <c r="I52" s="81">
        <f t="shared" si="22"/>
        <v>0.93530029319999997</v>
      </c>
      <c r="J52" s="81">
        <f t="shared" si="22"/>
        <v>0.59585080913333333</v>
      </c>
      <c r="K52" s="81">
        <f t="shared" si="22"/>
        <v>0.70425960110000008</v>
      </c>
      <c r="L52" s="81">
        <f t="shared" si="22"/>
        <v>0.65971410739999992</v>
      </c>
      <c r="M52" s="81">
        <f t="shared" si="22"/>
        <v>0.65741032873333338</v>
      </c>
      <c r="N52" s="81">
        <f t="shared" si="22"/>
        <v>0.88269454189999963</v>
      </c>
      <c r="O52" s="81">
        <f t="shared" si="22"/>
        <v>0.73348621169999983</v>
      </c>
      <c r="P52" s="81">
        <f t="shared" si="22"/>
        <v>0.61826670720000032</v>
      </c>
      <c r="Q52" s="81">
        <f t="shared" si="22"/>
        <v>0.47366808519999998</v>
      </c>
      <c r="R52" s="81">
        <f t="shared" si="22"/>
        <v>0.88830516710000007</v>
      </c>
      <c r="S52" s="81">
        <f t="shared" si="22"/>
        <v>0.40107276639999995</v>
      </c>
      <c r="T52" s="81">
        <f t="shared" si="22"/>
        <v>0.88077739989999981</v>
      </c>
      <c r="U52" s="81">
        <f t="shared" si="22"/>
        <v>0.98616807100000003</v>
      </c>
      <c r="V52" s="81">
        <f t="shared" si="22"/>
        <v>0.54070968219999982</v>
      </c>
      <c r="W52" s="81">
        <f t="shared" si="22"/>
        <v>0.89910161940000011</v>
      </c>
      <c r="X52" s="81">
        <f t="shared" si="22"/>
        <v>0.73853927979999978</v>
      </c>
      <c r="Y52" s="81">
        <f t="shared" si="22"/>
        <v>0.59718652579999987</v>
      </c>
      <c r="Z52" s="81">
        <f t="shared" si="22"/>
        <v>0.52160773254999981</v>
      </c>
      <c r="AA52" s="81">
        <f t="shared" si="22"/>
        <v>0.6149396085333334</v>
      </c>
      <c r="AB52" s="81">
        <f t="shared" si="22"/>
        <v>0.46280889079999976</v>
      </c>
    </row>
    <row r="53" spans="1:28" x14ac:dyDescent="0.25">
      <c r="A53" s="2" t="s">
        <v>3</v>
      </c>
      <c r="B53" s="2"/>
      <c r="C53" s="81">
        <f t="shared" si="23"/>
        <v>1.1088845812000001</v>
      </c>
      <c r="D53" s="81">
        <f t="shared" si="22"/>
        <v>1.4669237091999996</v>
      </c>
      <c r="E53" s="81">
        <f t="shared" si="22"/>
        <v>2.8045674074</v>
      </c>
      <c r="F53" s="81">
        <f t="shared" si="22"/>
        <v>3.4862865332999999</v>
      </c>
      <c r="G53" s="81">
        <f t="shared" si="22"/>
        <v>2.3191895452666662</v>
      </c>
      <c r="H53" s="81">
        <f t="shared" si="22"/>
        <v>2.0127719996000004</v>
      </c>
      <c r="I53" s="81">
        <f t="shared" si="22"/>
        <v>2.3668231430999995</v>
      </c>
      <c r="J53" s="81">
        <f t="shared" si="22"/>
        <v>1.7035419150666664</v>
      </c>
      <c r="K53" s="81">
        <f t="shared" si="22"/>
        <v>1.9624418911999992</v>
      </c>
      <c r="L53" s="81">
        <f t="shared" si="22"/>
        <v>1.9874648566999995</v>
      </c>
      <c r="M53" s="81">
        <f t="shared" si="22"/>
        <v>1.9638920854666666</v>
      </c>
      <c r="N53" s="81">
        <f t="shared" si="22"/>
        <v>2.3517730954999996</v>
      </c>
      <c r="O53" s="81">
        <f t="shared" si="22"/>
        <v>2.0391913864999998</v>
      </c>
      <c r="P53" s="81">
        <f t="shared" si="22"/>
        <v>1.834689483733333</v>
      </c>
      <c r="Q53" s="81">
        <f t="shared" si="22"/>
        <v>1.0987856622999999</v>
      </c>
      <c r="R53" s="81">
        <f t="shared" si="22"/>
        <v>2.0965794071999997</v>
      </c>
      <c r="S53" s="81">
        <f t="shared" si="22"/>
        <v>0.96348151186666653</v>
      </c>
      <c r="T53" s="81">
        <f t="shared" si="22"/>
        <v>1.8159329275999989</v>
      </c>
      <c r="U53" s="81">
        <f t="shared" si="22"/>
        <v>2.2009358060000004</v>
      </c>
      <c r="V53" s="81">
        <f t="shared" si="22"/>
        <v>1.3995334473999994</v>
      </c>
      <c r="W53" s="81">
        <f t="shared" si="22"/>
        <v>1.7835805853000002</v>
      </c>
      <c r="X53" s="81">
        <f t="shared" si="22"/>
        <v>1.2618651376999996</v>
      </c>
      <c r="Y53" s="81">
        <f t="shared" si="22"/>
        <v>1.3610178752666668</v>
      </c>
      <c r="Z53" s="81">
        <f t="shared" si="22"/>
        <v>1.1652870277999996</v>
      </c>
      <c r="AA53" s="81">
        <f t="shared" si="22"/>
        <v>1.1423939645333332</v>
      </c>
      <c r="AB53" s="81">
        <f t="shared" si="22"/>
        <v>0.49563307229999964</v>
      </c>
    </row>
    <row r="54" spans="1:28" x14ac:dyDescent="0.25">
      <c r="A54" s="2" t="s">
        <v>4</v>
      </c>
      <c r="B54" s="2"/>
      <c r="C54" s="81">
        <f t="shared" si="23"/>
        <v>0.64013443749999999</v>
      </c>
      <c r="D54" s="81">
        <f t="shared" si="22"/>
        <v>0.97814690339999999</v>
      </c>
      <c r="E54" s="81">
        <f t="shared" si="22"/>
        <v>1.8345051979</v>
      </c>
      <c r="F54" s="81">
        <f t="shared" si="22"/>
        <v>1.7257936324999996</v>
      </c>
      <c r="G54" s="81">
        <f t="shared" si="22"/>
        <v>1.2609752715333333</v>
      </c>
      <c r="H54" s="81">
        <f t="shared" si="22"/>
        <v>1.5552406554</v>
      </c>
      <c r="I54" s="81">
        <f t="shared" si="22"/>
        <v>1.4587735351999995</v>
      </c>
      <c r="J54" s="81">
        <f t="shared" si="22"/>
        <v>0.93083787173333288</v>
      </c>
      <c r="K54" s="81">
        <f t="shared" si="22"/>
        <v>1.1229545372000003</v>
      </c>
      <c r="L54" s="81">
        <f t="shared" si="22"/>
        <v>1.2906072071999997</v>
      </c>
      <c r="M54" s="81">
        <f t="shared" si="22"/>
        <v>1.168851262</v>
      </c>
      <c r="N54" s="81">
        <f t="shared" si="22"/>
        <v>1.4258127435000001</v>
      </c>
      <c r="O54" s="81">
        <f t="shared" si="22"/>
        <v>1.2611981481999996</v>
      </c>
      <c r="P54" s="81">
        <f t="shared" si="22"/>
        <v>1.0574511783333336</v>
      </c>
      <c r="Q54" s="81">
        <f t="shared" si="22"/>
        <v>0.70305487169999969</v>
      </c>
      <c r="R54" s="81">
        <f t="shared" si="22"/>
        <v>1.4845972175000002</v>
      </c>
      <c r="S54" s="81">
        <f t="shared" si="22"/>
        <v>0.67018739226666635</v>
      </c>
      <c r="T54" s="81">
        <f t="shared" si="22"/>
        <v>1.2477471056</v>
      </c>
      <c r="U54" s="81">
        <f t="shared" si="22"/>
        <v>1.9468998661999999</v>
      </c>
      <c r="V54" s="81">
        <f t="shared" si="22"/>
        <v>0.94428550786666654</v>
      </c>
      <c r="W54" s="81">
        <f t="shared" si="22"/>
        <v>1.4941881155999999</v>
      </c>
      <c r="X54" s="81">
        <f t="shared" si="22"/>
        <v>1.1235133395999997</v>
      </c>
      <c r="Y54" s="81">
        <f t="shared" si="22"/>
        <v>1.0448750682000001</v>
      </c>
      <c r="Z54" s="81">
        <f t="shared" si="22"/>
        <v>0.8442449502499999</v>
      </c>
      <c r="AA54" s="81">
        <f t="shared" si="22"/>
        <v>0.96982254919999977</v>
      </c>
      <c r="AB54" s="81">
        <f t="shared" si="22"/>
        <v>0.50407941209999985</v>
      </c>
    </row>
    <row r="55" spans="1:28" x14ac:dyDescent="0.25">
      <c r="A55" s="2" t="s">
        <v>74</v>
      </c>
      <c r="B55" s="2"/>
      <c r="C55" s="81">
        <f t="shared" si="23"/>
        <v>3.7799590000000001E-2</v>
      </c>
      <c r="D55" s="81">
        <f t="shared" si="22"/>
        <v>3.0688589799999999E-2</v>
      </c>
      <c r="E55" s="81">
        <f t="shared" si="22"/>
        <v>4.6590681299999992E-2</v>
      </c>
      <c r="F55" s="81">
        <f t="shared" si="22"/>
        <v>4.3918823500000002E-2</v>
      </c>
      <c r="G55" s="81">
        <f t="shared" si="22"/>
        <v>1.332326786666666E-2</v>
      </c>
      <c r="H55" s="81">
        <f t="shared" si="22"/>
        <v>7.0494930000000056E-3</v>
      </c>
      <c r="I55" s="81">
        <f t="shared" si="22"/>
        <v>1.198305049999999E-2</v>
      </c>
      <c r="J55" s="81">
        <f t="shared" si="22"/>
        <v>1.9328967999999993E-3</v>
      </c>
      <c r="K55" s="81">
        <f t="shared" si="22"/>
        <v>8.7118510999999975E-3</v>
      </c>
      <c r="L55" s="81">
        <f t="shared" si="22"/>
        <v>-2.45554732E-2</v>
      </c>
      <c r="M55" s="81">
        <f t="shared" si="22"/>
        <v>0</v>
      </c>
      <c r="N55" s="81">
        <f t="shared" si="22"/>
        <v>0</v>
      </c>
      <c r="O55" s="81">
        <f t="shared" si="22"/>
        <v>0</v>
      </c>
      <c r="P55" s="81">
        <f t="shared" si="22"/>
        <v>0</v>
      </c>
      <c r="Q55" s="81">
        <f t="shared" si="22"/>
        <v>0</v>
      </c>
      <c r="R55" s="81">
        <f t="shared" si="22"/>
        <v>0</v>
      </c>
      <c r="S55" s="81">
        <f t="shared" si="22"/>
        <v>0</v>
      </c>
      <c r="T55" s="81">
        <f t="shared" si="22"/>
        <v>0</v>
      </c>
      <c r="U55" s="81">
        <f t="shared" si="22"/>
        <v>0</v>
      </c>
      <c r="V55" s="81">
        <f t="shared" si="22"/>
        <v>0</v>
      </c>
      <c r="W55" s="81">
        <f t="shared" si="22"/>
        <v>0</v>
      </c>
      <c r="X55" s="81">
        <f t="shared" si="22"/>
        <v>0</v>
      </c>
      <c r="Y55" s="81">
        <f t="shared" si="22"/>
        <v>0</v>
      </c>
      <c r="Z55" s="81">
        <f t="shared" si="22"/>
        <v>0</v>
      </c>
      <c r="AA55" s="81">
        <f t="shared" si="22"/>
        <v>0</v>
      </c>
      <c r="AB55" s="81">
        <f t="shared" si="22"/>
        <v>0</v>
      </c>
    </row>
    <row r="56" spans="1:28" x14ac:dyDescent="0.25">
      <c r="A56" s="2" t="s">
        <v>6</v>
      </c>
      <c r="B56" s="2"/>
      <c r="C56" s="81">
        <f t="shared" si="23"/>
        <v>0</v>
      </c>
      <c r="D56" s="81">
        <f t="shared" si="22"/>
        <v>2.0149793333333332E-2</v>
      </c>
      <c r="E56" s="81">
        <f t="shared" si="22"/>
        <v>1.2833747700000004E-2</v>
      </c>
      <c r="F56" s="81">
        <f t="shared" si="22"/>
        <v>3.9642456999999954E-3</v>
      </c>
      <c r="G56" s="81">
        <f t="shared" si="22"/>
        <v>-1.0828616000000001E-3</v>
      </c>
      <c r="H56" s="81">
        <f t="shared" si="22"/>
        <v>-1.06418043E-2</v>
      </c>
      <c r="I56" s="81">
        <f t="shared" si="22"/>
        <v>0</v>
      </c>
      <c r="J56" s="81">
        <f t="shared" si="22"/>
        <v>0</v>
      </c>
      <c r="K56" s="81">
        <f t="shared" si="22"/>
        <v>0</v>
      </c>
      <c r="L56" s="81">
        <f t="shared" si="22"/>
        <v>0</v>
      </c>
      <c r="M56" s="81">
        <f t="shared" si="22"/>
        <v>0</v>
      </c>
      <c r="N56" s="81">
        <f t="shared" si="22"/>
        <v>0</v>
      </c>
      <c r="O56" s="81">
        <f t="shared" si="22"/>
        <v>0</v>
      </c>
      <c r="P56" s="81">
        <f t="shared" si="22"/>
        <v>0</v>
      </c>
      <c r="Q56" s="81">
        <f t="shared" si="22"/>
        <v>0</v>
      </c>
      <c r="R56" s="81">
        <f t="shared" si="22"/>
        <v>0</v>
      </c>
      <c r="S56" s="81">
        <f t="shared" si="22"/>
        <v>0</v>
      </c>
      <c r="T56" s="81">
        <f t="shared" si="22"/>
        <v>0</v>
      </c>
      <c r="U56" s="81">
        <f t="shared" si="22"/>
        <v>0</v>
      </c>
      <c r="V56" s="81">
        <f t="shared" si="22"/>
        <v>0</v>
      </c>
      <c r="W56" s="81">
        <f t="shared" si="22"/>
        <v>0</v>
      </c>
      <c r="X56" s="81">
        <f t="shared" si="22"/>
        <v>0</v>
      </c>
      <c r="Y56" s="81">
        <f t="shared" si="22"/>
        <v>0</v>
      </c>
      <c r="Z56" s="81">
        <f t="shared" si="22"/>
        <v>1.469289E-2</v>
      </c>
      <c r="AA56" s="81">
        <f t="shared" si="22"/>
        <v>-1.31256484E-2</v>
      </c>
      <c r="AB56" s="81">
        <f t="shared" si="22"/>
        <v>0</v>
      </c>
    </row>
    <row r="57" spans="1:28" x14ac:dyDescent="0.25">
      <c r="A57" s="2" t="s">
        <v>7</v>
      </c>
      <c r="B57" s="2"/>
      <c r="C57" s="81">
        <f t="shared" si="23"/>
        <v>6.2304675999999993E-3</v>
      </c>
      <c r="D57" s="81">
        <f t="shared" si="22"/>
        <v>-7.5833950000000006E-3</v>
      </c>
      <c r="E57" s="81">
        <f t="shared" si="22"/>
        <v>0</v>
      </c>
      <c r="F57" s="81">
        <f t="shared" si="22"/>
        <v>0</v>
      </c>
      <c r="G57" s="81">
        <f t="shared" si="22"/>
        <v>0</v>
      </c>
      <c r="H57" s="81">
        <f t="shared" si="22"/>
        <v>0</v>
      </c>
      <c r="I57" s="81">
        <f t="shared" si="22"/>
        <v>0</v>
      </c>
      <c r="J57" s="81">
        <f t="shared" si="22"/>
        <v>0</v>
      </c>
      <c r="K57" s="81">
        <f t="shared" si="22"/>
        <v>0</v>
      </c>
      <c r="L57" s="81">
        <f t="shared" si="22"/>
        <v>0</v>
      </c>
      <c r="M57" s="81">
        <f t="shared" si="22"/>
        <v>0</v>
      </c>
      <c r="N57" s="81">
        <f t="shared" si="22"/>
        <v>0</v>
      </c>
      <c r="O57" s="81">
        <f t="shared" si="22"/>
        <v>0</v>
      </c>
      <c r="P57" s="81">
        <f t="shared" si="22"/>
        <v>0</v>
      </c>
      <c r="Q57" s="81">
        <f t="shared" si="22"/>
        <v>0</v>
      </c>
      <c r="R57" s="81">
        <f t="shared" si="22"/>
        <v>0</v>
      </c>
      <c r="S57" s="81">
        <f t="shared" si="22"/>
        <v>0</v>
      </c>
      <c r="T57" s="81">
        <f t="shared" si="22"/>
        <v>0</v>
      </c>
      <c r="U57" s="81">
        <f t="shared" si="22"/>
        <v>0</v>
      </c>
      <c r="V57" s="81">
        <f t="shared" si="22"/>
        <v>0</v>
      </c>
      <c r="W57" s="81">
        <f t="shared" si="22"/>
        <v>0</v>
      </c>
      <c r="X57" s="81">
        <f t="shared" si="22"/>
        <v>0</v>
      </c>
      <c r="Y57" s="81">
        <f t="shared" si="22"/>
        <v>0</v>
      </c>
      <c r="Z57" s="81">
        <f t="shared" si="22"/>
        <v>0</v>
      </c>
      <c r="AA57" s="81">
        <f t="shared" si="22"/>
        <v>0</v>
      </c>
      <c r="AB57" s="81">
        <f t="shared" si="22"/>
        <v>0</v>
      </c>
    </row>
    <row r="58" spans="1:28" x14ac:dyDescent="0.25">
      <c r="A58" s="2" t="s">
        <v>8</v>
      </c>
      <c r="B58" s="2"/>
      <c r="C58" s="81">
        <f t="shared" si="23"/>
        <v>5.4502203683000001</v>
      </c>
      <c r="D58" s="81">
        <f t="shared" si="22"/>
        <v>5.5391944207333319</v>
      </c>
      <c r="E58" s="81">
        <f t="shared" si="22"/>
        <v>9.8004512885999979</v>
      </c>
      <c r="F58" s="81">
        <f t="shared" si="22"/>
        <v>8.746013940200001</v>
      </c>
      <c r="G58" s="81">
        <f t="shared" si="22"/>
        <v>7.0241811234666702</v>
      </c>
      <c r="H58" s="81">
        <f t="shared" si="22"/>
        <v>8.1520484445999983</v>
      </c>
      <c r="I58" s="81">
        <f t="shared" si="22"/>
        <v>8.0526493973999997</v>
      </c>
      <c r="J58" s="81">
        <f t="shared" si="22"/>
        <v>4.9846200711999966</v>
      </c>
      <c r="K58" s="81">
        <f t="shared" si="22"/>
        <v>6.0360221379999981</v>
      </c>
      <c r="L58" s="81">
        <f t="shared" si="22"/>
        <v>5.7741334962000002</v>
      </c>
      <c r="M58" s="81">
        <f t="shared" si="22"/>
        <v>5.2855502873999987</v>
      </c>
      <c r="N58" s="81">
        <f t="shared" si="22"/>
        <v>6.8541732445999983</v>
      </c>
      <c r="O58" s="81">
        <f t="shared" si="22"/>
        <v>5.8373927952999969</v>
      </c>
      <c r="P58" s="81">
        <f t="shared" si="22"/>
        <v>5.0459979498666661</v>
      </c>
      <c r="Q58" s="81">
        <f t="shared" si="22"/>
        <v>3.5526554919000009</v>
      </c>
      <c r="R58" s="81">
        <f t="shared" si="22"/>
        <v>6.656177377699998</v>
      </c>
      <c r="S58" s="81">
        <f t="shared" si="22"/>
        <v>2.9542885020666656</v>
      </c>
      <c r="T58" s="81">
        <f t="shared" si="22"/>
        <v>6.1085947686999988</v>
      </c>
      <c r="U58" s="81">
        <f t="shared" si="22"/>
        <v>7.2470365853000018</v>
      </c>
      <c r="V58" s="81">
        <f t="shared" si="22"/>
        <v>4.0854316485333317</v>
      </c>
      <c r="W58" s="81">
        <f t="shared" si="22"/>
        <v>6.0367177447000016</v>
      </c>
      <c r="X58" s="81">
        <f t="shared" si="22"/>
        <v>5.0025415774000015</v>
      </c>
      <c r="Y58" s="81">
        <f t="shared" si="22"/>
        <v>4.1581051820000017</v>
      </c>
      <c r="Z58" s="81">
        <f t="shared" si="22"/>
        <v>3.548680223299999</v>
      </c>
      <c r="AA58" s="81">
        <f t="shared" si="22"/>
        <v>4.045599590866666</v>
      </c>
      <c r="AB58" s="81">
        <f t="shared" si="22"/>
        <v>3.024372667499998</v>
      </c>
    </row>
    <row r="60" spans="1:28" ht="31.5" customHeight="1" x14ac:dyDescent="0.25">
      <c r="A60" s="2"/>
      <c r="B60" s="80" t="s">
        <v>171</v>
      </c>
      <c r="C60" s="80" t="s">
        <v>172</v>
      </c>
      <c r="D60" s="80" t="s">
        <v>170</v>
      </c>
      <c r="E60" s="80" t="s">
        <v>173</v>
      </c>
    </row>
    <row r="61" spans="1:28" x14ac:dyDescent="0.25">
      <c r="A61" s="2" t="s">
        <v>0</v>
      </c>
      <c r="B61" s="48">
        <f>AVERAGE(F50:AB50)</f>
        <v>1.6445163882565215</v>
      </c>
      <c r="C61" s="48">
        <f>_xlfn.STDEV.S(F50:AB50)</f>
        <v>0.48353675151913361</v>
      </c>
      <c r="D61" s="48">
        <f>MIN(F50:AB50)</f>
        <v>0.88253326340000005</v>
      </c>
      <c r="E61" s="48">
        <f>MAX(F50:AB50)</f>
        <v>2.7789785272999987</v>
      </c>
    </row>
    <row r="62" spans="1:28" x14ac:dyDescent="0.25">
      <c r="A62" s="2" t="s">
        <v>1</v>
      </c>
      <c r="B62" s="48">
        <f t="shared" ref="B62:B69" si="24">AVERAGE(F51:AB51)</f>
        <v>0.23685053636086947</v>
      </c>
      <c r="C62" s="48">
        <f t="shared" ref="C62:C69" si="25">_xlfn.STDEV.S(F51:AB51)</f>
        <v>0.24139222304647059</v>
      </c>
      <c r="D62" s="48">
        <f t="shared" ref="D62:D69" si="26">MIN(F51:AB51)</f>
        <v>2.1588746000000016E-2</v>
      </c>
      <c r="E62" s="48">
        <f t="shared" ref="E62:E69" si="27">MAX(F51:AB51)</f>
        <v>0.81288282499999964</v>
      </c>
    </row>
    <row r="63" spans="1:28" x14ac:dyDescent="0.25">
      <c r="A63" s="2" t="s">
        <v>2</v>
      </c>
      <c r="B63" s="48">
        <f t="shared" si="24"/>
        <v>0.7320126283239129</v>
      </c>
      <c r="C63" s="48">
        <f t="shared" si="25"/>
        <v>0.20079318194960194</v>
      </c>
      <c r="D63" s="48">
        <f t="shared" si="26"/>
        <v>0.40107276639999995</v>
      </c>
      <c r="E63" s="48">
        <f t="shared" si="27"/>
        <v>1.1637147139999999</v>
      </c>
    </row>
    <row r="64" spans="1:28" x14ac:dyDescent="0.25">
      <c r="A64" s="2" t="s">
        <v>3</v>
      </c>
      <c r="B64" s="48">
        <f t="shared" si="24"/>
        <v>1.7744822765521737</v>
      </c>
      <c r="C64" s="48">
        <f t="shared" si="25"/>
        <v>0.62323615972892477</v>
      </c>
      <c r="D64" s="48">
        <f t="shared" si="26"/>
        <v>0.49563307229999964</v>
      </c>
      <c r="E64" s="48">
        <f t="shared" si="27"/>
        <v>3.4862865332999999</v>
      </c>
    </row>
    <row r="65" spans="1:28" x14ac:dyDescent="0.25">
      <c r="A65" s="2" t="s">
        <v>4</v>
      </c>
      <c r="B65" s="48">
        <f t="shared" si="24"/>
        <v>1.1841735408210143</v>
      </c>
      <c r="C65" s="48">
        <f t="shared" si="25"/>
        <v>0.34671749570060245</v>
      </c>
      <c r="D65" s="48">
        <f>MIN(F54:AB54)</f>
        <v>0.50407941209999985</v>
      </c>
      <c r="E65" s="48">
        <f t="shared" si="27"/>
        <v>1.9468998661999999</v>
      </c>
    </row>
    <row r="66" spans="1:28" x14ac:dyDescent="0.25">
      <c r="A66" s="2" t="s">
        <v>74</v>
      </c>
      <c r="B66" s="48">
        <f t="shared" si="24"/>
        <v>2.7114743289855074E-3</v>
      </c>
      <c r="C66" s="48">
        <f t="shared" si="25"/>
        <v>1.1308015939975848E-2</v>
      </c>
      <c r="D66" s="48">
        <f t="shared" si="26"/>
        <v>-2.45554732E-2</v>
      </c>
      <c r="E66" s="48">
        <f t="shared" si="27"/>
        <v>4.3918823500000002E-2</v>
      </c>
    </row>
    <row r="67" spans="1:28" x14ac:dyDescent="0.25">
      <c r="A67" s="2" t="s">
        <v>6</v>
      </c>
      <c r="B67" s="48">
        <f t="shared" si="24"/>
        <v>-2.6926863478260893E-4</v>
      </c>
      <c r="C67" s="48">
        <f t="shared" si="25"/>
        <v>4.8459536339852047E-3</v>
      </c>
      <c r="D67" s="48">
        <f>MIN(F56:AB56)</f>
        <v>-1.31256484E-2</v>
      </c>
      <c r="E67" s="48">
        <f t="shared" si="27"/>
        <v>1.469289E-2</v>
      </c>
    </row>
    <row r="68" spans="1:28" x14ac:dyDescent="0.25">
      <c r="A68" s="2" t="s">
        <v>7</v>
      </c>
      <c r="B68" s="48">
        <f t="shared" si="24"/>
        <v>0</v>
      </c>
      <c r="C68" s="48">
        <f t="shared" si="25"/>
        <v>0</v>
      </c>
      <c r="D68" s="48">
        <f t="shared" si="26"/>
        <v>0</v>
      </c>
      <c r="E68" s="48">
        <f t="shared" si="27"/>
        <v>0</v>
      </c>
    </row>
    <row r="69" spans="1:28" x14ac:dyDescent="0.25">
      <c r="A69" s="2" t="s">
        <v>8</v>
      </c>
      <c r="B69" s="48">
        <f t="shared" si="24"/>
        <v>5.5744775760086949</v>
      </c>
      <c r="C69" s="48">
        <f t="shared" si="25"/>
        <v>1.658727483822652</v>
      </c>
      <c r="D69" s="48">
        <f t="shared" si="26"/>
        <v>2.9542885020666656</v>
      </c>
      <c r="E69" s="48">
        <f t="shared" si="27"/>
        <v>8.746013940200001</v>
      </c>
    </row>
    <row r="71" spans="1:28" x14ac:dyDescent="0.25">
      <c r="A71" s="137" t="s">
        <v>169</v>
      </c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</row>
    <row r="72" spans="1:28" x14ac:dyDescent="0.25">
      <c r="A72" s="2"/>
      <c r="B72" s="2">
        <v>0</v>
      </c>
      <c r="C72" s="2">
        <v>2</v>
      </c>
      <c r="D72" s="2">
        <v>5</v>
      </c>
      <c r="E72" s="2">
        <v>7</v>
      </c>
      <c r="F72" s="2">
        <v>9</v>
      </c>
      <c r="G72" s="2">
        <v>12</v>
      </c>
      <c r="H72" s="2">
        <v>14</v>
      </c>
      <c r="I72" s="2">
        <v>16</v>
      </c>
      <c r="J72" s="2">
        <v>19</v>
      </c>
      <c r="K72" s="2">
        <v>21</v>
      </c>
      <c r="L72" s="2">
        <v>23</v>
      </c>
      <c r="M72" s="2">
        <v>26</v>
      </c>
      <c r="N72" s="2">
        <v>28</v>
      </c>
      <c r="O72" s="2">
        <v>30</v>
      </c>
      <c r="P72" s="2">
        <v>33</v>
      </c>
      <c r="Q72" s="2">
        <v>35</v>
      </c>
      <c r="R72" s="2">
        <v>37</v>
      </c>
      <c r="S72" s="2">
        <v>40</v>
      </c>
      <c r="T72" s="2">
        <v>42</v>
      </c>
      <c r="U72" s="2">
        <v>44</v>
      </c>
      <c r="V72" s="2">
        <v>47</v>
      </c>
      <c r="W72" s="2">
        <v>49</v>
      </c>
      <c r="X72" s="2">
        <v>51</v>
      </c>
      <c r="Y72" s="2">
        <v>54</v>
      </c>
      <c r="Z72" s="2">
        <v>58</v>
      </c>
      <c r="AA72" s="2">
        <v>61</v>
      </c>
      <c r="AB72" s="2">
        <v>63</v>
      </c>
    </row>
    <row r="73" spans="1:28" x14ac:dyDescent="0.25">
      <c r="A73" s="2" t="s">
        <v>0</v>
      </c>
      <c r="B73" s="2"/>
      <c r="C73" s="11">
        <f t="shared" ref="C73:AB73" si="28">C27/44550</f>
        <v>0.10716785283950617</v>
      </c>
      <c r="D73" s="11">
        <f t="shared" si="28"/>
        <v>0.11488128295847364</v>
      </c>
      <c r="E73" s="11">
        <f t="shared" si="28"/>
        <v>0.1149932560987654</v>
      </c>
      <c r="F73" s="11">
        <f t="shared" si="28"/>
        <v>7.3436456942760964E-2</v>
      </c>
      <c r="G73" s="11">
        <f t="shared" si="28"/>
        <v>0.12377408895173961</v>
      </c>
      <c r="H73" s="11">
        <f t="shared" si="28"/>
        <v>0.12475773410998872</v>
      </c>
      <c r="I73" s="11">
        <f t="shared" si="28"/>
        <v>0.11761653102581371</v>
      </c>
      <c r="J73" s="11">
        <f t="shared" si="28"/>
        <v>9.5557517270482589E-2</v>
      </c>
      <c r="K73" s="11">
        <f t="shared" si="28"/>
        <v>8.4933190469135778E-2</v>
      </c>
      <c r="L73" s="11">
        <f t="shared" si="28"/>
        <v>7.3244534101010089E-2</v>
      </c>
      <c r="M73" s="11">
        <f t="shared" si="28"/>
        <v>8.6969699681256979E-2</v>
      </c>
      <c r="N73" s="11">
        <f t="shared" si="28"/>
        <v>8.8856582707070711E-2</v>
      </c>
      <c r="O73" s="11">
        <f t="shared" si="28"/>
        <v>7.5974569337822651E-2</v>
      </c>
      <c r="P73" s="11">
        <f t="shared" si="28"/>
        <v>9.5274936318742995E-2</v>
      </c>
      <c r="Q73" s="11">
        <f t="shared" si="28"/>
        <v>5.6366245867564523E-2</v>
      </c>
      <c r="R73" s="11">
        <f t="shared" si="28"/>
        <v>9.2866564695847337E-2</v>
      </c>
      <c r="S73" s="11">
        <f t="shared" si="28"/>
        <v>5.9429849387205386E-2</v>
      </c>
      <c r="T73" s="11">
        <f t="shared" si="28"/>
        <v>8.9245365562289541E-2</v>
      </c>
      <c r="U73" s="11">
        <f t="shared" si="28"/>
        <v>9.0051543070707077E-2</v>
      </c>
      <c r="V73" s="11">
        <f t="shared" si="28"/>
        <v>7.4702318177328822E-2</v>
      </c>
      <c r="W73" s="11">
        <f t="shared" si="28"/>
        <v>7.895078417059484E-2</v>
      </c>
      <c r="X73" s="11">
        <f t="shared" si="28"/>
        <v>8.0365838787878785E-2</v>
      </c>
      <c r="Y73" s="11">
        <f t="shared" si="28"/>
        <v>7.3323037072951722E-2</v>
      </c>
      <c r="Z73" s="11">
        <f t="shared" si="28"/>
        <v>8.4318555762065081E-2</v>
      </c>
      <c r="AA73" s="11">
        <f t="shared" si="28"/>
        <v>8.4407612547699212E-2</v>
      </c>
      <c r="AB73" s="11">
        <f t="shared" si="28"/>
        <v>6.6923688013467986E-2</v>
      </c>
    </row>
    <row r="74" spans="1:28" x14ac:dyDescent="0.25">
      <c r="A74" s="2" t="s">
        <v>1</v>
      </c>
      <c r="B74" s="2"/>
      <c r="C74" s="11">
        <f t="shared" ref="C74:AB74" si="29">C28/44550</f>
        <v>2.9292336700336701E-2</v>
      </c>
      <c r="D74" s="11">
        <f t="shared" si="29"/>
        <v>4.2264131268237935E-2</v>
      </c>
      <c r="E74" s="11">
        <f t="shared" si="29"/>
        <v>5.3498423093153759E-2</v>
      </c>
      <c r="F74" s="11">
        <f t="shared" si="29"/>
        <v>3.0821051079685743E-2</v>
      </c>
      <c r="G74" s="11">
        <f t="shared" si="29"/>
        <v>4.772990704826037E-2</v>
      </c>
      <c r="H74" s="11">
        <f t="shared" si="29"/>
        <v>3.6493056116722766E-2</v>
      </c>
      <c r="I74" s="11">
        <f t="shared" si="29"/>
        <v>2.9623396040404048E-2</v>
      </c>
      <c r="J74" s="11">
        <f t="shared" si="29"/>
        <v>2.2453026734006735E-2</v>
      </c>
      <c r="K74" s="11">
        <f t="shared" si="29"/>
        <v>1.5522668448933775E-2</v>
      </c>
      <c r="L74" s="11">
        <f t="shared" si="29"/>
        <v>1.0297679057239058E-2</v>
      </c>
      <c r="M74" s="11">
        <f t="shared" si="29"/>
        <v>1.373040881705948E-2</v>
      </c>
      <c r="N74" s="11">
        <f t="shared" si="29"/>
        <v>9.634679411896746E-3</v>
      </c>
      <c r="O74" s="11">
        <f t="shared" si="29"/>
        <v>4.9914036767676707E-3</v>
      </c>
      <c r="P74" s="11">
        <f t="shared" si="29"/>
        <v>8.1318367856341185E-3</v>
      </c>
      <c r="Q74" s="11">
        <f t="shared" si="29"/>
        <v>9.6919173961840699E-4</v>
      </c>
      <c r="R74" s="11">
        <f t="shared" si="29"/>
        <v>5.3015873086419748E-3</v>
      </c>
      <c r="S74" s="11">
        <f t="shared" si="29"/>
        <v>2.4924961705948341E-3</v>
      </c>
      <c r="T74" s="11">
        <f t="shared" si="29"/>
        <v>7.9100703793490452E-3</v>
      </c>
      <c r="U74" s="11">
        <f t="shared" si="29"/>
        <v>4.8096395151515153E-3</v>
      </c>
      <c r="V74" s="11">
        <f t="shared" si="29"/>
        <v>6.166571456790124E-3</v>
      </c>
      <c r="W74" s="11">
        <f t="shared" si="29"/>
        <v>4.5440496969696969E-3</v>
      </c>
      <c r="X74" s="11">
        <f t="shared" si="29"/>
        <v>3.9719309225589227E-3</v>
      </c>
      <c r="Y74" s="11">
        <f t="shared" si="29"/>
        <v>4.4564722020202013E-3</v>
      </c>
      <c r="Z74" s="11">
        <f t="shared" si="29"/>
        <v>5.7238794971941629E-3</v>
      </c>
      <c r="AA74" s="11">
        <f t="shared" si="29"/>
        <v>5.2603414590347919E-3</v>
      </c>
      <c r="AB74" s="11">
        <f t="shared" si="29"/>
        <v>3.1930927856341188E-3</v>
      </c>
    </row>
    <row r="75" spans="1:28" x14ac:dyDescent="0.25">
      <c r="A75" s="2" t="s">
        <v>2</v>
      </c>
      <c r="B75" s="2"/>
      <c r="C75" s="11">
        <f t="shared" ref="C75:AB75" si="30">C29/44550</f>
        <v>2.7722584511784512E-2</v>
      </c>
      <c r="D75" s="11">
        <f t="shared" si="30"/>
        <v>4.8300297557800222E-2</v>
      </c>
      <c r="E75" s="11">
        <f t="shared" si="30"/>
        <v>6.0552282841750849E-2</v>
      </c>
      <c r="F75" s="11">
        <f t="shared" si="30"/>
        <v>5.2243084803591466E-2</v>
      </c>
      <c r="G75" s="11">
        <f t="shared" si="30"/>
        <v>5.9592024228956209E-2</v>
      </c>
      <c r="H75" s="11">
        <f t="shared" si="30"/>
        <v>4.4703333270482606E-2</v>
      </c>
      <c r="I75" s="11">
        <f t="shared" si="30"/>
        <v>4.1988789818181813E-2</v>
      </c>
      <c r="J75" s="11">
        <f t="shared" si="30"/>
        <v>4.0124633611672275E-2</v>
      </c>
      <c r="K75" s="11">
        <f t="shared" si="30"/>
        <v>3.1616592641975312E-2</v>
      </c>
      <c r="L75" s="11">
        <f t="shared" si="30"/>
        <v>2.9616794945005607E-2</v>
      </c>
      <c r="M75" s="11">
        <f t="shared" si="30"/>
        <v>4.4270055806958475E-2</v>
      </c>
      <c r="N75" s="11">
        <f t="shared" si="30"/>
        <v>3.9627139928170581E-2</v>
      </c>
      <c r="O75" s="11">
        <f t="shared" si="30"/>
        <v>3.2928673925925918E-2</v>
      </c>
      <c r="P75" s="11">
        <f t="shared" si="30"/>
        <v>4.1634121696969714E-2</v>
      </c>
      <c r="Q75" s="11">
        <f t="shared" si="30"/>
        <v>2.1264560502805833E-2</v>
      </c>
      <c r="R75" s="11">
        <f t="shared" si="30"/>
        <v>3.9879019847362515E-2</v>
      </c>
      <c r="S75" s="11">
        <f t="shared" si="30"/>
        <v>2.7008267097643094E-2</v>
      </c>
      <c r="T75" s="11">
        <f t="shared" si="30"/>
        <v>3.9541072947250275E-2</v>
      </c>
      <c r="U75" s="11">
        <f t="shared" si="30"/>
        <v>4.4272416206509541E-2</v>
      </c>
      <c r="V75" s="11">
        <f t="shared" si="30"/>
        <v>3.6411426410774404E-2</v>
      </c>
      <c r="W75" s="11">
        <f t="shared" si="30"/>
        <v>4.0363709063973068E-2</v>
      </c>
      <c r="X75" s="11">
        <f t="shared" si="30"/>
        <v>3.315552322334455E-2</v>
      </c>
      <c r="Y75" s="11">
        <f t="shared" si="30"/>
        <v>4.0214580861952856E-2</v>
      </c>
      <c r="Z75" s="11">
        <f t="shared" si="30"/>
        <v>4.68334664466891E-2</v>
      </c>
      <c r="AA75" s="11">
        <f t="shared" si="30"/>
        <v>4.141007464870932E-2</v>
      </c>
      <c r="AB75" s="11">
        <f t="shared" si="30"/>
        <v>2.0777054581369237E-2</v>
      </c>
    </row>
    <row r="76" spans="1:28" x14ac:dyDescent="0.25">
      <c r="A76" s="2" t="s">
        <v>3</v>
      </c>
      <c r="B76" s="2"/>
      <c r="C76" s="11">
        <f t="shared" ref="C76:AB76" si="31">C30/44550</f>
        <v>4.9781574913580255E-2</v>
      </c>
      <c r="D76" s="11">
        <f t="shared" si="31"/>
        <v>9.8782741360269335E-2</v>
      </c>
      <c r="E76" s="11">
        <f t="shared" si="31"/>
        <v>0.12590650538271606</v>
      </c>
      <c r="F76" s="11">
        <f t="shared" si="31"/>
        <v>0.15651117994612795</v>
      </c>
      <c r="G76" s="11">
        <f t="shared" si="31"/>
        <v>0.15617438015263746</v>
      </c>
      <c r="H76" s="11">
        <f t="shared" si="31"/>
        <v>9.0360134662177349E-2</v>
      </c>
      <c r="I76" s="11">
        <f t="shared" si="31"/>
        <v>0.10625468655892253</v>
      </c>
      <c r="J76" s="11">
        <f t="shared" si="31"/>
        <v>0.11471662727721658</v>
      </c>
      <c r="K76" s="11">
        <f t="shared" si="31"/>
        <v>8.8100646069584704E-2</v>
      </c>
      <c r="L76" s="11">
        <f t="shared" si="31"/>
        <v>8.9224011524130162E-2</v>
      </c>
      <c r="M76" s="11">
        <f t="shared" si="31"/>
        <v>0.13224862528395062</v>
      </c>
      <c r="N76" s="11">
        <f t="shared" si="31"/>
        <v>0.10557903907968573</v>
      </c>
      <c r="O76" s="11">
        <f t="shared" si="31"/>
        <v>9.154619019079685E-2</v>
      </c>
      <c r="P76" s="11">
        <f t="shared" si="31"/>
        <v>0.12354811338271603</v>
      </c>
      <c r="Q76" s="11">
        <f t="shared" si="31"/>
        <v>4.9328200327721651E-2</v>
      </c>
      <c r="R76" s="11">
        <f t="shared" si="31"/>
        <v>9.4122532309764306E-2</v>
      </c>
      <c r="S76" s="11">
        <f t="shared" si="31"/>
        <v>6.4880909890011218E-2</v>
      </c>
      <c r="T76" s="11">
        <f t="shared" si="31"/>
        <v>8.1523363753086373E-2</v>
      </c>
      <c r="U76" s="11">
        <f t="shared" si="31"/>
        <v>9.880744359147027E-2</v>
      </c>
      <c r="V76" s="11">
        <f t="shared" si="31"/>
        <v>9.4244676592592558E-2</v>
      </c>
      <c r="W76" s="11">
        <f t="shared" si="31"/>
        <v>8.0070957813692487E-2</v>
      </c>
      <c r="X76" s="11">
        <f t="shared" si="31"/>
        <v>5.6649388897867546E-2</v>
      </c>
      <c r="Y76" s="11">
        <f t="shared" si="31"/>
        <v>9.1651035371492703E-2</v>
      </c>
      <c r="Z76" s="11">
        <f t="shared" si="31"/>
        <v>0.10462734256341186</v>
      </c>
      <c r="AA76" s="11">
        <f t="shared" si="31"/>
        <v>7.6928886500561164E-2</v>
      </c>
      <c r="AB76" s="11">
        <f t="shared" si="31"/>
        <v>2.2250642976430961E-2</v>
      </c>
    </row>
    <row r="77" spans="1:28" x14ac:dyDescent="0.25">
      <c r="A77" s="2" t="s">
        <v>4</v>
      </c>
      <c r="B77" s="2"/>
      <c r="C77" s="11">
        <f t="shared" ref="C77:AB77" si="32">C31/44550</f>
        <v>2.8737797418630751E-2</v>
      </c>
      <c r="D77" s="11">
        <f t="shared" si="32"/>
        <v>6.5868478343434345E-2</v>
      </c>
      <c r="E77" s="11">
        <f t="shared" si="32"/>
        <v>8.2357135708193044E-2</v>
      </c>
      <c r="F77" s="11">
        <f t="shared" si="32"/>
        <v>7.747670628507293E-2</v>
      </c>
      <c r="G77" s="11">
        <f t="shared" si="32"/>
        <v>8.491415969921437E-2</v>
      </c>
      <c r="H77" s="11">
        <f t="shared" si="32"/>
        <v>6.9820006976430968E-2</v>
      </c>
      <c r="I77" s="11">
        <f t="shared" si="32"/>
        <v>6.5489272062850712E-2</v>
      </c>
      <c r="J77" s="11">
        <f t="shared" si="32"/>
        <v>6.2682684965207597E-2</v>
      </c>
      <c r="K77" s="11">
        <f t="shared" si="32"/>
        <v>5.0413222769921447E-2</v>
      </c>
      <c r="L77" s="11">
        <f t="shared" si="32"/>
        <v>5.7939717494949486E-2</v>
      </c>
      <c r="M77" s="11">
        <f t="shared" si="32"/>
        <v>7.871052269360268E-2</v>
      </c>
      <c r="N77" s="11">
        <f t="shared" si="32"/>
        <v>6.4009550774410784E-2</v>
      </c>
      <c r="O77" s="11">
        <f t="shared" si="32"/>
        <v>5.6619445485970803E-2</v>
      </c>
      <c r="P77" s="11">
        <f t="shared" si="32"/>
        <v>7.1208833557800236E-2</v>
      </c>
      <c r="Q77" s="11">
        <f t="shared" si="32"/>
        <v>3.1562508269360252E-2</v>
      </c>
      <c r="R77" s="11">
        <f t="shared" si="32"/>
        <v>6.664858439955107E-2</v>
      </c>
      <c r="S77" s="11">
        <f t="shared" si="32"/>
        <v>4.5130464125701437E-2</v>
      </c>
      <c r="T77" s="11">
        <f t="shared" si="32"/>
        <v>5.6015582742985404E-2</v>
      </c>
      <c r="U77" s="11">
        <f t="shared" si="32"/>
        <v>8.7402912062850724E-2</v>
      </c>
      <c r="V77" s="11">
        <f t="shared" si="32"/>
        <v>6.3588249687991011E-2</v>
      </c>
      <c r="W77" s="11">
        <f t="shared" si="32"/>
        <v>6.7079152215488214E-2</v>
      </c>
      <c r="X77" s="11">
        <f t="shared" si="32"/>
        <v>5.0438309297418618E-2</v>
      </c>
      <c r="Y77" s="11">
        <f t="shared" si="32"/>
        <v>7.036195745454546E-2</v>
      </c>
      <c r="Z77" s="11">
        <f t="shared" si="32"/>
        <v>7.5802015735129055E-2</v>
      </c>
      <c r="AA77" s="11">
        <f t="shared" si="32"/>
        <v>6.5307915771043765E-2</v>
      </c>
      <c r="AB77" s="11">
        <f t="shared" si="32"/>
        <v>2.2629827703703698E-2</v>
      </c>
    </row>
    <row r="78" spans="1:28" x14ac:dyDescent="0.25">
      <c r="A78" s="2" t="s">
        <v>74</v>
      </c>
      <c r="B78" s="2"/>
      <c r="C78" s="11">
        <f t="shared" ref="C78:AB78" si="33">C32/44550</f>
        <v>1.6969512906846241E-3</v>
      </c>
      <c r="D78" s="11">
        <f t="shared" si="33"/>
        <v>2.0665717037037035E-3</v>
      </c>
      <c r="E78" s="11">
        <f t="shared" si="33"/>
        <v>2.091613077441077E-3</v>
      </c>
      <c r="F78" s="11">
        <f t="shared" si="33"/>
        <v>1.9716643546576879E-3</v>
      </c>
      <c r="G78" s="11">
        <f t="shared" si="33"/>
        <v>8.9718975533108821E-4</v>
      </c>
      <c r="H78" s="11">
        <f t="shared" si="33"/>
        <v>3.164755555555558E-4</v>
      </c>
      <c r="I78" s="11">
        <f t="shared" si="33"/>
        <v>5.3795961840628459E-4</v>
      </c>
      <c r="J78" s="11">
        <f t="shared" si="33"/>
        <v>1.3016140067340063E-4</v>
      </c>
      <c r="K78" s="11">
        <f t="shared" si="33"/>
        <v>3.9110442648709301E-4</v>
      </c>
      <c r="L78" s="11">
        <f t="shared" si="33"/>
        <v>-1.1023781459034794E-3</v>
      </c>
      <c r="M78" s="11">
        <f t="shared" si="33"/>
        <v>0</v>
      </c>
      <c r="N78" s="11">
        <f t="shared" si="33"/>
        <v>0</v>
      </c>
      <c r="O78" s="11">
        <f t="shared" si="33"/>
        <v>0</v>
      </c>
      <c r="P78" s="11">
        <f t="shared" si="33"/>
        <v>0</v>
      </c>
      <c r="Q78" s="11">
        <f t="shared" si="33"/>
        <v>0</v>
      </c>
      <c r="R78" s="11">
        <f t="shared" si="33"/>
        <v>0</v>
      </c>
      <c r="S78" s="11">
        <f t="shared" si="33"/>
        <v>0</v>
      </c>
      <c r="T78" s="11">
        <f t="shared" si="33"/>
        <v>0</v>
      </c>
      <c r="U78" s="11">
        <f t="shared" si="33"/>
        <v>0</v>
      </c>
      <c r="V78" s="11">
        <f t="shared" si="33"/>
        <v>0</v>
      </c>
      <c r="W78" s="11">
        <f t="shared" si="33"/>
        <v>0</v>
      </c>
      <c r="X78" s="11">
        <f t="shared" si="33"/>
        <v>0</v>
      </c>
      <c r="Y78" s="11">
        <f t="shared" si="33"/>
        <v>0</v>
      </c>
      <c r="Z78" s="11">
        <f t="shared" si="33"/>
        <v>0</v>
      </c>
      <c r="AA78" s="11">
        <f t="shared" si="33"/>
        <v>0</v>
      </c>
      <c r="AB78" s="11">
        <f t="shared" si="33"/>
        <v>0</v>
      </c>
    </row>
    <row r="79" spans="1:28" x14ac:dyDescent="0.25">
      <c r="A79" s="2" t="s">
        <v>6</v>
      </c>
      <c r="B79" s="2"/>
      <c r="C79" s="11">
        <f t="shared" ref="C79:AB79" si="34">C33/44550</f>
        <v>0</v>
      </c>
      <c r="D79" s="11">
        <f t="shared" si="34"/>
        <v>1.3568884399551065E-3</v>
      </c>
      <c r="E79" s="11">
        <f t="shared" si="34"/>
        <v>5.7615028956228972E-4</v>
      </c>
      <c r="F79" s="11">
        <f t="shared" si="34"/>
        <v>1.7796838159371474E-4</v>
      </c>
      <c r="G79" s="11">
        <f t="shared" si="34"/>
        <v>-7.2919973063973064E-5</v>
      </c>
      <c r="H79" s="11">
        <f t="shared" si="34"/>
        <v>-4.7774654545454549E-4</v>
      </c>
      <c r="I79" s="11">
        <f t="shared" si="34"/>
        <v>0</v>
      </c>
      <c r="J79" s="11">
        <f t="shared" si="34"/>
        <v>0</v>
      </c>
      <c r="K79" s="11">
        <f t="shared" si="34"/>
        <v>0</v>
      </c>
      <c r="L79" s="11">
        <f t="shared" si="34"/>
        <v>0</v>
      </c>
      <c r="M79" s="11">
        <f t="shared" si="34"/>
        <v>0</v>
      </c>
      <c r="N79" s="11">
        <f t="shared" si="34"/>
        <v>0</v>
      </c>
      <c r="O79" s="11">
        <f t="shared" si="34"/>
        <v>0</v>
      </c>
      <c r="P79" s="11">
        <f t="shared" si="34"/>
        <v>0</v>
      </c>
      <c r="Q79" s="11">
        <f t="shared" si="34"/>
        <v>0</v>
      </c>
      <c r="R79" s="11">
        <f t="shared" si="34"/>
        <v>0</v>
      </c>
      <c r="S79" s="11">
        <f t="shared" si="34"/>
        <v>0</v>
      </c>
      <c r="T79" s="11">
        <f t="shared" si="34"/>
        <v>0</v>
      </c>
      <c r="U79" s="11">
        <f t="shared" si="34"/>
        <v>0</v>
      </c>
      <c r="V79" s="11">
        <f t="shared" si="34"/>
        <v>0</v>
      </c>
      <c r="W79" s="11">
        <f t="shared" si="34"/>
        <v>0</v>
      </c>
      <c r="X79" s="11">
        <f t="shared" si="34"/>
        <v>0</v>
      </c>
      <c r="Y79" s="11">
        <f t="shared" si="34"/>
        <v>0</v>
      </c>
      <c r="Z79" s="11">
        <f t="shared" si="34"/>
        <v>1.319226936026936E-3</v>
      </c>
      <c r="AA79" s="11">
        <f t="shared" si="34"/>
        <v>-8.8388204713804716E-4</v>
      </c>
      <c r="AB79" s="11">
        <f t="shared" si="34"/>
        <v>0</v>
      </c>
    </row>
    <row r="80" spans="1:28" x14ac:dyDescent="0.25">
      <c r="A80" s="2" t="s">
        <v>7</v>
      </c>
      <c r="B80" s="2"/>
      <c r="C80" s="11">
        <f t="shared" ref="C80:AB80" si="35">C34/44550</f>
        <v>2.7970673849607176E-4</v>
      </c>
      <c r="D80" s="11">
        <f t="shared" si="35"/>
        <v>-5.1066632996632998E-4</v>
      </c>
      <c r="E80" s="11">
        <f t="shared" si="35"/>
        <v>0</v>
      </c>
      <c r="F80" s="11">
        <f t="shared" si="35"/>
        <v>0</v>
      </c>
      <c r="G80" s="11">
        <f t="shared" si="35"/>
        <v>0</v>
      </c>
      <c r="H80" s="11">
        <f t="shared" si="35"/>
        <v>0</v>
      </c>
      <c r="I80" s="11">
        <f t="shared" si="35"/>
        <v>0</v>
      </c>
      <c r="J80" s="11">
        <f t="shared" si="35"/>
        <v>0</v>
      </c>
      <c r="K80" s="11">
        <f t="shared" si="35"/>
        <v>0</v>
      </c>
      <c r="L80" s="11">
        <f t="shared" si="35"/>
        <v>0</v>
      </c>
      <c r="M80" s="11">
        <f t="shared" si="35"/>
        <v>0</v>
      </c>
      <c r="N80" s="11">
        <f t="shared" si="35"/>
        <v>0</v>
      </c>
      <c r="O80" s="11">
        <f t="shared" si="35"/>
        <v>0</v>
      </c>
      <c r="P80" s="11">
        <f t="shared" si="35"/>
        <v>0</v>
      </c>
      <c r="Q80" s="11">
        <f t="shared" si="35"/>
        <v>0</v>
      </c>
      <c r="R80" s="11">
        <f t="shared" si="35"/>
        <v>0</v>
      </c>
      <c r="S80" s="11">
        <f t="shared" si="35"/>
        <v>0</v>
      </c>
      <c r="T80" s="11">
        <f t="shared" si="35"/>
        <v>0</v>
      </c>
      <c r="U80" s="11">
        <f t="shared" si="35"/>
        <v>0</v>
      </c>
      <c r="V80" s="11">
        <f t="shared" si="35"/>
        <v>0</v>
      </c>
      <c r="W80" s="11">
        <f t="shared" si="35"/>
        <v>0</v>
      </c>
      <c r="X80" s="11">
        <f t="shared" si="35"/>
        <v>0</v>
      </c>
      <c r="Y80" s="11">
        <f t="shared" si="35"/>
        <v>0</v>
      </c>
      <c r="Z80" s="11">
        <f t="shared" si="35"/>
        <v>0</v>
      </c>
      <c r="AA80" s="11">
        <f t="shared" si="35"/>
        <v>0</v>
      </c>
      <c r="AB80" s="11">
        <f t="shared" si="35"/>
        <v>0</v>
      </c>
    </row>
    <row r="81" spans="1:28" x14ac:dyDescent="0.25">
      <c r="A81" s="2" t="s">
        <v>8</v>
      </c>
      <c r="B81" s="2"/>
      <c r="C81" s="11">
        <f t="shared" ref="C81:AB81" si="36">C35/44550</f>
        <v>0.24467880441301906</v>
      </c>
      <c r="D81" s="11">
        <f t="shared" si="36"/>
        <v>0.37300972530190785</v>
      </c>
      <c r="E81" s="11">
        <f t="shared" si="36"/>
        <v>0.43997536649158236</v>
      </c>
      <c r="F81" s="11">
        <f t="shared" si="36"/>
        <v>0.39263811179349051</v>
      </c>
      <c r="G81" s="11">
        <f t="shared" si="36"/>
        <v>0.47300882986307541</v>
      </c>
      <c r="H81" s="11">
        <f t="shared" si="36"/>
        <v>0.36597299414590345</v>
      </c>
      <c r="I81" s="11">
        <f t="shared" si="36"/>
        <v>0.36151063512457915</v>
      </c>
      <c r="J81" s="11">
        <f t="shared" si="36"/>
        <v>0.33566465125925904</v>
      </c>
      <c r="K81" s="11">
        <f t="shared" si="36"/>
        <v>0.27097742482603809</v>
      </c>
      <c r="L81" s="11">
        <f t="shared" si="36"/>
        <v>0.25922035897643098</v>
      </c>
      <c r="M81" s="11">
        <f t="shared" si="36"/>
        <v>0.3559293122828282</v>
      </c>
      <c r="N81" s="11">
        <f t="shared" si="36"/>
        <v>0.30770699190123452</v>
      </c>
      <c r="O81" s="11">
        <f t="shared" si="36"/>
        <v>0.26206028261728381</v>
      </c>
      <c r="P81" s="11">
        <f t="shared" si="36"/>
        <v>0.33979784174186306</v>
      </c>
      <c r="Q81" s="11">
        <f t="shared" si="36"/>
        <v>0.15949070670707075</v>
      </c>
      <c r="R81" s="11">
        <f t="shared" si="36"/>
        <v>0.29881828856116716</v>
      </c>
      <c r="S81" s="11">
        <f t="shared" si="36"/>
        <v>0.19894198667115592</v>
      </c>
      <c r="T81" s="11">
        <f t="shared" si="36"/>
        <v>0.27423545538496069</v>
      </c>
      <c r="U81" s="11">
        <f t="shared" si="36"/>
        <v>0.32534395444668923</v>
      </c>
      <c r="V81" s="11">
        <f t="shared" si="36"/>
        <v>0.2751132423254769</v>
      </c>
      <c r="W81" s="11">
        <f t="shared" si="36"/>
        <v>0.27100865296071835</v>
      </c>
      <c r="X81" s="11">
        <f t="shared" si="36"/>
        <v>0.22458099112906851</v>
      </c>
      <c r="Y81" s="11">
        <f t="shared" si="36"/>
        <v>0.28000708296296306</v>
      </c>
      <c r="Z81" s="11">
        <f t="shared" si="36"/>
        <v>0.31862448694051621</v>
      </c>
      <c r="AA81" s="11">
        <f t="shared" si="36"/>
        <v>0.27243094887991021</v>
      </c>
      <c r="AB81" s="11">
        <f t="shared" si="36"/>
        <v>0.13577430606060598</v>
      </c>
    </row>
    <row r="83" spans="1:28" ht="18.75" customHeight="1" x14ac:dyDescent="0.25">
      <c r="A83" s="2"/>
      <c r="B83" s="80" t="s">
        <v>178</v>
      </c>
      <c r="C83" s="80" t="s">
        <v>179</v>
      </c>
      <c r="D83" s="80" t="s">
        <v>180</v>
      </c>
      <c r="E83" s="80" t="s">
        <v>181</v>
      </c>
    </row>
    <row r="84" spans="1:28" x14ac:dyDescent="0.25">
      <c r="A84" s="2" t="s">
        <v>0</v>
      </c>
      <c r="B84" s="11">
        <f>AVERAGE(F73:AB73)</f>
        <v>8.5710749740496736E-2</v>
      </c>
      <c r="C84" s="11">
        <f>_xlfn.STDEV.S(F73:AB73)</f>
        <v>1.7751649795553607E-2</v>
      </c>
      <c r="D84" s="11">
        <f t="shared" ref="D84:D92" si="37">MAX(F73:AB73)</f>
        <v>0.12475773410998872</v>
      </c>
      <c r="E84" s="11">
        <f t="shared" ref="E84:E92" si="38">MIN(F73:AB73)</f>
        <v>5.6366245867564523E-2</v>
      </c>
    </row>
    <row r="85" spans="1:28" x14ac:dyDescent="0.25">
      <c r="A85" s="2" t="s">
        <v>1</v>
      </c>
      <c r="B85" s="11">
        <f t="shared" ref="B85:B92" si="39">AVERAGE(F74:AB74)</f>
        <v>1.235775810218123E-2</v>
      </c>
      <c r="C85" s="11">
        <f t="shared" ref="C85:C92" si="40">_xlfn.STDEV.S(F74:AB74)</f>
        <v>1.2494310213745601E-2</v>
      </c>
      <c r="D85" s="11">
        <f t="shared" si="37"/>
        <v>4.772990704826037E-2</v>
      </c>
      <c r="E85" s="11">
        <f t="shared" si="38"/>
        <v>9.6919173961840699E-4</v>
      </c>
    </row>
    <row r="86" spans="1:28" x14ac:dyDescent="0.25">
      <c r="A86" s="2" t="s">
        <v>2</v>
      </c>
      <c r="B86" s="11">
        <f t="shared" si="39"/>
        <v>3.8672887674620605E-2</v>
      </c>
      <c r="C86" s="11">
        <f t="shared" si="40"/>
        <v>9.0072022068441136E-3</v>
      </c>
      <c r="D86" s="11">
        <f t="shared" si="37"/>
        <v>5.9592024228956209E-2</v>
      </c>
      <c r="E86" s="11">
        <f t="shared" si="38"/>
        <v>2.0777054581369237E-2</v>
      </c>
    </row>
    <row r="87" spans="1:28" x14ac:dyDescent="0.25">
      <c r="A87" s="2" t="s">
        <v>3</v>
      </c>
      <c r="B87" s="11">
        <f t="shared" si="39"/>
        <v>9.4319522378958645E-2</v>
      </c>
      <c r="C87" s="11">
        <f t="shared" si="40"/>
        <v>3.0944668517572046E-2</v>
      </c>
      <c r="D87" s="11">
        <f t="shared" si="37"/>
        <v>0.15651117994612795</v>
      </c>
      <c r="E87" s="11">
        <f t="shared" si="38"/>
        <v>2.2250642976430961E-2</v>
      </c>
    </row>
    <row r="88" spans="1:28" x14ac:dyDescent="0.25">
      <c r="A88" s="2" t="s">
        <v>4</v>
      </c>
      <c r="B88" s="11">
        <f t="shared" si="39"/>
        <v>6.2663113140486976E-2</v>
      </c>
      <c r="C88" s="11">
        <f t="shared" si="40"/>
        <v>1.5481889389727724E-2</v>
      </c>
      <c r="D88" s="11">
        <f t="shared" si="37"/>
        <v>8.7402912062850724E-2</v>
      </c>
      <c r="E88" s="11">
        <f t="shared" si="38"/>
        <v>2.2629827703703698E-2</v>
      </c>
    </row>
    <row r="89" spans="1:28" x14ac:dyDescent="0.25">
      <c r="A89" s="2" t="s">
        <v>74</v>
      </c>
      <c r="B89" s="11">
        <f t="shared" si="39"/>
        <v>1.3661638979163608E-4</v>
      </c>
      <c r="C89" s="11">
        <f t="shared" si="40"/>
        <v>5.2387700147919671E-4</v>
      </c>
      <c r="D89" s="11">
        <f t="shared" si="37"/>
        <v>1.9716643546576879E-3</v>
      </c>
      <c r="E89" s="11">
        <f t="shared" si="38"/>
        <v>-1.1023781459034794E-3</v>
      </c>
    </row>
    <row r="90" spans="1:28" x14ac:dyDescent="0.25">
      <c r="A90" s="2" t="s">
        <v>6</v>
      </c>
      <c r="B90" s="11">
        <f t="shared" si="39"/>
        <v>2.7237718245254365E-6</v>
      </c>
      <c r="C90" s="11">
        <f t="shared" si="40"/>
        <v>3.5590271752688986E-4</v>
      </c>
      <c r="D90" s="11">
        <f t="shared" si="37"/>
        <v>1.319226936026936E-3</v>
      </c>
      <c r="E90" s="11">
        <f t="shared" si="38"/>
        <v>-8.8388204713804716E-4</v>
      </c>
    </row>
    <row r="91" spans="1:28" x14ac:dyDescent="0.25">
      <c r="A91" s="2" t="s">
        <v>7</v>
      </c>
      <c r="B91" s="11">
        <f t="shared" si="39"/>
        <v>0</v>
      </c>
      <c r="C91" s="11">
        <f t="shared" si="40"/>
        <v>0</v>
      </c>
      <c r="D91" s="11">
        <f t="shared" si="37"/>
        <v>0</v>
      </c>
      <c r="E91" s="11">
        <f t="shared" si="38"/>
        <v>0</v>
      </c>
    </row>
    <row r="92" spans="1:28" x14ac:dyDescent="0.25">
      <c r="A92" s="2" t="s">
        <v>8</v>
      </c>
      <c r="B92" s="11">
        <f t="shared" si="39"/>
        <v>0.29386337119836037</v>
      </c>
      <c r="C92" s="11">
        <f t="shared" si="40"/>
        <v>7.4668803766381561E-2</v>
      </c>
      <c r="D92" s="11">
        <f t="shared" si="37"/>
        <v>0.47300882986307541</v>
      </c>
      <c r="E92" s="11">
        <f t="shared" si="38"/>
        <v>0.13577430606060598</v>
      </c>
    </row>
  </sheetData>
  <mergeCells count="5">
    <mergeCell ref="A1:AB1"/>
    <mergeCell ref="A13:AB13"/>
    <mergeCell ref="A25:AB25"/>
    <mergeCell ref="A37:AB37"/>
    <mergeCell ref="A71:AB7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topLeftCell="A67" workbookViewId="0">
      <selection activeCell="A72" sqref="A72:AB72"/>
    </sheetView>
  </sheetViews>
  <sheetFormatPr defaultRowHeight="15" x14ac:dyDescent="0.25"/>
  <cols>
    <col min="1" max="1" width="10.42578125" bestFit="1" customWidth="1"/>
    <col min="2" max="2" width="17.28515625" customWidth="1"/>
    <col min="3" max="3" width="15.42578125" customWidth="1"/>
    <col min="4" max="4" width="17.5703125" customWidth="1"/>
    <col min="5" max="5" width="16.42578125" customWidth="1"/>
  </cols>
  <sheetData>
    <row r="1" spans="1:28" x14ac:dyDescent="0.25">
      <c r="A1" s="137" t="s">
        <v>226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28" x14ac:dyDescent="0.25">
      <c r="A2" s="2"/>
      <c r="B2" s="2">
        <v>0</v>
      </c>
      <c r="C2" s="2">
        <v>2</v>
      </c>
      <c r="D2" s="2">
        <v>5</v>
      </c>
      <c r="E2" s="2">
        <v>7</v>
      </c>
      <c r="F2" s="2">
        <v>9</v>
      </c>
      <c r="G2" s="2">
        <v>12</v>
      </c>
      <c r="H2" s="2">
        <v>14</v>
      </c>
      <c r="I2" s="2">
        <v>16</v>
      </c>
      <c r="J2" s="2">
        <v>19</v>
      </c>
      <c r="K2" s="2">
        <v>21</v>
      </c>
      <c r="L2" s="6">
        <v>23</v>
      </c>
      <c r="M2" s="6">
        <v>26</v>
      </c>
      <c r="N2" s="6">
        <v>28</v>
      </c>
      <c r="O2" s="2">
        <v>30</v>
      </c>
      <c r="P2" s="2">
        <v>33</v>
      </c>
      <c r="Q2" s="2">
        <v>35</v>
      </c>
      <c r="R2" s="2">
        <v>37</v>
      </c>
      <c r="S2" s="2">
        <v>40</v>
      </c>
      <c r="T2" s="2">
        <v>42</v>
      </c>
      <c r="U2" s="2">
        <v>44</v>
      </c>
      <c r="V2" s="2">
        <v>47</v>
      </c>
      <c r="W2" s="2">
        <v>50</v>
      </c>
      <c r="X2" s="2">
        <v>52</v>
      </c>
      <c r="Y2" s="2">
        <v>54</v>
      </c>
      <c r="Z2" s="2">
        <v>56</v>
      </c>
      <c r="AA2" s="2">
        <v>61</v>
      </c>
      <c r="AB2" s="2">
        <v>63</v>
      </c>
    </row>
    <row r="3" spans="1:28" x14ac:dyDescent="0.25">
      <c r="A3" s="2" t="s">
        <v>0</v>
      </c>
      <c r="B3" s="81">
        <v>320.81286</v>
      </c>
      <c r="C3" s="81">
        <v>4474.06574</v>
      </c>
      <c r="D3" s="81">
        <v>11324.71776</v>
      </c>
      <c r="E3" s="81">
        <v>19166.052619999999</v>
      </c>
      <c r="F3" s="81">
        <v>24323.61436</v>
      </c>
      <c r="G3" s="81">
        <v>27641.89878</v>
      </c>
      <c r="H3" s="81">
        <v>23910.231919999998</v>
      </c>
      <c r="I3" s="81">
        <v>18908.65926</v>
      </c>
      <c r="J3" s="81">
        <v>17460.27262</v>
      </c>
      <c r="K3" s="81">
        <v>17013.631939999999</v>
      </c>
      <c r="L3" s="81">
        <v>14103.354359999999</v>
      </c>
      <c r="M3" s="81">
        <v>12904.13774</v>
      </c>
      <c r="N3" s="81">
        <v>11846.82908</v>
      </c>
      <c r="O3" s="81">
        <v>12488.989299999999</v>
      </c>
      <c r="P3" s="81">
        <v>13163.98112</v>
      </c>
      <c r="Q3" s="81">
        <v>13255.54</v>
      </c>
      <c r="R3" s="81">
        <v>13424.61536</v>
      </c>
      <c r="S3" s="81">
        <v>13993.364519999999</v>
      </c>
      <c r="T3" s="81">
        <v>15330.843700000001</v>
      </c>
      <c r="U3" s="81">
        <v>19058.054199999999</v>
      </c>
      <c r="V3" s="81">
        <v>21930.834309999998</v>
      </c>
      <c r="W3" s="81">
        <v>25010.313999999998</v>
      </c>
      <c r="X3" s="81">
        <v>19991.958899999998</v>
      </c>
      <c r="Y3" s="81">
        <v>20658.840500000002</v>
      </c>
      <c r="Z3" s="81">
        <v>19810.9264</v>
      </c>
      <c r="AA3" s="81">
        <v>20464.9594</v>
      </c>
      <c r="AB3" s="81">
        <v>17399.693500000001</v>
      </c>
    </row>
    <row r="4" spans="1:28" x14ac:dyDescent="0.25">
      <c r="A4" s="2" t="s">
        <v>1</v>
      </c>
      <c r="B4" s="81">
        <v>0</v>
      </c>
      <c r="C4" s="81">
        <v>1941.7072599999999</v>
      </c>
      <c r="D4" s="81">
        <v>4731.4819799999996</v>
      </c>
      <c r="E4" s="81">
        <v>5896.9848599999996</v>
      </c>
      <c r="F4" s="81">
        <v>6726.7419</v>
      </c>
      <c r="G4" s="81">
        <v>7375.7461400000002</v>
      </c>
      <c r="H4" s="81">
        <v>6432.5152399999997</v>
      </c>
      <c r="I4" s="81">
        <v>4802.2416199999998</v>
      </c>
      <c r="J4" s="81">
        <v>4207.0426399999997</v>
      </c>
      <c r="K4" s="81">
        <v>3914.2467799999999</v>
      </c>
      <c r="L4" s="81">
        <v>2925.4522999999999</v>
      </c>
      <c r="M4" s="81">
        <v>2667.2294999999999</v>
      </c>
      <c r="N4" s="81">
        <v>2327.1998400000002</v>
      </c>
      <c r="O4" s="81">
        <v>2084.0193399999998</v>
      </c>
      <c r="P4" s="81">
        <v>1893.1216400000001</v>
      </c>
      <c r="Q4" s="81">
        <v>1892.3209999999999</v>
      </c>
      <c r="R4" s="81">
        <v>1694.3586600000001</v>
      </c>
      <c r="S4" s="81">
        <v>1562.48362</v>
      </c>
      <c r="T4" s="81">
        <v>1244.3334</v>
      </c>
      <c r="U4" s="81">
        <v>1201.1091999999999</v>
      </c>
      <c r="V4" s="81">
        <v>1110.6122300000002</v>
      </c>
      <c r="W4" s="81">
        <v>1189.5951</v>
      </c>
      <c r="X4" s="81">
        <v>1332.296</v>
      </c>
      <c r="Y4" s="81">
        <v>2213.5505000000003</v>
      </c>
      <c r="Z4" s="81">
        <v>2400.0659000000001</v>
      </c>
      <c r="AA4" s="81">
        <v>2870.2766999999999</v>
      </c>
      <c r="AB4" s="81">
        <v>2414.0149000000001</v>
      </c>
    </row>
    <row r="5" spans="1:28" x14ac:dyDescent="0.25">
      <c r="A5" s="2" t="s">
        <v>2</v>
      </c>
      <c r="B5" s="81">
        <v>11.85318</v>
      </c>
      <c r="C5" s="81">
        <v>2349.97192</v>
      </c>
      <c r="D5" s="81">
        <v>6994.9190200000003</v>
      </c>
      <c r="E5" s="81">
        <v>8505.9145399999998</v>
      </c>
      <c r="F5" s="81">
        <v>9527.5058800000006</v>
      </c>
      <c r="G5" s="81">
        <v>10345.6793</v>
      </c>
      <c r="H5" s="81">
        <v>8729.8327000000008</v>
      </c>
      <c r="I5" s="81">
        <v>6783.6432000000004</v>
      </c>
      <c r="J5" s="81">
        <v>6159.4783399999997</v>
      </c>
      <c r="K5" s="81">
        <v>6060.9797600000002</v>
      </c>
      <c r="L5" s="81">
        <v>5335.6548199999997</v>
      </c>
      <c r="M5" s="81">
        <v>5077.7789000000002</v>
      </c>
      <c r="N5" s="81">
        <v>4966.4344799999999</v>
      </c>
      <c r="O5" s="81">
        <v>5096.6882999999998</v>
      </c>
      <c r="P5" s="81">
        <v>5409.6947799999998</v>
      </c>
      <c r="Q5" s="81">
        <v>5389.1229999999996</v>
      </c>
      <c r="R5" s="81">
        <v>5437.5056599999998</v>
      </c>
      <c r="S5" s="81">
        <v>5535.7751200000002</v>
      </c>
      <c r="T5" s="81">
        <v>4907.5691999999999</v>
      </c>
      <c r="U5" s="81">
        <v>6515.0050000000001</v>
      </c>
      <c r="V5" s="81">
        <v>7232.7527999999993</v>
      </c>
      <c r="W5" s="81">
        <v>7967.6378000000004</v>
      </c>
      <c r="X5" s="81">
        <v>6261.9137000000001</v>
      </c>
      <c r="Y5" s="81">
        <v>6526.1365000000005</v>
      </c>
      <c r="Z5" s="81">
        <v>6446.8966999999993</v>
      </c>
      <c r="AA5" s="81">
        <v>6788.1113999999998</v>
      </c>
      <c r="AB5" s="81">
        <v>6177.7482999999993</v>
      </c>
    </row>
    <row r="6" spans="1:28" x14ac:dyDescent="0.25">
      <c r="A6" s="2" t="s">
        <v>3</v>
      </c>
      <c r="B6" s="81">
        <v>22.416920000000001</v>
      </c>
      <c r="C6" s="81">
        <v>5122.2952400000004</v>
      </c>
      <c r="D6" s="81">
        <v>17404.69398</v>
      </c>
      <c r="E6" s="81">
        <v>18872.884539999999</v>
      </c>
      <c r="F6" s="81">
        <v>20941.58006</v>
      </c>
      <c r="G6" s="81">
        <v>22565.655320000002</v>
      </c>
      <c r="H6" s="81">
        <v>19301.928619999999</v>
      </c>
      <c r="I6" s="81">
        <v>15216.54358</v>
      </c>
      <c r="J6" s="81">
        <v>14507.29456</v>
      </c>
      <c r="K6" s="81">
        <v>14229.842860000001</v>
      </c>
      <c r="L6" s="81">
        <v>13327.38132</v>
      </c>
      <c r="M6" s="81">
        <v>13087.58592</v>
      </c>
      <c r="N6" s="81">
        <v>12251.387699999999</v>
      </c>
      <c r="O6" s="81">
        <v>12349.732400000001</v>
      </c>
      <c r="P6" s="81">
        <v>13357.83836</v>
      </c>
      <c r="Q6" s="81">
        <v>13812.51</v>
      </c>
      <c r="R6" s="81">
        <v>13742.339260000001</v>
      </c>
      <c r="S6" s="81">
        <v>13170.123519999999</v>
      </c>
      <c r="T6" s="81">
        <v>9924.1368999999995</v>
      </c>
      <c r="U6" s="81">
        <v>11095.0183</v>
      </c>
      <c r="V6" s="81">
        <v>11093.52895</v>
      </c>
      <c r="W6" s="81">
        <v>11986.6129</v>
      </c>
      <c r="X6" s="81">
        <v>10504.370200000001</v>
      </c>
      <c r="Y6" s="81">
        <v>13037.715</v>
      </c>
      <c r="Z6" s="81">
        <v>13325.350699999999</v>
      </c>
      <c r="AA6" s="81">
        <v>14968.544600000001</v>
      </c>
      <c r="AB6" s="81">
        <v>13107.105599999999</v>
      </c>
    </row>
    <row r="7" spans="1:28" x14ac:dyDescent="0.25">
      <c r="A7" s="2" t="s">
        <v>4</v>
      </c>
      <c r="B7" s="81">
        <v>0</v>
      </c>
      <c r="C7" s="81">
        <v>3278.1517800000001</v>
      </c>
      <c r="D7" s="81">
        <v>10552.404759999999</v>
      </c>
      <c r="E7" s="81">
        <v>13121.325220000001</v>
      </c>
      <c r="F7" s="81">
        <v>15409.864439999999</v>
      </c>
      <c r="G7" s="81">
        <v>17133.300759999998</v>
      </c>
      <c r="H7" s="81">
        <v>14205.606739999999</v>
      </c>
      <c r="I7" s="81">
        <v>11077.144</v>
      </c>
      <c r="J7" s="81">
        <v>10036.13486</v>
      </c>
      <c r="K7" s="81">
        <v>9537.3652999999995</v>
      </c>
      <c r="L7" s="81">
        <v>8793.7744999999995</v>
      </c>
      <c r="M7" s="81">
        <v>8530.2611199999992</v>
      </c>
      <c r="N7" s="81">
        <v>8019.4939599999998</v>
      </c>
      <c r="O7" s="81">
        <v>8183.5005799999999</v>
      </c>
      <c r="P7" s="81">
        <v>8954.8971799999999</v>
      </c>
      <c r="Q7" s="81">
        <v>9123.7829999999994</v>
      </c>
      <c r="R7" s="81">
        <v>9106.6517399999993</v>
      </c>
      <c r="S7" s="81">
        <v>9106.2785999999996</v>
      </c>
      <c r="T7" s="81">
        <v>7107.0445</v>
      </c>
      <c r="U7" s="81">
        <v>9698.5047999999988</v>
      </c>
      <c r="V7" s="81">
        <v>10915.414930000001</v>
      </c>
      <c r="W7" s="81">
        <v>11927.483</v>
      </c>
      <c r="X7" s="81">
        <v>9437.8891999999996</v>
      </c>
      <c r="Y7" s="81">
        <v>9818.5290000000005</v>
      </c>
      <c r="Z7" s="81">
        <v>9648.8531000000003</v>
      </c>
      <c r="AA7" s="81">
        <v>10238.832</v>
      </c>
      <c r="AB7" s="81">
        <v>8872.6212999999989</v>
      </c>
    </row>
    <row r="8" spans="1:28" x14ac:dyDescent="0.25">
      <c r="A8" s="2" t="s">
        <v>74</v>
      </c>
      <c r="B8" s="81">
        <v>0</v>
      </c>
      <c r="C8" s="81">
        <v>982.21578</v>
      </c>
      <c r="D8" s="81">
        <v>649.76772000000005</v>
      </c>
      <c r="E8" s="81">
        <v>182.40338</v>
      </c>
      <c r="F8" s="81">
        <v>78.716859999999997</v>
      </c>
      <c r="G8" s="81">
        <v>0</v>
      </c>
      <c r="H8" s="81">
        <v>120.76739999999999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  <c r="Z8" s="81">
        <v>0</v>
      </c>
      <c r="AA8" s="81">
        <v>0</v>
      </c>
      <c r="AB8" s="81">
        <v>0</v>
      </c>
    </row>
    <row r="9" spans="1:28" x14ac:dyDescent="0.25">
      <c r="A9" s="2" t="s">
        <v>6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1">
        <v>337.21688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81">
        <v>0</v>
      </c>
    </row>
    <row r="10" spans="1:28" x14ac:dyDescent="0.25">
      <c r="A10" s="2" t="s">
        <v>7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</row>
    <row r="11" spans="1:28" x14ac:dyDescent="0.25">
      <c r="A11" s="2" t="s">
        <v>8</v>
      </c>
      <c r="B11" s="81">
        <f>SUM(B3:B10)</f>
        <v>355.08296000000001</v>
      </c>
      <c r="C11" s="81">
        <f t="shared" ref="C11:AB11" si="0">SUM(C3:C10)</f>
        <v>18148.407719999999</v>
      </c>
      <c r="D11" s="81">
        <f t="shared" si="0"/>
        <v>51657.985220000002</v>
      </c>
      <c r="E11" s="81">
        <f t="shared" si="0"/>
        <v>65745.565159999998</v>
      </c>
      <c r="F11" s="81">
        <f t="shared" si="0"/>
        <v>77008.023499999996</v>
      </c>
      <c r="G11" s="81">
        <f t="shared" si="0"/>
        <v>85062.280299999999</v>
      </c>
      <c r="H11" s="81">
        <f t="shared" si="0"/>
        <v>72700.882619999989</v>
      </c>
      <c r="I11" s="81">
        <f t="shared" si="0"/>
        <v>56788.231659999998</v>
      </c>
      <c r="J11" s="81">
        <f t="shared" si="0"/>
        <v>52370.223019999998</v>
      </c>
      <c r="K11" s="81">
        <f t="shared" si="0"/>
        <v>51093.283519999997</v>
      </c>
      <c r="L11" s="81">
        <f t="shared" si="0"/>
        <v>44485.617299999998</v>
      </c>
      <c r="M11" s="81">
        <f t="shared" si="0"/>
        <v>42266.993180000005</v>
      </c>
      <c r="N11" s="81">
        <f t="shared" si="0"/>
        <v>39411.34506</v>
      </c>
      <c r="O11" s="81">
        <f t="shared" si="0"/>
        <v>40202.929920000002</v>
      </c>
      <c r="P11" s="81">
        <f t="shared" si="0"/>
        <v>42779.533080000001</v>
      </c>
      <c r="Q11" s="81">
        <f t="shared" si="0"/>
        <v>43473.277000000002</v>
      </c>
      <c r="R11" s="81">
        <f t="shared" si="0"/>
        <v>43405.470679999999</v>
      </c>
      <c r="S11" s="81">
        <f t="shared" si="0"/>
        <v>43368.025379999999</v>
      </c>
      <c r="T11" s="81">
        <f t="shared" si="0"/>
        <v>38513.9277</v>
      </c>
      <c r="U11" s="81">
        <f t="shared" si="0"/>
        <v>47567.691500000001</v>
      </c>
      <c r="V11" s="81">
        <f t="shared" si="0"/>
        <v>52283.143219999998</v>
      </c>
      <c r="W11" s="81">
        <f t="shared" si="0"/>
        <v>58081.642800000001</v>
      </c>
      <c r="X11" s="81">
        <f t="shared" si="0"/>
        <v>47528.427999999993</v>
      </c>
      <c r="Y11" s="81">
        <f t="shared" si="0"/>
        <v>52254.77150000001</v>
      </c>
      <c r="Z11" s="81">
        <f t="shared" si="0"/>
        <v>51632.092800000006</v>
      </c>
      <c r="AA11" s="81">
        <f t="shared" si="0"/>
        <v>55330.724099999999</v>
      </c>
      <c r="AB11" s="81">
        <f t="shared" si="0"/>
        <v>47971.183600000004</v>
      </c>
    </row>
    <row r="12" spans="1:28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28" x14ac:dyDescent="0.25">
      <c r="A13" s="137" t="s">
        <v>227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</row>
    <row r="14" spans="1:28" x14ac:dyDescent="0.25">
      <c r="A14" s="2" t="s">
        <v>73</v>
      </c>
      <c r="B14" s="2">
        <v>0</v>
      </c>
      <c r="C14" s="2">
        <v>2</v>
      </c>
      <c r="D14" s="2">
        <v>5</v>
      </c>
      <c r="E14" s="2">
        <v>7</v>
      </c>
      <c r="F14" s="2">
        <v>9</v>
      </c>
      <c r="G14" s="2">
        <v>12</v>
      </c>
      <c r="H14" s="2">
        <v>14</v>
      </c>
      <c r="I14" s="2">
        <v>16</v>
      </c>
      <c r="J14" s="2">
        <v>19</v>
      </c>
      <c r="K14" s="2">
        <v>21</v>
      </c>
      <c r="L14" s="2">
        <v>23</v>
      </c>
      <c r="M14" s="2">
        <v>26</v>
      </c>
      <c r="N14" s="2">
        <v>28</v>
      </c>
      <c r="O14" s="2">
        <v>30</v>
      </c>
      <c r="P14" s="2">
        <v>33</v>
      </c>
      <c r="Q14" s="2">
        <v>35</v>
      </c>
      <c r="R14" s="2">
        <v>37</v>
      </c>
      <c r="S14" s="2">
        <v>40</v>
      </c>
      <c r="T14" s="2">
        <v>42</v>
      </c>
      <c r="U14" s="2">
        <v>44</v>
      </c>
      <c r="V14" s="2">
        <v>47</v>
      </c>
      <c r="W14" s="2">
        <v>49</v>
      </c>
      <c r="X14" s="2">
        <v>51</v>
      </c>
      <c r="Y14" s="2">
        <v>54</v>
      </c>
      <c r="Z14" s="2">
        <v>58</v>
      </c>
      <c r="AA14" s="2">
        <v>61</v>
      </c>
      <c r="AB14" s="2">
        <v>63</v>
      </c>
    </row>
    <row r="15" spans="1:28" x14ac:dyDescent="0.25">
      <c r="A15" s="2" t="s">
        <v>0</v>
      </c>
      <c r="B15" s="81">
        <f>B3*0.67/1</f>
        <v>214.94461620000001</v>
      </c>
      <c r="C15" s="81">
        <f t="shared" ref="C15:AB22" si="1">C3*0.67/1</f>
        <v>2997.6240458000002</v>
      </c>
      <c r="D15" s="81">
        <f t="shared" si="1"/>
        <v>7587.5608991999998</v>
      </c>
      <c r="E15" s="81">
        <f t="shared" si="1"/>
        <v>12841.255255399999</v>
      </c>
      <c r="F15" s="81">
        <f t="shared" si="1"/>
        <v>16296.821621200001</v>
      </c>
      <c r="G15" s="81">
        <f t="shared" si="1"/>
        <v>18520.072182600001</v>
      </c>
      <c r="H15" s="81">
        <f t="shared" si="1"/>
        <v>16019.8553864</v>
      </c>
      <c r="I15" s="81">
        <f t="shared" si="1"/>
        <v>12668.801704200001</v>
      </c>
      <c r="J15" s="81">
        <f t="shared" si="1"/>
        <v>11698.382655400001</v>
      </c>
      <c r="K15" s="81">
        <f t="shared" si="1"/>
        <v>11399.133399800001</v>
      </c>
      <c r="L15" s="81">
        <f t="shared" si="1"/>
        <v>9449.2474211999997</v>
      </c>
      <c r="M15" s="81">
        <f t="shared" si="1"/>
        <v>8645.7722857999997</v>
      </c>
      <c r="N15" s="81">
        <f t="shared" si="1"/>
        <v>7937.3754835999998</v>
      </c>
      <c r="O15" s="81">
        <f t="shared" si="1"/>
        <v>8367.6228310000006</v>
      </c>
      <c r="P15" s="81">
        <f t="shared" si="1"/>
        <v>8819.8673504000017</v>
      </c>
      <c r="Q15" s="81">
        <f t="shared" si="1"/>
        <v>8881.2118000000009</v>
      </c>
      <c r="R15" s="81">
        <f t="shared" si="1"/>
        <v>8994.4922912000002</v>
      </c>
      <c r="S15" s="81">
        <f t="shared" si="1"/>
        <v>9375.5542284000003</v>
      </c>
      <c r="T15" s="81">
        <f t="shared" si="1"/>
        <v>10271.665279000001</v>
      </c>
      <c r="U15" s="81">
        <f t="shared" si="1"/>
        <v>12768.896314</v>
      </c>
      <c r="V15" s="81">
        <f t="shared" si="1"/>
        <v>14693.658987700001</v>
      </c>
      <c r="W15" s="81">
        <f t="shared" si="1"/>
        <v>16756.910380000001</v>
      </c>
      <c r="X15" s="81">
        <f t="shared" si="1"/>
        <v>13394.612462999999</v>
      </c>
      <c r="Y15" s="81">
        <f t="shared" si="1"/>
        <v>13841.423135000003</v>
      </c>
      <c r="Z15" s="81">
        <f t="shared" si="1"/>
        <v>13273.320688000002</v>
      </c>
      <c r="AA15" s="81">
        <f t="shared" si="1"/>
        <v>13711.522798</v>
      </c>
      <c r="AB15" s="81">
        <f t="shared" si="1"/>
        <v>11657.794645000002</v>
      </c>
    </row>
    <row r="16" spans="1:28" x14ac:dyDescent="0.25">
      <c r="A16" s="2" t="s">
        <v>1</v>
      </c>
      <c r="B16" s="81">
        <f t="shared" ref="B16:Q22" si="2">B4*0.67/1</f>
        <v>0</v>
      </c>
      <c r="C16" s="81">
        <f t="shared" si="2"/>
        <v>1300.9438642</v>
      </c>
      <c r="D16" s="81">
        <f t="shared" si="2"/>
        <v>3170.0929265999998</v>
      </c>
      <c r="E16" s="81">
        <f t="shared" si="2"/>
        <v>3950.9798562000001</v>
      </c>
      <c r="F16" s="81">
        <f t="shared" si="2"/>
        <v>4506.9170730000005</v>
      </c>
      <c r="G16" s="81">
        <f t="shared" si="2"/>
        <v>4941.7499138000003</v>
      </c>
      <c r="H16" s="81">
        <f t="shared" si="2"/>
        <v>4309.7852107999997</v>
      </c>
      <c r="I16" s="81">
        <f t="shared" si="2"/>
        <v>3217.5018854</v>
      </c>
      <c r="J16" s="81">
        <f t="shared" si="2"/>
        <v>2818.7185688</v>
      </c>
      <c r="K16" s="81">
        <f t="shared" si="2"/>
        <v>2622.5453425999999</v>
      </c>
      <c r="L16" s="81">
        <f t="shared" si="2"/>
        <v>1960.0530410000001</v>
      </c>
      <c r="M16" s="81">
        <f t="shared" si="2"/>
        <v>1787.0437650000001</v>
      </c>
      <c r="N16" s="81">
        <f t="shared" si="2"/>
        <v>1559.2238928000002</v>
      </c>
      <c r="O16" s="81">
        <f t="shared" si="2"/>
        <v>1396.2929578000001</v>
      </c>
      <c r="P16" s="81">
        <f t="shared" si="2"/>
        <v>1268.3914988000001</v>
      </c>
      <c r="Q16" s="81">
        <f t="shared" si="2"/>
        <v>1267.8550700000001</v>
      </c>
      <c r="R16" s="81">
        <f t="shared" si="1"/>
        <v>1135.2203022000001</v>
      </c>
      <c r="S16" s="81">
        <f t="shared" si="1"/>
        <v>1046.8640253999999</v>
      </c>
      <c r="T16" s="81">
        <f t="shared" si="1"/>
        <v>833.70337800000004</v>
      </c>
      <c r="U16" s="81">
        <f t="shared" si="1"/>
        <v>804.74316399999998</v>
      </c>
      <c r="V16" s="81">
        <f t="shared" si="1"/>
        <v>744.11019410000017</v>
      </c>
      <c r="W16" s="81">
        <f t="shared" si="1"/>
        <v>797.02871700000003</v>
      </c>
      <c r="X16" s="81">
        <f t="shared" si="1"/>
        <v>892.63832000000014</v>
      </c>
      <c r="Y16" s="81">
        <f t="shared" si="1"/>
        <v>1483.0788350000003</v>
      </c>
      <c r="Z16" s="81">
        <f t="shared" si="1"/>
        <v>1608.0441530000001</v>
      </c>
      <c r="AA16" s="81">
        <f t="shared" si="1"/>
        <v>1923.0853890000001</v>
      </c>
      <c r="AB16" s="81">
        <f t="shared" si="1"/>
        <v>1617.3899830000003</v>
      </c>
    </row>
    <row r="17" spans="1:28" x14ac:dyDescent="0.25">
      <c r="A17" s="2" t="s">
        <v>2</v>
      </c>
      <c r="B17" s="81">
        <f t="shared" si="2"/>
        <v>7.9416306000000008</v>
      </c>
      <c r="C17" s="81">
        <f t="shared" si="1"/>
        <v>1574.4811864000001</v>
      </c>
      <c r="D17" s="81">
        <f t="shared" si="1"/>
        <v>4686.5957434000002</v>
      </c>
      <c r="E17" s="81">
        <f t="shared" si="1"/>
        <v>5698.9627418</v>
      </c>
      <c r="F17" s="81">
        <f t="shared" si="1"/>
        <v>6383.4289396000004</v>
      </c>
      <c r="G17" s="81">
        <f t="shared" si="1"/>
        <v>6931.6051310000003</v>
      </c>
      <c r="H17" s="81">
        <f t="shared" si="1"/>
        <v>5848.9879090000013</v>
      </c>
      <c r="I17" s="81">
        <f t="shared" si="1"/>
        <v>4545.0409440000003</v>
      </c>
      <c r="J17" s="81">
        <f t="shared" si="1"/>
        <v>4126.8504878000003</v>
      </c>
      <c r="K17" s="81">
        <f t="shared" si="1"/>
        <v>4060.8564392000003</v>
      </c>
      <c r="L17" s="81">
        <f t="shared" si="1"/>
        <v>3574.8887294000001</v>
      </c>
      <c r="M17" s="81">
        <f t="shared" si="1"/>
        <v>3402.1118630000005</v>
      </c>
      <c r="N17" s="81">
        <f t="shared" si="1"/>
        <v>3327.5111016000001</v>
      </c>
      <c r="O17" s="81">
        <f t="shared" si="1"/>
        <v>3414.7811609999999</v>
      </c>
      <c r="P17" s="81">
        <f t="shared" si="1"/>
        <v>3624.4955026000002</v>
      </c>
      <c r="Q17" s="81">
        <f t="shared" si="1"/>
        <v>3610.7124100000001</v>
      </c>
      <c r="R17" s="81">
        <f t="shared" si="1"/>
        <v>3643.1287922000001</v>
      </c>
      <c r="S17" s="81">
        <f t="shared" si="1"/>
        <v>3708.9693304000002</v>
      </c>
      <c r="T17" s="81">
        <f t="shared" si="1"/>
        <v>3288.0713640000004</v>
      </c>
      <c r="U17" s="81">
        <f t="shared" si="1"/>
        <v>4365.0533500000001</v>
      </c>
      <c r="V17" s="81">
        <f t="shared" si="1"/>
        <v>4845.9443759999995</v>
      </c>
      <c r="W17" s="81">
        <f t="shared" si="1"/>
        <v>5338.3173260000003</v>
      </c>
      <c r="X17" s="81">
        <f t="shared" si="1"/>
        <v>4195.4821790000005</v>
      </c>
      <c r="Y17" s="81">
        <f t="shared" si="1"/>
        <v>4372.5114550000008</v>
      </c>
      <c r="Z17" s="81">
        <f t="shared" si="1"/>
        <v>4319.4207889999998</v>
      </c>
      <c r="AA17" s="81">
        <f t="shared" si="1"/>
        <v>4548.0346380000001</v>
      </c>
      <c r="AB17" s="81">
        <f t="shared" si="1"/>
        <v>4139.0913609999998</v>
      </c>
    </row>
    <row r="18" spans="1:28" x14ac:dyDescent="0.25">
      <c r="A18" s="2" t="s">
        <v>3</v>
      </c>
      <c r="B18" s="81">
        <f t="shared" si="2"/>
        <v>15.019336400000002</v>
      </c>
      <c r="C18" s="81">
        <f t="shared" si="1"/>
        <v>3431.9378108000005</v>
      </c>
      <c r="D18" s="81">
        <f t="shared" si="1"/>
        <v>11661.144966600001</v>
      </c>
      <c r="E18" s="81">
        <f t="shared" si="1"/>
        <v>12644.8326418</v>
      </c>
      <c r="F18" s="81">
        <f t="shared" si="1"/>
        <v>14030.8586402</v>
      </c>
      <c r="G18" s="81">
        <f t="shared" si="1"/>
        <v>15118.989064400002</v>
      </c>
      <c r="H18" s="81">
        <f t="shared" si="1"/>
        <v>12932.2921754</v>
      </c>
      <c r="I18" s="81">
        <f t="shared" si="1"/>
        <v>10195.0841986</v>
      </c>
      <c r="J18" s="81">
        <f t="shared" si="1"/>
        <v>9719.8873552000005</v>
      </c>
      <c r="K18" s="81">
        <f t="shared" si="1"/>
        <v>9533.9947162000008</v>
      </c>
      <c r="L18" s="81">
        <f t="shared" si="1"/>
        <v>8929.3454844000007</v>
      </c>
      <c r="M18" s="81">
        <f t="shared" si="1"/>
        <v>8768.6825664000007</v>
      </c>
      <c r="N18" s="81">
        <f t="shared" si="1"/>
        <v>8208.4297590000006</v>
      </c>
      <c r="O18" s="81">
        <f t="shared" si="1"/>
        <v>8274.3207080000011</v>
      </c>
      <c r="P18" s="81">
        <f t="shared" si="1"/>
        <v>8949.7517012000008</v>
      </c>
      <c r="Q18" s="81">
        <f t="shared" si="1"/>
        <v>9254.3816999999999</v>
      </c>
      <c r="R18" s="81">
        <f t="shared" si="1"/>
        <v>9207.3673042000009</v>
      </c>
      <c r="S18" s="81">
        <f t="shared" si="1"/>
        <v>8823.9827583999995</v>
      </c>
      <c r="T18" s="81">
        <f t="shared" si="1"/>
        <v>6649.1717230000004</v>
      </c>
      <c r="U18" s="81">
        <f t="shared" si="1"/>
        <v>7433.6622610000004</v>
      </c>
      <c r="V18" s="81">
        <f t="shared" si="1"/>
        <v>7432.6643965000003</v>
      </c>
      <c r="W18" s="81">
        <f t="shared" si="1"/>
        <v>8031.030643000001</v>
      </c>
      <c r="X18" s="81">
        <f t="shared" si="1"/>
        <v>7037.9280340000014</v>
      </c>
      <c r="Y18" s="81">
        <f t="shared" si="1"/>
        <v>8735.2690500000008</v>
      </c>
      <c r="Z18" s="81">
        <f t="shared" si="1"/>
        <v>8927.9849689999992</v>
      </c>
      <c r="AA18" s="81">
        <f t="shared" si="1"/>
        <v>10028.924882000001</v>
      </c>
      <c r="AB18" s="81">
        <f t="shared" si="1"/>
        <v>8781.7607520000001</v>
      </c>
    </row>
    <row r="19" spans="1:28" x14ac:dyDescent="0.25">
      <c r="A19" s="2" t="s">
        <v>4</v>
      </c>
      <c r="B19" s="81">
        <f t="shared" si="2"/>
        <v>0</v>
      </c>
      <c r="C19" s="81">
        <f t="shared" si="1"/>
        <v>2196.3616926000004</v>
      </c>
      <c r="D19" s="81">
        <f t="shared" si="1"/>
        <v>7070.1111891999999</v>
      </c>
      <c r="E19" s="81">
        <f t="shared" si="1"/>
        <v>8791.2878974000014</v>
      </c>
      <c r="F19" s="81">
        <f t="shared" si="1"/>
        <v>10324.6091748</v>
      </c>
      <c r="G19" s="81">
        <f t="shared" si="1"/>
        <v>11479.311509199999</v>
      </c>
      <c r="H19" s="81">
        <f t="shared" si="1"/>
        <v>9517.7565157999998</v>
      </c>
      <c r="I19" s="81">
        <f t="shared" si="1"/>
        <v>7421.6864800000003</v>
      </c>
      <c r="J19" s="81">
        <f t="shared" si="1"/>
        <v>6724.2103562000002</v>
      </c>
      <c r="K19" s="81">
        <f t="shared" si="1"/>
        <v>6390.0347510000001</v>
      </c>
      <c r="L19" s="81">
        <f t="shared" si="1"/>
        <v>5891.8289150000001</v>
      </c>
      <c r="M19" s="81">
        <f t="shared" si="1"/>
        <v>5715.2749503999994</v>
      </c>
      <c r="N19" s="81">
        <f t="shared" si="1"/>
        <v>5373.0609531999999</v>
      </c>
      <c r="O19" s="81">
        <f t="shared" si="1"/>
        <v>5482.9453886000001</v>
      </c>
      <c r="P19" s="81">
        <f t="shared" si="1"/>
        <v>5999.7811105999999</v>
      </c>
      <c r="Q19" s="81">
        <f t="shared" si="1"/>
        <v>6112.9346100000002</v>
      </c>
      <c r="R19" s="81">
        <f t="shared" si="1"/>
        <v>6101.4566658000003</v>
      </c>
      <c r="S19" s="81">
        <f t="shared" si="1"/>
        <v>6101.2066620000005</v>
      </c>
      <c r="T19" s="81">
        <f t="shared" si="1"/>
        <v>4761.7198150000004</v>
      </c>
      <c r="U19" s="81">
        <f t="shared" si="1"/>
        <v>6497.998216</v>
      </c>
      <c r="V19" s="81">
        <f t="shared" si="1"/>
        <v>7313.3280031000013</v>
      </c>
      <c r="W19" s="81">
        <f t="shared" si="1"/>
        <v>7991.4136100000005</v>
      </c>
      <c r="X19" s="81">
        <f t="shared" si="1"/>
        <v>6323.3857640000006</v>
      </c>
      <c r="Y19" s="81">
        <f t="shared" si="1"/>
        <v>6578.4144300000007</v>
      </c>
      <c r="Z19" s="81">
        <f t="shared" si="1"/>
        <v>6464.7315770000005</v>
      </c>
      <c r="AA19" s="81">
        <f t="shared" si="1"/>
        <v>6860.0174400000005</v>
      </c>
      <c r="AB19" s="81">
        <f t="shared" si="1"/>
        <v>5944.6562709999998</v>
      </c>
    </row>
    <row r="20" spans="1:28" x14ac:dyDescent="0.25">
      <c r="A20" s="2" t="s">
        <v>74</v>
      </c>
      <c r="B20" s="81">
        <f t="shared" si="2"/>
        <v>0</v>
      </c>
      <c r="C20" s="81">
        <f t="shared" si="1"/>
        <v>658.0845726</v>
      </c>
      <c r="D20" s="81">
        <f t="shared" si="1"/>
        <v>435.34437240000005</v>
      </c>
      <c r="E20" s="81">
        <f t="shared" si="1"/>
        <v>122.2102646</v>
      </c>
      <c r="F20" s="81">
        <f t="shared" si="1"/>
        <v>52.740296200000003</v>
      </c>
      <c r="G20" s="81">
        <f t="shared" si="1"/>
        <v>0</v>
      </c>
      <c r="H20" s="81">
        <f t="shared" si="1"/>
        <v>80.914158</v>
      </c>
      <c r="I20" s="81">
        <f t="shared" si="1"/>
        <v>0</v>
      </c>
      <c r="J20" s="81">
        <f t="shared" si="1"/>
        <v>0</v>
      </c>
      <c r="K20" s="81">
        <f t="shared" si="1"/>
        <v>0</v>
      </c>
      <c r="L20" s="81">
        <f t="shared" si="1"/>
        <v>0</v>
      </c>
      <c r="M20" s="81">
        <f t="shared" si="1"/>
        <v>0</v>
      </c>
      <c r="N20" s="81">
        <f t="shared" si="1"/>
        <v>0</v>
      </c>
      <c r="O20" s="81">
        <f t="shared" si="1"/>
        <v>0</v>
      </c>
      <c r="P20" s="81">
        <f t="shared" si="1"/>
        <v>0</v>
      </c>
      <c r="Q20" s="81">
        <f t="shared" si="1"/>
        <v>0</v>
      </c>
      <c r="R20" s="81">
        <f t="shared" si="1"/>
        <v>0</v>
      </c>
      <c r="S20" s="81">
        <f t="shared" si="1"/>
        <v>0</v>
      </c>
      <c r="T20" s="81">
        <f t="shared" si="1"/>
        <v>0</v>
      </c>
      <c r="U20" s="81">
        <f t="shared" si="1"/>
        <v>0</v>
      </c>
      <c r="V20" s="81">
        <f t="shared" si="1"/>
        <v>0</v>
      </c>
      <c r="W20" s="81">
        <f t="shared" si="1"/>
        <v>0</v>
      </c>
      <c r="X20" s="81">
        <f t="shared" si="1"/>
        <v>0</v>
      </c>
      <c r="Y20" s="81">
        <f t="shared" si="1"/>
        <v>0</v>
      </c>
      <c r="Z20" s="81">
        <f t="shared" si="1"/>
        <v>0</v>
      </c>
      <c r="AA20" s="81">
        <f t="shared" si="1"/>
        <v>0</v>
      </c>
      <c r="AB20" s="81">
        <f t="shared" si="1"/>
        <v>0</v>
      </c>
    </row>
    <row r="21" spans="1:28" x14ac:dyDescent="0.25">
      <c r="A21" s="2" t="s">
        <v>6</v>
      </c>
      <c r="B21" s="81">
        <f t="shared" si="2"/>
        <v>0</v>
      </c>
      <c r="C21" s="81">
        <f t="shared" si="1"/>
        <v>0</v>
      </c>
      <c r="D21" s="81">
        <f t="shared" si="1"/>
        <v>0</v>
      </c>
      <c r="E21" s="81">
        <f t="shared" si="1"/>
        <v>0</v>
      </c>
      <c r="F21" s="81">
        <f t="shared" si="1"/>
        <v>0</v>
      </c>
      <c r="G21" s="81">
        <f t="shared" si="1"/>
        <v>0</v>
      </c>
      <c r="H21" s="81">
        <f t="shared" si="1"/>
        <v>0</v>
      </c>
      <c r="I21" s="81">
        <f t="shared" si="1"/>
        <v>0</v>
      </c>
      <c r="J21" s="81">
        <f t="shared" si="1"/>
        <v>0</v>
      </c>
      <c r="K21" s="81">
        <f t="shared" si="1"/>
        <v>225.93530960000001</v>
      </c>
      <c r="L21" s="81">
        <f t="shared" si="1"/>
        <v>0</v>
      </c>
      <c r="M21" s="81">
        <f t="shared" si="1"/>
        <v>0</v>
      </c>
      <c r="N21" s="81">
        <f t="shared" si="1"/>
        <v>0</v>
      </c>
      <c r="O21" s="81">
        <f t="shared" si="1"/>
        <v>0</v>
      </c>
      <c r="P21" s="81">
        <f t="shared" si="1"/>
        <v>0</v>
      </c>
      <c r="Q21" s="81">
        <f t="shared" si="1"/>
        <v>0</v>
      </c>
      <c r="R21" s="81">
        <f t="shared" si="1"/>
        <v>0</v>
      </c>
      <c r="S21" s="81">
        <f t="shared" si="1"/>
        <v>0</v>
      </c>
      <c r="T21" s="81">
        <f t="shared" si="1"/>
        <v>0</v>
      </c>
      <c r="U21" s="81">
        <f t="shared" si="1"/>
        <v>0</v>
      </c>
      <c r="V21" s="81">
        <f t="shared" si="1"/>
        <v>0</v>
      </c>
      <c r="W21" s="81">
        <f t="shared" si="1"/>
        <v>0</v>
      </c>
      <c r="X21" s="81">
        <f t="shared" si="1"/>
        <v>0</v>
      </c>
      <c r="Y21" s="81">
        <f t="shared" si="1"/>
        <v>0</v>
      </c>
      <c r="Z21" s="81">
        <f t="shared" si="1"/>
        <v>0</v>
      </c>
      <c r="AA21" s="81">
        <f t="shared" si="1"/>
        <v>0</v>
      </c>
      <c r="AB21" s="81">
        <f t="shared" si="1"/>
        <v>0</v>
      </c>
    </row>
    <row r="22" spans="1:28" x14ac:dyDescent="0.25">
      <c r="A22" s="2" t="s">
        <v>7</v>
      </c>
      <c r="B22" s="81">
        <f t="shared" si="2"/>
        <v>0</v>
      </c>
      <c r="C22" s="81">
        <f t="shared" si="1"/>
        <v>0</v>
      </c>
      <c r="D22" s="81">
        <f t="shared" si="1"/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81">
        <f t="shared" si="1"/>
        <v>0</v>
      </c>
      <c r="N22" s="81">
        <f t="shared" si="1"/>
        <v>0</v>
      </c>
      <c r="O22" s="81">
        <f t="shared" si="1"/>
        <v>0</v>
      </c>
      <c r="P22" s="81">
        <f t="shared" si="1"/>
        <v>0</v>
      </c>
      <c r="Q22" s="81">
        <f t="shared" si="1"/>
        <v>0</v>
      </c>
      <c r="R22" s="81">
        <f t="shared" si="1"/>
        <v>0</v>
      </c>
      <c r="S22" s="81">
        <f t="shared" si="1"/>
        <v>0</v>
      </c>
      <c r="T22" s="81">
        <f t="shared" si="1"/>
        <v>0</v>
      </c>
      <c r="U22" s="81">
        <f t="shared" si="1"/>
        <v>0</v>
      </c>
      <c r="V22" s="81">
        <f t="shared" si="1"/>
        <v>0</v>
      </c>
      <c r="W22" s="81">
        <f t="shared" si="1"/>
        <v>0</v>
      </c>
      <c r="X22" s="81">
        <f t="shared" si="1"/>
        <v>0</v>
      </c>
      <c r="Y22" s="81">
        <f t="shared" si="1"/>
        <v>0</v>
      </c>
      <c r="Z22" s="81">
        <f t="shared" si="1"/>
        <v>0</v>
      </c>
      <c r="AA22" s="81">
        <f t="shared" si="1"/>
        <v>0</v>
      </c>
      <c r="AB22" s="81">
        <f t="shared" si="1"/>
        <v>0</v>
      </c>
    </row>
    <row r="23" spans="1:28" x14ac:dyDescent="0.25">
      <c r="A23" s="2" t="s">
        <v>8</v>
      </c>
      <c r="B23" s="81">
        <f>SUM(B15:B22)</f>
        <v>237.90558320000002</v>
      </c>
      <c r="C23" s="81">
        <f t="shared" ref="C23:AB23" si="3">SUM(C15:C22)</f>
        <v>12159.4331724</v>
      </c>
      <c r="D23" s="81">
        <f t="shared" si="3"/>
        <v>34610.850097400005</v>
      </c>
      <c r="E23" s="81">
        <f t="shared" si="3"/>
        <v>44049.528657200004</v>
      </c>
      <c r="F23" s="81">
        <f t="shared" si="3"/>
        <v>51595.375745000005</v>
      </c>
      <c r="G23" s="81">
        <f t="shared" si="3"/>
        <v>56991.727801000001</v>
      </c>
      <c r="H23" s="81">
        <f t="shared" si="3"/>
        <v>48709.5913554</v>
      </c>
      <c r="I23" s="81">
        <f t="shared" si="3"/>
        <v>38048.115212200006</v>
      </c>
      <c r="J23" s="81">
        <f t="shared" si="3"/>
        <v>35088.0494234</v>
      </c>
      <c r="K23" s="81">
        <f t="shared" si="3"/>
        <v>34232.499958399996</v>
      </c>
      <c r="L23" s="81">
        <f t="shared" si="3"/>
        <v>29805.363591000001</v>
      </c>
      <c r="M23" s="81">
        <f t="shared" si="3"/>
        <v>28318.885430599999</v>
      </c>
      <c r="N23" s="81">
        <f t="shared" si="3"/>
        <v>26405.601190200003</v>
      </c>
      <c r="O23" s="81">
        <f t="shared" si="3"/>
        <v>26935.963046400004</v>
      </c>
      <c r="P23" s="81">
        <f t="shared" si="3"/>
        <v>28662.287163600005</v>
      </c>
      <c r="Q23" s="81">
        <f t="shared" si="3"/>
        <v>29127.095590000001</v>
      </c>
      <c r="R23" s="81">
        <f t="shared" si="3"/>
        <v>29081.665355600002</v>
      </c>
      <c r="S23" s="81">
        <f t="shared" si="3"/>
        <v>29056.5770046</v>
      </c>
      <c r="T23" s="81">
        <f t="shared" si="3"/>
        <v>25804.331559000002</v>
      </c>
      <c r="U23" s="81">
        <f t="shared" si="3"/>
        <v>31870.353305000001</v>
      </c>
      <c r="V23" s="81">
        <f t="shared" si="3"/>
        <v>35029.705957400001</v>
      </c>
      <c r="W23" s="81">
        <f t="shared" si="3"/>
        <v>38914.700676000008</v>
      </c>
      <c r="X23" s="81">
        <f t="shared" si="3"/>
        <v>31844.046760000005</v>
      </c>
      <c r="Y23" s="81">
        <f t="shared" si="3"/>
        <v>35010.696905000004</v>
      </c>
      <c r="Z23" s="81">
        <f t="shared" si="3"/>
        <v>34593.502176000002</v>
      </c>
      <c r="AA23" s="81">
        <f t="shared" si="3"/>
        <v>37071.585147000005</v>
      </c>
      <c r="AB23" s="81">
        <f t="shared" si="3"/>
        <v>32140.693012000003</v>
      </c>
    </row>
    <row r="25" spans="1:28" x14ac:dyDescent="0.25">
      <c r="A25" s="137" t="s">
        <v>168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</row>
    <row r="26" spans="1:28" x14ac:dyDescent="0.25">
      <c r="A26" s="2"/>
      <c r="B26" s="2">
        <v>0</v>
      </c>
      <c r="C26" s="2">
        <v>2</v>
      </c>
      <c r="D26" s="2">
        <v>5</v>
      </c>
      <c r="E26" s="2">
        <v>7</v>
      </c>
      <c r="F26" s="2">
        <v>9</v>
      </c>
      <c r="G26" s="2">
        <v>12</v>
      </c>
      <c r="H26" s="2">
        <v>14</v>
      </c>
      <c r="I26" s="2">
        <v>16</v>
      </c>
      <c r="J26" s="2">
        <v>19</v>
      </c>
      <c r="K26" s="2">
        <v>21</v>
      </c>
      <c r="L26" s="2">
        <v>23</v>
      </c>
      <c r="M26" s="2">
        <v>26</v>
      </c>
      <c r="N26" s="2">
        <v>28</v>
      </c>
      <c r="O26" s="2">
        <v>30</v>
      </c>
      <c r="P26" s="2">
        <v>33</v>
      </c>
      <c r="Q26" s="2">
        <v>35</v>
      </c>
      <c r="R26" s="2">
        <v>37</v>
      </c>
      <c r="S26" s="2">
        <v>40</v>
      </c>
      <c r="T26" s="2">
        <v>42</v>
      </c>
      <c r="U26" s="2">
        <v>44</v>
      </c>
      <c r="V26" s="2">
        <v>47</v>
      </c>
      <c r="W26" s="2">
        <v>49</v>
      </c>
      <c r="X26" s="2">
        <v>51</v>
      </c>
      <c r="Y26" s="2">
        <v>54</v>
      </c>
      <c r="Z26" s="2">
        <v>58</v>
      </c>
      <c r="AA26" s="2">
        <v>61</v>
      </c>
      <c r="AB26" s="2">
        <v>63</v>
      </c>
    </row>
    <row r="27" spans="1:28" x14ac:dyDescent="0.25">
      <c r="A27" s="2" t="s">
        <v>0</v>
      </c>
      <c r="B27" s="2"/>
      <c r="C27" s="81">
        <f t="shared" ref="C27:AB27" si="4">C3-B15</f>
        <v>4259.1211237999996</v>
      </c>
      <c r="D27" s="81">
        <f t="shared" si="4"/>
        <v>8327.0937142000002</v>
      </c>
      <c r="E27" s="81">
        <f t="shared" si="4"/>
        <v>11578.491720799999</v>
      </c>
      <c r="F27" s="81">
        <f t="shared" si="4"/>
        <v>11482.3591046</v>
      </c>
      <c r="G27" s="81">
        <f t="shared" si="4"/>
        <v>11345.077158799999</v>
      </c>
      <c r="H27" s="81">
        <f t="shared" si="4"/>
        <v>5390.1597373999975</v>
      </c>
      <c r="I27" s="81">
        <f t="shared" si="4"/>
        <v>2888.8038735999999</v>
      </c>
      <c r="J27" s="81">
        <f t="shared" si="4"/>
        <v>4791.4709157999987</v>
      </c>
      <c r="K27" s="81">
        <f t="shared" si="4"/>
        <v>5315.2492845999986</v>
      </c>
      <c r="L27" s="81">
        <f t="shared" si="4"/>
        <v>2704.2209601999984</v>
      </c>
      <c r="M27" s="81">
        <f t="shared" si="4"/>
        <v>3454.8903188000004</v>
      </c>
      <c r="N27" s="81">
        <f t="shared" si="4"/>
        <v>3201.0567941999998</v>
      </c>
      <c r="O27" s="81">
        <f t="shared" si="4"/>
        <v>4551.6138163999995</v>
      </c>
      <c r="P27" s="81">
        <f t="shared" si="4"/>
        <v>4796.3582889999998</v>
      </c>
      <c r="Q27" s="81">
        <f t="shared" si="4"/>
        <v>4435.6726495999992</v>
      </c>
      <c r="R27" s="81">
        <f t="shared" si="4"/>
        <v>4543.4035599999988</v>
      </c>
      <c r="S27" s="81">
        <f t="shared" si="4"/>
        <v>4998.872228799999</v>
      </c>
      <c r="T27" s="81">
        <f t="shared" si="4"/>
        <v>5955.289471600001</v>
      </c>
      <c r="U27" s="81">
        <f t="shared" si="4"/>
        <v>8786.3889209999979</v>
      </c>
      <c r="V27" s="81">
        <f t="shared" si="4"/>
        <v>9161.9379959999987</v>
      </c>
      <c r="W27" s="81">
        <f t="shared" si="4"/>
        <v>10316.655012299998</v>
      </c>
      <c r="X27" s="81">
        <f t="shared" si="4"/>
        <v>3235.0485199999966</v>
      </c>
      <c r="Y27" s="81">
        <f t="shared" si="4"/>
        <v>7264.2280370000026</v>
      </c>
      <c r="Z27" s="81">
        <f t="shared" si="4"/>
        <v>5969.5032649999976</v>
      </c>
      <c r="AA27" s="81">
        <f t="shared" si="4"/>
        <v>7191.6387119999981</v>
      </c>
      <c r="AB27" s="81">
        <f t="shared" si="4"/>
        <v>3688.1707020000013</v>
      </c>
    </row>
    <row r="28" spans="1:28" x14ac:dyDescent="0.25">
      <c r="A28" s="2" t="s">
        <v>1</v>
      </c>
      <c r="B28" s="2"/>
      <c r="C28" s="81">
        <f t="shared" ref="C28:AB28" si="5">C4-B16</f>
        <v>1941.7072599999999</v>
      </c>
      <c r="D28" s="81">
        <f t="shared" si="5"/>
        <v>3430.5381157999996</v>
      </c>
      <c r="E28" s="81">
        <f t="shared" si="5"/>
        <v>2726.8919333999997</v>
      </c>
      <c r="F28" s="81">
        <f t="shared" si="5"/>
        <v>2775.7620437999999</v>
      </c>
      <c r="G28" s="81">
        <f t="shared" si="5"/>
        <v>2868.8290669999997</v>
      </c>
      <c r="H28" s="81">
        <f t="shared" si="5"/>
        <v>1490.7653261999994</v>
      </c>
      <c r="I28" s="81">
        <f t="shared" si="5"/>
        <v>492.45640920000005</v>
      </c>
      <c r="J28" s="81">
        <f t="shared" si="5"/>
        <v>989.54075459999967</v>
      </c>
      <c r="K28" s="81">
        <f t="shared" si="5"/>
        <v>1095.5282112</v>
      </c>
      <c r="L28" s="81">
        <f t="shared" si="5"/>
        <v>302.90695740000001</v>
      </c>
      <c r="M28" s="81">
        <f t="shared" si="5"/>
        <v>707.1764589999998</v>
      </c>
      <c r="N28" s="81">
        <f t="shared" si="5"/>
        <v>540.1560750000001</v>
      </c>
      <c r="O28" s="81">
        <f t="shared" si="5"/>
        <v>524.79544719999967</v>
      </c>
      <c r="P28" s="81">
        <f t="shared" si="5"/>
        <v>496.8286822</v>
      </c>
      <c r="Q28" s="81">
        <f t="shared" si="5"/>
        <v>623.92950119999978</v>
      </c>
      <c r="R28" s="81">
        <f t="shared" si="5"/>
        <v>426.50359000000003</v>
      </c>
      <c r="S28" s="81">
        <f t="shared" si="5"/>
        <v>427.26331779999987</v>
      </c>
      <c r="T28" s="81">
        <f t="shared" si="5"/>
        <v>197.46937460000004</v>
      </c>
      <c r="U28" s="81">
        <f t="shared" si="5"/>
        <v>367.40582199999983</v>
      </c>
      <c r="V28" s="81">
        <f t="shared" si="5"/>
        <v>305.8690660000002</v>
      </c>
      <c r="W28" s="81">
        <f t="shared" si="5"/>
        <v>445.48490589999983</v>
      </c>
      <c r="X28" s="81">
        <f t="shared" si="5"/>
        <v>535.26728300000002</v>
      </c>
      <c r="Y28" s="81">
        <f t="shared" si="5"/>
        <v>1320.9121800000003</v>
      </c>
      <c r="Z28" s="81">
        <f t="shared" si="5"/>
        <v>916.9870649999998</v>
      </c>
      <c r="AA28" s="81">
        <f t="shared" si="5"/>
        <v>1262.2325469999998</v>
      </c>
      <c r="AB28" s="81">
        <f t="shared" si="5"/>
        <v>490.92951100000005</v>
      </c>
    </row>
    <row r="29" spans="1:28" x14ac:dyDescent="0.25">
      <c r="A29" s="2" t="s">
        <v>2</v>
      </c>
      <c r="B29" s="2"/>
      <c r="C29" s="81">
        <f t="shared" ref="C29:AB29" si="6">C5-B17</f>
        <v>2342.0302894000001</v>
      </c>
      <c r="D29" s="81">
        <f t="shared" si="6"/>
        <v>5420.4378336</v>
      </c>
      <c r="E29" s="81">
        <f t="shared" si="6"/>
        <v>3819.3187965999996</v>
      </c>
      <c r="F29" s="81">
        <f t="shared" si="6"/>
        <v>3828.5431382000006</v>
      </c>
      <c r="G29" s="81">
        <f t="shared" si="6"/>
        <v>3962.2503603999994</v>
      </c>
      <c r="H29" s="81">
        <f t="shared" si="6"/>
        <v>1798.2275690000006</v>
      </c>
      <c r="I29" s="81">
        <f t="shared" si="6"/>
        <v>934.65529099999912</v>
      </c>
      <c r="J29" s="81">
        <f t="shared" si="6"/>
        <v>1614.4373959999994</v>
      </c>
      <c r="K29" s="81">
        <f t="shared" si="6"/>
        <v>1934.1292721999998</v>
      </c>
      <c r="L29" s="81">
        <f t="shared" si="6"/>
        <v>1274.7983807999994</v>
      </c>
      <c r="M29" s="81">
        <f t="shared" si="6"/>
        <v>1502.8901706000001</v>
      </c>
      <c r="N29" s="81">
        <f t="shared" si="6"/>
        <v>1564.3226169999994</v>
      </c>
      <c r="O29" s="81">
        <f t="shared" si="6"/>
        <v>1769.1771983999997</v>
      </c>
      <c r="P29" s="81">
        <f t="shared" si="6"/>
        <v>1994.9136189999999</v>
      </c>
      <c r="Q29" s="81">
        <f t="shared" si="6"/>
        <v>1764.6274973999994</v>
      </c>
      <c r="R29" s="81">
        <f t="shared" si="6"/>
        <v>1826.7932499999997</v>
      </c>
      <c r="S29" s="81">
        <f t="shared" si="6"/>
        <v>1892.6463278000001</v>
      </c>
      <c r="T29" s="81">
        <f t="shared" si="6"/>
        <v>1198.5998695999997</v>
      </c>
      <c r="U29" s="81">
        <f t="shared" si="6"/>
        <v>3226.9336359999998</v>
      </c>
      <c r="V29" s="81">
        <f t="shared" si="6"/>
        <v>2867.6994499999992</v>
      </c>
      <c r="W29" s="81">
        <f t="shared" si="6"/>
        <v>3121.693424000001</v>
      </c>
      <c r="X29" s="81">
        <f t="shared" si="6"/>
        <v>923.59637399999974</v>
      </c>
      <c r="Y29" s="81">
        <f t="shared" si="6"/>
        <v>2330.654321</v>
      </c>
      <c r="Z29" s="81">
        <f t="shared" si="6"/>
        <v>2074.3852449999986</v>
      </c>
      <c r="AA29" s="81">
        <f t="shared" si="6"/>
        <v>2468.690611</v>
      </c>
      <c r="AB29" s="81">
        <f t="shared" si="6"/>
        <v>1629.7136619999992</v>
      </c>
    </row>
    <row r="30" spans="1:28" x14ac:dyDescent="0.25">
      <c r="A30" s="2" t="s">
        <v>3</v>
      </c>
      <c r="B30" s="2"/>
      <c r="C30" s="81">
        <f t="shared" ref="C30:AB30" si="7">C6-B18</f>
        <v>5107.2759036000007</v>
      </c>
      <c r="D30" s="81">
        <f t="shared" si="7"/>
        <v>13972.7561692</v>
      </c>
      <c r="E30" s="81">
        <f t="shared" si="7"/>
        <v>7211.7395733999983</v>
      </c>
      <c r="F30" s="81">
        <f t="shared" si="7"/>
        <v>8296.7474182000005</v>
      </c>
      <c r="G30" s="81">
        <f t="shared" si="7"/>
        <v>8534.7966798000016</v>
      </c>
      <c r="H30" s="81">
        <f t="shared" si="7"/>
        <v>4182.9395555999963</v>
      </c>
      <c r="I30" s="81">
        <f t="shared" si="7"/>
        <v>2284.2514045999997</v>
      </c>
      <c r="J30" s="81">
        <f t="shared" si="7"/>
        <v>4312.2103614000007</v>
      </c>
      <c r="K30" s="81">
        <f t="shared" si="7"/>
        <v>4509.9555048000002</v>
      </c>
      <c r="L30" s="81">
        <f t="shared" si="7"/>
        <v>3793.3866037999996</v>
      </c>
      <c r="M30" s="81">
        <f t="shared" si="7"/>
        <v>4158.2404355999988</v>
      </c>
      <c r="N30" s="81">
        <f t="shared" si="7"/>
        <v>3482.7051335999986</v>
      </c>
      <c r="O30" s="81">
        <f t="shared" si="7"/>
        <v>4141.3026410000002</v>
      </c>
      <c r="P30" s="81">
        <f t="shared" si="7"/>
        <v>5083.5176519999986</v>
      </c>
      <c r="Q30" s="81">
        <f t="shared" si="7"/>
        <v>4862.7582987999995</v>
      </c>
      <c r="R30" s="81">
        <f t="shared" si="7"/>
        <v>4487.9575600000007</v>
      </c>
      <c r="S30" s="81">
        <f t="shared" si="7"/>
        <v>3962.7562157999982</v>
      </c>
      <c r="T30" s="81">
        <f t="shared" si="7"/>
        <v>1100.1541416</v>
      </c>
      <c r="U30" s="81">
        <f t="shared" si="7"/>
        <v>4445.8465769999993</v>
      </c>
      <c r="V30" s="81">
        <f t="shared" si="7"/>
        <v>3659.8666889999995</v>
      </c>
      <c r="W30" s="81">
        <f t="shared" si="7"/>
        <v>4553.9485034999998</v>
      </c>
      <c r="X30" s="81">
        <f t="shared" si="7"/>
        <v>2473.3395570000002</v>
      </c>
      <c r="Y30" s="81">
        <f t="shared" si="7"/>
        <v>5999.7869659999988</v>
      </c>
      <c r="Z30" s="81">
        <f t="shared" si="7"/>
        <v>4590.0816499999983</v>
      </c>
      <c r="AA30" s="81">
        <f t="shared" si="7"/>
        <v>6040.5596310000019</v>
      </c>
      <c r="AB30" s="81">
        <f t="shared" si="7"/>
        <v>3078.1807179999978</v>
      </c>
    </row>
    <row r="31" spans="1:28" x14ac:dyDescent="0.25">
      <c r="A31" s="2" t="s">
        <v>4</v>
      </c>
      <c r="B31" s="2"/>
      <c r="C31" s="81">
        <f t="shared" ref="C31:AB31" si="8">C7-B19</f>
        <v>3278.1517800000001</v>
      </c>
      <c r="D31" s="81">
        <f t="shared" si="8"/>
        <v>8356.0430673999981</v>
      </c>
      <c r="E31" s="81">
        <f t="shared" si="8"/>
        <v>6051.2140308000007</v>
      </c>
      <c r="F31" s="81">
        <f t="shared" si="8"/>
        <v>6618.576542599998</v>
      </c>
      <c r="G31" s="81">
        <f t="shared" si="8"/>
        <v>6808.6915851999984</v>
      </c>
      <c r="H31" s="81">
        <f t="shared" si="8"/>
        <v>2726.2952308000004</v>
      </c>
      <c r="I31" s="81">
        <f t="shared" si="8"/>
        <v>1559.3874842000005</v>
      </c>
      <c r="J31" s="81">
        <f t="shared" si="8"/>
        <v>2614.4483799999998</v>
      </c>
      <c r="K31" s="81">
        <f t="shared" si="8"/>
        <v>2813.1549437999993</v>
      </c>
      <c r="L31" s="81">
        <f t="shared" si="8"/>
        <v>2403.7397489999994</v>
      </c>
      <c r="M31" s="81">
        <f t="shared" si="8"/>
        <v>2638.4322049999992</v>
      </c>
      <c r="N31" s="81">
        <f t="shared" si="8"/>
        <v>2304.2190096000004</v>
      </c>
      <c r="O31" s="81">
        <f t="shared" si="8"/>
        <v>2810.4396268</v>
      </c>
      <c r="P31" s="81">
        <f t="shared" si="8"/>
        <v>3471.9517913999998</v>
      </c>
      <c r="Q31" s="81">
        <f t="shared" si="8"/>
        <v>3124.0018893999995</v>
      </c>
      <c r="R31" s="81">
        <f t="shared" si="8"/>
        <v>2993.7171299999991</v>
      </c>
      <c r="S31" s="81">
        <f t="shared" si="8"/>
        <v>3004.8219341999993</v>
      </c>
      <c r="T31" s="81">
        <f t="shared" si="8"/>
        <v>1005.8378379999995</v>
      </c>
      <c r="U31" s="81">
        <f t="shared" si="8"/>
        <v>4936.7849849999984</v>
      </c>
      <c r="V31" s="81">
        <f t="shared" si="8"/>
        <v>4417.4167140000009</v>
      </c>
      <c r="W31" s="81">
        <f t="shared" si="8"/>
        <v>4614.1549968999989</v>
      </c>
      <c r="X31" s="81">
        <f t="shared" si="8"/>
        <v>1446.4755899999991</v>
      </c>
      <c r="Y31" s="81">
        <f t="shared" si="8"/>
        <v>3495.1432359999999</v>
      </c>
      <c r="Z31" s="81">
        <f t="shared" si="8"/>
        <v>3070.4386699999995</v>
      </c>
      <c r="AA31" s="81">
        <f t="shared" si="8"/>
        <v>3774.1004229999999</v>
      </c>
      <c r="AB31" s="81">
        <f t="shared" si="8"/>
        <v>2012.6038599999983</v>
      </c>
    </row>
    <row r="32" spans="1:28" x14ac:dyDescent="0.25">
      <c r="A32" s="2" t="s">
        <v>74</v>
      </c>
      <c r="B32" s="2"/>
      <c r="C32" s="81">
        <f t="shared" ref="C32:AB32" si="9">C8-B20</f>
        <v>982.21578</v>
      </c>
      <c r="D32" s="81">
        <f t="shared" si="9"/>
        <v>-8.3168525999999474</v>
      </c>
      <c r="E32" s="81">
        <f t="shared" si="9"/>
        <v>-252.94099240000006</v>
      </c>
      <c r="F32" s="81">
        <f t="shared" si="9"/>
        <v>-43.493404600000005</v>
      </c>
      <c r="G32" s="81">
        <f t="shared" si="9"/>
        <v>-52.740296200000003</v>
      </c>
      <c r="H32" s="81">
        <f t="shared" si="9"/>
        <v>120.76739999999999</v>
      </c>
      <c r="I32" s="81">
        <f t="shared" si="9"/>
        <v>-80.914158</v>
      </c>
      <c r="J32" s="81">
        <f t="shared" si="9"/>
        <v>0</v>
      </c>
      <c r="K32" s="81">
        <f t="shared" si="9"/>
        <v>0</v>
      </c>
      <c r="L32" s="81">
        <f t="shared" si="9"/>
        <v>0</v>
      </c>
      <c r="M32" s="81">
        <f t="shared" si="9"/>
        <v>0</v>
      </c>
      <c r="N32" s="81">
        <f t="shared" si="9"/>
        <v>0</v>
      </c>
      <c r="O32" s="81">
        <f t="shared" si="9"/>
        <v>0</v>
      </c>
      <c r="P32" s="81">
        <f t="shared" si="9"/>
        <v>0</v>
      </c>
      <c r="Q32" s="81">
        <f t="shared" si="9"/>
        <v>0</v>
      </c>
      <c r="R32" s="81">
        <f t="shared" si="9"/>
        <v>0</v>
      </c>
      <c r="S32" s="81">
        <f t="shared" si="9"/>
        <v>0</v>
      </c>
      <c r="T32" s="81">
        <f t="shared" si="9"/>
        <v>0</v>
      </c>
      <c r="U32" s="81">
        <f t="shared" si="9"/>
        <v>0</v>
      </c>
      <c r="V32" s="81">
        <f t="shared" si="9"/>
        <v>0</v>
      </c>
      <c r="W32" s="81">
        <f t="shared" si="9"/>
        <v>0</v>
      </c>
      <c r="X32" s="81">
        <f t="shared" si="9"/>
        <v>0</v>
      </c>
      <c r="Y32" s="81">
        <f t="shared" si="9"/>
        <v>0</v>
      </c>
      <c r="Z32" s="81">
        <f t="shared" si="9"/>
        <v>0</v>
      </c>
      <c r="AA32" s="81">
        <f t="shared" si="9"/>
        <v>0</v>
      </c>
      <c r="AB32" s="81">
        <f t="shared" si="9"/>
        <v>0</v>
      </c>
    </row>
    <row r="33" spans="1:28" x14ac:dyDescent="0.25">
      <c r="A33" s="2" t="s">
        <v>6</v>
      </c>
      <c r="B33" s="2"/>
      <c r="C33" s="81">
        <f t="shared" ref="C33:AB33" si="10">C9-B21</f>
        <v>0</v>
      </c>
      <c r="D33" s="81">
        <f t="shared" si="10"/>
        <v>0</v>
      </c>
      <c r="E33" s="81">
        <f t="shared" si="10"/>
        <v>0</v>
      </c>
      <c r="F33" s="81">
        <f t="shared" si="10"/>
        <v>0</v>
      </c>
      <c r="G33" s="81">
        <f t="shared" si="10"/>
        <v>0</v>
      </c>
      <c r="H33" s="81">
        <f t="shared" si="10"/>
        <v>0</v>
      </c>
      <c r="I33" s="81">
        <f t="shared" si="10"/>
        <v>0</v>
      </c>
      <c r="J33" s="81">
        <f t="shared" si="10"/>
        <v>0</v>
      </c>
      <c r="K33" s="81">
        <f t="shared" si="10"/>
        <v>337.21688</v>
      </c>
      <c r="L33" s="81">
        <f t="shared" si="10"/>
        <v>-225.93530960000001</v>
      </c>
      <c r="M33" s="81">
        <f t="shared" si="10"/>
        <v>0</v>
      </c>
      <c r="N33" s="81">
        <f t="shared" si="10"/>
        <v>0</v>
      </c>
      <c r="O33" s="81">
        <f t="shared" si="10"/>
        <v>0</v>
      </c>
      <c r="P33" s="81">
        <f t="shared" si="10"/>
        <v>0</v>
      </c>
      <c r="Q33" s="81">
        <f t="shared" si="10"/>
        <v>0</v>
      </c>
      <c r="R33" s="81">
        <f t="shared" si="10"/>
        <v>0</v>
      </c>
      <c r="S33" s="81">
        <f t="shared" si="10"/>
        <v>0</v>
      </c>
      <c r="T33" s="81">
        <f t="shared" si="10"/>
        <v>0</v>
      </c>
      <c r="U33" s="81">
        <f t="shared" si="10"/>
        <v>0</v>
      </c>
      <c r="V33" s="81">
        <f t="shared" si="10"/>
        <v>0</v>
      </c>
      <c r="W33" s="81">
        <f t="shared" si="10"/>
        <v>0</v>
      </c>
      <c r="X33" s="81">
        <f t="shared" si="10"/>
        <v>0</v>
      </c>
      <c r="Y33" s="81">
        <f t="shared" si="10"/>
        <v>0</v>
      </c>
      <c r="Z33" s="81">
        <f t="shared" si="10"/>
        <v>0</v>
      </c>
      <c r="AA33" s="81">
        <f t="shared" si="10"/>
        <v>0</v>
      </c>
      <c r="AB33" s="81">
        <f t="shared" si="10"/>
        <v>0</v>
      </c>
    </row>
    <row r="34" spans="1:28" x14ac:dyDescent="0.25">
      <c r="A34" s="2" t="s">
        <v>7</v>
      </c>
      <c r="B34" s="2"/>
      <c r="C34" s="81">
        <f t="shared" ref="C34:AB34" si="11">C10-B22</f>
        <v>0</v>
      </c>
      <c r="D34" s="81">
        <f t="shared" si="11"/>
        <v>0</v>
      </c>
      <c r="E34" s="81">
        <f t="shared" si="11"/>
        <v>0</v>
      </c>
      <c r="F34" s="81">
        <f t="shared" si="11"/>
        <v>0</v>
      </c>
      <c r="G34" s="81">
        <f t="shared" si="11"/>
        <v>0</v>
      </c>
      <c r="H34" s="81">
        <f t="shared" si="11"/>
        <v>0</v>
      </c>
      <c r="I34" s="81">
        <f t="shared" si="11"/>
        <v>0</v>
      </c>
      <c r="J34" s="81">
        <f t="shared" si="11"/>
        <v>0</v>
      </c>
      <c r="K34" s="81">
        <f t="shared" si="11"/>
        <v>0</v>
      </c>
      <c r="L34" s="81">
        <f t="shared" si="11"/>
        <v>0</v>
      </c>
      <c r="M34" s="81">
        <f t="shared" si="11"/>
        <v>0</v>
      </c>
      <c r="N34" s="81">
        <f t="shared" si="11"/>
        <v>0</v>
      </c>
      <c r="O34" s="81">
        <f t="shared" si="11"/>
        <v>0</v>
      </c>
      <c r="P34" s="81">
        <f t="shared" si="11"/>
        <v>0</v>
      </c>
      <c r="Q34" s="81">
        <f t="shared" si="11"/>
        <v>0</v>
      </c>
      <c r="R34" s="81">
        <f t="shared" si="11"/>
        <v>0</v>
      </c>
      <c r="S34" s="81">
        <f t="shared" si="11"/>
        <v>0</v>
      </c>
      <c r="T34" s="81">
        <f t="shared" si="11"/>
        <v>0</v>
      </c>
      <c r="U34" s="81">
        <f t="shared" si="11"/>
        <v>0</v>
      </c>
      <c r="V34" s="81">
        <f t="shared" si="11"/>
        <v>0</v>
      </c>
      <c r="W34" s="81">
        <f t="shared" si="11"/>
        <v>0</v>
      </c>
      <c r="X34" s="81">
        <f t="shared" si="11"/>
        <v>0</v>
      </c>
      <c r="Y34" s="81">
        <f t="shared" si="11"/>
        <v>0</v>
      </c>
      <c r="Z34" s="81">
        <f t="shared" si="11"/>
        <v>0</v>
      </c>
      <c r="AA34" s="81">
        <f t="shared" si="11"/>
        <v>0</v>
      </c>
      <c r="AB34" s="81">
        <f t="shared" si="11"/>
        <v>0</v>
      </c>
    </row>
    <row r="35" spans="1:28" x14ac:dyDescent="0.25">
      <c r="A35" s="2" t="s">
        <v>8</v>
      </c>
      <c r="B35" s="2"/>
      <c r="C35" s="81">
        <f>C11-B23</f>
        <v>17910.502136799998</v>
      </c>
      <c r="D35" s="81">
        <f>D11-C23</f>
        <v>39498.552047600002</v>
      </c>
      <c r="E35" s="81">
        <f t="shared" ref="E35:R35" si="12">E11-D23</f>
        <v>31134.715062599993</v>
      </c>
      <c r="F35" s="81">
        <f t="shared" si="12"/>
        <v>32958.494842799992</v>
      </c>
      <c r="G35" s="81">
        <f t="shared" si="12"/>
        <v>33466.904554999994</v>
      </c>
      <c r="H35" s="81">
        <f t="shared" si="12"/>
        <v>15709.154818999988</v>
      </c>
      <c r="I35" s="81">
        <f t="shared" si="12"/>
        <v>8078.6403045999978</v>
      </c>
      <c r="J35" s="81">
        <f t="shared" si="12"/>
        <v>14322.107807799992</v>
      </c>
      <c r="K35" s="81">
        <f t="shared" si="12"/>
        <v>16005.234096599997</v>
      </c>
      <c r="L35" s="81">
        <f t="shared" si="12"/>
        <v>10253.117341600002</v>
      </c>
      <c r="M35" s="81">
        <f t="shared" si="12"/>
        <v>12461.629589000004</v>
      </c>
      <c r="N35" s="81">
        <f t="shared" si="12"/>
        <v>11092.4596294</v>
      </c>
      <c r="O35" s="81">
        <f t="shared" si="12"/>
        <v>13797.3287298</v>
      </c>
      <c r="P35" s="81">
        <f t="shared" si="12"/>
        <v>15843.570033599997</v>
      </c>
      <c r="Q35" s="81">
        <f t="shared" si="12"/>
        <v>14810.989836399996</v>
      </c>
      <c r="R35" s="81">
        <f t="shared" si="12"/>
        <v>14278.375089999998</v>
      </c>
      <c r="S35" s="81">
        <f t="shared" ref="S35:AB35" si="13">S11-R23</f>
        <v>14286.360024399997</v>
      </c>
      <c r="T35" s="81">
        <f t="shared" si="13"/>
        <v>9457.3506954000004</v>
      </c>
      <c r="U35" s="81">
        <f t="shared" si="13"/>
        <v>21763.359940999999</v>
      </c>
      <c r="V35" s="81">
        <f t="shared" si="13"/>
        <v>20412.789914999998</v>
      </c>
      <c r="W35" s="81">
        <f t="shared" si="13"/>
        <v>23051.9368426</v>
      </c>
      <c r="X35" s="81">
        <f t="shared" si="13"/>
        <v>8613.7273239999849</v>
      </c>
      <c r="Y35" s="81">
        <f t="shared" si="13"/>
        <v>20410.724740000005</v>
      </c>
      <c r="Z35" s="81">
        <f t="shared" si="13"/>
        <v>16621.395895000001</v>
      </c>
      <c r="AA35" s="81">
        <f t="shared" si="13"/>
        <v>20737.221923999998</v>
      </c>
      <c r="AB35" s="81">
        <f t="shared" si="13"/>
        <v>10899.598452999999</v>
      </c>
    </row>
    <row r="37" spans="1:28" x14ac:dyDescent="0.25">
      <c r="A37" s="137" t="s">
        <v>167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</row>
    <row r="38" spans="1:28" x14ac:dyDescent="0.25">
      <c r="A38" s="2"/>
      <c r="B38" s="2">
        <v>0</v>
      </c>
      <c r="C38" s="2">
        <v>2</v>
      </c>
      <c r="D38" s="2">
        <v>5</v>
      </c>
      <c r="E38" s="2">
        <v>7</v>
      </c>
      <c r="F38" s="2">
        <v>9</v>
      </c>
      <c r="G38" s="2">
        <v>12</v>
      </c>
      <c r="H38" s="2">
        <v>14</v>
      </c>
      <c r="I38" s="2">
        <v>16</v>
      </c>
      <c r="J38" s="2">
        <v>19</v>
      </c>
      <c r="K38" s="2">
        <v>21</v>
      </c>
      <c r="L38" s="2">
        <v>23</v>
      </c>
      <c r="M38" s="2">
        <v>26</v>
      </c>
      <c r="N38" s="2">
        <v>28</v>
      </c>
      <c r="O38" s="2">
        <v>30</v>
      </c>
      <c r="P38" s="2">
        <v>33</v>
      </c>
      <c r="Q38" s="2">
        <v>35</v>
      </c>
      <c r="R38" s="2">
        <v>37</v>
      </c>
      <c r="S38" s="2">
        <v>40</v>
      </c>
      <c r="T38" s="2">
        <v>42</v>
      </c>
      <c r="U38" s="2">
        <v>44</v>
      </c>
      <c r="V38" s="2">
        <v>47</v>
      </c>
      <c r="W38" s="2">
        <v>49</v>
      </c>
      <c r="X38" s="2">
        <v>51</v>
      </c>
      <c r="Y38" s="2">
        <v>54</v>
      </c>
      <c r="Z38" s="2">
        <v>58</v>
      </c>
      <c r="AA38" s="2">
        <v>61</v>
      </c>
      <c r="AB38" s="2">
        <v>63</v>
      </c>
    </row>
    <row r="39" spans="1:28" x14ac:dyDescent="0.25">
      <c r="A39" s="2" t="s">
        <v>0</v>
      </c>
      <c r="B39" s="2"/>
      <c r="C39" s="81">
        <f>C27/(C26-B26)</f>
        <v>2129.5605618999998</v>
      </c>
      <c r="D39" s="81">
        <f t="shared" ref="D39:AB39" si="14">D27/(D26-C26)</f>
        <v>2775.6979047333334</v>
      </c>
      <c r="E39" s="81">
        <f t="shared" si="14"/>
        <v>5789.2458603999994</v>
      </c>
      <c r="F39" s="81">
        <f t="shared" si="14"/>
        <v>5741.1795523000001</v>
      </c>
      <c r="G39" s="81">
        <f t="shared" si="14"/>
        <v>3781.6923862666663</v>
      </c>
      <c r="H39" s="81">
        <f t="shared" si="14"/>
        <v>2695.0798686999988</v>
      </c>
      <c r="I39" s="81">
        <f t="shared" si="14"/>
        <v>1444.4019367999999</v>
      </c>
      <c r="J39" s="81">
        <f t="shared" si="14"/>
        <v>1597.1569719333329</v>
      </c>
      <c r="K39" s="81">
        <f t="shared" si="14"/>
        <v>2657.6246422999993</v>
      </c>
      <c r="L39" s="81">
        <f t="shared" si="14"/>
        <v>1352.1104800999992</v>
      </c>
      <c r="M39" s="81">
        <f t="shared" si="14"/>
        <v>1151.6301062666669</v>
      </c>
      <c r="N39" s="81">
        <f t="shared" si="14"/>
        <v>1600.5283970999999</v>
      </c>
      <c r="O39" s="81">
        <f t="shared" si="14"/>
        <v>2275.8069081999997</v>
      </c>
      <c r="P39" s="81">
        <f t="shared" si="14"/>
        <v>1598.7860963333333</v>
      </c>
      <c r="Q39" s="81">
        <f t="shared" si="14"/>
        <v>2217.8363247999996</v>
      </c>
      <c r="R39" s="81">
        <f t="shared" si="14"/>
        <v>2271.7017799999994</v>
      </c>
      <c r="S39" s="81">
        <f t="shared" si="14"/>
        <v>1666.2907429333329</v>
      </c>
      <c r="T39" s="81">
        <f t="shared" si="14"/>
        <v>2977.6447358000005</v>
      </c>
      <c r="U39" s="81">
        <f t="shared" si="14"/>
        <v>4393.194460499999</v>
      </c>
      <c r="V39" s="81">
        <f t="shared" si="14"/>
        <v>3053.9793319999994</v>
      </c>
      <c r="W39" s="81">
        <f t="shared" si="14"/>
        <v>5158.327506149999</v>
      </c>
      <c r="X39" s="81">
        <f t="shared" si="14"/>
        <v>1617.5242599999983</v>
      </c>
      <c r="Y39" s="81">
        <f t="shared" si="14"/>
        <v>2421.4093456666674</v>
      </c>
      <c r="Z39" s="81">
        <f t="shared" si="14"/>
        <v>1492.3758162499994</v>
      </c>
      <c r="AA39" s="81">
        <f t="shared" si="14"/>
        <v>2397.2129039999995</v>
      </c>
      <c r="AB39" s="81">
        <f t="shared" si="14"/>
        <v>1844.0853510000006</v>
      </c>
    </row>
    <row r="40" spans="1:28" x14ac:dyDescent="0.25">
      <c r="A40" s="2" t="s">
        <v>1</v>
      </c>
      <c r="B40" s="2"/>
      <c r="C40" s="81">
        <f>C28/(C26-B26)</f>
        <v>970.85362999999995</v>
      </c>
      <c r="D40" s="81">
        <f t="shared" ref="D40:AB40" si="15">D28/(D26-C26)</f>
        <v>1143.5127052666664</v>
      </c>
      <c r="E40" s="81">
        <f t="shared" si="15"/>
        <v>1363.4459666999999</v>
      </c>
      <c r="F40" s="81">
        <f t="shared" si="15"/>
        <v>1387.8810219</v>
      </c>
      <c r="G40" s="81">
        <f t="shared" si="15"/>
        <v>956.27635566666652</v>
      </c>
      <c r="H40" s="81">
        <f t="shared" si="15"/>
        <v>745.38266309999972</v>
      </c>
      <c r="I40" s="81">
        <f t="shared" si="15"/>
        <v>246.22820460000003</v>
      </c>
      <c r="J40" s="81">
        <f t="shared" si="15"/>
        <v>329.84691819999989</v>
      </c>
      <c r="K40" s="81">
        <f t="shared" si="15"/>
        <v>547.76410559999999</v>
      </c>
      <c r="L40" s="81">
        <f t="shared" si="15"/>
        <v>151.45347870000001</v>
      </c>
      <c r="M40" s="81">
        <f t="shared" si="15"/>
        <v>235.72548633333327</v>
      </c>
      <c r="N40" s="81">
        <f t="shared" si="15"/>
        <v>270.07803750000005</v>
      </c>
      <c r="O40" s="81">
        <f t="shared" si="15"/>
        <v>262.39772359999984</v>
      </c>
      <c r="P40" s="81">
        <f t="shared" si="15"/>
        <v>165.60956073333332</v>
      </c>
      <c r="Q40" s="81">
        <f t="shared" si="15"/>
        <v>311.96475059999989</v>
      </c>
      <c r="R40" s="81">
        <f t="shared" si="15"/>
        <v>213.25179500000002</v>
      </c>
      <c r="S40" s="81">
        <f t="shared" si="15"/>
        <v>142.42110593333328</v>
      </c>
      <c r="T40" s="81">
        <f t="shared" si="15"/>
        <v>98.734687300000019</v>
      </c>
      <c r="U40" s="81">
        <f t="shared" si="15"/>
        <v>183.70291099999992</v>
      </c>
      <c r="V40" s="81">
        <f t="shared" si="15"/>
        <v>101.95635533333341</v>
      </c>
      <c r="W40" s="81">
        <f t="shared" si="15"/>
        <v>222.74245294999992</v>
      </c>
      <c r="X40" s="81">
        <f t="shared" si="15"/>
        <v>267.63364150000001</v>
      </c>
      <c r="Y40" s="81">
        <f t="shared" si="15"/>
        <v>440.30406000000011</v>
      </c>
      <c r="Z40" s="81">
        <f t="shared" si="15"/>
        <v>229.24676624999995</v>
      </c>
      <c r="AA40" s="81">
        <f t="shared" si="15"/>
        <v>420.7441823333333</v>
      </c>
      <c r="AB40" s="81">
        <f t="shared" si="15"/>
        <v>245.46475550000002</v>
      </c>
    </row>
    <row r="41" spans="1:28" x14ac:dyDescent="0.25">
      <c r="A41" s="2" t="s">
        <v>2</v>
      </c>
      <c r="B41" s="2"/>
      <c r="C41" s="81">
        <f>C29/(C26-B26)</f>
        <v>1171.0151447000001</v>
      </c>
      <c r="D41" s="81">
        <f t="shared" ref="D41:AB41" si="16">D29/(D26-C26)</f>
        <v>1806.8126112</v>
      </c>
      <c r="E41" s="81">
        <f t="shared" si="16"/>
        <v>1909.6593982999998</v>
      </c>
      <c r="F41" s="81">
        <f t="shared" si="16"/>
        <v>1914.2715691000003</v>
      </c>
      <c r="G41" s="81">
        <f t="shared" si="16"/>
        <v>1320.7501201333332</v>
      </c>
      <c r="H41" s="81">
        <f t="shared" si="16"/>
        <v>899.11378450000029</v>
      </c>
      <c r="I41" s="81">
        <f t="shared" si="16"/>
        <v>467.32764549999956</v>
      </c>
      <c r="J41" s="81">
        <f t="shared" si="16"/>
        <v>538.14579866666645</v>
      </c>
      <c r="K41" s="81">
        <f t="shared" si="16"/>
        <v>967.06463609999992</v>
      </c>
      <c r="L41" s="81">
        <f t="shared" si="16"/>
        <v>637.39919039999972</v>
      </c>
      <c r="M41" s="81">
        <f t="shared" si="16"/>
        <v>500.96339020000005</v>
      </c>
      <c r="N41" s="81">
        <f t="shared" si="16"/>
        <v>782.16130849999968</v>
      </c>
      <c r="O41" s="81">
        <f t="shared" si="16"/>
        <v>884.58859919999986</v>
      </c>
      <c r="P41" s="81">
        <f t="shared" si="16"/>
        <v>664.97120633333327</v>
      </c>
      <c r="Q41" s="81">
        <f t="shared" si="16"/>
        <v>882.31374869999968</v>
      </c>
      <c r="R41" s="81">
        <f t="shared" si="16"/>
        <v>913.39662499999986</v>
      </c>
      <c r="S41" s="81">
        <f t="shared" si="16"/>
        <v>630.8821092666667</v>
      </c>
      <c r="T41" s="81">
        <f t="shared" si="16"/>
        <v>599.29993479999985</v>
      </c>
      <c r="U41" s="81">
        <f t="shared" si="16"/>
        <v>1613.4668179999999</v>
      </c>
      <c r="V41" s="81">
        <f t="shared" si="16"/>
        <v>955.89981666666642</v>
      </c>
      <c r="W41" s="81">
        <f t="shared" si="16"/>
        <v>1560.8467120000005</v>
      </c>
      <c r="X41" s="81">
        <f t="shared" si="16"/>
        <v>461.79818699999987</v>
      </c>
      <c r="Y41" s="81">
        <f t="shared" si="16"/>
        <v>776.88477366666666</v>
      </c>
      <c r="Z41" s="81">
        <f t="shared" si="16"/>
        <v>518.59631124999964</v>
      </c>
      <c r="AA41" s="81">
        <f t="shared" si="16"/>
        <v>822.89687033333337</v>
      </c>
      <c r="AB41" s="81">
        <f t="shared" si="16"/>
        <v>814.8568309999996</v>
      </c>
    </row>
    <row r="42" spans="1:28" x14ac:dyDescent="0.25">
      <c r="A42" s="2" t="s">
        <v>3</v>
      </c>
      <c r="B42" s="2"/>
      <c r="C42" s="81">
        <f>C30/(C26-B26)</f>
        <v>2553.6379518000003</v>
      </c>
      <c r="D42" s="81">
        <f t="shared" ref="D42:AB42" si="17">D30/(D26-C26)</f>
        <v>4657.5853897333336</v>
      </c>
      <c r="E42" s="81">
        <f t="shared" si="17"/>
        <v>3605.8697866999992</v>
      </c>
      <c r="F42" s="81">
        <f t="shared" si="17"/>
        <v>4148.3737091000003</v>
      </c>
      <c r="G42" s="81">
        <f t="shared" si="17"/>
        <v>2844.9322266000004</v>
      </c>
      <c r="H42" s="81">
        <f t="shared" si="17"/>
        <v>2091.4697777999982</v>
      </c>
      <c r="I42" s="81">
        <f t="shared" si="17"/>
        <v>1142.1257022999998</v>
      </c>
      <c r="J42" s="81">
        <f t="shared" si="17"/>
        <v>1437.4034538000003</v>
      </c>
      <c r="K42" s="81">
        <f t="shared" si="17"/>
        <v>2254.9777524000001</v>
      </c>
      <c r="L42" s="81">
        <f t="shared" si="17"/>
        <v>1896.6933018999998</v>
      </c>
      <c r="M42" s="81">
        <f t="shared" si="17"/>
        <v>1386.0801451999996</v>
      </c>
      <c r="N42" s="81">
        <f t="shared" si="17"/>
        <v>1741.3525667999993</v>
      </c>
      <c r="O42" s="81">
        <f t="shared" si="17"/>
        <v>2070.6513205000001</v>
      </c>
      <c r="P42" s="81">
        <f t="shared" si="17"/>
        <v>1694.5058839999995</v>
      </c>
      <c r="Q42" s="81">
        <f t="shared" si="17"/>
        <v>2431.3791493999997</v>
      </c>
      <c r="R42" s="81">
        <f t="shared" si="17"/>
        <v>2243.9787800000004</v>
      </c>
      <c r="S42" s="81">
        <f t="shared" si="17"/>
        <v>1320.9187385999994</v>
      </c>
      <c r="T42" s="81">
        <f t="shared" si="17"/>
        <v>550.0770708</v>
      </c>
      <c r="U42" s="81">
        <f t="shared" si="17"/>
        <v>2222.9232884999997</v>
      </c>
      <c r="V42" s="81">
        <f t="shared" si="17"/>
        <v>1219.9555629999998</v>
      </c>
      <c r="W42" s="81">
        <f t="shared" si="17"/>
        <v>2276.9742517499999</v>
      </c>
      <c r="X42" s="81">
        <f t="shared" si="17"/>
        <v>1236.6697785000001</v>
      </c>
      <c r="Y42" s="81">
        <f t="shared" si="17"/>
        <v>1999.9289886666663</v>
      </c>
      <c r="Z42" s="81">
        <f t="shared" si="17"/>
        <v>1147.5204124999996</v>
      </c>
      <c r="AA42" s="81">
        <f t="shared" si="17"/>
        <v>2013.5198770000006</v>
      </c>
      <c r="AB42" s="81">
        <f t="shared" si="17"/>
        <v>1539.0903589999989</v>
      </c>
    </row>
    <row r="43" spans="1:28" x14ac:dyDescent="0.25">
      <c r="A43" s="2" t="s">
        <v>4</v>
      </c>
      <c r="B43" s="2"/>
      <c r="C43" s="81">
        <f>C31/(C26-B26)</f>
        <v>1639.0758900000001</v>
      </c>
      <c r="D43" s="81">
        <f t="shared" ref="D43:AB43" si="18">D31/(D26-C26)</f>
        <v>2785.3476891333326</v>
      </c>
      <c r="E43" s="81">
        <f t="shared" si="18"/>
        <v>3025.6070154000004</v>
      </c>
      <c r="F43" s="81">
        <f t="shared" si="18"/>
        <v>3309.288271299999</v>
      </c>
      <c r="G43" s="81">
        <f t="shared" si="18"/>
        <v>2269.5638617333329</v>
      </c>
      <c r="H43" s="81">
        <f t="shared" si="18"/>
        <v>1363.1476154000002</v>
      </c>
      <c r="I43" s="81">
        <f t="shared" si="18"/>
        <v>779.69374210000024</v>
      </c>
      <c r="J43" s="81">
        <f t="shared" si="18"/>
        <v>871.48279333333323</v>
      </c>
      <c r="K43" s="81">
        <f t="shared" si="18"/>
        <v>1406.5774718999996</v>
      </c>
      <c r="L43" s="81">
        <f t="shared" si="18"/>
        <v>1201.8698744999997</v>
      </c>
      <c r="M43" s="81">
        <f t="shared" si="18"/>
        <v>879.47740166666642</v>
      </c>
      <c r="N43" s="81">
        <f t="shared" si="18"/>
        <v>1152.1095048000002</v>
      </c>
      <c r="O43" s="81">
        <f t="shared" si="18"/>
        <v>1405.2198134</v>
      </c>
      <c r="P43" s="81">
        <f t="shared" si="18"/>
        <v>1157.3172637999999</v>
      </c>
      <c r="Q43" s="81">
        <f t="shared" si="18"/>
        <v>1562.0009446999998</v>
      </c>
      <c r="R43" s="81">
        <f t="shared" si="18"/>
        <v>1496.8585649999995</v>
      </c>
      <c r="S43" s="81">
        <f t="shared" si="18"/>
        <v>1001.6073113999997</v>
      </c>
      <c r="T43" s="81">
        <f t="shared" si="18"/>
        <v>502.91891899999973</v>
      </c>
      <c r="U43" s="81">
        <f t="shared" si="18"/>
        <v>2468.3924924999992</v>
      </c>
      <c r="V43" s="81">
        <f t="shared" si="18"/>
        <v>1472.4722380000003</v>
      </c>
      <c r="W43" s="81">
        <f t="shared" si="18"/>
        <v>2307.0774984499994</v>
      </c>
      <c r="X43" s="81">
        <f t="shared" si="18"/>
        <v>723.23779499999955</v>
      </c>
      <c r="Y43" s="81">
        <f t="shared" si="18"/>
        <v>1165.0477453333333</v>
      </c>
      <c r="Z43" s="81">
        <f t="shared" si="18"/>
        <v>767.60966749999989</v>
      </c>
      <c r="AA43" s="81">
        <f t="shared" si="18"/>
        <v>1258.0334743333333</v>
      </c>
      <c r="AB43" s="81">
        <f t="shared" si="18"/>
        <v>1006.3019299999992</v>
      </c>
    </row>
    <row r="44" spans="1:28" x14ac:dyDescent="0.25">
      <c r="A44" s="2" t="s">
        <v>74</v>
      </c>
      <c r="B44" s="2"/>
      <c r="C44" s="81">
        <f>C32/(C26-B26)</f>
        <v>491.10789</v>
      </c>
      <c r="D44" s="81">
        <f t="shared" ref="D44:AB44" si="19">D32/(D26-C26)</f>
        <v>-2.7722841999999823</v>
      </c>
      <c r="E44" s="81">
        <f t="shared" si="19"/>
        <v>-126.47049620000003</v>
      </c>
      <c r="F44" s="81">
        <f t="shared" si="19"/>
        <v>-21.746702300000003</v>
      </c>
      <c r="G44" s="81">
        <f t="shared" si="19"/>
        <v>-17.580098733333333</v>
      </c>
      <c r="H44" s="81">
        <f t="shared" si="19"/>
        <v>60.383699999999997</v>
      </c>
      <c r="I44" s="81">
        <f t="shared" si="19"/>
        <v>-40.457079</v>
      </c>
      <c r="J44" s="81">
        <f t="shared" si="19"/>
        <v>0</v>
      </c>
      <c r="K44" s="81">
        <f t="shared" si="19"/>
        <v>0</v>
      </c>
      <c r="L44" s="81">
        <f t="shared" si="19"/>
        <v>0</v>
      </c>
      <c r="M44" s="81">
        <f t="shared" si="19"/>
        <v>0</v>
      </c>
      <c r="N44" s="81">
        <f t="shared" si="19"/>
        <v>0</v>
      </c>
      <c r="O44" s="81">
        <f t="shared" si="19"/>
        <v>0</v>
      </c>
      <c r="P44" s="81">
        <f t="shared" si="19"/>
        <v>0</v>
      </c>
      <c r="Q44" s="81">
        <f t="shared" si="19"/>
        <v>0</v>
      </c>
      <c r="R44" s="81">
        <f t="shared" si="19"/>
        <v>0</v>
      </c>
      <c r="S44" s="81">
        <f t="shared" si="19"/>
        <v>0</v>
      </c>
      <c r="T44" s="81">
        <f t="shared" si="19"/>
        <v>0</v>
      </c>
      <c r="U44" s="81">
        <f t="shared" si="19"/>
        <v>0</v>
      </c>
      <c r="V44" s="81">
        <f t="shared" si="19"/>
        <v>0</v>
      </c>
      <c r="W44" s="81">
        <f t="shared" si="19"/>
        <v>0</v>
      </c>
      <c r="X44" s="81">
        <f t="shared" si="19"/>
        <v>0</v>
      </c>
      <c r="Y44" s="81">
        <f t="shared" si="19"/>
        <v>0</v>
      </c>
      <c r="Z44" s="81">
        <f t="shared" si="19"/>
        <v>0</v>
      </c>
      <c r="AA44" s="81">
        <f t="shared" si="19"/>
        <v>0</v>
      </c>
      <c r="AB44" s="81">
        <f t="shared" si="19"/>
        <v>0</v>
      </c>
    </row>
    <row r="45" spans="1:28" x14ac:dyDescent="0.25">
      <c r="A45" s="2" t="s">
        <v>6</v>
      </c>
      <c r="B45" s="2"/>
      <c r="C45" s="81">
        <f>C33/(C26-B26)</f>
        <v>0</v>
      </c>
      <c r="D45" s="81">
        <f t="shared" ref="D45:AB45" si="20">D33/(D26-C26)</f>
        <v>0</v>
      </c>
      <c r="E45" s="81">
        <f t="shared" si="20"/>
        <v>0</v>
      </c>
      <c r="F45" s="81">
        <f t="shared" si="20"/>
        <v>0</v>
      </c>
      <c r="G45" s="81">
        <f t="shared" si="20"/>
        <v>0</v>
      </c>
      <c r="H45" s="81">
        <f t="shared" si="20"/>
        <v>0</v>
      </c>
      <c r="I45" s="81">
        <f t="shared" si="20"/>
        <v>0</v>
      </c>
      <c r="J45" s="81">
        <f t="shared" si="20"/>
        <v>0</v>
      </c>
      <c r="K45" s="81">
        <f t="shared" si="20"/>
        <v>168.60844</v>
      </c>
      <c r="L45" s="81">
        <f t="shared" si="20"/>
        <v>-112.96765480000001</v>
      </c>
      <c r="M45" s="81">
        <f t="shared" si="20"/>
        <v>0</v>
      </c>
      <c r="N45" s="81">
        <f t="shared" si="20"/>
        <v>0</v>
      </c>
      <c r="O45" s="81">
        <f t="shared" si="20"/>
        <v>0</v>
      </c>
      <c r="P45" s="81">
        <f t="shared" si="20"/>
        <v>0</v>
      </c>
      <c r="Q45" s="81">
        <f t="shared" si="20"/>
        <v>0</v>
      </c>
      <c r="R45" s="81">
        <f t="shared" si="20"/>
        <v>0</v>
      </c>
      <c r="S45" s="81">
        <f t="shared" si="20"/>
        <v>0</v>
      </c>
      <c r="T45" s="81">
        <f t="shared" si="20"/>
        <v>0</v>
      </c>
      <c r="U45" s="81">
        <f t="shared" si="20"/>
        <v>0</v>
      </c>
      <c r="V45" s="81">
        <f t="shared" si="20"/>
        <v>0</v>
      </c>
      <c r="W45" s="81">
        <f t="shared" si="20"/>
        <v>0</v>
      </c>
      <c r="X45" s="81">
        <f t="shared" si="20"/>
        <v>0</v>
      </c>
      <c r="Y45" s="81">
        <f t="shared" si="20"/>
        <v>0</v>
      </c>
      <c r="Z45" s="81">
        <f t="shared" si="20"/>
        <v>0</v>
      </c>
      <c r="AA45" s="81">
        <f t="shared" si="20"/>
        <v>0</v>
      </c>
      <c r="AB45" s="81">
        <f t="shared" si="20"/>
        <v>0</v>
      </c>
    </row>
    <row r="46" spans="1:28" x14ac:dyDescent="0.25">
      <c r="A46" s="2" t="s">
        <v>7</v>
      </c>
      <c r="B46" s="2"/>
      <c r="C46" s="81">
        <f>C34/(C26-B26)</f>
        <v>0</v>
      </c>
      <c r="D46" s="81">
        <f t="shared" ref="D46:AB46" si="21">D34/(D26-C26)</f>
        <v>0</v>
      </c>
      <c r="E46" s="81">
        <f t="shared" si="21"/>
        <v>0</v>
      </c>
      <c r="F46" s="81">
        <f t="shared" si="21"/>
        <v>0</v>
      </c>
      <c r="G46" s="81">
        <f t="shared" si="21"/>
        <v>0</v>
      </c>
      <c r="H46" s="81">
        <f t="shared" si="21"/>
        <v>0</v>
      </c>
      <c r="I46" s="81">
        <f t="shared" si="21"/>
        <v>0</v>
      </c>
      <c r="J46" s="81">
        <f t="shared" si="21"/>
        <v>0</v>
      </c>
      <c r="K46" s="81">
        <f t="shared" si="21"/>
        <v>0</v>
      </c>
      <c r="L46" s="81">
        <f t="shared" si="21"/>
        <v>0</v>
      </c>
      <c r="M46" s="81">
        <f t="shared" si="21"/>
        <v>0</v>
      </c>
      <c r="N46" s="81">
        <f t="shared" si="21"/>
        <v>0</v>
      </c>
      <c r="O46" s="81">
        <f t="shared" si="21"/>
        <v>0</v>
      </c>
      <c r="P46" s="81">
        <f t="shared" si="21"/>
        <v>0</v>
      </c>
      <c r="Q46" s="81">
        <f t="shared" si="21"/>
        <v>0</v>
      </c>
      <c r="R46" s="81">
        <f t="shared" si="21"/>
        <v>0</v>
      </c>
      <c r="S46" s="81">
        <f t="shared" si="21"/>
        <v>0</v>
      </c>
      <c r="T46" s="81">
        <f t="shared" si="21"/>
        <v>0</v>
      </c>
      <c r="U46" s="81">
        <f t="shared" si="21"/>
        <v>0</v>
      </c>
      <c r="V46" s="81">
        <f t="shared" si="21"/>
        <v>0</v>
      </c>
      <c r="W46" s="81">
        <f t="shared" si="21"/>
        <v>0</v>
      </c>
      <c r="X46" s="81">
        <f t="shared" si="21"/>
        <v>0</v>
      </c>
      <c r="Y46" s="81">
        <f t="shared" si="21"/>
        <v>0</v>
      </c>
      <c r="Z46" s="81">
        <f t="shared" si="21"/>
        <v>0</v>
      </c>
      <c r="AA46" s="81">
        <f t="shared" si="21"/>
        <v>0</v>
      </c>
      <c r="AB46" s="81">
        <f t="shared" si="21"/>
        <v>0</v>
      </c>
    </row>
    <row r="47" spans="1:28" x14ac:dyDescent="0.25">
      <c r="A47" s="2" t="s">
        <v>8</v>
      </c>
      <c r="B47" s="2"/>
      <c r="C47" s="81">
        <f>C35/(C26-B26)</f>
        <v>8955.251068399999</v>
      </c>
      <c r="D47" s="81">
        <f t="shared" ref="D47:AB47" si="22">D35/(D26-C26)</f>
        <v>13166.184015866667</v>
      </c>
      <c r="E47" s="81">
        <f t="shared" si="22"/>
        <v>15567.357531299996</v>
      </c>
      <c r="F47" s="81">
        <f t="shared" si="22"/>
        <v>16479.247421399996</v>
      </c>
      <c r="G47" s="81">
        <f t="shared" si="22"/>
        <v>11155.634851666664</v>
      </c>
      <c r="H47" s="81">
        <f t="shared" si="22"/>
        <v>7854.5774094999942</v>
      </c>
      <c r="I47" s="81">
        <f t="shared" si="22"/>
        <v>4039.3201522999989</v>
      </c>
      <c r="J47" s="81">
        <f t="shared" si="22"/>
        <v>4774.0359359333306</v>
      </c>
      <c r="K47" s="81">
        <f t="shared" si="22"/>
        <v>8002.6170482999987</v>
      </c>
      <c r="L47" s="81">
        <f t="shared" si="22"/>
        <v>5126.558670800001</v>
      </c>
      <c r="M47" s="81">
        <f t="shared" si="22"/>
        <v>4153.8765296666679</v>
      </c>
      <c r="N47" s="81">
        <f t="shared" si="22"/>
        <v>5546.2298147000001</v>
      </c>
      <c r="O47" s="81">
        <f t="shared" si="22"/>
        <v>6898.6643648999998</v>
      </c>
      <c r="P47" s="81">
        <f t="shared" si="22"/>
        <v>5281.1900111999994</v>
      </c>
      <c r="Q47" s="81">
        <f t="shared" si="22"/>
        <v>7405.4949181999982</v>
      </c>
      <c r="R47" s="81">
        <f t="shared" si="22"/>
        <v>7139.1875449999989</v>
      </c>
      <c r="S47" s="81">
        <f t="shared" si="22"/>
        <v>4762.1200081333327</v>
      </c>
      <c r="T47" s="81">
        <f t="shared" si="22"/>
        <v>4728.6753477000002</v>
      </c>
      <c r="U47" s="81">
        <f t="shared" si="22"/>
        <v>10881.679970499999</v>
      </c>
      <c r="V47" s="81">
        <f t="shared" si="22"/>
        <v>6804.2633049999995</v>
      </c>
      <c r="W47" s="81">
        <f t="shared" si="22"/>
        <v>11525.9684213</v>
      </c>
      <c r="X47" s="81">
        <f t="shared" si="22"/>
        <v>4306.8636619999925</v>
      </c>
      <c r="Y47" s="81">
        <f t="shared" si="22"/>
        <v>6803.5749133333347</v>
      </c>
      <c r="Z47" s="81">
        <f t="shared" si="22"/>
        <v>4155.3489737500004</v>
      </c>
      <c r="AA47" s="81">
        <f t="shared" si="22"/>
        <v>6912.4073079999989</v>
      </c>
      <c r="AB47" s="81">
        <f t="shared" si="22"/>
        <v>5449.7992264999993</v>
      </c>
    </row>
    <row r="48" spans="1:2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x14ac:dyDescent="0.25">
      <c r="A49" s="2"/>
      <c r="B49" s="2">
        <v>0</v>
      </c>
      <c r="C49" s="2">
        <v>2</v>
      </c>
      <c r="D49" s="2">
        <v>5</v>
      </c>
      <c r="E49" s="2">
        <v>7</v>
      </c>
      <c r="F49" s="2">
        <v>9</v>
      </c>
      <c r="G49" s="2">
        <v>12</v>
      </c>
      <c r="H49" s="2">
        <v>14</v>
      </c>
      <c r="I49" s="2">
        <v>16</v>
      </c>
      <c r="J49" s="2">
        <v>19</v>
      </c>
      <c r="K49" s="2">
        <v>21</v>
      </c>
      <c r="L49" s="2">
        <v>23</v>
      </c>
      <c r="M49" s="2">
        <v>26</v>
      </c>
      <c r="N49" s="2">
        <v>28</v>
      </c>
      <c r="O49" s="2">
        <v>30</v>
      </c>
      <c r="P49" s="2">
        <v>33</v>
      </c>
      <c r="Q49" s="2">
        <v>35</v>
      </c>
      <c r="R49" s="2">
        <v>37</v>
      </c>
      <c r="S49" s="2">
        <v>40</v>
      </c>
      <c r="T49" s="2">
        <v>42</v>
      </c>
      <c r="U49" s="2">
        <v>44</v>
      </c>
      <c r="V49" s="2">
        <v>47</v>
      </c>
      <c r="W49" s="2">
        <v>49</v>
      </c>
      <c r="X49" s="2">
        <v>51</v>
      </c>
      <c r="Y49" s="2">
        <v>54</v>
      </c>
      <c r="Z49" s="2">
        <v>58</v>
      </c>
      <c r="AA49" s="2">
        <v>61</v>
      </c>
      <c r="AB49" s="2">
        <v>63</v>
      </c>
    </row>
    <row r="50" spans="1:28" x14ac:dyDescent="0.25">
      <c r="A50" s="2" t="s">
        <v>0</v>
      </c>
      <c r="B50" s="2"/>
      <c r="C50" s="81">
        <f>C39/1000</f>
        <v>2.1295605619</v>
      </c>
      <c r="D50" s="81">
        <f t="shared" ref="D50:AB58" si="23">D39/1000</f>
        <v>2.7756979047333332</v>
      </c>
      <c r="E50" s="81">
        <f>E39/1000</f>
        <v>5.7892458603999994</v>
      </c>
      <c r="F50" s="81">
        <f t="shared" si="23"/>
        <v>5.7411795523000002</v>
      </c>
      <c r="G50" s="81">
        <f t="shared" si="23"/>
        <v>3.7816923862666663</v>
      </c>
      <c r="H50" s="81">
        <f t="shared" si="23"/>
        <v>2.6950798686999988</v>
      </c>
      <c r="I50" s="81">
        <f t="shared" si="23"/>
        <v>1.4444019367999998</v>
      </c>
      <c r="J50" s="81">
        <f t="shared" si="23"/>
        <v>1.5971569719333329</v>
      </c>
      <c r="K50" s="81">
        <f t="shared" si="23"/>
        <v>2.6576246422999992</v>
      </c>
      <c r="L50" s="81">
        <f t="shared" si="23"/>
        <v>1.3521104800999992</v>
      </c>
      <c r="M50" s="81">
        <f t="shared" si="23"/>
        <v>1.151630106266667</v>
      </c>
      <c r="N50" s="81">
        <f t="shared" si="23"/>
        <v>1.6005283970999999</v>
      </c>
      <c r="O50" s="81">
        <f t="shared" si="23"/>
        <v>2.2758069081999999</v>
      </c>
      <c r="P50" s="81">
        <f t="shared" si="23"/>
        <v>1.5987860963333334</v>
      </c>
      <c r="Q50" s="81">
        <f t="shared" si="23"/>
        <v>2.2178363247999995</v>
      </c>
      <c r="R50" s="81">
        <f t="shared" si="23"/>
        <v>2.2717017799999994</v>
      </c>
      <c r="S50" s="81">
        <f t="shared" si="23"/>
        <v>1.6662907429333329</v>
      </c>
      <c r="T50" s="81">
        <f t="shared" si="23"/>
        <v>2.9776447358000007</v>
      </c>
      <c r="U50" s="81">
        <f t="shared" si="23"/>
        <v>4.3931944604999993</v>
      </c>
      <c r="V50" s="81">
        <f t="shared" si="23"/>
        <v>3.0539793319999995</v>
      </c>
      <c r="W50" s="81">
        <f t="shared" si="23"/>
        <v>5.1583275061499991</v>
      </c>
      <c r="X50" s="81">
        <f t="shared" si="23"/>
        <v>1.6175242599999984</v>
      </c>
      <c r="Y50" s="81">
        <f t="shared" si="23"/>
        <v>2.4214093456666674</v>
      </c>
      <c r="Z50" s="81">
        <f t="shared" si="23"/>
        <v>1.4923758162499994</v>
      </c>
      <c r="AA50" s="81">
        <f t="shared" si="23"/>
        <v>2.3972129039999994</v>
      </c>
      <c r="AB50" s="81">
        <f t="shared" si="23"/>
        <v>1.8440853510000006</v>
      </c>
    </row>
    <row r="51" spans="1:28" x14ac:dyDescent="0.25">
      <c r="A51" s="2" t="s">
        <v>1</v>
      </c>
      <c r="B51" s="2"/>
      <c r="C51" s="81">
        <f t="shared" ref="C51:R58" si="24">C40/1000</f>
        <v>0.97085362999999991</v>
      </c>
      <c r="D51" s="81">
        <f t="shared" si="24"/>
        <v>1.1435127052666665</v>
      </c>
      <c r="E51" s="81">
        <f t="shared" si="24"/>
        <v>1.3634459666999998</v>
      </c>
      <c r="F51" s="81">
        <f t="shared" si="24"/>
        <v>1.3878810219</v>
      </c>
      <c r="G51" s="81">
        <f t="shared" si="24"/>
        <v>0.95627635566666647</v>
      </c>
      <c r="H51" s="81">
        <f t="shared" si="24"/>
        <v>0.74538266309999968</v>
      </c>
      <c r="I51" s="81">
        <f t="shared" si="24"/>
        <v>0.24622820460000003</v>
      </c>
      <c r="J51" s="81">
        <f t="shared" si="24"/>
        <v>0.32984691819999989</v>
      </c>
      <c r="K51" s="81">
        <f t="shared" si="24"/>
        <v>0.5477641056</v>
      </c>
      <c r="L51" s="81">
        <f t="shared" si="24"/>
        <v>0.1514534787</v>
      </c>
      <c r="M51" s="81">
        <f t="shared" si="24"/>
        <v>0.23572548633333326</v>
      </c>
      <c r="N51" s="81">
        <f t="shared" si="24"/>
        <v>0.27007803750000003</v>
      </c>
      <c r="O51" s="81">
        <f t="shared" si="24"/>
        <v>0.26239772359999985</v>
      </c>
      <c r="P51" s="81">
        <f t="shared" si="24"/>
        <v>0.16560956073333333</v>
      </c>
      <c r="Q51" s="81">
        <f t="shared" si="24"/>
        <v>0.3119647505999999</v>
      </c>
      <c r="R51" s="81">
        <f t="shared" si="24"/>
        <v>0.21325179500000002</v>
      </c>
      <c r="S51" s="81">
        <f t="shared" si="23"/>
        <v>0.14242110593333329</v>
      </c>
      <c r="T51" s="81">
        <f t="shared" si="23"/>
        <v>9.8734687300000012E-2</v>
      </c>
      <c r="U51" s="81">
        <f t="shared" si="23"/>
        <v>0.18370291099999991</v>
      </c>
      <c r="V51" s="81">
        <f t="shared" si="23"/>
        <v>0.1019563553333334</v>
      </c>
      <c r="W51" s="81">
        <f t="shared" si="23"/>
        <v>0.22274245294999992</v>
      </c>
      <c r="X51" s="81">
        <f t="shared" si="23"/>
        <v>0.26763364150000002</v>
      </c>
      <c r="Y51" s="81">
        <f t="shared" si="23"/>
        <v>0.44030406000000011</v>
      </c>
      <c r="Z51" s="81">
        <f t="shared" si="23"/>
        <v>0.22924676624999996</v>
      </c>
      <c r="AA51" s="81">
        <f t="shared" si="23"/>
        <v>0.42074418233333327</v>
      </c>
      <c r="AB51" s="81">
        <f t="shared" si="23"/>
        <v>0.24546475550000002</v>
      </c>
    </row>
    <row r="52" spans="1:28" x14ac:dyDescent="0.25">
      <c r="A52" s="2" t="s">
        <v>2</v>
      </c>
      <c r="B52" s="2"/>
      <c r="C52" s="81">
        <f t="shared" si="24"/>
        <v>1.1710151447000001</v>
      </c>
      <c r="D52" s="81">
        <f t="shared" si="23"/>
        <v>1.8068126112</v>
      </c>
      <c r="E52" s="81">
        <f t="shared" si="23"/>
        <v>1.9096593982999999</v>
      </c>
      <c r="F52" s="81">
        <f t="shared" si="23"/>
        <v>1.9142715691000003</v>
      </c>
      <c r="G52" s="81">
        <f t="shared" si="23"/>
        <v>1.3207501201333331</v>
      </c>
      <c r="H52" s="81">
        <f t="shared" si="23"/>
        <v>0.89911378450000035</v>
      </c>
      <c r="I52" s="81">
        <f t="shared" si="23"/>
        <v>0.46732764549999956</v>
      </c>
      <c r="J52" s="81">
        <f t="shared" si="23"/>
        <v>0.53814579866666645</v>
      </c>
      <c r="K52" s="81">
        <f t="shared" si="23"/>
        <v>0.96706463609999993</v>
      </c>
      <c r="L52" s="81">
        <f t="shared" si="23"/>
        <v>0.6373991903999997</v>
      </c>
      <c r="M52" s="81">
        <f t="shared" si="23"/>
        <v>0.50096339020000002</v>
      </c>
      <c r="N52" s="81">
        <f t="shared" si="23"/>
        <v>0.78216130849999965</v>
      </c>
      <c r="O52" s="81">
        <f t="shared" si="23"/>
        <v>0.88458859919999988</v>
      </c>
      <c r="P52" s="81">
        <f t="shared" si="23"/>
        <v>0.66497120633333329</v>
      </c>
      <c r="Q52" s="81">
        <f t="shared" si="23"/>
        <v>0.88231374869999968</v>
      </c>
      <c r="R52" s="81">
        <f t="shared" si="23"/>
        <v>0.91339662499999985</v>
      </c>
      <c r="S52" s="81">
        <f t="shared" si="23"/>
        <v>0.63088210926666666</v>
      </c>
      <c r="T52" s="81">
        <f t="shared" si="23"/>
        <v>0.59929993479999988</v>
      </c>
      <c r="U52" s="81">
        <f t="shared" si="23"/>
        <v>1.6134668179999998</v>
      </c>
      <c r="V52" s="81">
        <f t="shared" si="23"/>
        <v>0.95589981666666646</v>
      </c>
      <c r="W52" s="81">
        <f t="shared" si="23"/>
        <v>1.5608467120000005</v>
      </c>
      <c r="X52" s="81">
        <f t="shared" si="23"/>
        <v>0.46179818699999986</v>
      </c>
      <c r="Y52" s="81">
        <f t="shared" si="23"/>
        <v>0.77688477366666664</v>
      </c>
      <c r="Z52" s="81">
        <f t="shared" si="23"/>
        <v>0.51859631124999961</v>
      </c>
      <c r="AA52" s="81">
        <f t="shared" si="23"/>
        <v>0.82289687033333336</v>
      </c>
      <c r="AB52" s="81">
        <f t="shared" si="23"/>
        <v>0.81485683099999962</v>
      </c>
    </row>
    <row r="53" spans="1:28" x14ac:dyDescent="0.25">
      <c r="A53" s="2" t="s">
        <v>3</v>
      </c>
      <c r="B53" s="2"/>
      <c r="C53" s="81">
        <f t="shared" si="24"/>
        <v>2.5536379518000003</v>
      </c>
      <c r="D53" s="81">
        <f t="shared" si="23"/>
        <v>4.6575853897333337</v>
      </c>
      <c r="E53" s="81">
        <f t="shared" si="23"/>
        <v>3.6058697866999991</v>
      </c>
      <c r="F53" s="81">
        <f t="shared" si="23"/>
        <v>4.1483737091000004</v>
      </c>
      <c r="G53" s="81">
        <f t="shared" si="23"/>
        <v>2.8449322266000006</v>
      </c>
      <c r="H53" s="81">
        <f t="shared" si="23"/>
        <v>2.0914697777999982</v>
      </c>
      <c r="I53" s="81">
        <f t="shared" si="23"/>
        <v>1.1421257022999998</v>
      </c>
      <c r="J53" s="81">
        <f t="shared" si="23"/>
        <v>1.4374034538000002</v>
      </c>
      <c r="K53" s="81">
        <f t="shared" si="23"/>
        <v>2.2549777524000003</v>
      </c>
      <c r="L53" s="81">
        <f t="shared" si="23"/>
        <v>1.8966933018999999</v>
      </c>
      <c r="M53" s="81">
        <f t="shared" si="23"/>
        <v>1.3860801451999996</v>
      </c>
      <c r="N53" s="81">
        <f t="shared" si="23"/>
        <v>1.7413525667999994</v>
      </c>
      <c r="O53" s="81">
        <f t="shared" si="23"/>
        <v>2.0706513205000001</v>
      </c>
      <c r="P53" s="81">
        <f t="shared" si="23"/>
        <v>1.6945058839999996</v>
      </c>
      <c r="Q53" s="81">
        <f t="shared" si="23"/>
        <v>2.4313791493999997</v>
      </c>
      <c r="R53" s="81">
        <f t="shared" si="23"/>
        <v>2.2439787800000004</v>
      </c>
      <c r="S53" s="81">
        <f t="shared" si="23"/>
        <v>1.3209187385999994</v>
      </c>
      <c r="T53" s="81">
        <f t="shared" si="23"/>
        <v>0.55007707080000001</v>
      </c>
      <c r="U53" s="81">
        <f t="shared" si="23"/>
        <v>2.2229232884999997</v>
      </c>
      <c r="V53" s="81">
        <f t="shared" si="23"/>
        <v>1.2199555629999999</v>
      </c>
      <c r="W53" s="81">
        <f t="shared" si="23"/>
        <v>2.27697425175</v>
      </c>
      <c r="X53" s="81">
        <f t="shared" si="23"/>
        <v>1.2366697785</v>
      </c>
      <c r="Y53" s="81">
        <f t="shared" si="23"/>
        <v>1.9999289886666662</v>
      </c>
      <c r="Z53" s="81">
        <f t="shared" si="23"/>
        <v>1.1475204124999996</v>
      </c>
      <c r="AA53" s="81">
        <f t="shared" si="23"/>
        <v>2.0135198770000007</v>
      </c>
      <c r="AB53" s="81">
        <f t="shared" si="23"/>
        <v>1.5390903589999989</v>
      </c>
    </row>
    <row r="54" spans="1:28" x14ac:dyDescent="0.25">
      <c r="A54" s="2" t="s">
        <v>4</v>
      </c>
      <c r="B54" s="2"/>
      <c r="C54" s="81">
        <f t="shared" si="24"/>
        <v>1.63907589</v>
      </c>
      <c r="D54" s="81">
        <f t="shared" si="23"/>
        <v>2.7853476891333324</v>
      </c>
      <c r="E54" s="81">
        <f t="shared" si="23"/>
        <v>3.0256070154000003</v>
      </c>
      <c r="F54" s="81">
        <f t="shared" si="23"/>
        <v>3.3092882712999989</v>
      </c>
      <c r="G54" s="81">
        <f t="shared" si="23"/>
        <v>2.2695638617333329</v>
      </c>
      <c r="H54" s="81">
        <f t="shared" si="23"/>
        <v>1.3631476154000002</v>
      </c>
      <c r="I54" s="81">
        <f t="shared" si="23"/>
        <v>0.7796937421000002</v>
      </c>
      <c r="J54" s="81">
        <f t="shared" si="23"/>
        <v>0.87148279333333323</v>
      </c>
      <c r="K54" s="81">
        <f t="shared" si="23"/>
        <v>1.4065774718999997</v>
      </c>
      <c r="L54" s="81">
        <f t="shared" si="23"/>
        <v>1.2018698744999996</v>
      </c>
      <c r="M54" s="81">
        <f t="shared" si="23"/>
        <v>0.87947740166666644</v>
      </c>
      <c r="N54" s="81">
        <f t="shared" si="23"/>
        <v>1.1521095048000003</v>
      </c>
      <c r="O54" s="81">
        <f t="shared" si="23"/>
        <v>1.4052198134</v>
      </c>
      <c r="P54" s="81">
        <f t="shared" si="23"/>
        <v>1.1573172637999998</v>
      </c>
      <c r="Q54" s="81">
        <f t="shared" si="23"/>
        <v>1.5620009446999998</v>
      </c>
      <c r="R54" s="81">
        <f t="shared" si="23"/>
        <v>1.4968585649999995</v>
      </c>
      <c r="S54" s="81">
        <f t="shared" si="23"/>
        <v>1.0016073113999997</v>
      </c>
      <c r="T54" s="81">
        <f t="shared" si="23"/>
        <v>0.50291891899999974</v>
      </c>
      <c r="U54" s="81">
        <f t="shared" si="23"/>
        <v>2.4683924924999991</v>
      </c>
      <c r="V54" s="81">
        <f t="shared" si="23"/>
        <v>1.4724722380000004</v>
      </c>
      <c r="W54" s="81">
        <f t="shared" si="23"/>
        <v>2.3070774984499995</v>
      </c>
      <c r="X54" s="81">
        <f t="shared" si="23"/>
        <v>0.72323779499999952</v>
      </c>
      <c r="Y54" s="81">
        <f t="shared" si="23"/>
        <v>1.1650477453333332</v>
      </c>
      <c r="Z54" s="81">
        <f t="shared" si="23"/>
        <v>0.76760966749999993</v>
      </c>
      <c r="AA54" s="81">
        <f t="shared" si="23"/>
        <v>1.2580334743333332</v>
      </c>
      <c r="AB54" s="81">
        <f t="shared" si="23"/>
        <v>1.0063019299999991</v>
      </c>
    </row>
    <row r="55" spans="1:28" x14ac:dyDescent="0.25">
      <c r="A55" s="2" t="s">
        <v>74</v>
      </c>
      <c r="B55" s="2"/>
      <c r="C55" s="81">
        <f t="shared" si="24"/>
        <v>0.49110788999999999</v>
      </c>
      <c r="D55" s="81">
        <f t="shared" si="23"/>
        <v>-2.7722841999999821E-3</v>
      </c>
      <c r="E55" s="81">
        <f t="shared" si="23"/>
        <v>-0.12647049620000003</v>
      </c>
      <c r="F55" s="81">
        <f t="shared" si="23"/>
        <v>-2.1746702300000004E-2</v>
      </c>
      <c r="G55" s="81">
        <f t="shared" si="23"/>
        <v>-1.7580098733333334E-2</v>
      </c>
      <c r="H55" s="81">
        <f t="shared" si="23"/>
        <v>6.0383699999999998E-2</v>
      </c>
      <c r="I55" s="81">
        <f t="shared" si="23"/>
        <v>-4.0457079E-2</v>
      </c>
      <c r="J55" s="81">
        <f t="shared" si="23"/>
        <v>0</v>
      </c>
      <c r="K55" s="81">
        <f t="shared" si="23"/>
        <v>0</v>
      </c>
      <c r="L55" s="81">
        <f t="shared" si="23"/>
        <v>0</v>
      </c>
      <c r="M55" s="81">
        <f t="shared" si="23"/>
        <v>0</v>
      </c>
      <c r="N55" s="81">
        <f t="shared" si="23"/>
        <v>0</v>
      </c>
      <c r="O55" s="81">
        <f t="shared" si="23"/>
        <v>0</v>
      </c>
      <c r="P55" s="81">
        <f t="shared" si="23"/>
        <v>0</v>
      </c>
      <c r="Q55" s="81">
        <f t="shared" si="23"/>
        <v>0</v>
      </c>
      <c r="R55" s="81">
        <f t="shared" si="23"/>
        <v>0</v>
      </c>
      <c r="S55" s="81">
        <f t="shared" si="23"/>
        <v>0</v>
      </c>
      <c r="T55" s="81">
        <f t="shared" si="23"/>
        <v>0</v>
      </c>
      <c r="U55" s="81">
        <f t="shared" si="23"/>
        <v>0</v>
      </c>
      <c r="V55" s="81">
        <f t="shared" si="23"/>
        <v>0</v>
      </c>
      <c r="W55" s="81">
        <f t="shared" si="23"/>
        <v>0</v>
      </c>
      <c r="X55" s="81">
        <f t="shared" si="23"/>
        <v>0</v>
      </c>
      <c r="Y55" s="81">
        <f t="shared" si="23"/>
        <v>0</v>
      </c>
      <c r="Z55" s="81">
        <f t="shared" si="23"/>
        <v>0</v>
      </c>
      <c r="AA55" s="81">
        <f t="shared" si="23"/>
        <v>0</v>
      </c>
      <c r="AB55" s="81">
        <f t="shared" si="23"/>
        <v>0</v>
      </c>
    </row>
    <row r="56" spans="1:28" x14ac:dyDescent="0.25">
      <c r="A56" s="2" t="s">
        <v>6</v>
      </c>
      <c r="B56" s="2"/>
      <c r="C56" s="81">
        <f t="shared" si="24"/>
        <v>0</v>
      </c>
      <c r="D56" s="81">
        <f t="shared" si="23"/>
        <v>0</v>
      </c>
      <c r="E56" s="81">
        <f t="shared" si="23"/>
        <v>0</v>
      </c>
      <c r="F56" s="81">
        <f t="shared" si="23"/>
        <v>0</v>
      </c>
      <c r="G56" s="81">
        <f t="shared" si="23"/>
        <v>0</v>
      </c>
      <c r="H56" s="81">
        <f t="shared" si="23"/>
        <v>0</v>
      </c>
      <c r="I56" s="81">
        <f t="shared" si="23"/>
        <v>0</v>
      </c>
      <c r="J56" s="81">
        <f t="shared" si="23"/>
        <v>0</v>
      </c>
      <c r="K56" s="81">
        <f t="shared" si="23"/>
        <v>0.16860844</v>
      </c>
      <c r="L56" s="81">
        <f t="shared" si="23"/>
        <v>-0.11296765480000001</v>
      </c>
      <c r="M56" s="81">
        <f t="shared" si="23"/>
        <v>0</v>
      </c>
      <c r="N56" s="81">
        <f t="shared" si="23"/>
        <v>0</v>
      </c>
      <c r="O56" s="81">
        <f t="shared" si="23"/>
        <v>0</v>
      </c>
      <c r="P56" s="81">
        <f t="shared" si="23"/>
        <v>0</v>
      </c>
      <c r="Q56" s="81">
        <f t="shared" si="23"/>
        <v>0</v>
      </c>
      <c r="R56" s="81">
        <f t="shared" si="23"/>
        <v>0</v>
      </c>
      <c r="S56" s="81">
        <f t="shared" si="23"/>
        <v>0</v>
      </c>
      <c r="T56" s="81">
        <f t="shared" si="23"/>
        <v>0</v>
      </c>
      <c r="U56" s="81">
        <f t="shared" si="23"/>
        <v>0</v>
      </c>
      <c r="V56" s="81">
        <f t="shared" si="23"/>
        <v>0</v>
      </c>
      <c r="W56" s="81">
        <f t="shared" si="23"/>
        <v>0</v>
      </c>
      <c r="X56" s="81">
        <f t="shared" si="23"/>
        <v>0</v>
      </c>
      <c r="Y56" s="81">
        <f t="shared" si="23"/>
        <v>0</v>
      </c>
      <c r="Z56" s="81">
        <f t="shared" si="23"/>
        <v>0</v>
      </c>
      <c r="AA56" s="81">
        <f t="shared" si="23"/>
        <v>0</v>
      </c>
      <c r="AB56" s="81">
        <f t="shared" si="23"/>
        <v>0</v>
      </c>
    </row>
    <row r="57" spans="1:28" x14ac:dyDescent="0.25">
      <c r="A57" s="2" t="s">
        <v>7</v>
      </c>
      <c r="B57" s="2"/>
      <c r="C57" s="81">
        <f t="shared" si="24"/>
        <v>0</v>
      </c>
      <c r="D57" s="81">
        <f t="shared" si="23"/>
        <v>0</v>
      </c>
      <c r="E57" s="81">
        <f t="shared" si="23"/>
        <v>0</v>
      </c>
      <c r="F57" s="81">
        <f t="shared" si="23"/>
        <v>0</v>
      </c>
      <c r="G57" s="81">
        <f t="shared" si="23"/>
        <v>0</v>
      </c>
      <c r="H57" s="81">
        <f t="shared" si="23"/>
        <v>0</v>
      </c>
      <c r="I57" s="81">
        <f t="shared" si="23"/>
        <v>0</v>
      </c>
      <c r="J57" s="81">
        <f t="shared" si="23"/>
        <v>0</v>
      </c>
      <c r="K57" s="81">
        <f t="shared" si="23"/>
        <v>0</v>
      </c>
      <c r="L57" s="81">
        <f t="shared" si="23"/>
        <v>0</v>
      </c>
      <c r="M57" s="81">
        <f t="shared" si="23"/>
        <v>0</v>
      </c>
      <c r="N57" s="81">
        <f t="shared" si="23"/>
        <v>0</v>
      </c>
      <c r="O57" s="81">
        <f t="shared" si="23"/>
        <v>0</v>
      </c>
      <c r="P57" s="81">
        <f t="shared" si="23"/>
        <v>0</v>
      </c>
      <c r="Q57" s="81">
        <f t="shared" si="23"/>
        <v>0</v>
      </c>
      <c r="R57" s="81">
        <f t="shared" si="23"/>
        <v>0</v>
      </c>
      <c r="S57" s="81">
        <f t="shared" si="23"/>
        <v>0</v>
      </c>
      <c r="T57" s="81">
        <f t="shared" si="23"/>
        <v>0</v>
      </c>
      <c r="U57" s="81">
        <f t="shared" si="23"/>
        <v>0</v>
      </c>
      <c r="V57" s="81">
        <f t="shared" si="23"/>
        <v>0</v>
      </c>
      <c r="W57" s="81">
        <f t="shared" si="23"/>
        <v>0</v>
      </c>
      <c r="X57" s="81">
        <f t="shared" si="23"/>
        <v>0</v>
      </c>
      <c r="Y57" s="81">
        <f t="shared" si="23"/>
        <v>0</v>
      </c>
      <c r="Z57" s="81">
        <f t="shared" si="23"/>
        <v>0</v>
      </c>
      <c r="AA57" s="81">
        <f t="shared" si="23"/>
        <v>0</v>
      </c>
      <c r="AB57" s="81">
        <f t="shared" si="23"/>
        <v>0</v>
      </c>
    </row>
    <row r="58" spans="1:28" x14ac:dyDescent="0.25">
      <c r="A58" s="2" t="s">
        <v>8</v>
      </c>
      <c r="B58" s="2"/>
      <c r="C58" s="81">
        <f t="shared" si="24"/>
        <v>8.9552510683999991</v>
      </c>
      <c r="D58" s="81">
        <f t="shared" si="23"/>
        <v>13.166184015866667</v>
      </c>
      <c r="E58" s="81">
        <f t="shared" si="23"/>
        <v>15.567357531299997</v>
      </c>
      <c r="F58" s="81">
        <f t="shared" si="23"/>
        <v>16.479247421399997</v>
      </c>
      <c r="G58" s="81">
        <f t="shared" si="23"/>
        <v>11.155634851666663</v>
      </c>
      <c r="H58" s="81">
        <f t="shared" si="23"/>
        <v>7.8545774094999938</v>
      </c>
      <c r="I58" s="81">
        <f t="shared" si="23"/>
        <v>4.0393201522999993</v>
      </c>
      <c r="J58" s="81">
        <f t="shared" si="23"/>
        <v>4.7740359359333304</v>
      </c>
      <c r="K58" s="81">
        <f t="shared" si="23"/>
        <v>8.0026170482999994</v>
      </c>
      <c r="L58" s="81">
        <f t="shared" si="23"/>
        <v>5.1265586708000006</v>
      </c>
      <c r="M58" s="81">
        <f t="shared" si="23"/>
        <v>4.1538765296666682</v>
      </c>
      <c r="N58" s="81">
        <f t="shared" si="23"/>
        <v>5.5462298147000002</v>
      </c>
      <c r="O58" s="81">
        <f t="shared" si="23"/>
        <v>6.8986643649000001</v>
      </c>
      <c r="P58" s="81">
        <f t="shared" si="23"/>
        <v>5.2811900111999996</v>
      </c>
      <c r="Q58" s="81">
        <f t="shared" si="23"/>
        <v>7.4054949181999978</v>
      </c>
      <c r="R58" s="81">
        <f t="shared" si="23"/>
        <v>7.1391875449999986</v>
      </c>
      <c r="S58" s="81">
        <f t="shared" si="23"/>
        <v>4.7621200081333326</v>
      </c>
      <c r="T58" s="81">
        <f t="shared" si="23"/>
        <v>4.7286753477000003</v>
      </c>
      <c r="U58" s="81">
        <f t="shared" si="23"/>
        <v>10.881679970499999</v>
      </c>
      <c r="V58" s="81">
        <f t="shared" si="23"/>
        <v>6.8042633049999992</v>
      </c>
      <c r="W58" s="81">
        <f t="shared" si="23"/>
        <v>11.5259684213</v>
      </c>
      <c r="X58" s="81">
        <f t="shared" si="23"/>
        <v>4.3068636619999925</v>
      </c>
      <c r="Y58" s="81">
        <f t="shared" si="23"/>
        <v>6.8035749133333345</v>
      </c>
      <c r="Z58" s="81">
        <f t="shared" si="23"/>
        <v>4.1553489737500007</v>
      </c>
      <c r="AA58" s="81">
        <f t="shared" si="23"/>
        <v>6.9124073079999988</v>
      </c>
      <c r="AB58" s="81">
        <f t="shared" si="23"/>
        <v>5.4497992264999997</v>
      </c>
    </row>
    <row r="60" spans="1:28" ht="31.5" customHeight="1" x14ac:dyDescent="0.25">
      <c r="A60" s="2"/>
      <c r="B60" s="80" t="s">
        <v>171</v>
      </c>
      <c r="C60" s="80" t="s">
        <v>172</v>
      </c>
      <c r="D60" s="80" t="s">
        <v>170</v>
      </c>
      <c r="E60" s="80" t="s">
        <v>173</v>
      </c>
    </row>
    <row r="61" spans="1:28" x14ac:dyDescent="0.25">
      <c r="A61" s="2" t="s">
        <v>0</v>
      </c>
      <c r="B61" s="48">
        <f>AVERAGE(C50:AB50)</f>
        <v>2.6193109320166661</v>
      </c>
      <c r="C61" s="48">
        <f>_xlfn.STDEV.S(C50:AB50)</f>
        <v>1.3245916551533947</v>
      </c>
      <c r="D61" s="48">
        <f>MIN(C50:AB50)</f>
        <v>1.151630106266667</v>
      </c>
      <c r="E61" s="48">
        <f>MAX(C50:AB50)</f>
        <v>5.7892458603999994</v>
      </c>
    </row>
    <row r="62" spans="1:28" x14ac:dyDescent="0.25">
      <c r="A62" s="2" t="s">
        <v>1</v>
      </c>
      <c r="B62" s="48">
        <f t="shared" ref="B62:B69" si="25">AVERAGE(C51:AB51)</f>
        <v>0.44825474313846148</v>
      </c>
      <c r="C62" s="48">
        <f t="shared" ref="C62:C69" si="26">_xlfn.STDEV.S(C51:AB51)</f>
        <v>0.39091225980429656</v>
      </c>
      <c r="D62" s="48">
        <f t="shared" ref="D62:D69" si="27">MIN(C51:AB51)</f>
        <v>9.8734687300000012E-2</v>
      </c>
      <c r="E62" s="48">
        <f t="shared" ref="E62:E68" si="28">MAX(C51:AB51)</f>
        <v>1.3878810219</v>
      </c>
    </row>
    <row r="63" spans="1:28" x14ac:dyDescent="0.25">
      <c r="A63" s="2" t="s">
        <v>2</v>
      </c>
      <c r="B63" s="48">
        <f t="shared" si="25"/>
        <v>0.96213012078910265</v>
      </c>
      <c r="C63" s="48">
        <f>_xlfn.STDEV.S(C52:AB52)</f>
        <v>0.45249681351744453</v>
      </c>
      <c r="D63" s="48">
        <f t="shared" si="27"/>
        <v>0.46179818699999986</v>
      </c>
      <c r="E63" s="48">
        <f t="shared" si="28"/>
        <v>1.9142715691000003</v>
      </c>
    </row>
    <row r="64" spans="1:28" x14ac:dyDescent="0.25">
      <c r="A64" s="2" t="s">
        <v>3</v>
      </c>
      <c r="B64" s="48">
        <f t="shared" si="25"/>
        <v>2.0664844317826923</v>
      </c>
      <c r="C64" s="48">
        <f t="shared" si="26"/>
        <v>0.93610156967273717</v>
      </c>
      <c r="D64" s="48">
        <f t="shared" si="27"/>
        <v>0.55007707080000001</v>
      </c>
      <c r="E64" s="48">
        <f t="shared" si="28"/>
        <v>4.6575853897333337</v>
      </c>
    </row>
    <row r="65" spans="1:28" x14ac:dyDescent="0.25">
      <c r="A65" s="2" t="s">
        <v>4</v>
      </c>
      <c r="B65" s="48">
        <f t="shared" si="25"/>
        <v>1.4991283380647431</v>
      </c>
      <c r="C65" s="48">
        <f t="shared" si="26"/>
        <v>0.74613520650256582</v>
      </c>
      <c r="D65" s="48">
        <f t="shared" si="27"/>
        <v>0.50291891899999974</v>
      </c>
      <c r="E65" s="48">
        <f t="shared" si="28"/>
        <v>3.3092882712999989</v>
      </c>
    </row>
    <row r="66" spans="1:28" x14ac:dyDescent="0.25">
      <c r="A66" s="2" t="s">
        <v>74</v>
      </c>
      <c r="B66" s="48">
        <f t="shared" si="25"/>
        <v>1.3171728060256408E-2</v>
      </c>
      <c r="C66" s="48">
        <f t="shared" si="26"/>
        <v>0.10173367624653809</v>
      </c>
      <c r="D66" s="48">
        <f t="shared" si="27"/>
        <v>-0.12647049620000003</v>
      </c>
      <c r="E66" s="48">
        <f t="shared" si="28"/>
        <v>0.49110788999999999</v>
      </c>
    </row>
    <row r="67" spans="1:28" x14ac:dyDescent="0.25">
      <c r="A67" s="2" t="s">
        <v>6</v>
      </c>
      <c r="B67" s="48">
        <f t="shared" si="25"/>
        <v>2.1400301999999994E-3</v>
      </c>
      <c r="C67" s="48">
        <f t="shared" si="26"/>
        <v>4.0532171967248856E-2</v>
      </c>
      <c r="D67" s="48">
        <f t="shared" si="27"/>
        <v>-0.11296765480000001</v>
      </c>
      <c r="E67" s="48">
        <f t="shared" si="28"/>
        <v>0.16860844</v>
      </c>
    </row>
    <row r="68" spans="1:28" x14ac:dyDescent="0.25">
      <c r="A68" s="2" t="s">
        <v>7</v>
      </c>
      <c r="B68" s="48">
        <f t="shared" si="25"/>
        <v>0</v>
      </c>
      <c r="C68" s="48">
        <f t="shared" si="26"/>
        <v>0</v>
      </c>
      <c r="D68" s="48">
        <f t="shared" si="27"/>
        <v>0</v>
      </c>
      <c r="E68" s="48">
        <f t="shared" si="28"/>
        <v>0</v>
      </c>
    </row>
    <row r="69" spans="1:28" x14ac:dyDescent="0.25">
      <c r="A69" s="2" t="s">
        <v>8</v>
      </c>
      <c r="B69" s="48">
        <f t="shared" si="25"/>
        <v>7.6106203240519212</v>
      </c>
      <c r="C69" s="48">
        <f t="shared" si="26"/>
        <v>3.5131482646416101</v>
      </c>
      <c r="D69" s="48">
        <f t="shared" si="27"/>
        <v>4.0393201522999993</v>
      </c>
      <c r="E69" s="48">
        <f>MAX(C58:AB58)</f>
        <v>16.479247421399997</v>
      </c>
    </row>
    <row r="70" spans="1:28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2" spans="1:28" x14ac:dyDescent="0.25">
      <c r="A72" s="137" t="s">
        <v>169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</row>
    <row r="73" spans="1:28" x14ac:dyDescent="0.25">
      <c r="A73" s="2"/>
      <c r="B73" s="2">
        <v>0</v>
      </c>
      <c r="C73" s="2">
        <v>2</v>
      </c>
      <c r="D73" s="2">
        <v>5</v>
      </c>
      <c r="E73" s="2">
        <v>7</v>
      </c>
      <c r="F73" s="2">
        <v>9</v>
      </c>
      <c r="G73" s="2">
        <v>12</v>
      </c>
      <c r="H73" s="2">
        <v>14</v>
      </c>
      <c r="I73" s="2">
        <v>16</v>
      </c>
      <c r="J73" s="2">
        <v>19</v>
      </c>
      <c r="K73" s="2">
        <v>21</v>
      </c>
      <c r="L73" s="2">
        <v>23</v>
      </c>
      <c r="M73" s="2">
        <v>26</v>
      </c>
      <c r="N73" s="2">
        <v>28</v>
      </c>
      <c r="O73" s="2">
        <v>30</v>
      </c>
      <c r="P73" s="2">
        <v>33</v>
      </c>
      <c r="Q73" s="2">
        <v>35</v>
      </c>
      <c r="R73" s="2">
        <v>37</v>
      </c>
      <c r="S73" s="2">
        <v>40</v>
      </c>
      <c r="T73" s="2">
        <v>42</v>
      </c>
      <c r="U73" s="2">
        <v>44</v>
      </c>
      <c r="V73" s="2">
        <v>47</v>
      </c>
      <c r="W73" s="2">
        <v>49</v>
      </c>
      <c r="X73" s="2">
        <v>51</v>
      </c>
      <c r="Y73" s="2">
        <v>54</v>
      </c>
      <c r="Z73" s="2">
        <v>58</v>
      </c>
      <c r="AA73" s="2">
        <v>61</v>
      </c>
      <c r="AB73" s="2">
        <v>63</v>
      </c>
    </row>
    <row r="74" spans="1:28" x14ac:dyDescent="0.25">
      <c r="A74" s="2" t="s">
        <v>0</v>
      </c>
      <c r="B74" s="2"/>
      <c r="C74" s="11">
        <f t="shared" ref="C74:AB74" si="29">C27/44550</f>
        <v>9.560316776206508E-2</v>
      </c>
      <c r="D74" s="11">
        <f t="shared" si="29"/>
        <v>0.1869156838204265</v>
      </c>
      <c r="E74" s="11">
        <f t="shared" si="29"/>
        <v>0.25989880405836135</v>
      </c>
      <c r="F74" s="11">
        <f t="shared" si="29"/>
        <v>0.25774094510886647</v>
      </c>
      <c r="G74" s="11">
        <f t="shared" si="29"/>
        <v>0.25465941995061725</v>
      </c>
      <c r="H74" s="11">
        <f t="shared" si="29"/>
        <v>0.12099123989674518</v>
      </c>
      <c r="I74" s="11">
        <f t="shared" si="29"/>
        <v>6.4844082460157118E-2</v>
      </c>
      <c r="J74" s="11">
        <f t="shared" si="29"/>
        <v>0.10755265804264869</v>
      </c>
      <c r="K74" s="11">
        <f t="shared" si="29"/>
        <v>0.11930974825140289</v>
      </c>
      <c r="L74" s="11">
        <f t="shared" si="29"/>
        <v>6.0700807187429817E-2</v>
      </c>
      <c r="M74" s="11">
        <f t="shared" si="29"/>
        <v>7.7550848906846243E-2</v>
      </c>
      <c r="N74" s="11">
        <f t="shared" si="29"/>
        <v>7.1853126693602692E-2</v>
      </c>
      <c r="O74" s="11">
        <f t="shared" si="29"/>
        <v>0.10216866030078563</v>
      </c>
      <c r="P74" s="11">
        <f t="shared" si="29"/>
        <v>0.10766236338945005</v>
      </c>
      <c r="Q74" s="11">
        <f t="shared" si="29"/>
        <v>9.9566164974186286E-2</v>
      </c>
      <c r="R74" s="11">
        <f t="shared" si="29"/>
        <v>0.10198436722783387</v>
      </c>
      <c r="S74" s="11">
        <f t="shared" si="29"/>
        <v>0.11220813083726149</v>
      </c>
      <c r="T74" s="11">
        <f t="shared" si="29"/>
        <v>0.13367653134904603</v>
      </c>
      <c r="U74" s="11">
        <f t="shared" si="29"/>
        <v>0.19722534053872048</v>
      </c>
      <c r="V74" s="11">
        <f t="shared" si="29"/>
        <v>0.20565517387205384</v>
      </c>
      <c r="W74" s="11">
        <f t="shared" si="29"/>
        <v>0.23157474775084169</v>
      </c>
      <c r="X74" s="11">
        <f t="shared" si="29"/>
        <v>7.2616128395061652E-2</v>
      </c>
      <c r="Y74" s="11">
        <f t="shared" si="29"/>
        <v>0.16305786839506178</v>
      </c>
      <c r="Z74" s="11">
        <f t="shared" si="29"/>
        <v>0.13399558395061723</v>
      </c>
      <c r="AA74" s="11">
        <f t="shared" si="29"/>
        <v>0.16142847838383834</v>
      </c>
      <c r="AB74" s="11">
        <f t="shared" si="29"/>
        <v>8.2787221144781167E-2</v>
      </c>
    </row>
    <row r="75" spans="1:28" x14ac:dyDescent="0.25">
      <c r="A75" s="2" t="s">
        <v>1</v>
      </c>
      <c r="B75" s="2"/>
      <c r="C75" s="11">
        <f t="shared" ref="C75:AB75" si="30">C28/44550</f>
        <v>4.3584899214365876E-2</v>
      </c>
      <c r="D75" s="11">
        <f t="shared" si="30"/>
        <v>7.7004222576879902E-2</v>
      </c>
      <c r="E75" s="11">
        <f t="shared" si="30"/>
        <v>6.1209695474747472E-2</v>
      </c>
      <c r="F75" s="11">
        <f t="shared" si="30"/>
        <v>6.230666764983165E-2</v>
      </c>
      <c r="G75" s="11">
        <f t="shared" si="30"/>
        <v>6.4395714186307518E-2</v>
      </c>
      <c r="H75" s="11">
        <f t="shared" si="30"/>
        <v>3.3462745818181802E-2</v>
      </c>
      <c r="I75" s="11">
        <f t="shared" si="30"/>
        <v>1.1054015919191921E-2</v>
      </c>
      <c r="J75" s="11">
        <f t="shared" si="30"/>
        <v>2.2211913683501675E-2</v>
      </c>
      <c r="K75" s="11">
        <f t="shared" si="30"/>
        <v>2.4590981171717173E-2</v>
      </c>
      <c r="L75" s="11">
        <f t="shared" si="30"/>
        <v>6.799258303030303E-3</v>
      </c>
      <c r="M75" s="11">
        <f t="shared" si="30"/>
        <v>1.5873770123456785E-2</v>
      </c>
      <c r="N75" s="11">
        <f t="shared" si="30"/>
        <v>1.212471548821549E-2</v>
      </c>
      <c r="O75" s="11">
        <f t="shared" si="30"/>
        <v>1.177992025140291E-2</v>
      </c>
      <c r="P75" s="11">
        <f t="shared" si="30"/>
        <v>1.1152158971941639E-2</v>
      </c>
      <c r="Q75" s="11">
        <f t="shared" si="30"/>
        <v>1.4005151542087537E-2</v>
      </c>
      <c r="R75" s="11">
        <f t="shared" si="30"/>
        <v>9.5735934904601586E-3</v>
      </c>
      <c r="S75" s="11">
        <f t="shared" si="30"/>
        <v>9.5906468641975273E-3</v>
      </c>
      <c r="T75" s="11">
        <f t="shared" si="30"/>
        <v>4.4325336610549953E-3</v>
      </c>
      <c r="U75" s="11">
        <f t="shared" si="30"/>
        <v>8.2470442648709275E-3</v>
      </c>
      <c r="V75" s="11">
        <f t="shared" si="30"/>
        <v>6.8657478338945048E-3</v>
      </c>
      <c r="W75" s="11">
        <f t="shared" si="30"/>
        <v>9.9996611874298511E-3</v>
      </c>
      <c r="X75" s="11">
        <f t="shared" si="30"/>
        <v>1.2014978294051628E-2</v>
      </c>
      <c r="Y75" s="11">
        <f t="shared" si="30"/>
        <v>2.9650105050505058E-2</v>
      </c>
      <c r="Z75" s="11">
        <f t="shared" si="30"/>
        <v>2.0583323569023565E-2</v>
      </c>
      <c r="AA75" s="11">
        <f t="shared" si="30"/>
        <v>2.8332941571268234E-2</v>
      </c>
      <c r="AB75" s="11">
        <f t="shared" si="30"/>
        <v>1.1019742109988778E-2</v>
      </c>
    </row>
    <row r="76" spans="1:28" x14ac:dyDescent="0.25">
      <c r="A76" s="2" t="s">
        <v>2</v>
      </c>
      <c r="B76" s="2"/>
      <c r="C76" s="11">
        <f t="shared" ref="C76:AB76" si="31">C29/44550</f>
        <v>5.2570825800224472E-2</v>
      </c>
      <c r="D76" s="11">
        <f t="shared" si="31"/>
        <v>0.12167088290909091</v>
      </c>
      <c r="E76" s="11">
        <f t="shared" si="31"/>
        <v>8.5731061652076307E-2</v>
      </c>
      <c r="F76" s="11">
        <f t="shared" si="31"/>
        <v>8.5938117580246928E-2</v>
      </c>
      <c r="G76" s="11">
        <f t="shared" si="31"/>
        <v>8.8939402029180686E-2</v>
      </c>
      <c r="H76" s="11">
        <f t="shared" si="31"/>
        <v>4.0364255196408544E-2</v>
      </c>
      <c r="I76" s="11">
        <f t="shared" si="31"/>
        <v>2.0979916745230059E-2</v>
      </c>
      <c r="J76" s="11">
        <f t="shared" si="31"/>
        <v>3.6238774320987641E-2</v>
      </c>
      <c r="K76" s="11">
        <f t="shared" si="31"/>
        <v>4.3414798478114476E-2</v>
      </c>
      <c r="L76" s="11">
        <f t="shared" si="31"/>
        <v>2.8615002936026923E-2</v>
      </c>
      <c r="M76" s="11">
        <f t="shared" si="31"/>
        <v>3.3734908430976436E-2</v>
      </c>
      <c r="N76" s="11">
        <f t="shared" si="31"/>
        <v>3.5113863456790108E-2</v>
      </c>
      <c r="O76" s="11">
        <f t="shared" si="31"/>
        <v>3.9712170558922552E-2</v>
      </c>
      <c r="P76" s="11">
        <f t="shared" si="31"/>
        <v>4.4779205813692477E-2</v>
      </c>
      <c r="Q76" s="11">
        <f t="shared" si="31"/>
        <v>3.9610044835016824E-2</v>
      </c>
      <c r="R76" s="11">
        <f t="shared" si="31"/>
        <v>4.1005460157126819E-2</v>
      </c>
      <c r="S76" s="11">
        <f t="shared" si="31"/>
        <v>4.2483643721661059E-2</v>
      </c>
      <c r="T76" s="11">
        <f t="shared" si="31"/>
        <v>2.6904598644219971E-2</v>
      </c>
      <c r="U76" s="11">
        <f t="shared" si="31"/>
        <v>7.2433976116722781E-2</v>
      </c>
      <c r="V76" s="11">
        <f t="shared" si="31"/>
        <v>6.4370358024691335E-2</v>
      </c>
      <c r="W76" s="11">
        <f t="shared" si="31"/>
        <v>7.0071681795735155E-2</v>
      </c>
      <c r="X76" s="11">
        <f t="shared" si="31"/>
        <v>2.0731680673400667E-2</v>
      </c>
      <c r="Y76" s="11">
        <f t="shared" si="31"/>
        <v>5.231547297418631E-2</v>
      </c>
      <c r="Z76" s="11">
        <f t="shared" si="31"/>
        <v>4.6563080695847331E-2</v>
      </c>
      <c r="AA76" s="11">
        <f t="shared" si="31"/>
        <v>5.5413930662177327E-2</v>
      </c>
      <c r="AB76" s="11">
        <f t="shared" si="31"/>
        <v>3.6581675914702565E-2</v>
      </c>
    </row>
    <row r="77" spans="1:28" x14ac:dyDescent="0.25">
      <c r="A77" s="2" t="s">
        <v>3</v>
      </c>
      <c r="B77" s="2"/>
      <c r="C77" s="11">
        <f t="shared" ref="C77:AB77" si="32">C30/44550</f>
        <v>0.11464143442424243</v>
      </c>
      <c r="D77" s="11">
        <f t="shared" si="32"/>
        <v>0.31364211378675644</v>
      </c>
      <c r="E77" s="11">
        <f t="shared" si="32"/>
        <v>0.16187967617059479</v>
      </c>
      <c r="F77" s="11">
        <f t="shared" si="32"/>
        <v>0.18623450994837262</v>
      </c>
      <c r="G77" s="11">
        <f t="shared" si="32"/>
        <v>0.19157792771717175</v>
      </c>
      <c r="H77" s="11">
        <f t="shared" si="32"/>
        <v>9.3893143784511704E-2</v>
      </c>
      <c r="I77" s="11">
        <f t="shared" si="32"/>
        <v>5.127388113580246E-2</v>
      </c>
      <c r="J77" s="11">
        <f t="shared" si="32"/>
        <v>9.6794845373737393E-2</v>
      </c>
      <c r="K77" s="11">
        <f t="shared" si="32"/>
        <v>0.10123356913131314</v>
      </c>
      <c r="L77" s="11">
        <f t="shared" si="32"/>
        <v>8.5148969782267103E-2</v>
      </c>
      <c r="M77" s="11">
        <f t="shared" si="32"/>
        <v>9.3338730316498295E-2</v>
      </c>
      <c r="N77" s="11">
        <f t="shared" si="32"/>
        <v>7.8175199407407372E-2</v>
      </c>
      <c r="O77" s="11">
        <f t="shared" si="32"/>
        <v>9.2958532906846247E-2</v>
      </c>
      <c r="P77" s="11">
        <f t="shared" si="32"/>
        <v>0.1141081403367003</v>
      </c>
      <c r="Q77" s="11">
        <f t="shared" si="32"/>
        <v>0.10915282376655443</v>
      </c>
      <c r="R77" s="11">
        <f t="shared" si="32"/>
        <v>0.10073978810325479</v>
      </c>
      <c r="S77" s="11">
        <f t="shared" si="32"/>
        <v>8.8950756808080775E-2</v>
      </c>
      <c r="T77" s="11">
        <f t="shared" si="32"/>
        <v>2.4694817993265995E-2</v>
      </c>
      <c r="U77" s="11">
        <f t="shared" si="32"/>
        <v>9.9794535959595948E-2</v>
      </c>
      <c r="V77" s="11">
        <f t="shared" si="32"/>
        <v>8.2151889764309746E-2</v>
      </c>
      <c r="W77" s="11">
        <f t="shared" si="32"/>
        <v>0.10222106629629629</v>
      </c>
      <c r="X77" s="11">
        <f t="shared" si="32"/>
        <v>5.5518284107744113E-2</v>
      </c>
      <c r="Y77" s="11">
        <f t="shared" si="32"/>
        <v>0.13467535277216608</v>
      </c>
      <c r="Z77" s="11">
        <f t="shared" si="32"/>
        <v>0.1030321358024691</v>
      </c>
      <c r="AA77" s="11">
        <f t="shared" si="32"/>
        <v>0.13559056410774414</v>
      </c>
      <c r="AB77" s="11">
        <f t="shared" si="32"/>
        <v>6.9094965611672235E-2</v>
      </c>
    </row>
    <row r="78" spans="1:28" x14ac:dyDescent="0.25">
      <c r="A78" s="2" t="s">
        <v>4</v>
      </c>
      <c r="B78" s="2"/>
      <c r="C78" s="11">
        <f t="shared" ref="C78:AB78" si="33">C31/44550</f>
        <v>7.3583653872053872E-2</v>
      </c>
      <c r="D78" s="11">
        <f t="shared" si="33"/>
        <v>0.18756550095173957</v>
      </c>
      <c r="E78" s="11">
        <f t="shared" si="33"/>
        <v>0.13582972010774413</v>
      </c>
      <c r="F78" s="11">
        <f t="shared" si="33"/>
        <v>0.14856513002469132</v>
      </c>
      <c r="G78" s="11">
        <f t="shared" si="33"/>
        <v>0.1528325832817059</v>
      </c>
      <c r="H78" s="11">
        <f t="shared" si="33"/>
        <v>6.1196301476992149E-2</v>
      </c>
      <c r="I78" s="11">
        <f t="shared" si="33"/>
        <v>3.5003086065095411E-2</v>
      </c>
      <c r="J78" s="11">
        <f t="shared" si="33"/>
        <v>5.8685709988776653E-2</v>
      </c>
      <c r="K78" s="11">
        <f t="shared" si="33"/>
        <v>6.3146014451178428E-2</v>
      </c>
      <c r="L78" s="11">
        <f t="shared" si="33"/>
        <v>5.3955998855218838E-2</v>
      </c>
      <c r="M78" s="11">
        <f t="shared" si="33"/>
        <v>5.9224067452300765E-2</v>
      </c>
      <c r="N78" s="11">
        <f t="shared" si="33"/>
        <v>5.1722087757575766E-2</v>
      </c>
      <c r="O78" s="11">
        <f t="shared" si="33"/>
        <v>6.3085064574635238E-2</v>
      </c>
      <c r="P78" s="11">
        <f t="shared" si="33"/>
        <v>7.7933822478114478E-2</v>
      </c>
      <c r="Q78" s="11">
        <f t="shared" si="33"/>
        <v>7.012349920089786E-2</v>
      </c>
      <c r="R78" s="11">
        <f t="shared" si="33"/>
        <v>6.7199037710437684E-2</v>
      </c>
      <c r="S78" s="11">
        <f t="shared" si="33"/>
        <v>6.7448303797979781E-2</v>
      </c>
      <c r="T78" s="11">
        <f t="shared" si="33"/>
        <v>2.2577729248035902E-2</v>
      </c>
      <c r="U78" s="11">
        <f t="shared" si="33"/>
        <v>0.11081447777777774</v>
      </c>
      <c r="V78" s="11">
        <f t="shared" si="33"/>
        <v>9.9156379663299682E-2</v>
      </c>
      <c r="W78" s="11">
        <f t="shared" si="33"/>
        <v>0.10357250273625138</v>
      </c>
      <c r="X78" s="11">
        <f t="shared" si="33"/>
        <v>3.2468587878787862E-2</v>
      </c>
      <c r="Y78" s="11">
        <f t="shared" si="33"/>
        <v>7.8454393625140284E-2</v>
      </c>
      <c r="Z78" s="11">
        <f t="shared" si="33"/>
        <v>6.8921182267115591E-2</v>
      </c>
      <c r="AA78" s="11">
        <f t="shared" si="33"/>
        <v>8.4716058877665548E-2</v>
      </c>
      <c r="AB78" s="11">
        <f t="shared" si="33"/>
        <v>4.5176293153759782E-2</v>
      </c>
    </row>
    <row r="79" spans="1:28" x14ac:dyDescent="0.25">
      <c r="A79" s="2" t="s">
        <v>74</v>
      </c>
      <c r="B79" s="2"/>
      <c r="C79" s="11">
        <f t="shared" ref="C79:AB79" si="34">C32/44550</f>
        <v>2.2047492255892257E-2</v>
      </c>
      <c r="D79" s="11">
        <f t="shared" si="34"/>
        <v>-1.8668580471380353E-4</v>
      </c>
      <c r="E79" s="11">
        <f t="shared" si="34"/>
        <v>-5.6776878204264887E-3</v>
      </c>
      <c r="F79" s="11">
        <f t="shared" si="34"/>
        <v>-9.7628293153759834E-4</v>
      </c>
      <c r="G79" s="11">
        <f t="shared" si="34"/>
        <v>-1.1838450325476993E-3</v>
      </c>
      <c r="H79" s="11">
        <f t="shared" si="34"/>
        <v>2.7108282828282827E-3</v>
      </c>
      <c r="I79" s="11">
        <f t="shared" si="34"/>
        <v>-1.8162549494949495E-3</v>
      </c>
      <c r="J79" s="11">
        <f t="shared" si="34"/>
        <v>0</v>
      </c>
      <c r="K79" s="11">
        <f t="shared" si="34"/>
        <v>0</v>
      </c>
      <c r="L79" s="11">
        <f t="shared" si="34"/>
        <v>0</v>
      </c>
      <c r="M79" s="11">
        <f t="shared" si="34"/>
        <v>0</v>
      </c>
      <c r="N79" s="11">
        <f t="shared" si="34"/>
        <v>0</v>
      </c>
      <c r="O79" s="11">
        <f t="shared" si="34"/>
        <v>0</v>
      </c>
      <c r="P79" s="11">
        <f t="shared" si="34"/>
        <v>0</v>
      </c>
      <c r="Q79" s="11">
        <f t="shared" si="34"/>
        <v>0</v>
      </c>
      <c r="R79" s="11">
        <f t="shared" si="34"/>
        <v>0</v>
      </c>
      <c r="S79" s="11">
        <f t="shared" si="34"/>
        <v>0</v>
      </c>
      <c r="T79" s="11">
        <f t="shared" si="34"/>
        <v>0</v>
      </c>
      <c r="U79" s="11">
        <f t="shared" si="34"/>
        <v>0</v>
      </c>
      <c r="V79" s="11">
        <f t="shared" si="34"/>
        <v>0</v>
      </c>
      <c r="W79" s="11">
        <f t="shared" si="34"/>
        <v>0</v>
      </c>
      <c r="X79" s="11">
        <f t="shared" si="34"/>
        <v>0</v>
      </c>
      <c r="Y79" s="11">
        <f t="shared" si="34"/>
        <v>0</v>
      </c>
      <c r="Z79" s="11">
        <f t="shared" si="34"/>
        <v>0</v>
      </c>
      <c r="AA79" s="11">
        <f t="shared" si="34"/>
        <v>0</v>
      </c>
      <c r="AB79" s="11">
        <f t="shared" si="34"/>
        <v>0</v>
      </c>
    </row>
    <row r="80" spans="1:28" x14ac:dyDescent="0.25">
      <c r="A80" s="2" t="s">
        <v>6</v>
      </c>
      <c r="B80" s="2"/>
      <c r="C80" s="11">
        <f t="shared" ref="C80:AB80" si="35">C33/44550</f>
        <v>0</v>
      </c>
      <c r="D80" s="11">
        <f t="shared" si="35"/>
        <v>0</v>
      </c>
      <c r="E80" s="11">
        <f t="shared" si="35"/>
        <v>0</v>
      </c>
      <c r="F80" s="11">
        <f t="shared" si="35"/>
        <v>0</v>
      </c>
      <c r="G80" s="11">
        <f t="shared" si="35"/>
        <v>0</v>
      </c>
      <c r="H80" s="11">
        <f t="shared" si="35"/>
        <v>0</v>
      </c>
      <c r="I80" s="11">
        <f t="shared" si="35"/>
        <v>0</v>
      </c>
      <c r="J80" s="11">
        <f t="shared" si="35"/>
        <v>0</v>
      </c>
      <c r="K80" s="11">
        <f t="shared" si="35"/>
        <v>7.5694024691358025E-3</v>
      </c>
      <c r="L80" s="11">
        <f t="shared" si="35"/>
        <v>-5.0714996543209882E-3</v>
      </c>
      <c r="M80" s="11">
        <f t="shared" si="35"/>
        <v>0</v>
      </c>
      <c r="N80" s="11">
        <f t="shared" si="35"/>
        <v>0</v>
      </c>
      <c r="O80" s="11">
        <f t="shared" si="35"/>
        <v>0</v>
      </c>
      <c r="P80" s="11">
        <f t="shared" si="35"/>
        <v>0</v>
      </c>
      <c r="Q80" s="11">
        <f t="shared" si="35"/>
        <v>0</v>
      </c>
      <c r="R80" s="11">
        <f t="shared" si="35"/>
        <v>0</v>
      </c>
      <c r="S80" s="11">
        <f t="shared" si="35"/>
        <v>0</v>
      </c>
      <c r="T80" s="11">
        <f t="shared" si="35"/>
        <v>0</v>
      </c>
      <c r="U80" s="11">
        <f t="shared" si="35"/>
        <v>0</v>
      </c>
      <c r="V80" s="11">
        <f t="shared" si="35"/>
        <v>0</v>
      </c>
      <c r="W80" s="11">
        <f t="shared" si="35"/>
        <v>0</v>
      </c>
      <c r="X80" s="11">
        <f t="shared" si="35"/>
        <v>0</v>
      </c>
      <c r="Y80" s="11">
        <f t="shared" si="35"/>
        <v>0</v>
      </c>
      <c r="Z80" s="11">
        <f t="shared" si="35"/>
        <v>0</v>
      </c>
      <c r="AA80" s="11">
        <f t="shared" si="35"/>
        <v>0</v>
      </c>
      <c r="AB80" s="11">
        <f t="shared" si="35"/>
        <v>0</v>
      </c>
    </row>
    <row r="81" spans="1:28" x14ac:dyDescent="0.25">
      <c r="A81" s="2" t="s">
        <v>7</v>
      </c>
      <c r="B81" s="2"/>
      <c r="C81" s="11">
        <f t="shared" ref="C81:AB81" si="36">C34/44550</f>
        <v>0</v>
      </c>
      <c r="D81" s="11">
        <f t="shared" si="36"/>
        <v>0</v>
      </c>
      <c r="E81" s="11">
        <f t="shared" si="36"/>
        <v>0</v>
      </c>
      <c r="F81" s="11">
        <f t="shared" si="36"/>
        <v>0</v>
      </c>
      <c r="G81" s="11">
        <f t="shared" si="36"/>
        <v>0</v>
      </c>
      <c r="H81" s="11">
        <f t="shared" si="36"/>
        <v>0</v>
      </c>
      <c r="I81" s="11">
        <f t="shared" si="36"/>
        <v>0</v>
      </c>
      <c r="J81" s="11">
        <f t="shared" si="36"/>
        <v>0</v>
      </c>
      <c r="K81" s="11">
        <f t="shared" si="36"/>
        <v>0</v>
      </c>
      <c r="L81" s="11">
        <f t="shared" si="36"/>
        <v>0</v>
      </c>
      <c r="M81" s="11">
        <f t="shared" si="36"/>
        <v>0</v>
      </c>
      <c r="N81" s="11">
        <f t="shared" si="36"/>
        <v>0</v>
      </c>
      <c r="O81" s="11">
        <f t="shared" si="36"/>
        <v>0</v>
      </c>
      <c r="P81" s="11">
        <f t="shared" si="36"/>
        <v>0</v>
      </c>
      <c r="Q81" s="11">
        <f t="shared" si="36"/>
        <v>0</v>
      </c>
      <c r="R81" s="11">
        <f t="shared" si="36"/>
        <v>0</v>
      </c>
      <c r="S81" s="11">
        <f t="shared" si="36"/>
        <v>0</v>
      </c>
      <c r="T81" s="11">
        <f t="shared" si="36"/>
        <v>0</v>
      </c>
      <c r="U81" s="11">
        <f t="shared" si="36"/>
        <v>0</v>
      </c>
      <c r="V81" s="11">
        <f t="shared" si="36"/>
        <v>0</v>
      </c>
      <c r="W81" s="11">
        <f t="shared" si="36"/>
        <v>0</v>
      </c>
      <c r="X81" s="11">
        <f t="shared" si="36"/>
        <v>0</v>
      </c>
      <c r="Y81" s="11">
        <f t="shared" si="36"/>
        <v>0</v>
      </c>
      <c r="Z81" s="11">
        <f t="shared" si="36"/>
        <v>0</v>
      </c>
      <c r="AA81" s="11">
        <f t="shared" si="36"/>
        <v>0</v>
      </c>
      <c r="AB81" s="11">
        <f t="shared" si="36"/>
        <v>0</v>
      </c>
    </row>
    <row r="82" spans="1:28" x14ac:dyDescent="0.25">
      <c r="A82" s="2" t="s">
        <v>8</v>
      </c>
      <c r="B82" s="2"/>
      <c r="C82" s="11">
        <f t="shared" ref="C82:AB82" si="37">C35/44550</f>
        <v>0.40203147332884392</v>
      </c>
      <c r="D82" s="11">
        <f t="shared" si="37"/>
        <v>0.88661171824017959</v>
      </c>
      <c r="E82" s="11">
        <f t="shared" si="37"/>
        <v>0.69887126964309754</v>
      </c>
      <c r="F82" s="11">
        <f t="shared" si="37"/>
        <v>0.73980908738047124</v>
      </c>
      <c r="G82" s="11">
        <f t="shared" si="37"/>
        <v>0.75122120213243537</v>
      </c>
      <c r="H82" s="11">
        <f t="shared" si="37"/>
        <v>0.35261851445566755</v>
      </c>
      <c r="I82" s="11">
        <f t="shared" si="37"/>
        <v>0.181338727375982</v>
      </c>
      <c r="J82" s="11">
        <f t="shared" si="37"/>
        <v>0.32148390140965188</v>
      </c>
      <c r="K82" s="11">
        <f t="shared" si="37"/>
        <v>0.35926451395286191</v>
      </c>
      <c r="L82" s="11">
        <f t="shared" si="37"/>
        <v>0.23014853740965213</v>
      </c>
      <c r="M82" s="11">
        <f t="shared" si="37"/>
        <v>0.27972232523007867</v>
      </c>
      <c r="N82" s="11">
        <f t="shared" si="37"/>
        <v>0.24898899280359146</v>
      </c>
      <c r="O82" s="11">
        <f t="shared" si="37"/>
        <v>0.3097043485925926</v>
      </c>
      <c r="P82" s="11">
        <f t="shared" si="37"/>
        <v>0.35563569098989894</v>
      </c>
      <c r="Q82" s="11">
        <f t="shared" si="37"/>
        <v>0.3324576843187429</v>
      </c>
      <c r="R82" s="11">
        <f t="shared" si="37"/>
        <v>0.32050224668911331</v>
      </c>
      <c r="S82" s="11">
        <f t="shared" si="37"/>
        <v>0.32068148202918062</v>
      </c>
      <c r="T82" s="11">
        <f t="shared" si="37"/>
        <v>0.21228621089562291</v>
      </c>
      <c r="U82" s="11">
        <f t="shared" si="37"/>
        <v>0.48851537465768796</v>
      </c>
      <c r="V82" s="11">
        <f t="shared" si="37"/>
        <v>0.45819954915824912</v>
      </c>
      <c r="W82" s="11">
        <f t="shared" si="37"/>
        <v>0.51743965976655448</v>
      </c>
      <c r="X82" s="11">
        <f t="shared" si="37"/>
        <v>0.19334965934904569</v>
      </c>
      <c r="Y82" s="11">
        <f t="shared" si="37"/>
        <v>0.45815319281705957</v>
      </c>
      <c r="Z82" s="11">
        <f t="shared" si="37"/>
        <v>0.37309530628507298</v>
      </c>
      <c r="AA82" s="11">
        <f t="shared" si="37"/>
        <v>0.46548197360269356</v>
      </c>
      <c r="AB82" s="11">
        <f t="shared" si="37"/>
        <v>0.24465989793490459</v>
      </c>
    </row>
    <row r="84" spans="1:28" ht="18.75" customHeight="1" x14ac:dyDescent="0.25">
      <c r="A84" s="2"/>
      <c r="B84" s="80" t="s">
        <v>178</v>
      </c>
      <c r="C84" s="80" t="s">
        <v>179</v>
      </c>
      <c r="D84" s="80" t="s">
        <v>180</v>
      </c>
      <c r="E84" s="80" t="s">
        <v>181</v>
      </c>
    </row>
    <row r="85" spans="1:28" x14ac:dyDescent="0.25">
      <c r="A85" s="2" t="s">
        <v>0</v>
      </c>
      <c r="B85" s="11">
        <f>AVERAGE(C74:AB74)</f>
        <v>0.13781643433264265</v>
      </c>
      <c r="C85" s="11">
        <f t="shared" ref="C85:C93" si="38">_xlfn.STDEV.S(C74:AB74)</f>
        <v>6.290882228337985E-2</v>
      </c>
      <c r="D85" s="11">
        <f t="shared" ref="D85:D93" si="39">MAX(C74:AB74)</f>
        <v>0.25989880405836135</v>
      </c>
      <c r="E85" s="11">
        <f t="shared" ref="E85:E93" si="40">MIN(C74:AB74)</f>
        <v>6.0700807187429817E-2</v>
      </c>
    </row>
    <row r="86" spans="1:28" x14ac:dyDescent="0.25">
      <c r="A86" s="2" t="s">
        <v>1</v>
      </c>
      <c r="B86" s="11">
        <f t="shared" ref="B86:B93" si="41">AVERAGE(C75:AB75)</f>
        <v>2.3917928779677113E-2</v>
      </c>
      <c r="C86" s="11">
        <f t="shared" si="38"/>
        <v>2.075129571208268E-2</v>
      </c>
      <c r="D86" s="11">
        <f t="shared" si="39"/>
        <v>7.7004222576879902E-2</v>
      </c>
      <c r="E86" s="11">
        <f t="shared" si="40"/>
        <v>4.4325336610549953E-3</v>
      </c>
    </row>
    <row r="87" spans="1:28" x14ac:dyDescent="0.25">
      <c r="A87" s="2" t="s">
        <v>2</v>
      </c>
      <c r="B87" s="11">
        <f t="shared" si="41"/>
        <v>5.1011107312440636E-2</v>
      </c>
      <c r="C87" s="11">
        <f t="shared" si="38"/>
        <v>2.4016803122880025E-2</v>
      </c>
      <c r="D87" s="11">
        <f t="shared" si="39"/>
        <v>0.12167088290909091</v>
      </c>
      <c r="E87" s="11">
        <f t="shared" si="40"/>
        <v>2.0731680673400667E-2</v>
      </c>
    </row>
    <row r="88" spans="1:28" x14ac:dyDescent="0.25">
      <c r="A88" s="2" t="s">
        <v>3</v>
      </c>
      <c r="B88" s="11">
        <f t="shared" si="41"/>
        <v>0.11078914058905293</v>
      </c>
      <c r="C88" s="11">
        <f t="shared" si="38"/>
        <v>5.5680800560763542E-2</v>
      </c>
      <c r="D88" s="11">
        <f t="shared" si="39"/>
        <v>0.31364211378675644</v>
      </c>
      <c r="E88" s="11">
        <f t="shared" si="40"/>
        <v>2.4694817993265995E-2</v>
      </c>
    </row>
    <row r="89" spans="1:28" x14ac:dyDescent="0.25">
      <c r="A89" s="2" t="s">
        <v>4</v>
      </c>
      <c r="B89" s="11">
        <f t="shared" si="41"/>
        <v>7.9729122587498896E-2</v>
      </c>
      <c r="C89" s="11">
        <f t="shared" si="38"/>
        <v>3.9626586817223697E-2</v>
      </c>
      <c r="D89" s="11">
        <f t="shared" si="39"/>
        <v>0.18756550095173957</v>
      </c>
      <c r="E89" s="11">
        <f t="shared" si="40"/>
        <v>2.2577729248035902E-2</v>
      </c>
    </row>
    <row r="90" spans="1:28" x14ac:dyDescent="0.25">
      <c r="A90" s="2" t="s">
        <v>74</v>
      </c>
      <c r="B90" s="11">
        <f t="shared" si="41"/>
        <v>5.7375246153846149E-4</v>
      </c>
      <c r="C90" s="11">
        <f t="shared" si="38"/>
        <v>4.57298985666235E-3</v>
      </c>
      <c r="D90" s="11">
        <f t="shared" si="39"/>
        <v>2.2047492255892257E-2</v>
      </c>
      <c r="E90" s="11">
        <f t="shared" si="40"/>
        <v>-5.6776878204264887E-3</v>
      </c>
    </row>
    <row r="91" spans="1:28" x14ac:dyDescent="0.25">
      <c r="A91" s="2" t="s">
        <v>6</v>
      </c>
      <c r="B91" s="11">
        <f t="shared" si="41"/>
        <v>9.6073185185185166E-5</v>
      </c>
      <c r="C91" s="11">
        <f t="shared" si="38"/>
        <v>1.8196261264758185E-3</v>
      </c>
      <c r="D91" s="11">
        <f t="shared" si="39"/>
        <v>7.5694024691358025E-3</v>
      </c>
      <c r="E91" s="11">
        <f t="shared" si="40"/>
        <v>-5.0714996543209882E-3</v>
      </c>
    </row>
    <row r="92" spans="1:28" x14ac:dyDescent="0.25">
      <c r="A92" s="2" t="s">
        <v>7</v>
      </c>
      <c r="B92" s="11">
        <f t="shared" si="41"/>
        <v>0</v>
      </c>
      <c r="C92" s="11">
        <f t="shared" si="38"/>
        <v>0</v>
      </c>
      <c r="D92" s="11">
        <f t="shared" si="39"/>
        <v>0</v>
      </c>
      <c r="E92" s="11">
        <f t="shared" si="40"/>
        <v>0</v>
      </c>
    </row>
    <row r="93" spans="1:28" x14ac:dyDescent="0.25">
      <c r="A93" s="2" t="s">
        <v>8</v>
      </c>
      <c r="B93" s="11">
        <f t="shared" si="41"/>
        <v>0.40393355924803581</v>
      </c>
      <c r="C93" s="11">
        <f t="shared" si="38"/>
        <v>0.18453398543113889</v>
      </c>
      <c r="D93" s="11">
        <f t="shared" si="39"/>
        <v>0.88661171824017959</v>
      </c>
      <c r="E93" s="11">
        <f t="shared" si="40"/>
        <v>0.181338727375982</v>
      </c>
    </row>
  </sheetData>
  <mergeCells count="5">
    <mergeCell ref="A1:AB1"/>
    <mergeCell ref="A13:AB13"/>
    <mergeCell ref="A25:AB25"/>
    <mergeCell ref="A37:AB37"/>
    <mergeCell ref="A72:AB7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17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7"/>
      <c r="B4" s="2">
        <v>0</v>
      </c>
      <c r="C4" s="2">
        <v>1</v>
      </c>
      <c r="D4" s="2">
        <v>5</v>
      </c>
      <c r="E4" s="2">
        <v>7</v>
      </c>
      <c r="F4" s="2">
        <v>9</v>
      </c>
      <c r="G4" s="2">
        <v>13</v>
      </c>
      <c r="H4" s="2">
        <v>16</v>
      </c>
      <c r="I4" s="2">
        <v>19</v>
      </c>
      <c r="J4" s="2">
        <v>23</v>
      </c>
      <c r="K4" s="2">
        <v>26</v>
      </c>
      <c r="L4" s="2">
        <v>29</v>
      </c>
      <c r="M4" s="2">
        <v>33</v>
      </c>
      <c r="N4" s="2">
        <v>35</v>
      </c>
      <c r="O4" s="2">
        <v>40</v>
      </c>
    </row>
    <row r="5" spans="1:15" x14ac:dyDescent="0.25">
      <c r="A5" s="2" t="s">
        <v>0</v>
      </c>
      <c r="B5" s="81">
        <v>0</v>
      </c>
      <c r="C5" s="81">
        <v>269.92198000000002</v>
      </c>
      <c r="D5" s="81">
        <v>3646.1447400000002</v>
      </c>
      <c r="E5" s="81">
        <v>2734.9284699999998</v>
      </c>
      <c r="F5" s="81">
        <v>3297.6155100000001</v>
      </c>
      <c r="G5" s="81">
        <v>4309.7230499999996</v>
      </c>
      <c r="H5" s="81">
        <v>4261.1188599999996</v>
      </c>
      <c r="I5" s="81">
        <v>3200.5455299999999</v>
      </c>
      <c r="J5" s="81">
        <v>1102.2230199999999</v>
      </c>
      <c r="K5" s="81">
        <v>1433.89572</v>
      </c>
      <c r="L5" s="81">
        <v>1784.59275</v>
      </c>
      <c r="M5" s="81">
        <v>2251.7526200000002</v>
      </c>
      <c r="N5" s="81">
        <v>2209.8200099999999</v>
      </c>
      <c r="O5" s="81">
        <v>2797.2824799999999</v>
      </c>
    </row>
    <row r="6" spans="1:15" x14ac:dyDescent="0.25">
      <c r="A6" s="2" t="s">
        <v>1</v>
      </c>
      <c r="B6" s="81">
        <v>0</v>
      </c>
      <c r="C6" s="81">
        <v>87.852209999999999</v>
      </c>
      <c r="D6" s="81">
        <v>634.00631999999996</v>
      </c>
      <c r="E6" s="81">
        <v>499.90143999999998</v>
      </c>
      <c r="F6" s="81">
        <v>565.05474000000004</v>
      </c>
      <c r="G6" s="81">
        <v>706.61603000000002</v>
      </c>
      <c r="H6" s="81">
        <v>676.55048999999997</v>
      </c>
      <c r="I6" s="81">
        <v>730.22608000000002</v>
      </c>
      <c r="J6" s="81">
        <v>849.27616</v>
      </c>
      <c r="K6" s="81">
        <v>922.83276000000001</v>
      </c>
      <c r="L6" s="81">
        <v>1039.79747</v>
      </c>
      <c r="M6" s="81">
        <v>1167.30961</v>
      </c>
      <c r="N6" s="81">
        <v>1140.13267</v>
      </c>
      <c r="O6" s="81">
        <v>1388.17218</v>
      </c>
    </row>
    <row r="7" spans="1:15" x14ac:dyDescent="0.25">
      <c r="A7" s="2" t="s">
        <v>2</v>
      </c>
      <c r="B7" s="81">
        <v>0</v>
      </c>
      <c r="C7" s="81">
        <v>84.290930000000003</v>
      </c>
      <c r="D7" s="81">
        <v>966.94529999999997</v>
      </c>
      <c r="E7" s="81">
        <v>737.37225000000001</v>
      </c>
      <c r="F7" s="81">
        <v>838.11854000000005</v>
      </c>
      <c r="G7" s="81">
        <v>1041.3049900000001</v>
      </c>
      <c r="H7" s="81">
        <v>988.41787999999997</v>
      </c>
      <c r="I7" s="81">
        <v>999.60796000000005</v>
      </c>
      <c r="J7" s="81">
        <v>1184.6668400000001</v>
      </c>
      <c r="K7" s="81">
        <v>1210.0392999999999</v>
      </c>
      <c r="L7" s="81">
        <v>1302.5003899999999</v>
      </c>
      <c r="M7" s="81">
        <v>1400.2503300000001</v>
      </c>
      <c r="N7" s="81">
        <v>1276.43839</v>
      </c>
      <c r="O7" s="81">
        <v>1447.1160500000001</v>
      </c>
    </row>
    <row r="8" spans="1:15" x14ac:dyDescent="0.25">
      <c r="A8" s="2" t="s">
        <v>3</v>
      </c>
      <c r="B8" s="81">
        <v>0</v>
      </c>
      <c r="C8" s="81">
        <v>67.325630000000004</v>
      </c>
      <c r="D8" s="81">
        <v>1191.02037</v>
      </c>
      <c r="E8" s="81">
        <v>862.66303000000005</v>
      </c>
      <c r="F8" s="81">
        <v>1006.28549</v>
      </c>
      <c r="G8" s="81">
        <v>1131.73443</v>
      </c>
      <c r="H8" s="81">
        <v>963.41237000000001</v>
      </c>
      <c r="I8" s="81">
        <v>812.14606000000003</v>
      </c>
      <c r="J8" s="81">
        <v>656.45641000000001</v>
      </c>
      <c r="K8" s="81">
        <v>378.10883999999999</v>
      </c>
      <c r="L8" s="81">
        <v>318.95481000000001</v>
      </c>
      <c r="M8" s="81">
        <v>193.13472999999999</v>
      </c>
      <c r="N8" s="81">
        <v>135.24463</v>
      </c>
      <c r="O8" s="81">
        <v>73.624920000000003</v>
      </c>
    </row>
    <row r="9" spans="1:15" x14ac:dyDescent="0.25">
      <c r="A9" s="2" t="s">
        <v>4</v>
      </c>
      <c r="B9" s="81">
        <v>0</v>
      </c>
      <c r="C9" s="81">
        <v>69.22072</v>
      </c>
      <c r="D9" s="81">
        <v>1110.1267</v>
      </c>
      <c r="E9" s="81">
        <v>831.76038000000005</v>
      </c>
      <c r="F9" s="81">
        <v>975.94305999999995</v>
      </c>
      <c r="G9" s="81">
        <v>1253.60401</v>
      </c>
      <c r="H9" s="81">
        <v>1205.9687100000001</v>
      </c>
      <c r="I9" s="81">
        <v>1094.8673100000001</v>
      </c>
      <c r="J9" s="81">
        <v>1294.3375699999999</v>
      </c>
      <c r="K9" s="81">
        <v>1288.5729100000001</v>
      </c>
      <c r="L9" s="81">
        <v>1428.03494</v>
      </c>
      <c r="M9" s="81">
        <v>1558.5210400000001</v>
      </c>
      <c r="N9" s="81">
        <v>1415.2430099999999</v>
      </c>
      <c r="O9" s="81">
        <v>1637.1417300000001</v>
      </c>
    </row>
    <row r="10" spans="1:15" x14ac:dyDescent="0.25">
      <c r="A10" s="2" t="s">
        <v>5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174.91480000000001</v>
      </c>
      <c r="H10" s="81">
        <v>337.09658000000002</v>
      </c>
      <c r="I10" s="81">
        <v>337.82538</v>
      </c>
      <c r="J10" s="81">
        <v>398.84642000000002</v>
      </c>
      <c r="K10" s="81">
        <v>359.99876999999998</v>
      </c>
      <c r="L10" s="81">
        <v>375.59138000000002</v>
      </c>
      <c r="M10" s="81">
        <v>302.63283999999999</v>
      </c>
      <c r="N10" s="81">
        <v>245.01452</v>
      </c>
      <c r="O10" s="81">
        <v>153.25075000000001</v>
      </c>
    </row>
    <row r="11" spans="1:15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1:15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4" spans="1:15" x14ac:dyDescent="0.25">
      <c r="A14" s="6" t="s">
        <v>12</v>
      </c>
      <c r="B14" s="6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5</v>
      </c>
      <c r="E16" s="2">
        <v>7</v>
      </c>
      <c r="F16" s="2">
        <v>9</v>
      </c>
      <c r="G16" s="2">
        <v>13</v>
      </c>
      <c r="H16" s="2">
        <v>16</v>
      </c>
      <c r="I16" s="2">
        <v>19</v>
      </c>
      <c r="J16" s="2">
        <v>23</v>
      </c>
      <c r="K16" s="2">
        <v>26</v>
      </c>
      <c r="L16" s="2">
        <v>29</v>
      </c>
      <c r="M16" s="2">
        <v>33</v>
      </c>
      <c r="N16" s="2">
        <v>35</v>
      </c>
      <c r="O16" s="2">
        <v>40</v>
      </c>
    </row>
    <row r="17" spans="1:15" x14ac:dyDescent="0.25">
      <c r="A17" s="2" t="s">
        <v>0</v>
      </c>
      <c r="B17" s="81">
        <f>B5*$B$14</f>
        <v>0</v>
      </c>
      <c r="C17" s="81">
        <f>C5*$B$14</f>
        <v>269.92198000000002</v>
      </c>
      <c r="D17" s="81">
        <f t="shared" ref="D17:O17" si="0">D5*$B$14</f>
        <v>3646.1447400000002</v>
      </c>
      <c r="E17" s="81">
        <f t="shared" si="0"/>
        <v>2734.9284699999998</v>
      </c>
      <c r="F17" s="81">
        <f t="shared" si="0"/>
        <v>3297.6155100000001</v>
      </c>
      <c r="G17" s="81">
        <f t="shared" si="0"/>
        <v>4309.7230499999996</v>
      </c>
      <c r="H17" s="81">
        <f t="shared" si="0"/>
        <v>4261.1188599999996</v>
      </c>
      <c r="I17" s="81">
        <f t="shared" si="0"/>
        <v>3200.5455299999999</v>
      </c>
      <c r="J17" s="81">
        <f t="shared" si="0"/>
        <v>1102.2230199999999</v>
      </c>
      <c r="K17" s="81">
        <f t="shared" si="0"/>
        <v>1433.89572</v>
      </c>
      <c r="L17" s="81">
        <f t="shared" si="0"/>
        <v>1784.59275</v>
      </c>
      <c r="M17" s="81">
        <f t="shared" si="0"/>
        <v>2251.7526200000002</v>
      </c>
      <c r="N17" s="81">
        <f t="shared" si="0"/>
        <v>2209.8200099999999</v>
      </c>
      <c r="O17" s="81">
        <f t="shared" si="0"/>
        <v>2797.2824799999999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87.852209999999999</v>
      </c>
      <c r="D18" s="81">
        <f t="shared" si="2"/>
        <v>634.00631999999996</v>
      </c>
      <c r="E18" s="81">
        <f t="shared" si="2"/>
        <v>499.90143999999998</v>
      </c>
      <c r="F18" s="81">
        <f t="shared" si="2"/>
        <v>565.05474000000004</v>
      </c>
      <c r="G18" s="81">
        <f t="shared" si="2"/>
        <v>706.61603000000002</v>
      </c>
      <c r="H18" s="81">
        <f t="shared" si="2"/>
        <v>676.55048999999997</v>
      </c>
      <c r="I18" s="81">
        <f t="shared" si="2"/>
        <v>730.22608000000002</v>
      </c>
      <c r="J18" s="81">
        <f t="shared" si="2"/>
        <v>849.27616</v>
      </c>
      <c r="K18" s="81">
        <f t="shared" si="2"/>
        <v>922.83276000000001</v>
      </c>
      <c r="L18" s="81">
        <f t="shared" si="2"/>
        <v>1039.79747</v>
      </c>
      <c r="M18" s="81">
        <f t="shared" si="2"/>
        <v>1167.30961</v>
      </c>
      <c r="N18" s="81">
        <f t="shared" si="2"/>
        <v>1140.13267</v>
      </c>
      <c r="O18" s="81">
        <f t="shared" si="2"/>
        <v>1388.17218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84.290930000000003</v>
      </c>
      <c r="D19" s="81">
        <f t="shared" si="2"/>
        <v>966.94529999999997</v>
      </c>
      <c r="E19" s="81">
        <f t="shared" si="2"/>
        <v>737.37225000000001</v>
      </c>
      <c r="F19" s="81">
        <f t="shared" si="2"/>
        <v>838.11854000000005</v>
      </c>
      <c r="G19" s="81">
        <f t="shared" si="2"/>
        <v>1041.3049900000001</v>
      </c>
      <c r="H19" s="81">
        <f t="shared" si="2"/>
        <v>988.41787999999997</v>
      </c>
      <c r="I19" s="81">
        <f t="shared" si="2"/>
        <v>999.60796000000005</v>
      </c>
      <c r="J19" s="81">
        <f t="shared" si="2"/>
        <v>1184.6668400000001</v>
      </c>
      <c r="K19" s="81">
        <f t="shared" si="2"/>
        <v>1210.0392999999999</v>
      </c>
      <c r="L19" s="81">
        <f t="shared" si="2"/>
        <v>1302.5003899999999</v>
      </c>
      <c r="M19" s="81">
        <f t="shared" si="2"/>
        <v>1400.2503300000001</v>
      </c>
      <c r="N19" s="81">
        <f t="shared" si="2"/>
        <v>1276.43839</v>
      </c>
      <c r="O19" s="81">
        <f t="shared" si="2"/>
        <v>1447.1160500000001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67.325630000000004</v>
      </c>
      <c r="D20" s="81">
        <f t="shared" si="2"/>
        <v>1191.02037</v>
      </c>
      <c r="E20" s="81">
        <f t="shared" si="2"/>
        <v>862.66303000000005</v>
      </c>
      <c r="F20" s="81">
        <f t="shared" si="2"/>
        <v>1006.28549</v>
      </c>
      <c r="G20" s="81">
        <f t="shared" si="2"/>
        <v>1131.73443</v>
      </c>
      <c r="H20" s="81">
        <f t="shared" si="2"/>
        <v>963.41237000000001</v>
      </c>
      <c r="I20" s="81">
        <f t="shared" si="2"/>
        <v>812.14606000000003</v>
      </c>
      <c r="J20" s="81">
        <f t="shared" si="2"/>
        <v>656.45641000000001</v>
      </c>
      <c r="K20" s="81">
        <f t="shared" si="2"/>
        <v>378.10883999999999</v>
      </c>
      <c r="L20" s="81">
        <f t="shared" si="2"/>
        <v>318.95481000000001</v>
      </c>
      <c r="M20" s="81">
        <f t="shared" si="2"/>
        <v>193.13472999999999</v>
      </c>
      <c r="N20" s="81">
        <f t="shared" si="2"/>
        <v>135.24463</v>
      </c>
      <c r="O20" s="81">
        <f t="shared" si="2"/>
        <v>73.624920000000003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69.22072</v>
      </c>
      <c r="D21" s="81">
        <f t="shared" si="2"/>
        <v>1110.1267</v>
      </c>
      <c r="E21" s="81">
        <f t="shared" si="2"/>
        <v>831.76038000000005</v>
      </c>
      <c r="F21" s="81">
        <f t="shared" si="2"/>
        <v>975.94305999999995</v>
      </c>
      <c r="G21" s="81">
        <f t="shared" si="2"/>
        <v>1253.60401</v>
      </c>
      <c r="H21" s="81">
        <f t="shared" si="2"/>
        <v>1205.9687100000001</v>
      </c>
      <c r="I21" s="81">
        <f t="shared" si="2"/>
        <v>1094.8673100000001</v>
      </c>
      <c r="J21" s="81">
        <f t="shared" si="2"/>
        <v>1294.3375699999999</v>
      </c>
      <c r="K21" s="81">
        <f t="shared" si="2"/>
        <v>1288.5729100000001</v>
      </c>
      <c r="L21" s="81">
        <f t="shared" si="2"/>
        <v>1428.03494</v>
      </c>
      <c r="M21" s="81">
        <f t="shared" si="2"/>
        <v>1558.5210400000001</v>
      </c>
      <c r="N21" s="81">
        <f t="shared" si="2"/>
        <v>1415.2430099999999</v>
      </c>
      <c r="O21" s="81">
        <f t="shared" si="2"/>
        <v>1637.1417300000001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0</v>
      </c>
      <c r="E22" s="81">
        <f t="shared" si="2"/>
        <v>0</v>
      </c>
      <c r="F22" s="81">
        <f t="shared" si="2"/>
        <v>0</v>
      </c>
      <c r="G22" s="81">
        <f t="shared" si="2"/>
        <v>174.91480000000001</v>
      </c>
      <c r="H22" s="81">
        <f t="shared" si="2"/>
        <v>337.09658000000002</v>
      </c>
      <c r="I22" s="81">
        <f t="shared" si="2"/>
        <v>337.82538</v>
      </c>
      <c r="J22" s="81">
        <f t="shared" si="2"/>
        <v>398.84642000000002</v>
      </c>
      <c r="K22" s="81">
        <f t="shared" si="2"/>
        <v>359.99876999999998</v>
      </c>
      <c r="L22" s="81">
        <f t="shared" si="2"/>
        <v>375.59138000000002</v>
      </c>
      <c r="M22" s="81">
        <f t="shared" si="2"/>
        <v>302.63283999999999</v>
      </c>
      <c r="N22" s="81">
        <f t="shared" si="2"/>
        <v>245.01452</v>
      </c>
      <c r="O22" s="81">
        <f t="shared" si="2"/>
        <v>153.25075000000001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0</v>
      </c>
      <c r="G23" s="81">
        <f t="shared" si="2"/>
        <v>0</v>
      </c>
      <c r="H23" s="81">
        <f t="shared" si="2"/>
        <v>0</v>
      </c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  <c r="N23" s="81">
        <f t="shared" si="2"/>
        <v>0</v>
      </c>
      <c r="O23" s="81">
        <f t="shared" si="2"/>
        <v>0</v>
      </c>
    </row>
    <row r="24" spans="1:15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9">SUM(C17:C24)</f>
        <v>578.61147000000005</v>
      </c>
      <c r="D25" s="81">
        <f t="shared" si="9"/>
        <v>7548.2434300000004</v>
      </c>
      <c r="E25" s="81">
        <f t="shared" si="9"/>
        <v>5666.6255699999992</v>
      </c>
      <c r="F25" s="81">
        <f t="shared" si="9"/>
        <v>6683.0173400000003</v>
      </c>
      <c r="G25" s="81">
        <f t="shared" si="9"/>
        <v>8617.8973100000021</v>
      </c>
      <c r="H25" s="81">
        <f t="shared" si="9"/>
        <v>8432.5648899999997</v>
      </c>
      <c r="I25" s="81">
        <f t="shared" si="9"/>
        <v>7175.2183199999999</v>
      </c>
      <c r="J25" s="81">
        <f t="shared" si="9"/>
        <v>5485.806419999999</v>
      </c>
      <c r="K25" s="81">
        <f t="shared" si="9"/>
        <v>5593.4483</v>
      </c>
      <c r="L25" s="81">
        <f t="shared" si="9"/>
        <v>6249.4717400000009</v>
      </c>
      <c r="M25" s="81">
        <f t="shared" si="9"/>
        <v>6873.6011699999999</v>
      </c>
      <c r="N25" s="81">
        <f t="shared" si="9"/>
        <v>6421.8932299999997</v>
      </c>
      <c r="O25" s="81">
        <f t="shared" si="9"/>
        <v>7496.5881100000006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5</v>
      </c>
      <c r="E28" s="2">
        <v>7</v>
      </c>
      <c r="F28" s="2">
        <v>9</v>
      </c>
      <c r="G28" s="2">
        <v>13</v>
      </c>
      <c r="H28" s="2">
        <v>16</v>
      </c>
      <c r="I28" s="2">
        <v>19</v>
      </c>
      <c r="J28" s="2">
        <v>23</v>
      </c>
      <c r="K28" s="2">
        <v>26</v>
      </c>
      <c r="L28" s="2">
        <v>29</v>
      </c>
      <c r="M28" s="2">
        <v>33</v>
      </c>
      <c r="N28" s="2">
        <v>35</v>
      </c>
      <c r="O28" s="2">
        <v>40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10">C17/1000</f>
        <v>0.26992198000000001</v>
      </c>
      <c r="D29" s="25">
        <f t="shared" si="10"/>
        <v>3.64614474</v>
      </c>
      <c r="E29" s="25">
        <f t="shared" si="10"/>
        <v>2.7349284699999998</v>
      </c>
      <c r="F29" s="25">
        <f t="shared" si="10"/>
        <v>3.29761551</v>
      </c>
      <c r="G29" s="25">
        <f t="shared" si="10"/>
        <v>4.3097230499999997</v>
      </c>
      <c r="H29" s="25">
        <f t="shared" si="10"/>
        <v>4.2611188599999998</v>
      </c>
      <c r="I29" s="25">
        <f t="shared" si="10"/>
        <v>3.2005455299999999</v>
      </c>
      <c r="J29" s="25">
        <f t="shared" si="10"/>
        <v>1.1022230199999998</v>
      </c>
      <c r="K29" s="25">
        <f t="shared" si="10"/>
        <v>1.43389572</v>
      </c>
      <c r="L29" s="25">
        <f t="shared" si="10"/>
        <v>1.7845927500000001</v>
      </c>
      <c r="M29" s="25">
        <f t="shared" si="10"/>
        <v>2.2517526200000004</v>
      </c>
      <c r="N29" s="25">
        <f t="shared" si="10"/>
        <v>2.2098200100000001</v>
      </c>
      <c r="O29" s="25">
        <f t="shared" si="10"/>
        <v>2.7972824799999998</v>
      </c>
    </row>
    <row r="30" spans="1:15" x14ac:dyDescent="0.25">
      <c r="A30" s="2" t="s">
        <v>1</v>
      </c>
      <c r="B30" s="81">
        <f t="shared" ref="B30:O37" si="11">B18/1000</f>
        <v>0</v>
      </c>
      <c r="C30" s="25">
        <f t="shared" si="11"/>
        <v>8.785221E-2</v>
      </c>
      <c r="D30" s="25">
        <f t="shared" si="11"/>
        <v>0.63400632000000001</v>
      </c>
      <c r="E30" s="25">
        <f t="shared" si="11"/>
        <v>0.49990143999999997</v>
      </c>
      <c r="F30" s="25">
        <f t="shared" si="11"/>
        <v>0.56505474</v>
      </c>
      <c r="G30" s="25">
        <f t="shared" si="11"/>
        <v>0.70661603000000006</v>
      </c>
      <c r="H30" s="25">
        <f t="shared" si="11"/>
        <v>0.67655049</v>
      </c>
      <c r="I30" s="25">
        <f t="shared" si="11"/>
        <v>0.73022608</v>
      </c>
      <c r="J30" s="25">
        <f t="shared" si="11"/>
        <v>0.84927616000000006</v>
      </c>
      <c r="K30" s="25">
        <f t="shared" si="11"/>
        <v>0.92283276000000003</v>
      </c>
      <c r="L30" s="25">
        <f t="shared" si="11"/>
        <v>1.0397974699999999</v>
      </c>
      <c r="M30" s="25">
        <f t="shared" si="11"/>
        <v>1.16730961</v>
      </c>
      <c r="N30" s="25">
        <f t="shared" si="11"/>
        <v>1.1401326700000001</v>
      </c>
      <c r="O30" s="25">
        <f t="shared" si="11"/>
        <v>1.38817218</v>
      </c>
    </row>
    <row r="31" spans="1:15" x14ac:dyDescent="0.25">
      <c r="A31" s="2" t="s">
        <v>2</v>
      </c>
      <c r="B31" s="81">
        <f t="shared" si="11"/>
        <v>0</v>
      </c>
      <c r="C31" s="25">
        <f t="shared" si="11"/>
        <v>8.429093E-2</v>
      </c>
      <c r="D31" s="25">
        <f t="shared" si="11"/>
        <v>0.96694530000000001</v>
      </c>
      <c r="E31" s="25">
        <f t="shared" si="11"/>
        <v>0.73737225000000006</v>
      </c>
      <c r="F31" s="25">
        <f t="shared" si="11"/>
        <v>0.83811854000000008</v>
      </c>
      <c r="G31" s="25">
        <f t="shared" si="11"/>
        <v>1.04130499</v>
      </c>
      <c r="H31" s="25">
        <f t="shared" si="11"/>
        <v>0.98841787999999997</v>
      </c>
      <c r="I31" s="25">
        <f t="shared" si="11"/>
        <v>0.99960796000000007</v>
      </c>
      <c r="J31" s="25">
        <f t="shared" si="11"/>
        <v>1.18466684</v>
      </c>
      <c r="K31" s="25">
        <f t="shared" si="11"/>
        <v>1.2100392999999998</v>
      </c>
      <c r="L31" s="25">
        <f t="shared" si="11"/>
        <v>1.3025003899999998</v>
      </c>
      <c r="M31" s="25">
        <f t="shared" si="11"/>
        <v>1.40025033</v>
      </c>
      <c r="N31" s="25">
        <f t="shared" si="11"/>
        <v>1.27643839</v>
      </c>
      <c r="O31" s="25">
        <f t="shared" si="11"/>
        <v>1.44711605</v>
      </c>
    </row>
    <row r="32" spans="1:15" x14ac:dyDescent="0.25">
      <c r="A32" s="2" t="s">
        <v>3</v>
      </c>
      <c r="B32" s="81">
        <f t="shared" si="11"/>
        <v>0</v>
      </c>
      <c r="C32" s="25">
        <f t="shared" si="11"/>
        <v>6.7325629999999997E-2</v>
      </c>
      <c r="D32" s="25">
        <f t="shared" si="11"/>
        <v>1.1910203699999999</v>
      </c>
      <c r="E32" s="25">
        <f t="shared" si="11"/>
        <v>0.86266303</v>
      </c>
      <c r="F32" s="25">
        <f t="shared" si="11"/>
        <v>1.00628549</v>
      </c>
      <c r="G32" s="25">
        <f t="shared" si="11"/>
        <v>1.1317344300000001</v>
      </c>
      <c r="H32" s="25">
        <f t="shared" si="11"/>
        <v>0.96341237000000002</v>
      </c>
      <c r="I32" s="25">
        <f t="shared" si="11"/>
        <v>0.81214606</v>
      </c>
      <c r="J32" s="25">
        <f t="shared" si="11"/>
        <v>0.65645640999999999</v>
      </c>
      <c r="K32" s="25">
        <f t="shared" si="11"/>
        <v>0.37810884</v>
      </c>
      <c r="L32" s="25">
        <f t="shared" si="11"/>
        <v>0.31895481000000003</v>
      </c>
      <c r="M32" s="25">
        <f t="shared" si="11"/>
        <v>0.19313472999999998</v>
      </c>
      <c r="N32" s="25">
        <f t="shared" si="11"/>
        <v>0.13524463</v>
      </c>
      <c r="O32" s="25">
        <f t="shared" si="11"/>
        <v>7.3624919999999996E-2</v>
      </c>
    </row>
    <row r="33" spans="1:15" x14ac:dyDescent="0.25">
      <c r="A33" s="2" t="s">
        <v>4</v>
      </c>
      <c r="B33" s="81">
        <f t="shared" si="11"/>
        <v>0</v>
      </c>
      <c r="C33" s="25">
        <f t="shared" si="11"/>
        <v>6.9220719999999999E-2</v>
      </c>
      <c r="D33" s="25">
        <f t="shared" si="11"/>
        <v>1.1101267000000001</v>
      </c>
      <c r="E33" s="25">
        <f t="shared" si="11"/>
        <v>0.83176038000000008</v>
      </c>
      <c r="F33" s="25">
        <f t="shared" si="11"/>
        <v>0.97594305999999997</v>
      </c>
      <c r="G33" s="25">
        <f t="shared" si="11"/>
        <v>1.2536040100000001</v>
      </c>
      <c r="H33" s="25">
        <f t="shared" si="11"/>
        <v>1.2059687100000001</v>
      </c>
      <c r="I33" s="25">
        <f t="shared" si="11"/>
        <v>1.0948673100000001</v>
      </c>
      <c r="J33" s="25">
        <f t="shared" si="11"/>
        <v>1.2943375699999999</v>
      </c>
      <c r="K33" s="25">
        <f t="shared" si="11"/>
        <v>1.2885729100000001</v>
      </c>
      <c r="L33" s="25">
        <f t="shared" si="11"/>
        <v>1.4280349400000001</v>
      </c>
      <c r="M33" s="25">
        <f t="shared" si="11"/>
        <v>1.55852104</v>
      </c>
      <c r="N33" s="25">
        <f t="shared" si="11"/>
        <v>1.41524301</v>
      </c>
      <c r="O33" s="25">
        <f t="shared" si="11"/>
        <v>1.63714173</v>
      </c>
    </row>
    <row r="34" spans="1:15" x14ac:dyDescent="0.25">
      <c r="A34" s="2" t="s">
        <v>5</v>
      </c>
      <c r="B34" s="81">
        <f t="shared" si="11"/>
        <v>0</v>
      </c>
      <c r="C34" s="81">
        <f t="shared" si="11"/>
        <v>0</v>
      </c>
      <c r="D34" s="81">
        <f t="shared" si="11"/>
        <v>0</v>
      </c>
      <c r="E34" s="81">
        <f t="shared" si="11"/>
        <v>0</v>
      </c>
      <c r="F34" s="81">
        <f t="shared" si="11"/>
        <v>0</v>
      </c>
      <c r="G34" s="25">
        <f t="shared" si="11"/>
        <v>0.17491480000000001</v>
      </c>
      <c r="H34" s="25">
        <f t="shared" si="11"/>
        <v>0.33709658000000003</v>
      </c>
      <c r="I34" s="25">
        <f t="shared" si="11"/>
        <v>0.33782538000000001</v>
      </c>
      <c r="J34" s="25">
        <f t="shared" si="11"/>
        <v>0.39884642000000003</v>
      </c>
      <c r="K34" s="25">
        <f t="shared" si="11"/>
        <v>0.35999876999999997</v>
      </c>
      <c r="L34" s="25">
        <f t="shared" si="11"/>
        <v>0.37559138000000003</v>
      </c>
      <c r="M34" s="25">
        <f t="shared" si="11"/>
        <v>0.30263284000000001</v>
      </c>
      <c r="N34" s="25">
        <f t="shared" si="11"/>
        <v>0.24501452000000001</v>
      </c>
      <c r="O34" s="25">
        <f t="shared" si="11"/>
        <v>0.15325075000000002</v>
      </c>
    </row>
    <row r="35" spans="1:15" x14ac:dyDescent="0.25">
      <c r="A35" s="2" t="s">
        <v>6</v>
      </c>
      <c r="B35" s="81">
        <f t="shared" si="11"/>
        <v>0</v>
      </c>
      <c r="C35" s="81">
        <f t="shared" si="11"/>
        <v>0</v>
      </c>
      <c r="D35" s="81">
        <f t="shared" si="11"/>
        <v>0</v>
      </c>
      <c r="E35" s="81">
        <f t="shared" si="11"/>
        <v>0</v>
      </c>
      <c r="F35" s="81">
        <f t="shared" si="11"/>
        <v>0</v>
      </c>
      <c r="G35" s="81">
        <f t="shared" si="11"/>
        <v>0</v>
      </c>
      <c r="H35" s="81">
        <f t="shared" si="11"/>
        <v>0</v>
      </c>
      <c r="I35" s="81">
        <f t="shared" si="11"/>
        <v>0</v>
      </c>
      <c r="J35" s="81">
        <f t="shared" si="11"/>
        <v>0</v>
      </c>
      <c r="K35" s="81">
        <f t="shared" si="11"/>
        <v>0</v>
      </c>
      <c r="L35" s="81">
        <f t="shared" si="11"/>
        <v>0</v>
      </c>
      <c r="M35" s="81">
        <f t="shared" si="11"/>
        <v>0</v>
      </c>
      <c r="N35" s="81">
        <f t="shared" si="11"/>
        <v>0</v>
      </c>
      <c r="O35" s="81">
        <f t="shared" si="11"/>
        <v>0</v>
      </c>
    </row>
    <row r="36" spans="1:15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81">
        <f t="shared" si="11"/>
        <v>0</v>
      </c>
      <c r="I36" s="81">
        <f t="shared" si="11"/>
        <v>0</v>
      </c>
      <c r="J36" s="81">
        <f t="shared" si="11"/>
        <v>0</v>
      </c>
      <c r="K36" s="81">
        <f t="shared" si="11"/>
        <v>0</v>
      </c>
      <c r="L36" s="81">
        <f t="shared" si="11"/>
        <v>0</v>
      </c>
      <c r="M36" s="81">
        <f t="shared" si="11"/>
        <v>0</v>
      </c>
      <c r="N36" s="81">
        <f t="shared" si="11"/>
        <v>0</v>
      </c>
      <c r="O36" s="81">
        <f t="shared" si="11"/>
        <v>0</v>
      </c>
    </row>
    <row r="37" spans="1:15" x14ac:dyDescent="0.25">
      <c r="A37" s="2" t="s">
        <v>8</v>
      </c>
      <c r="B37" s="81">
        <f t="shared" si="11"/>
        <v>0</v>
      </c>
      <c r="C37" s="25">
        <f t="shared" si="11"/>
        <v>0.57861147000000002</v>
      </c>
      <c r="D37" s="25">
        <f t="shared" si="11"/>
        <v>7.5482434300000003</v>
      </c>
      <c r="E37" s="25">
        <f t="shared" si="11"/>
        <v>5.666625569999999</v>
      </c>
      <c r="F37" s="25">
        <f t="shared" si="11"/>
        <v>6.6830173400000001</v>
      </c>
      <c r="G37" s="25">
        <f t="shared" si="11"/>
        <v>8.6178973100000018</v>
      </c>
      <c r="H37" s="25">
        <f t="shared" si="11"/>
        <v>8.4325648900000001</v>
      </c>
      <c r="I37" s="25">
        <f t="shared" si="11"/>
        <v>7.1752183199999999</v>
      </c>
      <c r="J37" s="25">
        <f t="shared" si="11"/>
        <v>5.4858064199999994</v>
      </c>
      <c r="K37" s="25">
        <f t="shared" si="11"/>
        <v>5.5934483000000004</v>
      </c>
      <c r="L37" s="25">
        <f t="shared" si="11"/>
        <v>6.2494717400000006</v>
      </c>
      <c r="M37" s="25">
        <f t="shared" si="11"/>
        <v>6.8736011699999997</v>
      </c>
      <c r="N37" s="25">
        <f t="shared" si="11"/>
        <v>6.4218932299999993</v>
      </c>
      <c r="O37" s="25">
        <f t="shared" si="11"/>
        <v>7.4965881100000002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18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7"/>
      <c r="B4" s="2">
        <v>0</v>
      </c>
      <c r="C4" s="2">
        <v>1</v>
      </c>
      <c r="D4" s="2">
        <v>5</v>
      </c>
      <c r="E4" s="2">
        <v>7</v>
      </c>
      <c r="F4" s="2">
        <v>9</v>
      </c>
      <c r="G4" s="2">
        <v>13</v>
      </c>
      <c r="H4" s="2">
        <v>16</v>
      </c>
      <c r="I4" s="2">
        <v>19</v>
      </c>
      <c r="J4" s="2">
        <v>23</v>
      </c>
      <c r="K4" s="2">
        <v>26</v>
      </c>
      <c r="L4" s="2">
        <v>29</v>
      </c>
      <c r="M4" s="2">
        <v>33</v>
      </c>
      <c r="N4" s="2">
        <v>35</v>
      </c>
      <c r="O4" s="2">
        <v>40</v>
      </c>
    </row>
    <row r="5" spans="1:15" x14ac:dyDescent="0.25">
      <c r="A5" s="8" t="s">
        <v>0</v>
      </c>
      <c r="B5" s="81">
        <v>0</v>
      </c>
      <c r="C5" s="81">
        <v>186.11718999999999</v>
      </c>
      <c r="D5" s="81">
        <v>0</v>
      </c>
      <c r="E5" s="81">
        <v>65.575429999999997</v>
      </c>
      <c r="F5" s="81">
        <v>536.24255000000005</v>
      </c>
      <c r="G5" s="81">
        <v>649.95336999999995</v>
      </c>
      <c r="H5" s="81">
        <v>1292.5045399999999</v>
      </c>
      <c r="I5" s="81">
        <v>840.73755000000006</v>
      </c>
      <c r="J5" s="81">
        <v>71.652180000000001</v>
      </c>
      <c r="K5" s="81">
        <v>0</v>
      </c>
      <c r="L5" s="81">
        <v>0</v>
      </c>
      <c r="M5" s="81">
        <v>0</v>
      </c>
      <c r="N5" s="81">
        <v>0</v>
      </c>
      <c r="O5" s="81">
        <v>0</v>
      </c>
    </row>
    <row r="6" spans="1:15" x14ac:dyDescent="0.25">
      <c r="A6" s="8" t="s">
        <v>1</v>
      </c>
      <c r="B6" s="81">
        <v>0</v>
      </c>
      <c r="C6" s="81">
        <v>71.934780000000003</v>
      </c>
      <c r="D6" s="81">
        <v>265.21233999999998</v>
      </c>
      <c r="E6" s="81">
        <v>134.00856999999999</v>
      </c>
      <c r="F6" s="81">
        <v>44.243189999999998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0</v>
      </c>
    </row>
    <row r="7" spans="1:15" x14ac:dyDescent="0.25">
      <c r="A7" s="8" t="s">
        <v>2</v>
      </c>
      <c r="B7" s="81">
        <v>0</v>
      </c>
      <c r="C7" s="81">
        <v>77.005520000000004</v>
      </c>
      <c r="D7" s="81">
        <v>311.69265999999999</v>
      </c>
      <c r="E7" s="81">
        <v>246.85696999999999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</row>
    <row r="8" spans="1:15" x14ac:dyDescent="0.25">
      <c r="A8" s="8" t="s">
        <v>3</v>
      </c>
      <c r="B8" s="81">
        <v>0</v>
      </c>
      <c r="C8" s="81">
        <v>49.386339999999997</v>
      </c>
      <c r="D8" s="81">
        <v>208.2963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</row>
    <row r="9" spans="1:15" x14ac:dyDescent="0.25">
      <c r="A9" s="8" t="s">
        <v>4</v>
      </c>
      <c r="B9" s="81">
        <v>0</v>
      </c>
      <c r="C9" s="81">
        <v>107.56455</v>
      </c>
      <c r="D9" s="81">
        <v>493.39983999999998</v>
      </c>
      <c r="E9" s="81">
        <v>474.24110000000002</v>
      </c>
      <c r="F9" s="81">
        <v>509.32150999999999</v>
      </c>
      <c r="G9" s="81">
        <v>431.97424000000001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</row>
    <row r="10" spans="1:15" x14ac:dyDescent="0.25">
      <c r="A10" s="8" t="s">
        <v>5</v>
      </c>
      <c r="B10" s="81">
        <v>0</v>
      </c>
      <c r="C10" s="81">
        <v>0</v>
      </c>
      <c r="D10" s="81">
        <v>36.79777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1:15" x14ac:dyDescent="0.25">
      <c r="A11" s="2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1:15" x14ac:dyDescent="0.25">
      <c r="A12" s="2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12</v>
      </c>
      <c r="B14" s="6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5</v>
      </c>
      <c r="E16" s="2">
        <v>7</v>
      </c>
      <c r="F16" s="2">
        <v>9</v>
      </c>
      <c r="G16" s="2">
        <v>13</v>
      </c>
      <c r="H16" s="2">
        <v>16</v>
      </c>
      <c r="I16" s="2">
        <v>19</v>
      </c>
      <c r="J16" s="2">
        <v>23</v>
      </c>
      <c r="K16" s="2">
        <v>26</v>
      </c>
      <c r="L16" s="2">
        <v>29</v>
      </c>
      <c r="M16" s="2">
        <v>33</v>
      </c>
      <c r="N16" s="2">
        <v>35</v>
      </c>
      <c r="O16" s="2">
        <v>40</v>
      </c>
    </row>
    <row r="17" spans="1:15" x14ac:dyDescent="0.25">
      <c r="A17" s="2" t="s">
        <v>0</v>
      </c>
      <c r="B17" s="81">
        <f>B5*$B$14</f>
        <v>0</v>
      </c>
      <c r="C17" s="81">
        <f>C5*$B$14</f>
        <v>186.11718999999999</v>
      </c>
      <c r="D17" s="81">
        <f t="shared" ref="D17:O17" si="0">D5*$B$14</f>
        <v>0</v>
      </c>
      <c r="E17" s="81">
        <f t="shared" si="0"/>
        <v>65.575429999999997</v>
      </c>
      <c r="F17" s="81">
        <f t="shared" si="0"/>
        <v>536.24255000000005</v>
      </c>
      <c r="G17" s="81">
        <f t="shared" si="0"/>
        <v>649.95336999999995</v>
      </c>
      <c r="H17" s="81">
        <f t="shared" si="0"/>
        <v>1292.5045399999999</v>
      </c>
      <c r="I17" s="81">
        <f t="shared" si="0"/>
        <v>840.73755000000006</v>
      </c>
      <c r="J17" s="81">
        <f t="shared" si="0"/>
        <v>71.652180000000001</v>
      </c>
      <c r="K17" s="81">
        <f t="shared" si="0"/>
        <v>0</v>
      </c>
      <c r="L17" s="81">
        <f t="shared" si="0"/>
        <v>0</v>
      </c>
      <c r="M17" s="81">
        <f t="shared" si="0"/>
        <v>0</v>
      </c>
      <c r="N17" s="81">
        <f t="shared" si="0"/>
        <v>0</v>
      </c>
      <c r="O17" s="81">
        <f t="shared" si="0"/>
        <v>0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71.934780000000003</v>
      </c>
      <c r="D18" s="81">
        <f t="shared" si="2"/>
        <v>265.21233999999998</v>
      </c>
      <c r="E18" s="81">
        <f t="shared" si="2"/>
        <v>134.00856999999999</v>
      </c>
      <c r="F18" s="81">
        <f t="shared" si="2"/>
        <v>44.243189999999998</v>
      </c>
      <c r="G18" s="81">
        <f t="shared" si="2"/>
        <v>0</v>
      </c>
      <c r="H18" s="81">
        <f t="shared" si="2"/>
        <v>0</v>
      </c>
      <c r="I18" s="81">
        <f t="shared" si="2"/>
        <v>0</v>
      </c>
      <c r="J18" s="81">
        <f t="shared" si="2"/>
        <v>0</v>
      </c>
      <c r="K18" s="81">
        <f t="shared" si="2"/>
        <v>0</v>
      </c>
      <c r="L18" s="81">
        <f t="shared" si="2"/>
        <v>0</v>
      </c>
      <c r="M18" s="81">
        <f t="shared" si="2"/>
        <v>0</v>
      </c>
      <c r="N18" s="81">
        <f t="shared" si="2"/>
        <v>0</v>
      </c>
      <c r="O18" s="81">
        <f t="shared" si="2"/>
        <v>0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77.005520000000004</v>
      </c>
      <c r="D19" s="81">
        <f t="shared" si="2"/>
        <v>311.69265999999999</v>
      </c>
      <c r="E19" s="81">
        <f t="shared" si="2"/>
        <v>246.85696999999999</v>
      </c>
      <c r="F19" s="81">
        <f t="shared" si="2"/>
        <v>0</v>
      </c>
      <c r="G19" s="81">
        <f t="shared" si="2"/>
        <v>0</v>
      </c>
      <c r="H19" s="81">
        <f t="shared" si="2"/>
        <v>0</v>
      </c>
      <c r="I19" s="81">
        <f t="shared" si="2"/>
        <v>0</v>
      </c>
      <c r="J19" s="81">
        <f t="shared" si="2"/>
        <v>0</v>
      </c>
      <c r="K19" s="81">
        <f t="shared" si="2"/>
        <v>0</v>
      </c>
      <c r="L19" s="81">
        <f t="shared" si="2"/>
        <v>0</v>
      </c>
      <c r="M19" s="81">
        <f t="shared" si="2"/>
        <v>0</v>
      </c>
      <c r="N19" s="81">
        <f t="shared" si="2"/>
        <v>0</v>
      </c>
      <c r="O19" s="81">
        <f t="shared" si="2"/>
        <v>0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49.386339999999997</v>
      </c>
      <c r="D20" s="81">
        <f t="shared" si="2"/>
        <v>208.2963</v>
      </c>
      <c r="E20" s="81">
        <f t="shared" si="2"/>
        <v>0</v>
      </c>
      <c r="F20" s="81">
        <f t="shared" si="2"/>
        <v>0</v>
      </c>
      <c r="G20" s="81">
        <f t="shared" si="2"/>
        <v>0</v>
      </c>
      <c r="H20" s="81">
        <f t="shared" si="2"/>
        <v>0</v>
      </c>
      <c r="I20" s="81">
        <f t="shared" si="2"/>
        <v>0</v>
      </c>
      <c r="J20" s="81">
        <f t="shared" si="2"/>
        <v>0</v>
      </c>
      <c r="K20" s="81">
        <f t="shared" si="2"/>
        <v>0</v>
      </c>
      <c r="L20" s="81">
        <f t="shared" si="2"/>
        <v>0</v>
      </c>
      <c r="M20" s="81">
        <f t="shared" si="2"/>
        <v>0</v>
      </c>
      <c r="N20" s="81">
        <f t="shared" si="2"/>
        <v>0</v>
      </c>
      <c r="O20" s="81">
        <f t="shared" si="2"/>
        <v>0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107.56455</v>
      </c>
      <c r="D21" s="81">
        <f t="shared" si="2"/>
        <v>493.39983999999998</v>
      </c>
      <c r="E21" s="81">
        <f t="shared" si="2"/>
        <v>474.24110000000002</v>
      </c>
      <c r="F21" s="81">
        <f t="shared" si="2"/>
        <v>509.32150999999999</v>
      </c>
      <c r="G21" s="81">
        <f t="shared" si="2"/>
        <v>431.97424000000001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0</v>
      </c>
      <c r="L21" s="81">
        <f t="shared" si="2"/>
        <v>0</v>
      </c>
      <c r="M21" s="81">
        <f t="shared" si="2"/>
        <v>0</v>
      </c>
      <c r="N21" s="81">
        <f t="shared" si="2"/>
        <v>0</v>
      </c>
      <c r="O21" s="81">
        <f t="shared" si="2"/>
        <v>0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36.79777</v>
      </c>
      <c r="E22" s="81">
        <f t="shared" si="2"/>
        <v>0</v>
      </c>
      <c r="F22" s="81">
        <f t="shared" si="2"/>
        <v>0</v>
      </c>
      <c r="G22" s="81">
        <f t="shared" si="2"/>
        <v>0</v>
      </c>
      <c r="H22" s="81">
        <f t="shared" si="2"/>
        <v>0</v>
      </c>
      <c r="I22" s="81">
        <f t="shared" si="2"/>
        <v>0</v>
      </c>
      <c r="J22" s="81">
        <f t="shared" si="2"/>
        <v>0</v>
      </c>
      <c r="K22" s="81">
        <f t="shared" si="2"/>
        <v>0</v>
      </c>
      <c r="L22" s="81">
        <f t="shared" si="2"/>
        <v>0</v>
      </c>
      <c r="M22" s="81">
        <f t="shared" si="2"/>
        <v>0</v>
      </c>
      <c r="N22" s="81">
        <f t="shared" si="2"/>
        <v>0</v>
      </c>
      <c r="O22" s="81">
        <f t="shared" si="2"/>
        <v>0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0</v>
      </c>
      <c r="G23" s="81">
        <f t="shared" si="2"/>
        <v>0</v>
      </c>
      <c r="H23" s="81">
        <f t="shared" si="2"/>
        <v>0</v>
      </c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  <c r="N23" s="81">
        <f t="shared" si="2"/>
        <v>0</v>
      </c>
      <c r="O23" s="81">
        <f t="shared" si="2"/>
        <v>0</v>
      </c>
    </row>
    <row r="24" spans="1:15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9">SUM(C17:C24)</f>
        <v>492.00837999999999</v>
      </c>
      <c r="D25" s="81">
        <f t="shared" si="9"/>
        <v>1315.3989099999999</v>
      </c>
      <c r="E25" s="81">
        <f t="shared" si="9"/>
        <v>920.68207000000007</v>
      </c>
      <c r="F25" s="81">
        <f t="shared" si="9"/>
        <v>1089.8072500000001</v>
      </c>
      <c r="G25" s="81">
        <f t="shared" si="9"/>
        <v>1081.92761</v>
      </c>
      <c r="H25" s="81">
        <f t="shared" si="9"/>
        <v>1292.5045399999999</v>
      </c>
      <c r="I25" s="81">
        <f t="shared" si="9"/>
        <v>840.73755000000006</v>
      </c>
      <c r="J25" s="81">
        <f t="shared" si="9"/>
        <v>71.652180000000001</v>
      </c>
      <c r="K25" s="81">
        <f t="shared" si="9"/>
        <v>0</v>
      </c>
      <c r="L25" s="81">
        <f t="shared" si="9"/>
        <v>0</v>
      </c>
      <c r="M25" s="81">
        <f t="shared" si="9"/>
        <v>0</v>
      </c>
      <c r="N25" s="81">
        <f t="shared" si="9"/>
        <v>0</v>
      </c>
      <c r="O25" s="81">
        <f t="shared" si="9"/>
        <v>0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5</v>
      </c>
      <c r="E28" s="2">
        <v>7</v>
      </c>
      <c r="F28" s="2">
        <v>9</v>
      </c>
      <c r="G28" s="2">
        <v>13</v>
      </c>
      <c r="H28" s="2">
        <v>16</v>
      </c>
      <c r="I28" s="2">
        <v>19</v>
      </c>
      <c r="J28" s="2">
        <v>23</v>
      </c>
      <c r="K28" s="2">
        <v>26</v>
      </c>
      <c r="L28" s="2">
        <v>29</v>
      </c>
      <c r="M28" s="2">
        <v>33</v>
      </c>
      <c r="N28" s="2">
        <v>35</v>
      </c>
      <c r="O28" s="2">
        <v>40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10">C17/1000</f>
        <v>0.18611718999999999</v>
      </c>
      <c r="D29" s="81">
        <f t="shared" si="10"/>
        <v>0</v>
      </c>
      <c r="E29" s="25">
        <f t="shared" si="10"/>
        <v>6.5575430000000004E-2</v>
      </c>
      <c r="F29" s="25">
        <f t="shared" si="10"/>
        <v>0.5362425500000001</v>
      </c>
      <c r="G29" s="25">
        <f t="shared" si="10"/>
        <v>0.64995336999999997</v>
      </c>
      <c r="H29" s="25">
        <f t="shared" si="10"/>
        <v>1.2925045399999999</v>
      </c>
      <c r="I29" s="25">
        <f t="shared" si="10"/>
        <v>0.84073755000000006</v>
      </c>
      <c r="J29" s="25">
        <f t="shared" si="10"/>
        <v>7.1652179999999996E-2</v>
      </c>
      <c r="K29" s="81">
        <f t="shared" si="10"/>
        <v>0</v>
      </c>
      <c r="L29" s="81">
        <f t="shared" si="10"/>
        <v>0</v>
      </c>
      <c r="M29" s="81">
        <f t="shared" si="10"/>
        <v>0</v>
      </c>
      <c r="N29" s="81">
        <f t="shared" si="10"/>
        <v>0</v>
      </c>
      <c r="O29" s="81">
        <f t="shared" si="10"/>
        <v>0</v>
      </c>
    </row>
    <row r="30" spans="1:15" x14ac:dyDescent="0.25">
      <c r="A30" s="2" t="s">
        <v>1</v>
      </c>
      <c r="B30" s="81">
        <f t="shared" ref="B30:O37" si="11">B18/1000</f>
        <v>0</v>
      </c>
      <c r="C30" s="25">
        <f t="shared" si="11"/>
        <v>7.1934780000000004E-2</v>
      </c>
      <c r="D30" s="25">
        <f t="shared" si="11"/>
        <v>0.26521233999999999</v>
      </c>
      <c r="E30" s="25">
        <f t="shared" si="11"/>
        <v>0.13400856999999999</v>
      </c>
      <c r="F30" s="25">
        <f t="shared" si="11"/>
        <v>4.4243190000000002E-2</v>
      </c>
      <c r="G30" s="81">
        <f t="shared" si="11"/>
        <v>0</v>
      </c>
      <c r="H30" s="81">
        <f t="shared" si="11"/>
        <v>0</v>
      </c>
      <c r="I30" s="81">
        <f t="shared" si="11"/>
        <v>0</v>
      </c>
      <c r="J30" s="81">
        <f t="shared" si="11"/>
        <v>0</v>
      </c>
      <c r="K30" s="81">
        <f t="shared" si="11"/>
        <v>0</v>
      </c>
      <c r="L30" s="81">
        <f t="shared" si="11"/>
        <v>0</v>
      </c>
      <c r="M30" s="81">
        <f t="shared" si="11"/>
        <v>0</v>
      </c>
      <c r="N30" s="81">
        <f t="shared" si="11"/>
        <v>0</v>
      </c>
      <c r="O30" s="81">
        <f t="shared" si="11"/>
        <v>0</v>
      </c>
    </row>
    <row r="31" spans="1:15" x14ac:dyDescent="0.25">
      <c r="A31" s="2" t="s">
        <v>2</v>
      </c>
      <c r="B31" s="81">
        <f t="shared" si="11"/>
        <v>0</v>
      </c>
      <c r="C31" s="25">
        <f t="shared" si="11"/>
        <v>7.7005520000000008E-2</v>
      </c>
      <c r="D31" s="25">
        <f t="shared" si="11"/>
        <v>0.31169266000000001</v>
      </c>
      <c r="E31" s="25">
        <f t="shared" si="11"/>
        <v>0.24685696999999998</v>
      </c>
      <c r="F31" s="81">
        <f t="shared" si="11"/>
        <v>0</v>
      </c>
      <c r="G31" s="81">
        <f t="shared" si="11"/>
        <v>0</v>
      </c>
      <c r="H31" s="81">
        <f t="shared" si="11"/>
        <v>0</v>
      </c>
      <c r="I31" s="81">
        <f t="shared" si="11"/>
        <v>0</v>
      </c>
      <c r="J31" s="81">
        <f t="shared" si="11"/>
        <v>0</v>
      </c>
      <c r="K31" s="81">
        <f t="shared" si="11"/>
        <v>0</v>
      </c>
      <c r="L31" s="81">
        <f t="shared" si="11"/>
        <v>0</v>
      </c>
      <c r="M31" s="81">
        <f t="shared" si="11"/>
        <v>0</v>
      </c>
      <c r="N31" s="81">
        <f t="shared" si="11"/>
        <v>0</v>
      </c>
      <c r="O31" s="81">
        <f t="shared" si="11"/>
        <v>0</v>
      </c>
    </row>
    <row r="32" spans="1:15" x14ac:dyDescent="0.25">
      <c r="A32" s="2" t="s">
        <v>3</v>
      </c>
      <c r="B32" s="81">
        <f t="shared" si="11"/>
        <v>0</v>
      </c>
      <c r="C32" s="25">
        <f t="shared" si="11"/>
        <v>4.9386339999999994E-2</v>
      </c>
      <c r="D32" s="25">
        <f t="shared" si="11"/>
        <v>0.20829629999999999</v>
      </c>
      <c r="E32" s="81">
        <f t="shared" si="11"/>
        <v>0</v>
      </c>
      <c r="F32" s="81">
        <f t="shared" si="11"/>
        <v>0</v>
      </c>
      <c r="G32" s="81">
        <f t="shared" si="11"/>
        <v>0</v>
      </c>
      <c r="H32" s="81">
        <f t="shared" si="11"/>
        <v>0</v>
      </c>
      <c r="I32" s="81">
        <f t="shared" si="11"/>
        <v>0</v>
      </c>
      <c r="J32" s="81">
        <f t="shared" si="11"/>
        <v>0</v>
      </c>
      <c r="K32" s="81">
        <f t="shared" si="11"/>
        <v>0</v>
      </c>
      <c r="L32" s="81">
        <f t="shared" si="11"/>
        <v>0</v>
      </c>
      <c r="M32" s="81">
        <f t="shared" si="11"/>
        <v>0</v>
      </c>
      <c r="N32" s="81">
        <f t="shared" si="11"/>
        <v>0</v>
      </c>
      <c r="O32" s="81">
        <f t="shared" si="11"/>
        <v>0</v>
      </c>
    </row>
    <row r="33" spans="1:15" x14ac:dyDescent="0.25">
      <c r="A33" s="2" t="s">
        <v>4</v>
      </c>
      <c r="B33" s="81">
        <f t="shared" si="11"/>
        <v>0</v>
      </c>
      <c r="C33" s="25">
        <f t="shared" si="11"/>
        <v>0.10756454999999999</v>
      </c>
      <c r="D33" s="25">
        <f t="shared" si="11"/>
        <v>0.49339983999999998</v>
      </c>
      <c r="E33" s="25">
        <f t="shared" si="11"/>
        <v>0.47424110000000003</v>
      </c>
      <c r="F33" s="25">
        <f t="shared" si="11"/>
        <v>0.50932151000000003</v>
      </c>
      <c r="G33" s="25">
        <f t="shared" si="11"/>
        <v>0.43197424000000001</v>
      </c>
      <c r="H33" s="81">
        <f t="shared" si="11"/>
        <v>0</v>
      </c>
      <c r="I33" s="81">
        <f t="shared" si="11"/>
        <v>0</v>
      </c>
      <c r="J33" s="81">
        <f t="shared" si="11"/>
        <v>0</v>
      </c>
      <c r="K33" s="81">
        <f t="shared" si="11"/>
        <v>0</v>
      </c>
      <c r="L33" s="81">
        <f t="shared" si="11"/>
        <v>0</v>
      </c>
      <c r="M33" s="81">
        <f t="shared" si="11"/>
        <v>0</v>
      </c>
      <c r="N33" s="81">
        <f t="shared" si="11"/>
        <v>0</v>
      </c>
      <c r="O33" s="81">
        <f t="shared" si="11"/>
        <v>0</v>
      </c>
    </row>
    <row r="34" spans="1:15" x14ac:dyDescent="0.25">
      <c r="A34" s="2" t="s">
        <v>5</v>
      </c>
      <c r="B34" s="81">
        <f t="shared" si="11"/>
        <v>0</v>
      </c>
      <c r="C34" s="81">
        <f t="shared" si="11"/>
        <v>0</v>
      </c>
      <c r="D34" s="25">
        <f t="shared" si="11"/>
        <v>3.679777E-2</v>
      </c>
      <c r="E34" s="81">
        <f t="shared" si="11"/>
        <v>0</v>
      </c>
      <c r="F34" s="81">
        <f t="shared" si="11"/>
        <v>0</v>
      </c>
      <c r="G34" s="81">
        <f t="shared" si="11"/>
        <v>0</v>
      </c>
      <c r="H34" s="81">
        <f t="shared" si="11"/>
        <v>0</v>
      </c>
      <c r="I34" s="81">
        <f t="shared" si="11"/>
        <v>0</v>
      </c>
      <c r="J34" s="81">
        <f t="shared" si="11"/>
        <v>0</v>
      </c>
      <c r="K34" s="81">
        <f t="shared" si="11"/>
        <v>0</v>
      </c>
      <c r="L34" s="81">
        <f t="shared" si="11"/>
        <v>0</v>
      </c>
      <c r="M34" s="81">
        <f t="shared" si="11"/>
        <v>0</v>
      </c>
      <c r="N34" s="81">
        <f t="shared" si="11"/>
        <v>0</v>
      </c>
      <c r="O34" s="81">
        <f t="shared" si="11"/>
        <v>0</v>
      </c>
    </row>
    <row r="35" spans="1:15" x14ac:dyDescent="0.25">
      <c r="A35" s="2" t="s">
        <v>6</v>
      </c>
      <c r="B35" s="81">
        <f t="shared" si="11"/>
        <v>0</v>
      </c>
      <c r="C35" s="81">
        <f t="shared" si="11"/>
        <v>0</v>
      </c>
      <c r="D35" s="81">
        <f t="shared" si="11"/>
        <v>0</v>
      </c>
      <c r="E35" s="81">
        <f t="shared" si="11"/>
        <v>0</v>
      </c>
      <c r="F35" s="81">
        <f t="shared" si="11"/>
        <v>0</v>
      </c>
      <c r="G35" s="81">
        <f t="shared" si="11"/>
        <v>0</v>
      </c>
      <c r="H35" s="81">
        <f t="shared" si="11"/>
        <v>0</v>
      </c>
      <c r="I35" s="81">
        <f t="shared" si="11"/>
        <v>0</v>
      </c>
      <c r="J35" s="81">
        <f t="shared" si="11"/>
        <v>0</v>
      </c>
      <c r="K35" s="81">
        <f t="shared" si="11"/>
        <v>0</v>
      </c>
      <c r="L35" s="81">
        <f t="shared" si="11"/>
        <v>0</v>
      </c>
      <c r="M35" s="81">
        <f t="shared" si="11"/>
        <v>0</v>
      </c>
      <c r="N35" s="81">
        <f t="shared" si="11"/>
        <v>0</v>
      </c>
      <c r="O35" s="81">
        <f t="shared" si="11"/>
        <v>0</v>
      </c>
    </row>
    <row r="36" spans="1:15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81">
        <f t="shared" si="11"/>
        <v>0</v>
      </c>
      <c r="I36" s="81">
        <f t="shared" si="11"/>
        <v>0</v>
      </c>
      <c r="J36" s="81">
        <f t="shared" si="11"/>
        <v>0</v>
      </c>
      <c r="K36" s="81">
        <f t="shared" si="11"/>
        <v>0</v>
      </c>
      <c r="L36" s="81">
        <f t="shared" si="11"/>
        <v>0</v>
      </c>
      <c r="M36" s="81">
        <f t="shared" si="11"/>
        <v>0</v>
      </c>
      <c r="N36" s="81">
        <f t="shared" si="11"/>
        <v>0</v>
      </c>
      <c r="O36" s="81">
        <f t="shared" si="11"/>
        <v>0</v>
      </c>
    </row>
    <row r="37" spans="1:15" x14ac:dyDescent="0.25">
      <c r="A37" s="2" t="s">
        <v>8</v>
      </c>
      <c r="B37" s="81">
        <f t="shared" si="11"/>
        <v>0</v>
      </c>
      <c r="C37" s="25">
        <f t="shared" si="11"/>
        <v>0.49200837999999997</v>
      </c>
      <c r="D37" s="25">
        <f t="shared" si="11"/>
        <v>1.3153989099999999</v>
      </c>
      <c r="E37" s="25">
        <f t="shared" si="11"/>
        <v>0.92068207000000002</v>
      </c>
      <c r="F37" s="25">
        <f t="shared" si="11"/>
        <v>1.08980725</v>
      </c>
      <c r="G37" s="25">
        <f t="shared" si="11"/>
        <v>1.0819276099999999</v>
      </c>
      <c r="H37" s="25">
        <f t="shared" si="11"/>
        <v>1.2925045399999999</v>
      </c>
      <c r="I37" s="25">
        <f t="shared" si="11"/>
        <v>0.84073755000000006</v>
      </c>
      <c r="J37" s="25">
        <f t="shared" si="11"/>
        <v>7.1652179999999996E-2</v>
      </c>
      <c r="K37" s="81">
        <f t="shared" si="11"/>
        <v>0</v>
      </c>
      <c r="L37" s="81">
        <f t="shared" si="11"/>
        <v>0</v>
      </c>
      <c r="M37" s="81">
        <f t="shared" si="11"/>
        <v>0</v>
      </c>
      <c r="N37" s="81">
        <f t="shared" si="11"/>
        <v>0</v>
      </c>
      <c r="O37" s="81">
        <f t="shared" si="11"/>
        <v>0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19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7"/>
      <c r="B4" s="2">
        <v>0</v>
      </c>
      <c r="C4" s="2">
        <v>1</v>
      </c>
      <c r="D4" s="2">
        <v>5</v>
      </c>
      <c r="E4" s="2">
        <v>7</v>
      </c>
      <c r="F4" s="2">
        <v>9</v>
      </c>
      <c r="G4" s="2">
        <v>13</v>
      </c>
      <c r="H4" s="2">
        <v>16</v>
      </c>
      <c r="I4" s="2">
        <v>19</v>
      </c>
      <c r="J4" s="2">
        <v>23</v>
      </c>
      <c r="K4" s="2">
        <v>26</v>
      </c>
      <c r="L4" s="2">
        <v>29</v>
      </c>
      <c r="M4" s="2">
        <v>33</v>
      </c>
      <c r="N4" s="2">
        <v>35</v>
      </c>
      <c r="O4" s="2">
        <v>40</v>
      </c>
    </row>
    <row r="5" spans="1:15" x14ac:dyDescent="0.25">
      <c r="A5" s="8" t="s">
        <v>0</v>
      </c>
      <c r="B5" s="81">
        <v>0</v>
      </c>
      <c r="C5" s="81">
        <v>34.189990000000002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81">
        <v>0</v>
      </c>
      <c r="J5" s="81">
        <v>0</v>
      </c>
      <c r="K5" s="81">
        <v>0</v>
      </c>
      <c r="L5" s="81">
        <v>0</v>
      </c>
      <c r="M5" s="81">
        <v>0</v>
      </c>
      <c r="N5" s="81">
        <v>0</v>
      </c>
      <c r="O5" s="81">
        <v>0</v>
      </c>
    </row>
    <row r="6" spans="1:15" x14ac:dyDescent="0.25">
      <c r="A6" s="8" t="s">
        <v>1</v>
      </c>
      <c r="B6" s="81">
        <v>0</v>
      </c>
      <c r="C6" s="81">
        <v>19.37059</v>
      </c>
      <c r="D6" s="81">
        <v>42.747410000000002</v>
      </c>
      <c r="E6" s="81">
        <v>0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0</v>
      </c>
    </row>
    <row r="7" spans="1:15" x14ac:dyDescent="0.25">
      <c r="A7" s="8" t="s">
        <v>2</v>
      </c>
      <c r="B7" s="81">
        <v>0</v>
      </c>
      <c r="C7" s="81">
        <v>17.999780000000001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</row>
    <row r="8" spans="1:15" x14ac:dyDescent="0.25">
      <c r="A8" s="8" t="s">
        <v>3</v>
      </c>
      <c r="B8" s="81">
        <v>0</v>
      </c>
      <c r="C8" s="81">
        <v>0</v>
      </c>
      <c r="D8" s="81">
        <v>45.436360000000001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35.940100000000001</v>
      </c>
      <c r="M8" s="81">
        <v>33.605339999999998</v>
      </c>
      <c r="N8" s="81">
        <v>0</v>
      </c>
      <c r="O8" s="81">
        <v>0</v>
      </c>
    </row>
    <row r="9" spans="1:15" x14ac:dyDescent="0.25">
      <c r="A9" s="8" t="s">
        <v>4</v>
      </c>
      <c r="B9" s="81">
        <v>0</v>
      </c>
      <c r="C9" s="81">
        <v>17.858730000000001</v>
      </c>
      <c r="D9" s="81">
        <v>36.021279999999997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</row>
    <row r="10" spans="1:15" x14ac:dyDescent="0.25">
      <c r="A10" s="8" t="s">
        <v>5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1:15" x14ac:dyDescent="0.25">
      <c r="A11" s="8" t="s">
        <v>6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1:15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12</v>
      </c>
      <c r="B14" s="6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5</v>
      </c>
      <c r="E16" s="2">
        <v>7</v>
      </c>
      <c r="F16" s="2">
        <v>9</v>
      </c>
      <c r="G16" s="2">
        <v>13</v>
      </c>
      <c r="H16" s="2">
        <v>16</v>
      </c>
      <c r="I16" s="2">
        <v>19</v>
      </c>
      <c r="J16" s="2">
        <v>23</v>
      </c>
      <c r="K16" s="2">
        <v>26</v>
      </c>
      <c r="L16" s="2">
        <v>29</v>
      </c>
      <c r="M16" s="2">
        <v>33</v>
      </c>
      <c r="N16" s="2">
        <v>35</v>
      </c>
      <c r="O16" s="2">
        <v>40</v>
      </c>
    </row>
    <row r="17" spans="1:15" x14ac:dyDescent="0.25">
      <c r="A17" s="2" t="s">
        <v>0</v>
      </c>
      <c r="B17" s="81">
        <f>B5*$B$14</f>
        <v>0</v>
      </c>
      <c r="C17" s="81">
        <f>C5*$B$14</f>
        <v>34.189990000000002</v>
      </c>
      <c r="D17" s="81">
        <f t="shared" ref="D17:O17" si="0">D5*$B$14</f>
        <v>0</v>
      </c>
      <c r="E17" s="81">
        <f t="shared" si="0"/>
        <v>0</v>
      </c>
      <c r="F17" s="81">
        <f t="shared" si="0"/>
        <v>0</v>
      </c>
      <c r="G17" s="81">
        <f t="shared" si="0"/>
        <v>0</v>
      </c>
      <c r="H17" s="81">
        <f t="shared" si="0"/>
        <v>0</v>
      </c>
      <c r="I17" s="81">
        <f t="shared" si="0"/>
        <v>0</v>
      </c>
      <c r="J17" s="81">
        <f t="shared" si="0"/>
        <v>0</v>
      </c>
      <c r="K17" s="81">
        <f t="shared" si="0"/>
        <v>0</v>
      </c>
      <c r="L17" s="81">
        <f t="shared" si="0"/>
        <v>0</v>
      </c>
      <c r="M17" s="81">
        <f t="shared" si="0"/>
        <v>0</v>
      </c>
      <c r="N17" s="81">
        <f t="shared" si="0"/>
        <v>0</v>
      </c>
      <c r="O17" s="81">
        <f t="shared" si="0"/>
        <v>0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19.37059</v>
      </c>
      <c r="D18" s="81">
        <f t="shared" si="2"/>
        <v>42.747410000000002</v>
      </c>
      <c r="E18" s="81">
        <f t="shared" si="2"/>
        <v>0</v>
      </c>
      <c r="F18" s="81">
        <f t="shared" si="2"/>
        <v>0</v>
      </c>
      <c r="G18" s="81">
        <f t="shared" si="2"/>
        <v>0</v>
      </c>
      <c r="H18" s="81">
        <f t="shared" si="2"/>
        <v>0</v>
      </c>
      <c r="I18" s="81">
        <f t="shared" si="2"/>
        <v>0</v>
      </c>
      <c r="J18" s="81">
        <f t="shared" si="2"/>
        <v>0</v>
      </c>
      <c r="K18" s="81">
        <f t="shared" si="2"/>
        <v>0</v>
      </c>
      <c r="L18" s="81">
        <f t="shared" si="2"/>
        <v>0</v>
      </c>
      <c r="M18" s="81">
        <f t="shared" si="2"/>
        <v>0</v>
      </c>
      <c r="N18" s="81">
        <f t="shared" si="2"/>
        <v>0</v>
      </c>
      <c r="O18" s="81">
        <f t="shared" si="2"/>
        <v>0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17.999780000000001</v>
      </c>
      <c r="D19" s="81">
        <f t="shared" si="2"/>
        <v>0</v>
      </c>
      <c r="E19" s="81">
        <f t="shared" si="2"/>
        <v>0</v>
      </c>
      <c r="F19" s="81">
        <f t="shared" si="2"/>
        <v>0</v>
      </c>
      <c r="G19" s="81">
        <f t="shared" si="2"/>
        <v>0</v>
      </c>
      <c r="H19" s="81">
        <f t="shared" si="2"/>
        <v>0</v>
      </c>
      <c r="I19" s="81">
        <f t="shared" si="2"/>
        <v>0</v>
      </c>
      <c r="J19" s="81">
        <f t="shared" si="2"/>
        <v>0</v>
      </c>
      <c r="K19" s="81">
        <f t="shared" si="2"/>
        <v>0</v>
      </c>
      <c r="L19" s="81">
        <f t="shared" si="2"/>
        <v>0</v>
      </c>
      <c r="M19" s="81">
        <f t="shared" si="2"/>
        <v>0</v>
      </c>
      <c r="N19" s="81">
        <f t="shared" si="2"/>
        <v>0</v>
      </c>
      <c r="O19" s="81">
        <f t="shared" si="2"/>
        <v>0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0</v>
      </c>
      <c r="D20" s="81">
        <f t="shared" si="2"/>
        <v>45.436360000000001</v>
      </c>
      <c r="E20" s="81">
        <f t="shared" si="2"/>
        <v>0</v>
      </c>
      <c r="F20" s="81">
        <f t="shared" si="2"/>
        <v>0</v>
      </c>
      <c r="G20" s="81">
        <f t="shared" si="2"/>
        <v>0</v>
      </c>
      <c r="H20" s="81">
        <f t="shared" si="2"/>
        <v>0</v>
      </c>
      <c r="I20" s="81">
        <f t="shared" si="2"/>
        <v>0</v>
      </c>
      <c r="J20" s="81">
        <f t="shared" si="2"/>
        <v>0</v>
      </c>
      <c r="K20" s="81">
        <f t="shared" si="2"/>
        <v>0</v>
      </c>
      <c r="L20" s="81">
        <f t="shared" si="2"/>
        <v>35.940100000000001</v>
      </c>
      <c r="M20" s="81">
        <f t="shared" si="2"/>
        <v>33.605339999999998</v>
      </c>
      <c r="N20" s="81">
        <f t="shared" si="2"/>
        <v>0</v>
      </c>
      <c r="O20" s="81">
        <f t="shared" si="2"/>
        <v>0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17.858730000000001</v>
      </c>
      <c r="D21" s="81">
        <f t="shared" si="2"/>
        <v>36.021279999999997</v>
      </c>
      <c r="E21" s="81">
        <f t="shared" si="2"/>
        <v>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0</v>
      </c>
      <c r="L21" s="81">
        <f t="shared" si="2"/>
        <v>0</v>
      </c>
      <c r="M21" s="81">
        <f t="shared" si="2"/>
        <v>0</v>
      </c>
      <c r="N21" s="81">
        <f t="shared" si="2"/>
        <v>0</v>
      </c>
      <c r="O21" s="81">
        <f t="shared" si="2"/>
        <v>0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0</v>
      </c>
      <c r="E22" s="81">
        <f t="shared" si="2"/>
        <v>0</v>
      </c>
      <c r="F22" s="81">
        <f t="shared" si="2"/>
        <v>0</v>
      </c>
      <c r="G22" s="81">
        <f t="shared" si="2"/>
        <v>0</v>
      </c>
      <c r="H22" s="81">
        <f t="shared" si="2"/>
        <v>0</v>
      </c>
      <c r="I22" s="81">
        <f t="shared" si="2"/>
        <v>0</v>
      </c>
      <c r="J22" s="81">
        <f t="shared" si="2"/>
        <v>0</v>
      </c>
      <c r="K22" s="81">
        <f t="shared" si="2"/>
        <v>0</v>
      </c>
      <c r="L22" s="81">
        <f t="shared" si="2"/>
        <v>0</v>
      </c>
      <c r="M22" s="81">
        <f t="shared" si="2"/>
        <v>0</v>
      </c>
      <c r="N22" s="81">
        <f t="shared" si="2"/>
        <v>0</v>
      </c>
      <c r="O22" s="81">
        <f t="shared" si="2"/>
        <v>0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0</v>
      </c>
      <c r="E23" s="81">
        <f t="shared" si="2"/>
        <v>0</v>
      </c>
      <c r="F23" s="81">
        <f t="shared" si="2"/>
        <v>0</v>
      </c>
      <c r="G23" s="81">
        <f t="shared" si="2"/>
        <v>0</v>
      </c>
      <c r="H23" s="81">
        <f t="shared" si="2"/>
        <v>0</v>
      </c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  <c r="N23" s="81">
        <f t="shared" si="2"/>
        <v>0</v>
      </c>
      <c r="O23" s="81">
        <f t="shared" si="2"/>
        <v>0</v>
      </c>
    </row>
    <row r="24" spans="1:15" x14ac:dyDescent="0.25">
      <c r="A24" s="2" t="s">
        <v>7</v>
      </c>
      <c r="B24" s="81">
        <f t="shared" ref="B24" si="8"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9">SUM(C17:C24)</f>
        <v>89.419090000000011</v>
      </c>
      <c r="D25" s="81">
        <f t="shared" si="9"/>
        <v>124.20505</v>
      </c>
      <c r="E25" s="81">
        <f t="shared" si="9"/>
        <v>0</v>
      </c>
      <c r="F25" s="81">
        <f t="shared" si="9"/>
        <v>0</v>
      </c>
      <c r="G25" s="81">
        <f t="shared" si="9"/>
        <v>0</v>
      </c>
      <c r="H25" s="81">
        <f t="shared" si="9"/>
        <v>0</v>
      </c>
      <c r="I25" s="81">
        <f t="shared" si="9"/>
        <v>0</v>
      </c>
      <c r="J25" s="81">
        <f t="shared" si="9"/>
        <v>0</v>
      </c>
      <c r="K25" s="81">
        <f t="shared" si="9"/>
        <v>0</v>
      </c>
      <c r="L25" s="81">
        <f t="shared" si="9"/>
        <v>35.940100000000001</v>
      </c>
      <c r="M25" s="81">
        <f t="shared" si="9"/>
        <v>33.605339999999998</v>
      </c>
      <c r="N25" s="81">
        <f t="shared" si="9"/>
        <v>0</v>
      </c>
      <c r="O25" s="81">
        <f t="shared" si="9"/>
        <v>0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5</v>
      </c>
      <c r="E28" s="2">
        <v>7</v>
      </c>
      <c r="F28" s="2">
        <v>9</v>
      </c>
      <c r="G28" s="2">
        <v>13</v>
      </c>
      <c r="H28" s="2">
        <v>16</v>
      </c>
      <c r="I28" s="2">
        <v>19</v>
      </c>
      <c r="J28" s="2">
        <v>23</v>
      </c>
      <c r="K28" s="2">
        <v>26</v>
      </c>
      <c r="L28" s="2">
        <v>29</v>
      </c>
      <c r="M28" s="2">
        <v>33</v>
      </c>
      <c r="N28" s="2">
        <v>35</v>
      </c>
      <c r="O28" s="2">
        <v>40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10">C17/1000</f>
        <v>3.4189990000000003E-2</v>
      </c>
      <c r="D29" s="81">
        <f t="shared" si="10"/>
        <v>0</v>
      </c>
      <c r="E29" s="81">
        <f t="shared" si="10"/>
        <v>0</v>
      </c>
      <c r="F29" s="81">
        <f t="shared" si="10"/>
        <v>0</v>
      </c>
      <c r="G29" s="81">
        <f t="shared" si="10"/>
        <v>0</v>
      </c>
      <c r="H29" s="81">
        <f t="shared" si="10"/>
        <v>0</v>
      </c>
      <c r="I29" s="81">
        <f t="shared" si="10"/>
        <v>0</v>
      </c>
      <c r="J29" s="81">
        <f t="shared" si="10"/>
        <v>0</v>
      </c>
      <c r="K29" s="81">
        <f t="shared" si="10"/>
        <v>0</v>
      </c>
      <c r="L29" s="81">
        <f t="shared" si="10"/>
        <v>0</v>
      </c>
      <c r="M29" s="81">
        <f t="shared" si="10"/>
        <v>0</v>
      </c>
      <c r="N29" s="81">
        <f t="shared" si="10"/>
        <v>0</v>
      </c>
      <c r="O29" s="81">
        <f t="shared" si="10"/>
        <v>0</v>
      </c>
    </row>
    <row r="30" spans="1:15" x14ac:dyDescent="0.25">
      <c r="A30" s="2" t="s">
        <v>1</v>
      </c>
      <c r="B30" s="81">
        <f t="shared" ref="B30:O37" si="11">B18/1000</f>
        <v>0</v>
      </c>
      <c r="C30" s="25">
        <f t="shared" si="11"/>
        <v>1.937059E-2</v>
      </c>
      <c r="D30" s="25">
        <f t="shared" si="11"/>
        <v>4.274741E-2</v>
      </c>
      <c r="E30" s="81">
        <f t="shared" si="11"/>
        <v>0</v>
      </c>
      <c r="F30" s="81">
        <f t="shared" si="11"/>
        <v>0</v>
      </c>
      <c r="G30" s="81">
        <f t="shared" si="11"/>
        <v>0</v>
      </c>
      <c r="H30" s="81">
        <f t="shared" si="11"/>
        <v>0</v>
      </c>
      <c r="I30" s="81">
        <f t="shared" si="11"/>
        <v>0</v>
      </c>
      <c r="J30" s="81">
        <f t="shared" si="11"/>
        <v>0</v>
      </c>
      <c r="K30" s="81">
        <f t="shared" si="11"/>
        <v>0</v>
      </c>
      <c r="L30" s="81">
        <f t="shared" si="11"/>
        <v>0</v>
      </c>
      <c r="M30" s="81">
        <f t="shared" si="11"/>
        <v>0</v>
      </c>
      <c r="N30" s="81">
        <f t="shared" si="11"/>
        <v>0</v>
      </c>
      <c r="O30" s="81">
        <f t="shared" si="11"/>
        <v>0</v>
      </c>
    </row>
    <row r="31" spans="1:15" x14ac:dyDescent="0.25">
      <c r="A31" s="2" t="s">
        <v>2</v>
      </c>
      <c r="B31" s="81">
        <f t="shared" si="11"/>
        <v>0</v>
      </c>
      <c r="C31" s="25">
        <f t="shared" si="11"/>
        <v>1.799978E-2</v>
      </c>
      <c r="D31" s="81">
        <f t="shared" si="11"/>
        <v>0</v>
      </c>
      <c r="E31" s="81">
        <f t="shared" si="11"/>
        <v>0</v>
      </c>
      <c r="F31" s="81">
        <f t="shared" si="11"/>
        <v>0</v>
      </c>
      <c r="G31" s="81">
        <f t="shared" si="11"/>
        <v>0</v>
      </c>
      <c r="H31" s="81">
        <f t="shared" si="11"/>
        <v>0</v>
      </c>
      <c r="I31" s="81">
        <f t="shared" si="11"/>
        <v>0</v>
      </c>
      <c r="J31" s="81">
        <f t="shared" si="11"/>
        <v>0</v>
      </c>
      <c r="K31" s="81">
        <f t="shared" si="11"/>
        <v>0</v>
      </c>
      <c r="L31" s="81">
        <f t="shared" si="11"/>
        <v>0</v>
      </c>
      <c r="M31" s="81">
        <f t="shared" si="11"/>
        <v>0</v>
      </c>
      <c r="N31" s="81">
        <f t="shared" si="11"/>
        <v>0</v>
      </c>
      <c r="O31" s="81">
        <f t="shared" si="11"/>
        <v>0</v>
      </c>
    </row>
    <row r="32" spans="1:15" x14ac:dyDescent="0.25">
      <c r="A32" s="2" t="s">
        <v>3</v>
      </c>
      <c r="B32" s="81">
        <f t="shared" si="11"/>
        <v>0</v>
      </c>
      <c r="C32" s="81">
        <f t="shared" si="11"/>
        <v>0</v>
      </c>
      <c r="D32" s="25">
        <f t="shared" si="11"/>
        <v>4.5436360000000002E-2</v>
      </c>
      <c r="E32" s="81">
        <f t="shared" si="11"/>
        <v>0</v>
      </c>
      <c r="F32" s="81">
        <f t="shared" si="11"/>
        <v>0</v>
      </c>
      <c r="G32" s="81">
        <f t="shared" si="11"/>
        <v>0</v>
      </c>
      <c r="H32" s="81">
        <f t="shared" si="11"/>
        <v>0</v>
      </c>
      <c r="I32" s="81">
        <f t="shared" si="11"/>
        <v>0</v>
      </c>
      <c r="J32" s="81">
        <f t="shared" si="11"/>
        <v>0</v>
      </c>
      <c r="K32" s="81">
        <f t="shared" si="11"/>
        <v>0</v>
      </c>
      <c r="L32" s="25">
        <f t="shared" si="11"/>
        <v>3.5940100000000003E-2</v>
      </c>
      <c r="M32" s="25">
        <f t="shared" si="11"/>
        <v>3.3605339999999997E-2</v>
      </c>
      <c r="N32" s="81">
        <f t="shared" si="11"/>
        <v>0</v>
      </c>
      <c r="O32" s="81">
        <f t="shared" si="11"/>
        <v>0</v>
      </c>
    </row>
    <row r="33" spans="1:15" x14ac:dyDescent="0.25">
      <c r="A33" s="2" t="s">
        <v>4</v>
      </c>
      <c r="B33" s="81">
        <f t="shared" si="11"/>
        <v>0</v>
      </c>
      <c r="C33" s="25">
        <f t="shared" si="11"/>
        <v>1.785873E-2</v>
      </c>
      <c r="D33" s="25">
        <f t="shared" si="11"/>
        <v>3.6021279999999996E-2</v>
      </c>
      <c r="E33" s="81">
        <f t="shared" si="11"/>
        <v>0</v>
      </c>
      <c r="F33" s="81">
        <f t="shared" si="11"/>
        <v>0</v>
      </c>
      <c r="G33" s="81">
        <f t="shared" si="11"/>
        <v>0</v>
      </c>
      <c r="H33" s="81">
        <f t="shared" si="11"/>
        <v>0</v>
      </c>
      <c r="I33" s="81">
        <f t="shared" si="11"/>
        <v>0</v>
      </c>
      <c r="J33" s="81">
        <f t="shared" si="11"/>
        <v>0</v>
      </c>
      <c r="K33" s="81">
        <f t="shared" si="11"/>
        <v>0</v>
      </c>
      <c r="L33" s="81">
        <f t="shared" si="11"/>
        <v>0</v>
      </c>
      <c r="M33" s="81">
        <f t="shared" si="11"/>
        <v>0</v>
      </c>
      <c r="N33" s="81">
        <f t="shared" si="11"/>
        <v>0</v>
      </c>
      <c r="O33" s="81">
        <f t="shared" si="11"/>
        <v>0</v>
      </c>
    </row>
    <row r="34" spans="1:15" x14ac:dyDescent="0.25">
      <c r="A34" s="2" t="s">
        <v>5</v>
      </c>
      <c r="B34" s="81">
        <f t="shared" si="11"/>
        <v>0</v>
      </c>
      <c r="C34" s="81">
        <f t="shared" si="11"/>
        <v>0</v>
      </c>
      <c r="D34" s="81">
        <f t="shared" si="11"/>
        <v>0</v>
      </c>
      <c r="E34" s="81">
        <f t="shared" si="11"/>
        <v>0</v>
      </c>
      <c r="F34" s="81">
        <f t="shared" si="11"/>
        <v>0</v>
      </c>
      <c r="G34" s="81">
        <f t="shared" si="11"/>
        <v>0</v>
      </c>
      <c r="H34" s="81">
        <f t="shared" si="11"/>
        <v>0</v>
      </c>
      <c r="I34" s="81">
        <f t="shared" si="11"/>
        <v>0</v>
      </c>
      <c r="J34" s="81">
        <f t="shared" si="11"/>
        <v>0</v>
      </c>
      <c r="K34" s="81">
        <f t="shared" si="11"/>
        <v>0</v>
      </c>
      <c r="L34" s="81">
        <f t="shared" si="11"/>
        <v>0</v>
      </c>
      <c r="M34" s="81">
        <f t="shared" si="11"/>
        <v>0</v>
      </c>
      <c r="N34" s="81">
        <f t="shared" si="11"/>
        <v>0</v>
      </c>
      <c r="O34" s="81">
        <f t="shared" si="11"/>
        <v>0</v>
      </c>
    </row>
    <row r="35" spans="1:15" x14ac:dyDescent="0.25">
      <c r="A35" s="2" t="s">
        <v>6</v>
      </c>
      <c r="B35" s="81">
        <f t="shared" si="11"/>
        <v>0</v>
      </c>
      <c r="C35" s="81">
        <f t="shared" si="11"/>
        <v>0</v>
      </c>
      <c r="D35" s="81">
        <f t="shared" si="11"/>
        <v>0</v>
      </c>
      <c r="E35" s="81">
        <f t="shared" si="11"/>
        <v>0</v>
      </c>
      <c r="F35" s="81">
        <f t="shared" si="11"/>
        <v>0</v>
      </c>
      <c r="G35" s="81">
        <f t="shared" si="11"/>
        <v>0</v>
      </c>
      <c r="H35" s="81">
        <f t="shared" si="11"/>
        <v>0</v>
      </c>
      <c r="I35" s="81">
        <f t="shared" si="11"/>
        <v>0</v>
      </c>
      <c r="J35" s="81">
        <f t="shared" si="11"/>
        <v>0</v>
      </c>
      <c r="K35" s="81">
        <f t="shared" si="11"/>
        <v>0</v>
      </c>
      <c r="L35" s="81">
        <f t="shared" si="11"/>
        <v>0</v>
      </c>
      <c r="M35" s="81">
        <f t="shared" si="11"/>
        <v>0</v>
      </c>
      <c r="N35" s="81">
        <f t="shared" si="11"/>
        <v>0</v>
      </c>
      <c r="O35" s="81">
        <f t="shared" si="11"/>
        <v>0</v>
      </c>
    </row>
    <row r="36" spans="1:15" x14ac:dyDescent="0.25">
      <c r="A36" s="2" t="s">
        <v>7</v>
      </c>
      <c r="B36" s="81">
        <f t="shared" si="11"/>
        <v>0</v>
      </c>
      <c r="C36" s="81">
        <f t="shared" si="11"/>
        <v>0</v>
      </c>
      <c r="D36" s="81">
        <f t="shared" si="11"/>
        <v>0</v>
      </c>
      <c r="E36" s="81">
        <f t="shared" si="11"/>
        <v>0</v>
      </c>
      <c r="F36" s="81">
        <f t="shared" si="11"/>
        <v>0</v>
      </c>
      <c r="G36" s="81">
        <f t="shared" si="11"/>
        <v>0</v>
      </c>
      <c r="H36" s="81">
        <f t="shared" si="11"/>
        <v>0</v>
      </c>
      <c r="I36" s="81">
        <f t="shared" si="11"/>
        <v>0</v>
      </c>
      <c r="J36" s="81">
        <f t="shared" si="11"/>
        <v>0</v>
      </c>
      <c r="K36" s="81">
        <f t="shared" si="11"/>
        <v>0</v>
      </c>
      <c r="L36" s="81">
        <f t="shared" si="11"/>
        <v>0</v>
      </c>
      <c r="M36" s="81">
        <f t="shared" si="11"/>
        <v>0</v>
      </c>
      <c r="N36" s="81">
        <f t="shared" si="11"/>
        <v>0</v>
      </c>
      <c r="O36" s="81">
        <f t="shared" si="11"/>
        <v>0</v>
      </c>
    </row>
    <row r="37" spans="1:15" x14ac:dyDescent="0.25">
      <c r="A37" s="2" t="s">
        <v>8</v>
      </c>
      <c r="B37" s="81">
        <f t="shared" si="11"/>
        <v>0</v>
      </c>
      <c r="C37" s="25">
        <f t="shared" si="11"/>
        <v>8.9419090000000007E-2</v>
      </c>
      <c r="D37" s="25">
        <f t="shared" si="11"/>
        <v>0.12420505</v>
      </c>
      <c r="E37" s="81">
        <f t="shared" si="11"/>
        <v>0</v>
      </c>
      <c r="F37" s="81">
        <f t="shared" si="11"/>
        <v>0</v>
      </c>
      <c r="G37" s="81">
        <f t="shared" si="11"/>
        <v>0</v>
      </c>
      <c r="H37" s="81">
        <f t="shared" si="11"/>
        <v>0</v>
      </c>
      <c r="I37" s="81">
        <f t="shared" si="11"/>
        <v>0</v>
      </c>
      <c r="J37" s="81">
        <f t="shared" si="11"/>
        <v>0</v>
      </c>
      <c r="K37" s="81">
        <f t="shared" si="11"/>
        <v>0</v>
      </c>
      <c r="L37" s="25">
        <f t="shared" si="11"/>
        <v>3.5940100000000003E-2</v>
      </c>
      <c r="M37" s="25">
        <f t="shared" si="11"/>
        <v>3.3605339999999997E-2</v>
      </c>
      <c r="N37" s="81">
        <f t="shared" si="11"/>
        <v>0</v>
      </c>
      <c r="O37" s="81">
        <f t="shared" si="11"/>
        <v>0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20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9"/>
      <c r="B4" s="2">
        <v>0</v>
      </c>
      <c r="C4" s="2">
        <v>1</v>
      </c>
      <c r="D4" s="2">
        <v>4</v>
      </c>
      <c r="E4" s="2">
        <v>6</v>
      </c>
      <c r="F4" s="2">
        <v>8</v>
      </c>
      <c r="G4" s="2">
        <v>11</v>
      </c>
      <c r="H4" s="2">
        <v>15</v>
      </c>
      <c r="I4" s="2">
        <v>18</v>
      </c>
      <c r="J4" s="2">
        <v>20</v>
      </c>
      <c r="K4" s="2">
        <v>22</v>
      </c>
      <c r="L4" s="2">
        <v>25</v>
      </c>
      <c r="M4" s="2">
        <v>27</v>
      </c>
      <c r="N4" s="2">
        <v>32</v>
      </c>
      <c r="O4" s="2">
        <v>41</v>
      </c>
    </row>
    <row r="5" spans="1:15" x14ac:dyDescent="0.25">
      <c r="A5" s="8" t="s">
        <v>0</v>
      </c>
      <c r="B5" s="81">
        <v>0</v>
      </c>
      <c r="C5" s="81">
        <v>974.64408000000003</v>
      </c>
      <c r="D5" s="81">
        <v>2108.8882699999999</v>
      </c>
      <c r="E5" s="81">
        <v>4618.4781000000003</v>
      </c>
      <c r="F5" s="81">
        <v>6078.5887199999997</v>
      </c>
      <c r="G5" s="81">
        <v>6798.1486000000004</v>
      </c>
      <c r="H5" s="81">
        <v>9613.1487500000003</v>
      </c>
      <c r="I5" s="81">
        <v>11565.38587</v>
      </c>
      <c r="J5" s="81">
        <v>11930.200779999999</v>
      </c>
      <c r="K5" s="81">
        <v>13767.49554</v>
      </c>
      <c r="L5" s="81">
        <v>14261.31257</v>
      </c>
      <c r="M5" s="81">
        <v>14714.249089999999</v>
      </c>
      <c r="N5" s="81">
        <v>16520.551960000001</v>
      </c>
      <c r="O5" s="81">
        <v>12963.6379</v>
      </c>
    </row>
    <row r="6" spans="1:15" x14ac:dyDescent="0.25">
      <c r="A6" s="8" t="s">
        <v>1</v>
      </c>
      <c r="B6" s="81">
        <v>0</v>
      </c>
      <c r="C6" s="81">
        <v>240.80054000000001</v>
      </c>
      <c r="D6" s="81">
        <v>487.64571000000001</v>
      </c>
      <c r="E6" s="81">
        <v>1054.85473</v>
      </c>
      <c r="F6" s="81">
        <v>1314.6627699999999</v>
      </c>
      <c r="G6" s="81">
        <v>1692.00926</v>
      </c>
      <c r="H6" s="81">
        <v>2464.8090699999998</v>
      </c>
      <c r="I6" s="81">
        <v>3052.8183199999999</v>
      </c>
      <c r="J6" s="81">
        <v>3155.1327700000002</v>
      </c>
      <c r="K6" s="81">
        <v>3679.49919</v>
      </c>
      <c r="L6" s="81">
        <v>3851.2686199999998</v>
      </c>
      <c r="M6" s="81">
        <v>3995.6158500000001</v>
      </c>
      <c r="N6" s="81">
        <v>3462.5524500000001</v>
      </c>
      <c r="O6" s="81">
        <v>3639.3128499999998</v>
      </c>
    </row>
    <row r="7" spans="1:15" x14ac:dyDescent="0.25">
      <c r="A7" s="8" t="s">
        <v>2</v>
      </c>
      <c r="B7" s="81">
        <v>0</v>
      </c>
      <c r="C7" s="81">
        <v>205.03782000000001</v>
      </c>
      <c r="D7" s="81">
        <v>526.08984999999996</v>
      </c>
      <c r="E7" s="81">
        <v>1419.88948</v>
      </c>
      <c r="F7" s="81">
        <v>2008.02629</v>
      </c>
      <c r="G7" s="81">
        <v>2453.92029</v>
      </c>
      <c r="H7" s="81">
        <v>3295.6144800000002</v>
      </c>
      <c r="I7" s="81">
        <v>3936.85187</v>
      </c>
      <c r="J7" s="81">
        <v>3953.42157</v>
      </c>
      <c r="K7" s="81">
        <v>4536.0437000000002</v>
      </c>
      <c r="L7" s="81">
        <v>4708.5631999999996</v>
      </c>
      <c r="M7" s="81">
        <v>4892.7547599999998</v>
      </c>
      <c r="N7" s="81">
        <v>4263.8063499999998</v>
      </c>
      <c r="O7" s="81">
        <v>4672.0281699999996</v>
      </c>
    </row>
    <row r="8" spans="1:15" x14ac:dyDescent="0.25">
      <c r="A8" s="8" t="s">
        <v>3</v>
      </c>
      <c r="B8" s="81">
        <v>0</v>
      </c>
      <c r="C8" s="81">
        <v>312.13337000000001</v>
      </c>
      <c r="D8" s="81">
        <v>1037.8902800000001</v>
      </c>
      <c r="E8" s="81">
        <v>2790.8841699999998</v>
      </c>
      <c r="F8" s="81">
        <v>4232.7744300000004</v>
      </c>
      <c r="G8" s="81">
        <v>5395.8343500000001</v>
      </c>
      <c r="H8" s="81">
        <v>6995.7140900000004</v>
      </c>
      <c r="I8" s="81">
        <v>8194.9932000000008</v>
      </c>
      <c r="J8" s="81">
        <v>7785.82024</v>
      </c>
      <c r="K8" s="81">
        <v>8884.6522000000004</v>
      </c>
      <c r="L8" s="81">
        <v>9131.5058900000004</v>
      </c>
      <c r="M8" s="81">
        <v>9553.5653299999994</v>
      </c>
      <c r="N8" s="81">
        <v>9003.8054599999996</v>
      </c>
      <c r="O8" s="81">
        <v>10451.980519999999</v>
      </c>
    </row>
    <row r="9" spans="1:15" x14ac:dyDescent="0.25">
      <c r="A9" s="8" t="s">
        <v>4</v>
      </c>
      <c r="B9" s="81">
        <v>0</v>
      </c>
      <c r="C9" s="81">
        <v>190.60552999999999</v>
      </c>
      <c r="D9" s="81">
        <v>607.54561000000001</v>
      </c>
      <c r="E9" s="81">
        <v>1705.8671099999999</v>
      </c>
      <c r="F9" s="81">
        <v>2524.7193699999998</v>
      </c>
      <c r="G9" s="81">
        <v>3192.5509200000001</v>
      </c>
      <c r="H9" s="81">
        <v>4483.68678</v>
      </c>
      <c r="I9" s="81">
        <v>5412.68307</v>
      </c>
      <c r="J9" s="81">
        <v>5055.5393800000002</v>
      </c>
      <c r="K9" s="81">
        <v>5834.7427399999997</v>
      </c>
      <c r="L9" s="81">
        <v>6049.9171200000001</v>
      </c>
      <c r="M9" s="81">
        <v>6389.4938700000002</v>
      </c>
      <c r="N9" s="81">
        <v>6196.5895600000003</v>
      </c>
      <c r="O9" s="81">
        <v>7579.7300699999996</v>
      </c>
    </row>
    <row r="10" spans="1:15" x14ac:dyDescent="0.25">
      <c r="A10" s="8" t="s">
        <v>5</v>
      </c>
      <c r="B10" s="81">
        <v>0</v>
      </c>
      <c r="C10" s="81">
        <v>0</v>
      </c>
      <c r="D10" s="81">
        <v>42.326169999999998</v>
      </c>
      <c r="E10" s="81">
        <v>152.41377</v>
      </c>
      <c r="F10" s="81">
        <v>178.01231000000001</v>
      </c>
      <c r="G10" s="81">
        <v>186.62487999999999</v>
      </c>
      <c r="H10" s="81">
        <v>214.80506</v>
      </c>
      <c r="I10" s="81">
        <v>219.75800000000001</v>
      </c>
      <c r="J10" s="81">
        <v>213.47884999999999</v>
      </c>
      <c r="K10" s="81">
        <v>244.26646</v>
      </c>
      <c r="L10" s="81">
        <v>239.58466000000001</v>
      </c>
      <c r="M10" s="81">
        <v>246.92332999999999</v>
      </c>
      <c r="N10" s="81">
        <v>235.75251</v>
      </c>
      <c r="O10" s="81">
        <v>263.46296000000001</v>
      </c>
    </row>
    <row r="11" spans="1:15" x14ac:dyDescent="0.25">
      <c r="A11" s="8" t="s">
        <v>6</v>
      </c>
      <c r="B11" s="81">
        <v>0</v>
      </c>
      <c r="C11" s="81">
        <v>0</v>
      </c>
      <c r="D11" s="81">
        <v>69.353020000000001</v>
      </c>
      <c r="E11" s="81">
        <v>164.51098999999999</v>
      </c>
      <c r="F11" s="81">
        <v>196.81566000000001</v>
      </c>
      <c r="G11" s="81">
        <v>185.89060000000001</v>
      </c>
      <c r="H11" s="81">
        <v>204.62445</v>
      </c>
      <c r="I11" s="81">
        <v>222.3083</v>
      </c>
      <c r="J11" s="81">
        <v>214.35033000000001</v>
      </c>
      <c r="K11" s="81">
        <v>246.51356000000001</v>
      </c>
      <c r="L11" s="81">
        <v>232.05264</v>
      </c>
      <c r="M11" s="81">
        <v>246.46827999999999</v>
      </c>
      <c r="N11" s="81">
        <v>233.81720999999999</v>
      </c>
      <c r="O11" s="81">
        <v>273.27402000000001</v>
      </c>
    </row>
    <row r="12" spans="1:15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/>
      <c r="K12" s="81"/>
      <c r="L12" s="81">
        <v>0</v>
      </c>
      <c r="M12" s="81">
        <v>0</v>
      </c>
      <c r="N12" s="81">
        <v>0</v>
      </c>
      <c r="O12" s="81">
        <v>0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12</v>
      </c>
      <c r="B14" s="6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  <c r="N16" s="2">
        <v>32</v>
      </c>
      <c r="O16" s="2">
        <v>41</v>
      </c>
    </row>
    <row r="17" spans="1:15" x14ac:dyDescent="0.25">
      <c r="A17" s="2" t="s">
        <v>0</v>
      </c>
      <c r="B17" s="81">
        <f>B5*$B$14</f>
        <v>0</v>
      </c>
      <c r="C17" s="81">
        <f>C5*$B$14</f>
        <v>1949.2881600000001</v>
      </c>
      <c r="D17" s="81">
        <f t="shared" ref="D17:O17" si="0">D5*$B$14</f>
        <v>4217.7765399999998</v>
      </c>
      <c r="E17" s="81">
        <f t="shared" si="0"/>
        <v>9236.9562000000005</v>
      </c>
      <c r="F17" s="81">
        <f t="shared" si="0"/>
        <v>12157.177439999999</v>
      </c>
      <c r="G17" s="81">
        <f t="shared" si="0"/>
        <v>13596.297200000001</v>
      </c>
      <c r="H17" s="81">
        <f t="shared" si="0"/>
        <v>19226.297500000001</v>
      </c>
      <c r="I17" s="81">
        <f t="shared" si="0"/>
        <v>23130.77174</v>
      </c>
      <c r="J17" s="81">
        <f t="shared" si="0"/>
        <v>23860.401559999998</v>
      </c>
      <c r="K17" s="81">
        <f t="shared" si="0"/>
        <v>27534.99108</v>
      </c>
      <c r="L17" s="81">
        <f t="shared" si="0"/>
        <v>28522.62514</v>
      </c>
      <c r="M17" s="81">
        <f t="shared" si="0"/>
        <v>29428.498179999999</v>
      </c>
      <c r="N17" s="81">
        <f t="shared" si="0"/>
        <v>33041.103920000001</v>
      </c>
      <c r="O17" s="81">
        <f t="shared" si="0"/>
        <v>25927.275799999999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481.60108000000002</v>
      </c>
      <c r="D18" s="81">
        <f t="shared" si="2"/>
        <v>975.29142000000002</v>
      </c>
      <c r="E18" s="81">
        <f t="shared" si="2"/>
        <v>2109.70946</v>
      </c>
      <c r="F18" s="81">
        <f t="shared" si="2"/>
        <v>2629.3255399999998</v>
      </c>
      <c r="G18" s="81">
        <f t="shared" si="2"/>
        <v>3384.0185200000001</v>
      </c>
      <c r="H18" s="81">
        <f t="shared" si="2"/>
        <v>4929.6181399999996</v>
      </c>
      <c r="I18" s="81">
        <f t="shared" si="2"/>
        <v>6105.6366399999997</v>
      </c>
      <c r="J18" s="81">
        <f t="shared" si="2"/>
        <v>6310.2655400000003</v>
      </c>
      <c r="K18" s="81">
        <f t="shared" si="2"/>
        <v>7358.99838</v>
      </c>
      <c r="L18" s="81">
        <f t="shared" si="2"/>
        <v>7702.5372399999997</v>
      </c>
      <c r="M18" s="81">
        <f t="shared" si="2"/>
        <v>7991.2317000000003</v>
      </c>
      <c r="N18" s="81">
        <f t="shared" si="2"/>
        <v>6925.1049000000003</v>
      </c>
      <c r="O18" s="81">
        <f t="shared" si="2"/>
        <v>7278.6256999999996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410.07564000000002</v>
      </c>
      <c r="D19" s="81">
        <f t="shared" si="2"/>
        <v>1052.1796999999999</v>
      </c>
      <c r="E19" s="81">
        <f t="shared" si="2"/>
        <v>2839.7789600000001</v>
      </c>
      <c r="F19" s="81">
        <f t="shared" si="2"/>
        <v>4016.05258</v>
      </c>
      <c r="G19" s="81">
        <f t="shared" si="2"/>
        <v>4907.84058</v>
      </c>
      <c r="H19" s="81">
        <f t="shared" si="2"/>
        <v>6591.2289600000004</v>
      </c>
      <c r="I19" s="81">
        <f t="shared" si="2"/>
        <v>7873.7037399999999</v>
      </c>
      <c r="J19" s="81">
        <f t="shared" si="2"/>
        <v>7906.8431399999999</v>
      </c>
      <c r="K19" s="81">
        <f t="shared" si="2"/>
        <v>9072.0874000000003</v>
      </c>
      <c r="L19" s="81">
        <f t="shared" si="2"/>
        <v>9417.1263999999992</v>
      </c>
      <c r="M19" s="81">
        <f t="shared" si="2"/>
        <v>9785.5095199999996</v>
      </c>
      <c r="N19" s="81">
        <f t="shared" si="2"/>
        <v>8527.6126999999997</v>
      </c>
      <c r="O19" s="81">
        <f t="shared" si="2"/>
        <v>9344.0563399999992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624.26674000000003</v>
      </c>
      <c r="D20" s="81">
        <f t="shared" si="2"/>
        <v>2075.7805600000002</v>
      </c>
      <c r="E20" s="81">
        <f t="shared" si="2"/>
        <v>5581.7683399999996</v>
      </c>
      <c r="F20" s="81">
        <f t="shared" si="2"/>
        <v>8465.5488600000008</v>
      </c>
      <c r="G20" s="81">
        <f t="shared" si="2"/>
        <v>10791.6687</v>
      </c>
      <c r="H20" s="81">
        <f t="shared" si="2"/>
        <v>13991.428180000001</v>
      </c>
      <c r="I20" s="81">
        <f t="shared" si="2"/>
        <v>16389.986400000002</v>
      </c>
      <c r="J20" s="81">
        <f t="shared" si="2"/>
        <v>15571.64048</v>
      </c>
      <c r="K20" s="81">
        <f t="shared" si="2"/>
        <v>17769.304400000001</v>
      </c>
      <c r="L20" s="81">
        <f t="shared" si="2"/>
        <v>18263.011780000001</v>
      </c>
      <c r="M20" s="81">
        <f t="shared" si="2"/>
        <v>19107.130659999999</v>
      </c>
      <c r="N20" s="81">
        <f t="shared" si="2"/>
        <v>18007.610919999999</v>
      </c>
      <c r="O20" s="81">
        <f t="shared" si="2"/>
        <v>20903.961039999998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381.21105999999997</v>
      </c>
      <c r="D21" s="81">
        <f t="shared" si="2"/>
        <v>1215.09122</v>
      </c>
      <c r="E21" s="81">
        <f t="shared" si="2"/>
        <v>3411.7342199999998</v>
      </c>
      <c r="F21" s="81">
        <f t="shared" si="2"/>
        <v>5049.4387399999996</v>
      </c>
      <c r="G21" s="81">
        <f t="shared" si="2"/>
        <v>6385.1018400000003</v>
      </c>
      <c r="H21" s="81">
        <f t="shared" si="2"/>
        <v>8967.37356</v>
      </c>
      <c r="I21" s="81">
        <f t="shared" si="2"/>
        <v>10825.36614</v>
      </c>
      <c r="J21" s="81">
        <f t="shared" si="2"/>
        <v>10111.07876</v>
      </c>
      <c r="K21" s="81">
        <f t="shared" si="2"/>
        <v>11669.485479999999</v>
      </c>
      <c r="L21" s="81">
        <f t="shared" si="2"/>
        <v>12099.83424</v>
      </c>
      <c r="M21" s="81">
        <f t="shared" si="2"/>
        <v>12778.98774</v>
      </c>
      <c r="N21" s="81">
        <f t="shared" si="2"/>
        <v>12393.179120000001</v>
      </c>
      <c r="O21" s="81">
        <f t="shared" si="2"/>
        <v>15159.460139999999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84.652339999999995</v>
      </c>
      <c r="E22" s="81">
        <f t="shared" si="2"/>
        <v>304.82754</v>
      </c>
      <c r="F22" s="81">
        <f t="shared" si="2"/>
        <v>356.02462000000003</v>
      </c>
      <c r="G22" s="81">
        <f t="shared" si="2"/>
        <v>373.24975999999998</v>
      </c>
      <c r="H22" s="81">
        <f t="shared" si="2"/>
        <v>429.61011999999999</v>
      </c>
      <c r="I22" s="81">
        <f t="shared" si="2"/>
        <v>439.51600000000002</v>
      </c>
      <c r="J22" s="81">
        <f t="shared" si="2"/>
        <v>426.95769999999999</v>
      </c>
      <c r="K22" s="81">
        <f t="shared" si="2"/>
        <v>488.53291999999999</v>
      </c>
      <c r="L22" s="81">
        <f t="shared" si="2"/>
        <v>479.16932000000003</v>
      </c>
      <c r="M22" s="81">
        <f t="shared" si="2"/>
        <v>493.84665999999999</v>
      </c>
      <c r="N22" s="81">
        <f t="shared" si="2"/>
        <v>471.50502</v>
      </c>
      <c r="O22" s="81">
        <f t="shared" si="2"/>
        <v>526.92592000000002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138.70604</v>
      </c>
      <c r="E23" s="81">
        <f t="shared" si="2"/>
        <v>329.02197999999999</v>
      </c>
      <c r="F23" s="81">
        <f t="shared" si="2"/>
        <v>393.63132000000002</v>
      </c>
      <c r="G23" s="81">
        <f t="shared" si="2"/>
        <v>371.78120000000001</v>
      </c>
      <c r="H23" s="81">
        <f t="shared" si="2"/>
        <v>409.24889999999999</v>
      </c>
      <c r="I23" s="81">
        <f t="shared" si="2"/>
        <v>444.61660000000001</v>
      </c>
      <c r="J23" s="81">
        <f t="shared" si="2"/>
        <v>428.70066000000003</v>
      </c>
      <c r="K23" s="81">
        <f t="shared" si="2"/>
        <v>493.02712000000002</v>
      </c>
      <c r="L23" s="81">
        <f t="shared" si="2"/>
        <v>464.10527999999999</v>
      </c>
      <c r="M23" s="81">
        <f t="shared" si="2"/>
        <v>492.93655999999999</v>
      </c>
      <c r="N23" s="81">
        <f t="shared" si="2"/>
        <v>467.63441999999998</v>
      </c>
      <c r="O23" s="81">
        <f t="shared" si="2"/>
        <v>546.54804000000001</v>
      </c>
    </row>
    <row r="24" spans="1:15" x14ac:dyDescent="0.25">
      <c r="A24" s="2" t="s">
        <v>7</v>
      </c>
      <c r="B24" s="81">
        <f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8">SUM(C17:C24)</f>
        <v>3846.4426800000001</v>
      </c>
      <c r="D25" s="81">
        <f t="shared" si="8"/>
        <v>9759.4778200000001</v>
      </c>
      <c r="E25" s="81">
        <f t="shared" si="8"/>
        <v>23813.796699999999</v>
      </c>
      <c r="F25" s="81">
        <f t="shared" si="8"/>
        <v>33067.199099999998</v>
      </c>
      <c r="G25" s="81">
        <f t="shared" si="8"/>
        <v>39809.957800000004</v>
      </c>
      <c r="H25" s="81">
        <f t="shared" si="8"/>
        <v>54544.805359999998</v>
      </c>
      <c r="I25" s="81">
        <f t="shared" si="8"/>
        <v>65209.597260000002</v>
      </c>
      <c r="J25" s="81">
        <f t="shared" si="8"/>
        <v>64615.887839999996</v>
      </c>
      <c r="K25" s="81">
        <f t="shared" si="8"/>
        <v>74386.426779999994</v>
      </c>
      <c r="L25" s="81">
        <f t="shared" si="8"/>
        <v>76948.409400000004</v>
      </c>
      <c r="M25" s="81">
        <f t="shared" si="8"/>
        <v>80078.141019999995</v>
      </c>
      <c r="N25" s="81">
        <f t="shared" si="8"/>
        <v>79833.751000000004</v>
      </c>
      <c r="O25" s="81">
        <f t="shared" si="8"/>
        <v>79686.852979999981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  <c r="N28" s="2">
        <v>32</v>
      </c>
      <c r="O28" s="2">
        <v>41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9">C17/1000</f>
        <v>1.94928816</v>
      </c>
      <c r="D29" s="25">
        <f t="shared" si="9"/>
        <v>4.21777654</v>
      </c>
      <c r="E29" s="25">
        <f t="shared" si="9"/>
        <v>9.2369561999999998</v>
      </c>
      <c r="F29" s="48">
        <f>F17/1000</f>
        <v>12.15717744</v>
      </c>
      <c r="G29" s="48">
        <f t="shared" si="9"/>
        <v>13.5962972</v>
      </c>
      <c r="H29" s="48">
        <f t="shared" si="9"/>
        <v>19.226297500000001</v>
      </c>
      <c r="I29" s="48">
        <f t="shared" si="9"/>
        <v>23.13077174</v>
      </c>
      <c r="J29" s="48">
        <f t="shared" si="9"/>
        <v>23.86040156</v>
      </c>
      <c r="K29" s="48">
        <f t="shared" si="9"/>
        <v>27.534991080000001</v>
      </c>
      <c r="L29" s="48">
        <f t="shared" si="9"/>
        <v>28.522625139999999</v>
      </c>
      <c r="M29" s="48">
        <f t="shared" si="9"/>
        <v>29.428498179999998</v>
      </c>
      <c r="N29" s="48">
        <f t="shared" si="9"/>
        <v>33.041103920000005</v>
      </c>
      <c r="O29" s="48">
        <f t="shared" si="9"/>
        <v>25.9272758</v>
      </c>
    </row>
    <row r="30" spans="1:15" x14ac:dyDescent="0.25">
      <c r="A30" s="2" t="s">
        <v>1</v>
      </c>
      <c r="B30" s="81">
        <f t="shared" ref="B30:O37" si="10">B18/1000</f>
        <v>0</v>
      </c>
      <c r="C30" s="25">
        <f t="shared" si="10"/>
        <v>0.48160108000000001</v>
      </c>
      <c r="D30" s="25">
        <f t="shared" si="10"/>
        <v>0.97529142000000002</v>
      </c>
      <c r="E30" s="25">
        <f t="shared" si="10"/>
        <v>2.1097094599999999</v>
      </c>
      <c r="F30" s="25">
        <f t="shared" si="10"/>
        <v>2.62932554</v>
      </c>
      <c r="G30" s="25">
        <f t="shared" si="10"/>
        <v>3.3840185200000001</v>
      </c>
      <c r="H30" s="25">
        <f t="shared" si="10"/>
        <v>4.9296181399999996</v>
      </c>
      <c r="I30" s="25">
        <f t="shared" si="10"/>
        <v>6.1056366399999993</v>
      </c>
      <c r="J30" s="25">
        <f t="shared" si="10"/>
        <v>6.3102655400000005</v>
      </c>
      <c r="K30" s="25">
        <f t="shared" si="10"/>
        <v>7.3589983800000001</v>
      </c>
      <c r="L30" s="25">
        <f t="shared" si="10"/>
        <v>7.7025372399999998</v>
      </c>
      <c r="M30" s="25">
        <f t="shared" si="10"/>
        <v>7.9912317000000002</v>
      </c>
      <c r="N30" s="25">
        <f t="shared" si="10"/>
        <v>6.9251049</v>
      </c>
      <c r="O30" s="25">
        <f t="shared" si="10"/>
        <v>7.2786256999999992</v>
      </c>
    </row>
    <row r="31" spans="1:15" x14ac:dyDescent="0.25">
      <c r="A31" s="2" t="s">
        <v>2</v>
      </c>
      <c r="B31" s="81">
        <f t="shared" si="10"/>
        <v>0</v>
      </c>
      <c r="C31" s="25">
        <f t="shared" si="10"/>
        <v>0.41007564000000002</v>
      </c>
      <c r="D31" s="25">
        <f t="shared" si="10"/>
        <v>1.0521796999999999</v>
      </c>
      <c r="E31" s="25">
        <f t="shared" si="10"/>
        <v>2.8397789600000003</v>
      </c>
      <c r="F31" s="25">
        <f t="shared" si="10"/>
        <v>4.0160525800000002</v>
      </c>
      <c r="G31" s="25">
        <f t="shared" si="10"/>
        <v>4.9078405800000002</v>
      </c>
      <c r="H31" s="25">
        <f t="shared" si="10"/>
        <v>6.5912289600000005</v>
      </c>
      <c r="I31" s="25">
        <f t="shared" si="10"/>
        <v>7.8737037399999998</v>
      </c>
      <c r="J31" s="25">
        <f t="shared" si="10"/>
        <v>7.9068431400000003</v>
      </c>
      <c r="K31" s="25">
        <f t="shared" si="10"/>
        <v>9.0720874000000009</v>
      </c>
      <c r="L31" s="25">
        <f t="shared" si="10"/>
        <v>9.417126399999999</v>
      </c>
      <c r="M31" s="25">
        <f t="shared" si="10"/>
        <v>9.7855095199999997</v>
      </c>
      <c r="N31" s="25">
        <f t="shared" si="10"/>
        <v>8.5276126999999988</v>
      </c>
      <c r="O31" s="25">
        <f t="shared" si="10"/>
        <v>9.3440563399999998</v>
      </c>
    </row>
    <row r="32" spans="1:15" x14ac:dyDescent="0.25">
      <c r="A32" s="2" t="s">
        <v>3</v>
      </c>
      <c r="B32" s="81">
        <f t="shared" si="10"/>
        <v>0</v>
      </c>
      <c r="C32" s="25">
        <f t="shared" si="10"/>
        <v>0.62426674000000004</v>
      </c>
      <c r="D32" s="25">
        <f t="shared" si="10"/>
        <v>2.0757805600000001</v>
      </c>
      <c r="E32" s="25">
        <f t="shared" si="10"/>
        <v>5.58176834</v>
      </c>
      <c r="F32" s="25">
        <f t="shared" si="10"/>
        <v>8.4655488600000002</v>
      </c>
      <c r="G32" s="48">
        <f t="shared" si="10"/>
        <v>10.791668700000001</v>
      </c>
      <c r="H32" s="48">
        <f t="shared" si="10"/>
        <v>13.991428180000002</v>
      </c>
      <c r="I32" s="48">
        <f t="shared" si="10"/>
        <v>16.389986400000002</v>
      </c>
      <c r="J32" s="48">
        <f t="shared" si="10"/>
        <v>15.571640479999999</v>
      </c>
      <c r="K32" s="48">
        <f t="shared" si="10"/>
        <v>17.769304399999999</v>
      </c>
      <c r="L32" s="48">
        <f t="shared" si="10"/>
        <v>18.263011779999999</v>
      </c>
      <c r="M32" s="48">
        <f t="shared" si="10"/>
        <v>19.107130659999999</v>
      </c>
      <c r="N32" s="48">
        <f t="shared" si="10"/>
        <v>18.007610919999998</v>
      </c>
      <c r="O32" s="48">
        <f t="shared" si="10"/>
        <v>20.903961039999999</v>
      </c>
    </row>
    <row r="33" spans="1:15" x14ac:dyDescent="0.25">
      <c r="A33" s="2" t="s">
        <v>4</v>
      </c>
      <c r="B33" s="81">
        <f t="shared" si="10"/>
        <v>0</v>
      </c>
      <c r="C33" s="25">
        <f t="shared" si="10"/>
        <v>0.38121105999999999</v>
      </c>
      <c r="D33" s="25">
        <f t="shared" si="10"/>
        <v>1.2150912199999999</v>
      </c>
      <c r="E33" s="25">
        <f t="shared" si="10"/>
        <v>3.41173422</v>
      </c>
      <c r="F33" s="25">
        <f t="shared" si="10"/>
        <v>5.0494387399999994</v>
      </c>
      <c r="G33" s="25">
        <f t="shared" si="10"/>
        <v>6.3851018399999999</v>
      </c>
      <c r="H33" s="25">
        <f t="shared" si="10"/>
        <v>8.9673735600000004</v>
      </c>
      <c r="I33" s="48">
        <f t="shared" si="10"/>
        <v>10.82536614</v>
      </c>
      <c r="J33" s="48">
        <f t="shared" si="10"/>
        <v>10.11107876</v>
      </c>
      <c r="K33" s="48">
        <f t="shared" si="10"/>
        <v>11.669485479999999</v>
      </c>
      <c r="L33" s="48">
        <f t="shared" si="10"/>
        <v>12.09983424</v>
      </c>
      <c r="M33" s="48">
        <f t="shared" si="10"/>
        <v>12.77898774</v>
      </c>
      <c r="N33" s="48">
        <f t="shared" si="10"/>
        <v>12.393179120000001</v>
      </c>
      <c r="O33" s="48">
        <f t="shared" si="10"/>
        <v>15.159460139999998</v>
      </c>
    </row>
    <row r="34" spans="1:15" x14ac:dyDescent="0.25">
      <c r="A34" s="2" t="s">
        <v>5</v>
      </c>
      <c r="B34" s="81">
        <f t="shared" si="10"/>
        <v>0</v>
      </c>
      <c r="C34" s="81">
        <f t="shared" si="10"/>
        <v>0</v>
      </c>
      <c r="D34" s="25">
        <f t="shared" si="10"/>
        <v>8.4652339999999993E-2</v>
      </c>
      <c r="E34" s="25">
        <f t="shared" si="10"/>
        <v>0.30482754000000001</v>
      </c>
      <c r="F34" s="25">
        <f t="shared" si="10"/>
        <v>0.35602462000000001</v>
      </c>
      <c r="G34" s="25">
        <f t="shared" si="10"/>
        <v>0.37324975999999999</v>
      </c>
      <c r="H34" s="25">
        <f t="shared" si="10"/>
        <v>0.42961011999999998</v>
      </c>
      <c r="I34" s="25">
        <f t="shared" si="10"/>
        <v>0.43951600000000002</v>
      </c>
      <c r="J34" s="25">
        <f t="shared" si="10"/>
        <v>0.4269577</v>
      </c>
      <c r="K34" s="25">
        <f t="shared" si="10"/>
        <v>0.48853291999999998</v>
      </c>
      <c r="L34" s="25">
        <f t="shared" si="10"/>
        <v>0.47916932000000001</v>
      </c>
      <c r="M34" s="25">
        <f t="shared" si="10"/>
        <v>0.49384665999999999</v>
      </c>
      <c r="N34" s="25">
        <f t="shared" si="10"/>
        <v>0.47150502</v>
      </c>
      <c r="O34" s="25">
        <f t="shared" si="10"/>
        <v>0.52692592000000005</v>
      </c>
    </row>
    <row r="35" spans="1:15" x14ac:dyDescent="0.25">
      <c r="A35" s="2" t="s">
        <v>6</v>
      </c>
      <c r="B35" s="81">
        <f t="shared" si="10"/>
        <v>0</v>
      </c>
      <c r="C35" s="81">
        <f t="shared" si="10"/>
        <v>0</v>
      </c>
      <c r="D35" s="25">
        <f t="shared" si="10"/>
        <v>0.13870604</v>
      </c>
      <c r="E35" s="25">
        <f t="shared" si="10"/>
        <v>0.32902197999999999</v>
      </c>
      <c r="F35" s="25">
        <f t="shared" si="10"/>
        <v>0.39363132000000001</v>
      </c>
      <c r="G35" s="25">
        <f t="shared" si="10"/>
        <v>0.37178120000000003</v>
      </c>
      <c r="H35" s="25">
        <f t="shared" si="10"/>
        <v>0.40924889999999997</v>
      </c>
      <c r="I35" s="25">
        <f t="shared" si="10"/>
        <v>0.44461660000000003</v>
      </c>
      <c r="J35" s="25">
        <f t="shared" si="10"/>
        <v>0.42870066000000001</v>
      </c>
      <c r="K35" s="25">
        <f t="shared" si="10"/>
        <v>0.49302712000000004</v>
      </c>
      <c r="L35" s="25">
        <f t="shared" si="10"/>
        <v>0.46410528000000001</v>
      </c>
      <c r="M35" s="25">
        <f t="shared" si="10"/>
        <v>0.49293655999999997</v>
      </c>
      <c r="N35" s="25">
        <f t="shared" si="10"/>
        <v>0.46763442</v>
      </c>
      <c r="O35" s="25">
        <f t="shared" si="10"/>
        <v>0.54654804000000001</v>
      </c>
    </row>
    <row r="36" spans="1:15" x14ac:dyDescent="0.25">
      <c r="A36" s="2" t="s">
        <v>7</v>
      </c>
      <c r="B36" s="81">
        <f t="shared" si="10"/>
        <v>0</v>
      </c>
      <c r="C36" s="81">
        <f t="shared" si="10"/>
        <v>0</v>
      </c>
      <c r="D36" s="81">
        <f t="shared" si="10"/>
        <v>0</v>
      </c>
      <c r="E36" s="81">
        <f t="shared" si="10"/>
        <v>0</v>
      </c>
      <c r="F36" s="81">
        <f t="shared" si="10"/>
        <v>0</v>
      </c>
      <c r="G36" s="81">
        <f t="shared" si="10"/>
        <v>0</v>
      </c>
      <c r="H36" s="81">
        <f t="shared" si="10"/>
        <v>0</v>
      </c>
      <c r="I36" s="81">
        <f t="shared" si="10"/>
        <v>0</v>
      </c>
      <c r="J36" s="81">
        <f t="shared" si="10"/>
        <v>0</v>
      </c>
      <c r="K36" s="81">
        <f t="shared" si="10"/>
        <v>0</v>
      </c>
      <c r="L36" s="81">
        <f t="shared" si="10"/>
        <v>0</v>
      </c>
      <c r="M36" s="81">
        <f t="shared" si="10"/>
        <v>0</v>
      </c>
      <c r="N36" s="81">
        <f t="shared" si="10"/>
        <v>0</v>
      </c>
      <c r="O36" s="81">
        <f t="shared" si="10"/>
        <v>0</v>
      </c>
    </row>
    <row r="37" spans="1:15" x14ac:dyDescent="0.25">
      <c r="A37" s="2" t="s">
        <v>8</v>
      </c>
      <c r="B37" s="81">
        <f t="shared" si="10"/>
        <v>0</v>
      </c>
      <c r="C37" s="25">
        <f t="shared" si="10"/>
        <v>3.84644268</v>
      </c>
      <c r="D37" s="25">
        <f t="shared" si="10"/>
        <v>9.7594778200000007</v>
      </c>
      <c r="E37" s="48">
        <f t="shared" si="10"/>
        <v>23.813796699999997</v>
      </c>
      <c r="F37" s="48">
        <f t="shared" si="10"/>
        <v>33.067199099999996</v>
      </c>
      <c r="G37" s="48">
        <f t="shared" si="10"/>
        <v>39.809957800000007</v>
      </c>
      <c r="H37" s="48">
        <f t="shared" si="10"/>
        <v>54.544805359999998</v>
      </c>
      <c r="I37" s="48">
        <f t="shared" si="10"/>
        <v>65.209597259999995</v>
      </c>
      <c r="J37" s="48">
        <f t="shared" si="10"/>
        <v>64.615887839999999</v>
      </c>
      <c r="K37" s="48">
        <f t="shared" si="10"/>
        <v>74.386426779999994</v>
      </c>
      <c r="L37" s="48">
        <f t="shared" si="10"/>
        <v>76.948409400000003</v>
      </c>
      <c r="M37" s="48">
        <f t="shared" si="10"/>
        <v>80.07814101999999</v>
      </c>
      <c r="N37" s="48">
        <f t="shared" si="10"/>
        <v>79.833751000000007</v>
      </c>
      <c r="O37" s="48">
        <f t="shared" si="10"/>
        <v>79.686852979999983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27" sqref="B27:O27"/>
    </sheetView>
  </sheetViews>
  <sheetFormatPr defaultRowHeight="15" x14ac:dyDescent="0.25"/>
  <cols>
    <col min="1" max="1" width="18.28515625" bestFit="1" customWidth="1"/>
  </cols>
  <sheetData>
    <row r="1" spans="1:15" x14ac:dyDescent="0.25">
      <c r="A1" s="138" t="s">
        <v>21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7" t="s">
        <v>10</v>
      </c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39"/>
      <c r="B4" s="2">
        <v>0</v>
      </c>
      <c r="C4" s="2">
        <v>1</v>
      </c>
      <c r="D4" s="2">
        <v>4</v>
      </c>
      <c r="E4" s="2">
        <v>6</v>
      </c>
      <c r="F4" s="2">
        <v>8</v>
      </c>
      <c r="G4" s="2">
        <v>11</v>
      </c>
      <c r="H4" s="2">
        <v>15</v>
      </c>
      <c r="I4" s="2">
        <v>18</v>
      </c>
      <c r="J4" s="2">
        <v>20</v>
      </c>
      <c r="K4" s="2">
        <v>22</v>
      </c>
      <c r="L4" s="2">
        <v>25</v>
      </c>
      <c r="M4" s="2">
        <v>27</v>
      </c>
      <c r="N4" s="2">
        <v>32</v>
      </c>
      <c r="O4" s="2">
        <v>41</v>
      </c>
    </row>
    <row r="5" spans="1:15" x14ac:dyDescent="0.25">
      <c r="A5" s="8" t="s">
        <v>0</v>
      </c>
      <c r="B5" s="81">
        <v>0</v>
      </c>
      <c r="C5" s="81">
        <v>609.64783999999997</v>
      </c>
      <c r="D5" s="81">
        <v>1449.0921699999999</v>
      </c>
      <c r="E5" s="81">
        <v>2427.7941700000001</v>
      </c>
      <c r="F5" s="81">
        <v>4657.4548299999997</v>
      </c>
      <c r="G5" s="81">
        <v>5543.1940100000002</v>
      </c>
      <c r="H5" s="81">
        <v>6189.9513100000004</v>
      </c>
      <c r="I5" s="81">
        <v>6641.4520599999996</v>
      </c>
      <c r="J5" s="81">
        <v>7123.6597099999999</v>
      </c>
      <c r="K5" s="81">
        <v>7173.4466400000001</v>
      </c>
      <c r="L5" s="81">
        <v>6726.2711399999998</v>
      </c>
      <c r="M5" s="81">
        <v>8070.6097200000004</v>
      </c>
      <c r="N5" s="81">
        <v>8302.1865699999998</v>
      </c>
      <c r="O5" s="81">
        <v>7050.9952800000001</v>
      </c>
    </row>
    <row r="6" spans="1:15" x14ac:dyDescent="0.25">
      <c r="A6" s="8" t="s">
        <v>1</v>
      </c>
      <c r="B6" s="81">
        <v>0</v>
      </c>
      <c r="C6" s="81">
        <v>127.17076</v>
      </c>
      <c r="D6" s="81">
        <v>344.16030000000001</v>
      </c>
      <c r="E6" s="81">
        <v>796.28027999999995</v>
      </c>
      <c r="F6" s="81">
        <v>1313.21534</v>
      </c>
      <c r="G6" s="81">
        <v>1910.8653099999999</v>
      </c>
      <c r="H6" s="81">
        <v>2161.50243</v>
      </c>
      <c r="I6" s="81">
        <v>2375.2854600000001</v>
      </c>
      <c r="J6" s="81">
        <v>2548.2968799999999</v>
      </c>
      <c r="K6" s="81">
        <v>2555.9758700000002</v>
      </c>
      <c r="L6" s="81">
        <v>2409.3521799999999</v>
      </c>
      <c r="M6" s="81">
        <v>2872.61924</v>
      </c>
      <c r="N6" s="81">
        <v>2923.7565500000001</v>
      </c>
      <c r="O6" s="81">
        <v>2597.0235299999999</v>
      </c>
    </row>
    <row r="7" spans="1:15" x14ac:dyDescent="0.25">
      <c r="A7" s="8" t="s">
        <v>2</v>
      </c>
      <c r="B7" s="81">
        <v>0</v>
      </c>
      <c r="C7" s="81">
        <v>113.93593</v>
      </c>
      <c r="D7" s="81">
        <v>355.91793999999999</v>
      </c>
      <c r="E7" s="81">
        <v>751.59938999999997</v>
      </c>
      <c r="F7" s="81">
        <v>1581.79602</v>
      </c>
      <c r="G7" s="81">
        <v>2651.9051100000001</v>
      </c>
      <c r="H7" s="81">
        <v>2975.1074100000001</v>
      </c>
      <c r="I7" s="81">
        <v>3225.9626800000001</v>
      </c>
      <c r="J7" s="81">
        <v>3405.9634099999998</v>
      </c>
      <c r="K7" s="81">
        <v>3418.7374300000001</v>
      </c>
      <c r="L7" s="81">
        <v>3163.35491</v>
      </c>
      <c r="M7" s="81">
        <v>3796.33437</v>
      </c>
      <c r="N7" s="81">
        <v>3830.28955</v>
      </c>
      <c r="O7" s="81">
        <v>3464.0532600000001</v>
      </c>
    </row>
    <row r="8" spans="1:15" x14ac:dyDescent="0.25">
      <c r="A8" s="8" t="s">
        <v>3</v>
      </c>
      <c r="B8" s="81">
        <v>0</v>
      </c>
      <c r="C8" s="81">
        <v>179.1062</v>
      </c>
      <c r="D8" s="81">
        <v>709.26774999999998</v>
      </c>
      <c r="E8" s="81">
        <v>1425.24927</v>
      </c>
      <c r="F8" s="81">
        <v>3171.8654299999998</v>
      </c>
      <c r="G8" s="81">
        <v>6661.7869799999999</v>
      </c>
      <c r="H8" s="81">
        <v>7917.6878399999996</v>
      </c>
      <c r="I8" s="81">
        <v>8457.1554300000007</v>
      </c>
      <c r="J8" s="81">
        <v>8505.1043000000009</v>
      </c>
      <c r="K8" s="81">
        <v>8296.1568900000002</v>
      </c>
      <c r="L8" s="81">
        <v>7841.3560699999998</v>
      </c>
      <c r="M8" s="81">
        <v>9374.3026499999996</v>
      </c>
      <c r="N8" s="81">
        <v>9345.3626399999994</v>
      </c>
      <c r="O8" s="81">
        <v>9380.9857100000008</v>
      </c>
    </row>
    <row r="9" spans="1:15" x14ac:dyDescent="0.25">
      <c r="A9" s="8" t="s">
        <v>4</v>
      </c>
      <c r="B9" s="81">
        <v>0</v>
      </c>
      <c r="C9" s="81">
        <v>119.91186</v>
      </c>
      <c r="D9" s="81">
        <v>429.46190000000001</v>
      </c>
      <c r="E9" s="81">
        <v>940.09978000000001</v>
      </c>
      <c r="F9" s="81">
        <v>2018.6725200000001</v>
      </c>
      <c r="G9" s="81">
        <v>3582.7800400000001</v>
      </c>
      <c r="H9" s="81">
        <v>4207.2040399999996</v>
      </c>
      <c r="I9" s="81">
        <v>4487.8161300000002</v>
      </c>
      <c r="J9" s="81">
        <v>4494.6497600000002</v>
      </c>
      <c r="K9" s="81">
        <v>4325.6994199999999</v>
      </c>
      <c r="L9" s="81">
        <v>4146.8457200000003</v>
      </c>
      <c r="M9" s="81">
        <v>4977.60005</v>
      </c>
      <c r="N9" s="81">
        <v>5006.2341900000001</v>
      </c>
      <c r="O9" s="81">
        <v>5523.1788100000003</v>
      </c>
    </row>
    <row r="10" spans="1:15" x14ac:dyDescent="0.25">
      <c r="A10" s="8" t="s">
        <v>5</v>
      </c>
      <c r="B10" s="81">
        <v>0</v>
      </c>
      <c r="C10" s="81">
        <v>0</v>
      </c>
      <c r="D10" s="81">
        <v>34.964700000000001</v>
      </c>
      <c r="E10" s="81">
        <v>87.048240000000007</v>
      </c>
      <c r="F10" s="81">
        <v>178.49977999999999</v>
      </c>
      <c r="G10" s="81">
        <v>217.41902999999999</v>
      </c>
      <c r="H10" s="81">
        <v>235.62</v>
      </c>
      <c r="I10" s="81">
        <v>244.65511000000001</v>
      </c>
      <c r="J10" s="81">
        <v>270.70006000000001</v>
      </c>
      <c r="K10" s="81">
        <v>254.3845</v>
      </c>
      <c r="L10" s="81">
        <v>228.44408999999999</v>
      </c>
      <c r="M10" s="81">
        <v>280.33506</v>
      </c>
      <c r="N10" s="81">
        <v>280.93997999999999</v>
      </c>
      <c r="O10" s="81">
        <v>317.98124000000001</v>
      </c>
    </row>
    <row r="11" spans="1:15" x14ac:dyDescent="0.25">
      <c r="A11" s="8" t="s">
        <v>6</v>
      </c>
      <c r="B11" s="81">
        <v>0</v>
      </c>
      <c r="C11" s="81">
        <v>0</v>
      </c>
      <c r="D11" s="81">
        <v>59.000230000000002</v>
      </c>
      <c r="E11" s="81">
        <v>123.75208000000001</v>
      </c>
      <c r="F11" s="81">
        <v>215.56281000000001</v>
      </c>
      <c r="G11" s="81">
        <v>240.65606</v>
      </c>
      <c r="H11" s="81">
        <v>243.62053</v>
      </c>
      <c r="I11" s="81">
        <v>261.72680000000003</v>
      </c>
      <c r="J11" s="81">
        <v>275.91570000000002</v>
      </c>
      <c r="K11" s="81">
        <v>275.78273000000002</v>
      </c>
      <c r="L11" s="81">
        <v>241.43573000000001</v>
      </c>
      <c r="M11" s="81">
        <v>296.98842999999999</v>
      </c>
      <c r="N11" s="81">
        <v>300.36583000000002</v>
      </c>
      <c r="O11" s="81">
        <v>316.26961</v>
      </c>
    </row>
    <row r="12" spans="1:15" x14ac:dyDescent="0.25">
      <c r="A12" s="8" t="s">
        <v>7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61.573889999999999</v>
      </c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6" t="s">
        <v>12</v>
      </c>
      <c r="B14" s="6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7" t="s">
        <v>209</v>
      </c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x14ac:dyDescent="0.25">
      <c r="A16" s="137"/>
      <c r="B16" s="2">
        <v>0</v>
      </c>
      <c r="C16" s="2">
        <v>1</v>
      </c>
      <c r="D16" s="2">
        <v>4</v>
      </c>
      <c r="E16" s="2">
        <v>6</v>
      </c>
      <c r="F16" s="2">
        <v>8</v>
      </c>
      <c r="G16" s="2">
        <v>11</v>
      </c>
      <c r="H16" s="2">
        <v>15</v>
      </c>
      <c r="I16" s="2">
        <v>18</v>
      </c>
      <c r="J16" s="2">
        <v>20</v>
      </c>
      <c r="K16" s="2">
        <v>22</v>
      </c>
      <c r="L16" s="2">
        <v>25</v>
      </c>
      <c r="M16" s="2">
        <v>27</v>
      </c>
      <c r="N16" s="2">
        <v>32</v>
      </c>
      <c r="O16" s="2">
        <v>41</v>
      </c>
    </row>
    <row r="17" spans="1:15" x14ac:dyDescent="0.25">
      <c r="A17" s="2" t="s">
        <v>0</v>
      </c>
      <c r="B17" s="81">
        <f>B5*$B$14</f>
        <v>0</v>
      </c>
      <c r="C17" s="81">
        <f>C5*$B$14</f>
        <v>1219.2956799999999</v>
      </c>
      <c r="D17" s="81">
        <f t="shared" ref="D17:O17" si="0">D5*$B$14</f>
        <v>2898.1843399999998</v>
      </c>
      <c r="E17" s="81">
        <f t="shared" si="0"/>
        <v>4855.5883400000002</v>
      </c>
      <c r="F17" s="81">
        <f t="shared" si="0"/>
        <v>9314.9096599999993</v>
      </c>
      <c r="G17" s="81">
        <f t="shared" si="0"/>
        <v>11086.38802</v>
      </c>
      <c r="H17" s="81">
        <f t="shared" si="0"/>
        <v>12379.902620000001</v>
      </c>
      <c r="I17" s="81">
        <f t="shared" si="0"/>
        <v>13282.904119999999</v>
      </c>
      <c r="J17" s="81">
        <f t="shared" si="0"/>
        <v>14247.31942</v>
      </c>
      <c r="K17" s="81">
        <f t="shared" si="0"/>
        <v>14346.89328</v>
      </c>
      <c r="L17" s="81">
        <f t="shared" si="0"/>
        <v>13452.54228</v>
      </c>
      <c r="M17" s="81">
        <f t="shared" si="0"/>
        <v>16141.219440000001</v>
      </c>
      <c r="N17" s="81">
        <f t="shared" si="0"/>
        <v>16604.37314</v>
      </c>
      <c r="O17" s="81">
        <f t="shared" si="0"/>
        <v>14101.99056</v>
      </c>
    </row>
    <row r="18" spans="1:15" x14ac:dyDescent="0.25">
      <c r="A18" s="2" t="s">
        <v>1</v>
      </c>
      <c r="B18" s="81">
        <f t="shared" ref="B18" si="1">B6*$B$14</f>
        <v>0</v>
      </c>
      <c r="C18" s="81">
        <f t="shared" ref="C18:O24" si="2">C6*$B$14</f>
        <v>254.34152</v>
      </c>
      <c r="D18" s="81">
        <f t="shared" si="2"/>
        <v>688.32060000000001</v>
      </c>
      <c r="E18" s="81">
        <f t="shared" si="2"/>
        <v>1592.5605599999999</v>
      </c>
      <c r="F18" s="81">
        <f t="shared" si="2"/>
        <v>2626.4306799999999</v>
      </c>
      <c r="G18" s="81">
        <f t="shared" si="2"/>
        <v>3821.7306199999998</v>
      </c>
      <c r="H18" s="81">
        <f t="shared" si="2"/>
        <v>4323.00486</v>
      </c>
      <c r="I18" s="81">
        <f t="shared" si="2"/>
        <v>4750.5709200000001</v>
      </c>
      <c r="J18" s="81">
        <f t="shared" si="2"/>
        <v>5096.5937599999997</v>
      </c>
      <c r="K18" s="81">
        <f t="shared" si="2"/>
        <v>5111.9517400000004</v>
      </c>
      <c r="L18" s="81">
        <f t="shared" si="2"/>
        <v>4818.7043599999997</v>
      </c>
      <c r="M18" s="81">
        <f t="shared" si="2"/>
        <v>5745.23848</v>
      </c>
      <c r="N18" s="81">
        <f t="shared" si="2"/>
        <v>5847.5131000000001</v>
      </c>
      <c r="O18" s="81">
        <f t="shared" si="2"/>
        <v>5194.0470599999999</v>
      </c>
    </row>
    <row r="19" spans="1:15" x14ac:dyDescent="0.25">
      <c r="A19" s="2" t="s">
        <v>2</v>
      </c>
      <c r="B19" s="81">
        <f t="shared" ref="B19" si="3">B7*$B$14</f>
        <v>0</v>
      </c>
      <c r="C19" s="81">
        <f t="shared" si="2"/>
        <v>227.87186</v>
      </c>
      <c r="D19" s="81">
        <f t="shared" si="2"/>
        <v>711.83587999999997</v>
      </c>
      <c r="E19" s="81">
        <f t="shared" si="2"/>
        <v>1503.1987799999999</v>
      </c>
      <c r="F19" s="81">
        <f t="shared" si="2"/>
        <v>3163.59204</v>
      </c>
      <c r="G19" s="81">
        <f t="shared" si="2"/>
        <v>5303.8102200000003</v>
      </c>
      <c r="H19" s="81">
        <f t="shared" si="2"/>
        <v>5950.2148200000001</v>
      </c>
      <c r="I19" s="81">
        <f t="shared" si="2"/>
        <v>6451.9253600000002</v>
      </c>
      <c r="J19" s="81">
        <f t="shared" si="2"/>
        <v>6811.9268199999997</v>
      </c>
      <c r="K19" s="81">
        <f t="shared" si="2"/>
        <v>6837.4748600000003</v>
      </c>
      <c r="L19" s="81">
        <f t="shared" si="2"/>
        <v>6326.70982</v>
      </c>
      <c r="M19" s="81">
        <f t="shared" si="2"/>
        <v>7592.6687400000001</v>
      </c>
      <c r="N19" s="81">
        <f t="shared" si="2"/>
        <v>7660.5790999999999</v>
      </c>
      <c r="O19" s="81">
        <f t="shared" si="2"/>
        <v>6928.1065200000003</v>
      </c>
    </row>
    <row r="20" spans="1:15" x14ac:dyDescent="0.25">
      <c r="A20" s="2" t="s">
        <v>3</v>
      </c>
      <c r="B20" s="81">
        <f t="shared" ref="B20" si="4">B8*$B$14</f>
        <v>0</v>
      </c>
      <c r="C20" s="81">
        <f t="shared" si="2"/>
        <v>358.2124</v>
      </c>
      <c r="D20" s="81">
        <f t="shared" si="2"/>
        <v>1418.5355</v>
      </c>
      <c r="E20" s="81">
        <f t="shared" si="2"/>
        <v>2850.49854</v>
      </c>
      <c r="F20" s="81">
        <f t="shared" si="2"/>
        <v>6343.7308599999997</v>
      </c>
      <c r="G20" s="81">
        <f t="shared" si="2"/>
        <v>13323.57396</v>
      </c>
      <c r="H20" s="81">
        <f t="shared" si="2"/>
        <v>15835.375679999999</v>
      </c>
      <c r="I20" s="81">
        <f t="shared" si="2"/>
        <v>16914.310860000001</v>
      </c>
      <c r="J20" s="81">
        <f t="shared" si="2"/>
        <v>17010.208600000002</v>
      </c>
      <c r="K20" s="81">
        <f t="shared" si="2"/>
        <v>16592.31378</v>
      </c>
      <c r="L20" s="81">
        <f t="shared" si="2"/>
        <v>15682.71214</v>
      </c>
      <c r="M20" s="81">
        <f t="shared" si="2"/>
        <v>18748.605299999999</v>
      </c>
      <c r="N20" s="81">
        <f t="shared" si="2"/>
        <v>18690.725279999999</v>
      </c>
      <c r="O20" s="81">
        <f t="shared" si="2"/>
        <v>18761.971420000002</v>
      </c>
    </row>
    <row r="21" spans="1:15" x14ac:dyDescent="0.25">
      <c r="A21" s="2" t="s">
        <v>4</v>
      </c>
      <c r="B21" s="81">
        <f t="shared" ref="B21" si="5">B9*$B$14</f>
        <v>0</v>
      </c>
      <c r="C21" s="81">
        <f t="shared" si="2"/>
        <v>239.82372000000001</v>
      </c>
      <c r="D21" s="81">
        <f t="shared" si="2"/>
        <v>858.92380000000003</v>
      </c>
      <c r="E21" s="81">
        <f t="shared" si="2"/>
        <v>1880.19956</v>
      </c>
      <c r="F21" s="81">
        <f t="shared" si="2"/>
        <v>4037.3450400000002</v>
      </c>
      <c r="G21" s="81">
        <f t="shared" si="2"/>
        <v>7165.5600800000002</v>
      </c>
      <c r="H21" s="81">
        <f t="shared" si="2"/>
        <v>8414.4080799999992</v>
      </c>
      <c r="I21" s="81">
        <f t="shared" si="2"/>
        <v>8975.6322600000003</v>
      </c>
      <c r="J21" s="81">
        <f t="shared" si="2"/>
        <v>8989.2995200000005</v>
      </c>
      <c r="K21" s="81">
        <f t="shared" si="2"/>
        <v>8651.3988399999998</v>
      </c>
      <c r="L21" s="81">
        <f t="shared" si="2"/>
        <v>8293.6914400000005</v>
      </c>
      <c r="M21" s="81">
        <f t="shared" si="2"/>
        <v>9955.2001</v>
      </c>
      <c r="N21" s="81">
        <f t="shared" si="2"/>
        <v>10012.46838</v>
      </c>
      <c r="O21" s="81">
        <f t="shared" si="2"/>
        <v>11046.357620000001</v>
      </c>
    </row>
    <row r="22" spans="1:15" x14ac:dyDescent="0.25">
      <c r="A22" s="2" t="s">
        <v>5</v>
      </c>
      <c r="B22" s="81">
        <f t="shared" ref="B22" si="6">B10*$B$14</f>
        <v>0</v>
      </c>
      <c r="C22" s="81">
        <f t="shared" si="2"/>
        <v>0</v>
      </c>
      <c r="D22" s="81">
        <f t="shared" si="2"/>
        <v>69.929400000000001</v>
      </c>
      <c r="E22" s="81">
        <f t="shared" si="2"/>
        <v>174.09648000000001</v>
      </c>
      <c r="F22" s="81">
        <f t="shared" si="2"/>
        <v>356.99955999999997</v>
      </c>
      <c r="G22" s="81">
        <f t="shared" si="2"/>
        <v>434.83805999999998</v>
      </c>
      <c r="H22" s="81">
        <f t="shared" si="2"/>
        <v>471.24</v>
      </c>
      <c r="I22" s="81">
        <f t="shared" si="2"/>
        <v>489.31022000000002</v>
      </c>
      <c r="J22" s="81">
        <f t="shared" si="2"/>
        <v>541.40012000000002</v>
      </c>
      <c r="K22" s="81">
        <f t="shared" si="2"/>
        <v>508.76900000000001</v>
      </c>
      <c r="L22" s="81">
        <f t="shared" si="2"/>
        <v>456.88817999999998</v>
      </c>
      <c r="M22" s="81">
        <f t="shared" si="2"/>
        <v>560.67012</v>
      </c>
      <c r="N22" s="81">
        <f t="shared" si="2"/>
        <v>561.87995999999998</v>
      </c>
      <c r="O22" s="81">
        <f t="shared" si="2"/>
        <v>635.96248000000003</v>
      </c>
    </row>
    <row r="23" spans="1:15" x14ac:dyDescent="0.25">
      <c r="A23" s="2" t="s">
        <v>6</v>
      </c>
      <c r="B23" s="81">
        <f t="shared" ref="B23" si="7">B11*$B$14</f>
        <v>0</v>
      </c>
      <c r="C23" s="81">
        <f t="shared" si="2"/>
        <v>0</v>
      </c>
      <c r="D23" s="81">
        <f t="shared" si="2"/>
        <v>118.00046</v>
      </c>
      <c r="E23" s="81">
        <f t="shared" si="2"/>
        <v>247.50416000000001</v>
      </c>
      <c r="F23" s="81">
        <f t="shared" si="2"/>
        <v>431.12562000000003</v>
      </c>
      <c r="G23" s="81">
        <f t="shared" si="2"/>
        <v>481.31211999999999</v>
      </c>
      <c r="H23" s="81">
        <f t="shared" si="2"/>
        <v>487.24106</v>
      </c>
      <c r="I23" s="81">
        <f t="shared" si="2"/>
        <v>523.45360000000005</v>
      </c>
      <c r="J23" s="81">
        <f t="shared" si="2"/>
        <v>551.83140000000003</v>
      </c>
      <c r="K23" s="81">
        <f t="shared" si="2"/>
        <v>551.56546000000003</v>
      </c>
      <c r="L23" s="81">
        <f t="shared" si="2"/>
        <v>482.87146000000001</v>
      </c>
      <c r="M23" s="81">
        <f t="shared" si="2"/>
        <v>593.97685999999999</v>
      </c>
      <c r="N23" s="81">
        <f t="shared" si="2"/>
        <v>600.73166000000003</v>
      </c>
      <c r="O23" s="81">
        <f t="shared" si="2"/>
        <v>632.53922</v>
      </c>
    </row>
    <row r="24" spans="1:15" x14ac:dyDescent="0.25">
      <c r="A24" s="2" t="s">
        <v>7</v>
      </c>
      <c r="B24" s="81">
        <f>B12*$B$14</f>
        <v>0</v>
      </c>
      <c r="C24" s="81">
        <f t="shared" si="2"/>
        <v>0</v>
      </c>
      <c r="D24" s="81">
        <f t="shared" si="2"/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123.14778</v>
      </c>
    </row>
    <row r="25" spans="1:15" x14ac:dyDescent="0.25">
      <c r="A25" s="2" t="s">
        <v>8</v>
      </c>
      <c r="B25" s="81">
        <f>SUM(B17:B24)</f>
        <v>0</v>
      </c>
      <c r="C25" s="81">
        <f t="shared" ref="C25:O25" si="8">SUM(C17:C24)</f>
        <v>2299.5451799999996</v>
      </c>
      <c r="D25" s="81">
        <f t="shared" si="8"/>
        <v>6763.7299800000001</v>
      </c>
      <c r="E25" s="81">
        <f t="shared" si="8"/>
        <v>13103.646420000001</v>
      </c>
      <c r="F25" s="81">
        <f t="shared" si="8"/>
        <v>26274.133459999997</v>
      </c>
      <c r="G25" s="81">
        <f t="shared" si="8"/>
        <v>41617.213080000009</v>
      </c>
      <c r="H25" s="81">
        <f t="shared" si="8"/>
        <v>47861.387119999999</v>
      </c>
      <c r="I25" s="81">
        <f t="shared" si="8"/>
        <v>51388.107339999995</v>
      </c>
      <c r="J25" s="81">
        <f t="shared" si="8"/>
        <v>53248.579640000004</v>
      </c>
      <c r="K25" s="81">
        <f t="shared" si="8"/>
        <v>52600.366960000007</v>
      </c>
      <c r="L25" s="81">
        <f t="shared" si="8"/>
        <v>49514.119680000003</v>
      </c>
      <c r="M25" s="81">
        <f t="shared" si="8"/>
        <v>59337.579040000011</v>
      </c>
      <c r="N25" s="81">
        <f t="shared" si="8"/>
        <v>59978.270619999988</v>
      </c>
      <c r="O25" s="81">
        <f t="shared" si="8"/>
        <v>57424.122660000008</v>
      </c>
    </row>
    <row r="27" spans="1:15" x14ac:dyDescent="0.25">
      <c r="A27" s="137" t="s">
        <v>210</v>
      </c>
      <c r="B27" s="137" t="s">
        <v>11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15" x14ac:dyDescent="0.25">
      <c r="A28" s="137"/>
      <c r="B28" s="2">
        <v>0</v>
      </c>
      <c r="C28" s="2">
        <v>1</v>
      </c>
      <c r="D28" s="2">
        <v>4</v>
      </c>
      <c r="E28" s="2">
        <v>6</v>
      </c>
      <c r="F28" s="2">
        <v>8</v>
      </c>
      <c r="G28" s="2">
        <v>11</v>
      </c>
      <c r="H28" s="2">
        <v>15</v>
      </c>
      <c r="I28" s="2">
        <v>18</v>
      </c>
      <c r="J28" s="2">
        <v>20</v>
      </c>
      <c r="K28" s="2">
        <v>22</v>
      </c>
      <c r="L28" s="2">
        <v>25</v>
      </c>
      <c r="M28" s="2">
        <v>27</v>
      </c>
      <c r="N28" s="2">
        <v>32</v>
      </c>
      <c r="O28" s="2">
        <v>41</v>
      </c>
    </row>
    <row r="29" spans="1:15" x14ac:dyDescent="0.25">
      <c r="A29" s="2" t="s">
        <v>0</v>
      </c>
      <c r="B29" s="81">
        <f>B17/1000</f>
        <v>0</v>
      </c>
      <c r="C29" s="25">
        <f t="shared" ref="C29:O29" si="9">C17/1000</f>
        <v>1.2192956799999999</v>
      </c>
      <c r="D29" s="25">
        <f t="shared" si="9"/>
        <v>2.8981843399999998</v>
      </c>
      <c r="E29" s="25">
        <f t="shared" si="9"/>
        <v>4.8555883400000006</v>
      </c>
      <c r="F29" s="25">
        <f t="shared" si="9"/>
        <v>9.3149096599999996</v>
      </c>
      <c r="G29" s="48">
        <f t="shared" si="9"/>
        <v>11.086388020000001</v>
      </c>
      <c r="H29" s="48">
        <f t="shared" si="9"/>
        <v>12.379902620000001</v>
      </c>
      <c r="I29" s="48">
        <f t="shared" si="9"/>
        <v>13.28290412</v>
      </c>
      <c r="J29" s="48">
        <f t="shared" si="9"/>
        <v>14.24731942</v>
      </c>
      <c r="K29" s="48">
        <f t="shared" si="9"/>
        <v>14.34689328</v>
      </c>
      <c r="L29" s="48">
        <f t="shared" si="9"/>
        <v>13.452542279999999</v>
      </c>
      <c r="M29" s="48">
        <f t="shared" si="9"/>
        <v>16.14121944</v>
      </c>
      <c r="N29" s="48">
        <f t="shared" si="9"/>
        <v>16.60437314</v>
      </c>
      <c r="O29" s="48">
        <f t="shared" si="9"/>
        <v>14.101990560000001</v>
      </c>
    </row>
    <row r="30" spans="1:15" x14ac:dyDescent="0.25">
      <c r="A30" s="2" t="s">
        <v>1</v>
      </c>
      <c r="B30" s="81">
        <f t="shared" ref="B30:O37" si="10">B18/1000</f>
        <v>0</v>
      </c>
      <c r="C30" s="25">
        <f t="shared" si="10"/>
        <v>0.25434151999999999</v>
      </c>
      <c r="D30" s="25">
        <f t="shared" si="10"/>
        <v>0.68832060000000006</v>
      </c>
      <c r="E30" s="25">
        <f t="shared" si="10"/>
        <v>1.5925605599999999</v>
      </c>
      <c r="F30" s="25">
        <f t="shared" si="10"/>
        <v>2.6264306799999999</v>
      </c>
      <c r="G30" s="25">
        <f t="shared" si="10"/>
        <v>3.8217306199999999</v>
      </c>
      <c r="H30" s="25">
        <f t="shared" si="10"/>
        <v>4.3230048600000002</v>
      </c>
      <c r="I30" s="25">
        <f t="shared" si="10"/>
        <v>4.7505709200000004</v>
      </c>
      <c r="J30" s="25">
        <f t="shared" si="10"/>
        <v>5.0965937599999993</v>
      </c>
      <c r="K30" s="25">
        <f t="shared" si="10"/>
        <v>5.1119517400000003</v>
      </c>
      <c r="L30" s="25">
        <f t="shared" si="10"/>
        <v>4.8187043599999999</v>
      </c>
      <c r="M30" s="25">
        <f t="shared" si="10"/>
        <v>5.7452384800000003</v>
      </c>
      <c r="N30" s="25">
        <f t="shared" si="10"/>
        <v>5.8475131000000005</v>
      </c>
      <c r="O30" s="25">
        <f t="shared" si="10"/>
        <v>5.1940470599999999</v>
      </c>
    </row>
    <row r="31" spans="1:15" x14ac:dyDescent="0.25">
      <c r="A31" s="2" t="s">
        <v>2</v>
      </c>
      <c r="B31" s="81">
        <f t="shared" si="10"/>
        <v>0</v>
      </c>
      <c r="C31" s="25">
        <f t="shared" si="10"/>
        <v>0.22787186000000001</v>
      </c>
      <c r="D31" s="25">
        <f t="shared" si="10"/>
        <v>0.71183587999999998</v>
      </c>
      <c r="E31" s="25">
        <f t="shared" si="10"/>
        <v>1.50319878</v>
      </c>
      <c r="F31" s="25">
        <f t="shared" si="10"/>
        <v>3.1635920400000002</v>
      </c>
      <c r="G31" s="25">
        <f t="shared" si="10"/>
        <v>5.3038102199999999</v>
      </c>
      <c r="H31" s="25">
        <f t="shared" si="10"/>
        <v>5.9502148200000002</v>
      </c>
      <c r="I31" s="25">
        <f t="shared" si="10"/>
        <v>6.4519253600000006</v>
      </c>
      <c r="J31" s="25">
        <f t="shared" si="10"/>
        <v>6.81192682</v>
      </c>
      <c r="K31" s="25">
        <f t="shared" si="10"/>
        <v>6.8374748600000004</v>
      </c>
      <c r="L31" s="25">
        <f t="shared" si="10"/>
        <v>6.3267098199999996</v>
      </c>
      <c r="M31" s="25">
        <f t="shared" si="10"/>
        <v>7.5926687399999997</v>
      </c>
      <c r="N31" s="25">
        <f t="shared" si="10"/>
        <v>7.6605790999999996</v>
      </c>
      <c r="O31" s="25">
        <f t="shared" si="10"/>
        <v>6.92810652</v>
      </c>
    </row>
    <row r="32" spans="1:15" x14ac:dyDescent="0.25">
      <c r="A32" s="2" t="s">
        <v>3</v>
      </c>
      <c r="B32" s="81">
        <f t="shared" si="10"/>
        <v>0</v>
      </c>
      <c r="C32" s="25">
        <f t="shared" si="10"/>
        <v>0.35821239999999999</v>
      </c>
      <c r="D32" s="25">
        <f t="shared" si="10"/>
        <v>1.4185354999999999</v>
      </c>
      <c r="E32" s="25">
        <f t="shared" si="10"/>
        <v>2.8504985400000002</v>
      </c>
      <c r="F32" s="25">
        <f t="shared" si="10"/>
        <v>6.34373086</v>
      </c>
      <c r="G32" s="48">
        <f t="shared" si="10"/>
        <v>13.323573959999999</v>
      </c>
      <c r="H32" s="48">
        <f t="shared" si="10"/>
        <v>15.835375679999999</v>
      </c>
      <c r="I32" s="48">
        <f t="shared" si="10"/>
        <v>16.914310860000001</v>
      </c>
      <c r="J32" s="48">
        <f t="shared" si="10"/>
        <v>17.010208600000002</v>
      </c>
      <c r="K32" s="48">
        <f t="shared" si="10"/>
        <v>16.592313780000001</v>
      </c>
      <c r="L32" s="48">
        <f t="shared" si="10"/>
        <v>15.68271214</v>
      </c>
      <c r="M32" s="48">
        <f t="shared" si="10"/>
        <v>18.748605299999998</v>
      </c>
      <c r="N32" s="48">
        <f t="shared" si="10"/>
        <v>18.690725279999999</v>
      </c>
      <c r="O32" s="48">
        <f t="shared" si="10"/>
        <v>18.761971420000002</v>
      </c>
    </row>
    <row r="33" spans="1:15" x14ac:dyDescent="0.25">
      <c r="A33" s="2" t="s">
        <v>4</v>
      </c>
      <c r="B33" s="81">
        <f t="shared" si="10"/>
        <v>0</v>
      </c>
      <c r="C33" s="25">
        <f t="shared" si="10"/>
        <v>0.23982372000000002</v>
      </c>
      <c r="D33" s="25">
        <f t="shared" si="10"/>
        <v>0.85892380000000002</v>
      </c>
      <c r="E33" s="25">
        <f t="shared" si="10"/>
        <v>1.8801995600000001</v>
      </c>
      <c r="F33" s="25">
        <f t="shared" si="10"/>
        <v>4.0373450399999999</v>
      </c>
      <c r="G33" s="25">
        <f t="shared" si="10"/>
        <v>7.1655600800000006</v>
      </c>
      <c r="H33" s="25">
        <f t="shared" si="10"/>
        <v>8.4144080799999994</v>
      </c>
      <c r="I33" s="25">
        <f t="shared" si="10"/>
        <v>8.9756322600000011</v>
      </c>
      <c r="J33" s="25">
        <f t="shared" si="10"/>
        <v>8.9892995200000012</v>
      </c>
      <c r="K33" s="25">
        <f t="shared" si="10"/>
        <v>8.6513988400000006</v>
      </c>
      <c r="L33" s="25">
        <f t="shared" si="10"/>
        <v>8.2936914399999999</v>
      </c>
      <c r="M33" s="25">
        <f t="shared" si="10"/>
        <v>9.9552001000000008</v>
      </c>
      <c r="N33" s="25">
        <f t="shared" si="10"/>
        <v>10.01246838</v>
      </c>
      <c r="O33" s="25">
        <f t="shared" si="10"/>
        <v>11.04635762</v>
      </c>
    </row>
    <row r="34" spans="1:15" x14ac:dyDescent="0.25">
      <c r="A34" s="2" t="s">
        <v>5</v>
      </c>
      <c r="B34" s="81">
        <f t="shared" si="10"/>
        <v>0</v>
      </c>
      <c r="C34" s="81">
        <f t="shared" si="10"/>
        <v>0</v>
      </c>
      <c r="D34" s="25">
        <f t="shared" si="10"/>
        <v>6.9929400000000003E-2</v>
      </c>
      <c r="E34" s="25">
        <f t="shared" si="10"/>
        <v>0.17409648000000003</v>
      </c>
      <c r="F34" s="25">
        <f t="shared" si="10"/>
        <v>0.35699955999999999</v>
      </c>
      <c r="G34" s="25">
        <f t="shared" si="10"/>
        <v>0.43483805999999997</v>
      </c>
      <c r="H34" s="25">
        <f t="shared" si="10"/>
        <v>0.47123999999999999</v>
      </c>
      <c r="I34" s="25">
        <f t="shared" si="10"/>
        <v>0.48931022000000002</v>
      </c>
      <c r="J34" s="25">
        <f t="shared" si="10"/>
        <v>0.54140012000000004</v>
      </c>
      <c r="K34" s="25">
        <f t="shared" si="10"/>
        <v>0.50876900000000003</v>
      </c>
      <c r="L34" s="25">
        <f t="shared" si="10"/>
        <v>0.45688817999999998</v>
      </c>
      <c r="M34" s="25">
        <f t="shared" si="10"/>
        <v>0.56067012000000005</v>
      </c>
      <c r="N34" s="25">
        <f t="shared" si="10"/>
        <v>0.56187995999999996</v>
      </c>
      <c r="O34" s="25">
        <f t="shared" si="10"/>
        <v>0.63596248</v>
      </c>
    </row>
    <row r="35" spans="1:15" x14ac:dyDescent="0.25">
      <c r="A35" s="2" t="s">
        <v>6</v>
      </c>
      <c r="B35" s="81">
        <f t="shared" si="10"/>
        <v>0</v>
      </c>
      <c r="C35" s="81">
        <f t="shared" si="10"/>
        <v>0</v>
      </c>
      <c r="D35" s="25">
        <f t="shared" si="10"/>
        <v>0.11800046</v>
      </c>
      <c r="E35" s="25">
        <f t="shared" si="10"/>
        <v>0.24750416</v>
      </c>
      <c r="F35" s="25">
        <f t="shared" si="10"/>
        <v>0.43112562000000004</v>
      </c>
      <c r="G35" s="25">
        <f t="shared" si="10"/>
        <v>0.48131212000000001</v>
      </c>
      <c r="H35" s="25">
        <f t="shared" si="10"/>
        <v>0.48724106</v>
      </c>
      <c r="I35" s="25">
        <f t="shared" si="10"/>
        <v>0.52345360000000007</v>
      </c>
      <c r="J35" s="25">
        <f t="shared" si="10"/>
        <v>0.55183140000000008</v>
      </c>
      <c r="K35" s="25">
        <f t="shared" si="10"/>
        <v>0.55156546000000006</v>
      </c>
      <c r="L35" s="25">
        <f t="shared" si="10"/>
        <v>0.48287146000000003</v>
      </c>
      <c r="M35" s="25">
        <f t="shared" si="10"/>
        <v>0.59397685999999994</v>
      </c>
      <c r="N35" s="25">
        <f t="shared" si="10"/>
        <v>0.60073166</v>
      </c>
      <c r="O35" s="25">
        <f t="shared" si="10"/>
        <v>0.63253921999999996</v>
      </c>
    </row>
    <row r="36" spans="1:15" x14ac:dyDescent="0.25">
      <c r="A36" s="2" t="s">
        <v>7</v>
      </c>
      <c r="B36" s="81">
        <f t="shared" si="10"/>
        <v>0</v>
      </c>
      <c r="C36" s="81">
        <f t="shared" si="10"/>
        <v>0</v>
      </c>
      <c r="D36" s="81">
        <f t="shared" si="10"/>
        <v>0</v>
      </c>
      <c r="E36" s="81">
        <f t="shared" si="10"/>
        <v>0</v>
      </c>
      <c r="F36" s="81">
        <f t="shared" si="10"/>
        <v>0</v>
      </c>
      <c r="G36" s="81">
        <f t="shared" si="10"/>
        <v>0</v>
      </c>
      <c r="H36" s="81">
        <f t="shared" si="10"/>
        <v>0</v>
      </c>
      <c r="I36" s="81">
        <f t="shared" si="10"/>
        <v>0</v>
      </c>
      <c r="J36" s="81">
        <f t="shared" si="10"/>
        <v>0</v>
      </c>
      <c r="K36" s="81">
        <f t="shared" si="10"/>
        <v>0</v>
      </c>
      <c r="L36" s="81">
        <f t="shared" si="10"/>
        <v>0</v>
      </c>
      <c r="M36" s="81">
        <f t="shared" si="10"/>
        <v>0</v>
      </c>
      <c r="N36" s="81">
        <f t="shared" si="10"/>
        <v>0</v>
      </c>
      <c r="O36" s="25">
        <f t="shared" si="10"/>
        <v>0.12314778</v>
      </c>
    </row>
    <row r="37" spans="1:15" x14ac:dyDescent="0.25">
      <c r="A37" s="2" t="s">
        <v>8</v>
      </c>
      <c r="B37" s="81">
        <f t="shared" si="10"/>
        <v>0</v>
      </c>
      <c r="C37" s="25">
        <f t="shared" si="10"/>
        <v>2.2995451799999995</v>
      </c>
      <c r="D37" s="25">
        <f t="shared" si="10"/>
        <v>6.7637299799999999</v>
      </c>
      <c r="E37" s="48">
        <f t="shared" si="10"/>
        <v>13.10364642</v>
      </c>
      <c r="F37" s="48">
        <f t="shared" si="10"/>
        <v>26.274133459999998</v>
      </c>
      <c r="G37" s="48">
        <f t="shared" si="10"/>
        <v>41.617213080000006</v>
      </c>
      <c r="H37" s="48">
        <f t="shared" si="10"/>
        <v>47.861387119999996</v>
      </c>
      <c r="I37" s="48">
        <f t="shared" si="10"/>
        <v>51.388107339999998</v>
      </c>
      <c r="J37" s="48">
        <f t="shared" si="10"/>
        <v>53.248579640000003</v>
      </c>
      <c r="K37" s="48">
        <f t="shared" si="10"/>
        <v>52.600366960000009</v>
      </c>
      <c r="L37" s="48">
        <f t="shared" si="10"/>
        <v>49.51411968</v>
      </c>
      <c r="M37" s="48">
        <f t="shared" si="10"/>
        <v>59.337579040000008</v>
      </c>
      <c r="N37" s="48">
        <f t="shared" si="10"/>
        <v>59.978270619999989</v>
      </c>
      <c r="O37" s="48">
        <f t="shared" si="10"/>
        <v>57.424122660000009</v>
      </c>
    </row>
  </sheetData>
  <mergeCells count="7">
    <mergeCell ref="A27:A28"/>
    <mergeCell ref="B27:O27"/>
    <mergeCell ref="A1:O2"/>
    <mergeCell ref="A3:A4"/>
    <mergeCell ref="B3:O3"/>
    <mergeCell ref="A15:A16"/>
    <mergeCell ref="B15:O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Sup Figure 1</vt:lpstr>
      <vt:lpstr>Sup Figure 1b</vt:lpstr>
      <vt:lpstr>Sup Figure 1c</vt:lpstr>
      <vt:lpstr>Sup Figure 1d</vt:lpstr>
      <vt:lpstr>Sup Figure 1e</vt:lpstr>
      <vt:lpstr>Sup Figure 1f</vt:lpstr>
      <vt:lpstr>Sup Figure 1g</vt:lpstr>
      <vt:lpstr>Sup Figure 2a</vt:lpstr>
      <vt:lpstr>Sup Figure2b</vt:lpstr>
      <vt:lpstr>Sup Figure 2c</vt:lpstr>
      <vt:lpstr>Sup Figure 2d</vt:lpstr>
      <vt:lpstr>Sup Figure 2e</vt:lpstr>
      <vt:lpstr>Sup Figure 2f</vt:lpstr>
      <vt:lpstr>Sup Figure 2g</vt:lpstr>
      <vt:lpstr>Sup Figure3a</vt:lpstr>
      <vt:lpstr>Sup Figure 3b</vt:lpstr>
      <vt:lpstr>Sup Table 1</vt:lpstr>
      <vt:lpstr>Figure 1a </vt:lpstr>
      <vt:lpstr>Figure 1b </vt:lpstr>
      <vt:lpstr>Figure 1c </vt:lpstr>
      <vt:lpstr>Figure 1d</vt:lpstr>
      <vt:lpstr>Figure 2a</vt:lpstr>
      <vt:lpstr>Figure 2b</vt:lpstr>
      <vt:lpstr>Figure 3a</vt:lpstr>
      <vt:lpstr>Figure 3b</vt:lpstr>
      <vt:lpstr>Figure 3c</vt:lpstr>
      <vt:lpstr>Figure 3d</vt:lpstr>
      <vt:lpstr>Figure 4a</vt:lpstr>
      <vt:lpstr>Figure 4b</vt:lpstr>
      <vt:lpstr>Figure 4c</vt:lpstr>
      <vt:lpstr>Figure 4d</vt:lpstr>
      <vt:lpstr>Figure 5a</vt:lpstr>
      <vt:lpstr>Figure 5b</vt:lpstr>
      <vt:lpstr>Figure 5c</vt:lpstr>
      <vt:lpstr>Figure 5d</vt:lpstr>
      <vt:lpstr>Figure 6a</vt:lpstr>
      <vt:lpstr>Figure 6b</vt:lpstr>
      <vt:lpstr>Table 3 SC1</vt:lpstr>
      <vt:lpstr>Table 3 SC2</vt:lpstr>
      <vt:lpstr>Table 3 SC3</vt:lpstr>
      <vt:lpstr>Table 3 SC4</vt:lpstr>
    </vt:vector>
  </TitlesOfParts>
  <Company>Swansea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J.E.PlacidoEscobar</dc:creator>
  <cp:lastModifiedBy>Zhang Y.</cp:lastModifiedBy>
  <dcterms:created xsi:type="dcterms:W3CDTF">2017-04-20T09:51:38Z</dcterms:created>
  <dcterms:modified xsi:type="dcterms:W3CDTF">2018-04-06T13:47:33Z</dcterms:modified>
</cp:coreProperties>
</file>