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nrico/GoogleDriveWork/Results/renamed/"/>
    </mc:Choice>
  </mc:AlternateContent>
  <bookViews>
    <workbookView xWindow="0" yWindow="460" windowWidth="25600" windowHeight="154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4" i="1" l="1"/>
  <c r="R4" i="1"/>
  <c r="R15" i="1"/>
  <c r="S18" i="1"/>
  <c r="Y4" i="1"/>
  <c r="Z4" i="1"/>
  <c r="Y5" i="1"/>
  <c r="Z5" i="1"/>
  <c r="Y6" i="1"/>
  <c r="Z6" i="1"/>
  <c r="Y7" i="1"/>
  <c r="Z7" i="1"/>
  <c r="Y8" i="1"/>
  <c r="Z8" i="1"/>
  <c r="Y9" i="1"/>
  <c r="Z9" i="1"/>
  <c r="Y10" i="1"/>
  <c r="Z10" i="1"/>
  <c r="Y11" i="1"/>
  <c r="Z11" i="1"/>
  <c r="Y12" i="1"/>
  <c r="Z12" i="1"/>
  <c r="Y13" i="1"/>
  <c r="Z13" i="1"/>
  <c r="Y14" i="1"/>
  <c r="Z14" i="1"/>
  <c r="Y15" i="1"/>
  <c r="Z15" i="1"/>
  <c r="Y16" i="1"/>
  <c r="Z16" i="1"/>
  <c r="Y17" i="1"/>
  <c r="Z17" i="1"/>
  <c r="Y18" i="1"/>
  <c r="Z18" i="1"/>
  <c r="Z3" i="1"/>
  <c r="Y3" i="1"/>
  <c r="R18" i="1"/>
  <c r="T18" i="1"/>
  <c r="U18" i="1"/>
  <c r="V18" i="1"/>
  <c r="W18" i="1"/>
  <c r="X18" i="1"/>
  <c r="R17" i="1"/>
  <c r="S17" i="1"/>
  <c r="T17" i="1"/>
  <c r="U17" i="1"/>
  <c r="V17" i="1"/>
  <c r="W17" i="1"/>
  <c r="X17" i="1"/>
  <c r="R16" i="1"/>
  <c r="S16" i="1"/>
  <c r="T16" i="1"/>
  <c r="U16" i="1"/>
  <c r="V16" i="1"/>
  <c r="W16" i="1"/>
  <c r="X16" i="1"/>
  <c r="S9" i="1"/>
  <c r="T9" i="1"/>
  <c r="U9" i="1"/>
  <c r="V9" i="1"/>
  <c r="W9" i="1"/>
  <c r="X9" i="1"/>
  <c r="X5" i="1"/>
  <c r="X6" i="1"/>
  <c r="X7" i="1"/>
  <c r="X8" i="1"/>
  <c r="X10" i="1"/>
  <c r="X11" i="1"/>
  <c r="X12" i="1"/>
  <c r="X13" i="1"/>
  <c r="X14" i="1"/>
  <c r="X15" i="1"/>
  <c r="X4" i="1"/>
  <c r="X3" i="1"/>
  <c r="S15" i="1"/>
  <c r="T15" i="1"/>
  <c r="U15" i="1"/>
  <c r="V15" i="1"/>
  <c r="W15" i="1"/>
  <c r="R13" i="1"/>
  <c r="R14" i="1"/>
  <c r="S14" i="1"/>
  <c r="T14" i="1"/>
  <c r="U14" i="1"/>
  <c r="V14" i="1"/>
  <c r="W14" i="1"/>
  <c r="S13" i="1"/>
  <c r="T13" i="1"/>
  <c r="U13" i="1"/>
  <c r="V13" i="1"/>
  <c r="W13" i="1"/>
  <c r="R11" i="1"/>
  <c r="S11" i="1"/>
  <c r="T11" i="1"/>
  <c r="U11" i="1"/>
  <c r="V11" i="1"/>
  <c r="W11" i="1"/>
  <c r="R12" i="1"/>
  <c r="S12" i="1"/>
  <c r="T12" i="1"/>
  <c r="U12" i="1"/>
  <c r="V12" i="1"/>
  <c r="W12" i="1"/>
  <c r="U4" i="1"/>
  <c r="U5" i="1"/>
  <c r="U6" i="1"/>
  <c r="U7" i="1"/>
  <c r="U8" i="1"/>
  <c r="U10" i="1"/>
  <c r="T4" i="1"/>
  <c r="T5" i="1"/>
  <c r="T6" i="1"/>
  <c r="T7" i="1"/>
  <c r="T8" i="1"/>
  <c r="T10" i="1"/>
  <c r="R7" i="1"/>
  <c r="S7" i="1"/>
  <c r="V7" i="1"/>
  <c r="W7" i="1"/>
  <c r="R8" i="1"/>
  <c r="S8" i="1"/>
  <c r="V8" i="1"/>
  <c r="W8" i="1"/>
  <c r="R9" i="1"/>
  <c r="R10" i="1"/>
  <c r="S10" i="1"/>
  <c r="V10" i="1"/>
  <c r="W10" i="1"/>
  <c r="W3" i="1"/>
  <c r="W4" i="1"/>
  <c r="W5" i="1"/>
  <c r="W6" i="1"/>
  <c r="V3" i="1"/>
  <c r="V4" i="1"/>
  <c r="V5" i="1"/>
  <c r="V6" i="1"/>
  <c r="U3" i="1"/>
  <c r="T3" i="1"/>
  <c r="S3" i="1"/>
  <c r="S5" i="1"/>
  <c r="S6" i="1"/>
  <c r="R3" i="1"/>
  <c r="R5" i="1"/>
  <c r="R6" i="1"/>
</calcChain>
</file>

<file path=xl/sharedStrings.xml><?xml version="1.0" encoding="utf-8"?>
<sst xmlns="http://schemas.openxmlformats.org/spreadsheetml/2006/main" count="113" uniqueCount="60">
  <si>
    <t>First Algorithm</t>
  </si>
  <si>
    <t>Second Algorithm</t>
  </si>
  <si>
    <t>only confuses a-o, b-h, ri-n whereas the second also confuses d-g and is not significantly better concerning the other faults</t>
  </si>
  <si>
    <t>compares "pictures" of letters to the shape of typed letters - I don't believe that a sensecheck is performed</t>
  </si>
  <si>
    <t>yes</t>
  </si>
  <si>
    <t>Both Algorithm</t>
  </si>
  <si>
    <t>I found less mistakes and I got to read more of the text</t>
  </si>
  <si>
    <t>the letters in the writing was similar to the letters that were in computer format</t>
  </si>
  <si>
    <t>It has less mistakes, the first mixed up 'a' and 'o' quite a bit.</t>
  </si>
  <si>
    <t>It detects the change in colour on the paper and interprets them to the closest possible letter, subsiquently righting it on the new paper.</t>
  </si>
  <si>
    <t>More sensitive recognition of lettering which might be confused e.g. a and o, q and g</t>
  </si>
  <si>
    <t>Recognition of the darker tones of handwriting in comparison to white foreground, matching of handwriting style to keyboard equivalent letters</t>
  </si>
  <si>
    <t>Time</t>
  </si>
  <si>
    <t>Configuration</t>
  </si>
  <si>
    <t>Participant</t>
  </si>
  <si>
    <t>Age</t>
  </si>
  <si>
    <t>Evaluation</t>
  </si>
  <si>
    <t>First Algoritm</t>
  </si>
  <si>
    <t>Second Algoritm</t>
  </si>
  <si>
    <t>Easier</t>
  </si>
  <si>
    <t>Best</t>
  </si>
  <si>
    <t>First</t>
  </si>
  <si>
    <t>Second</t>
  </si>
  <si>
    <t>Why you consider the algorithm is the best?</t>
  </si>
  <si>
    <t>How you think the system works technically?</t>
  </si>
  <si>
    <t>Trust</t>
  </si>
  <si>
    <t>Before</t>
  </si>
  <si>
    <t>After First Alg</t>
  </si>
  <si>
    <t>After Second Alg</t>
  </si>
  <si>
    <t>Same</t>
  </si>
  <si>
    <t>Real answer</t>
  </si>
  <si>
    <t>Motion</t>
  </si>
  <si>
    <t>No-motion</t>
  </si>
  <si>
    <t>I think both of them had about the same amount of errors, however the second one's were more obvious, while the first mostly mistook as for os</t>
  </si>
  <si>
    <t>Probably using some machine learning, and they are trained on a set of characters beforehand</t>
  </si>
  <si>
    <t>no</t>
  </si>
  <si>
    <t>Both Algorithms</t>
  </si>
  <si>
    <t>There were fewer mistakes in total.</t>
  </si>
  <si>
    <t>Recognising patterns of how letters are formed and comparing with the latin print letters</t>
  </si>
  <si>
    <t>Less mistakes</t>
  </si>
  <si>
    <t>From the shape of the character, correct words, sentense structure</t>
  </si>
  <si>
    <t>the errors are about ´a-o´ or connected handwriting such as ri-n. errors of the second alforithm are easier to guess and find out.</t>
  </si>
  <si>
    <t>people do not need to e-typeing by themselves and it is convenient althgough some mistakes happened in the process. it can work in many fields as along as people need to read materials online.</t>
  </si>
  <si>
    <t>I counted less mistakes in the second one.</t>
  </si>
  <si>
    <t>they copy the text which was scanned into a computer.</t>
  </si>
  <si>
    <t>the number of errors was lower, there were just some errors related to minor differences between "a" and "o"</t>
  </si>
  <si>
    <t>The performance of this OCRs is a very good one, in my opinion, and with some minor improvements, they can be optimised for a perfect translation</t>
  </si>
  <si>
    <t>It has mistakened less characters.</t>
  </si>
  <si>
    <t>Comparing a pixel map of the Automatic fonts characters with the pixel map of each character in the hand written document. Maybe, through overlapping.</t>
  </si>
  <si>
    <t>Fewer mistakes</t>
  </si>
  <si>
    <t>recognising the shapes and identifying them by attempting to match with a database</t>
  </si>
  <si>
    <t>The second algorithm only got mistakes when the words contain "a" and "o"</t>
  </si>
  <si>
    <t>It work effectively and the mistakes should not be very big troubles for understanding the whole text.</t>
  </si>
  <si>
    <t>Less error compared to the second one</t>
  </si>
  <si>
    <t>I think the E Text is translated based on the candidate's handwriting where some minor errors appeared during the translation process</t>
  </si>
  <si>
    <t>It only made mistakes, when the letters were very similar to each other, for example, it confused a and o, the second one, however, mistook g for a q several times, although these two letters should be easier to differentiate because they differ more in their appearance</t>
  </si>
  <si>
    <t>recognize the appearance and form of a letter and translate it into a printed one</t>
  </si>
  <si>
    <t>because I found less mistakes</t>
  </si>
  <si>
    <t>scaning the words and having a data base where the computer can recognize similarities between the data and words written</t>
  </si>
  <si>
    <t>Before and After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</si>
</sst>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3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/>
    <xf numFmtId="0" fontId="2" fillId="3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0" fontId="3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0" fillId="2" borderId="1" xfId="0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2" borderId="2" xfId="0" applyFill="1" applyBorder="1"/>
    <xf numFmtId="0" fontId="0" fillId="0" borderId="1" xfId="0" applyFill="1" applyBorder="1"/>
    <xf numFmtId="9" fontId="0" fillId="0" borderId="0" xfId="1" applyFont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0" fillId="0" borderId="2" xfId="0" applyFill="1" applyBorder="1"/>
    <xf numFmtId="16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</cellXfs>
  <cellStyles count="5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3"/>
  <sheetViews>
    <sheetView tabSelected="1" topLeftCell="K17" workbookViewId="0">
      <selection activeCell="Q19" sqref="Q19"/>
    </sheetView>
  </sheetViews>
  <sheetFormatPr baseColWidth="10" defaultRowHeight="16" x14ac:dyDescent="0.2"/>
  <cols>
    <col min="1" max="1" width="10.83203125" style="2"/>
    <col min="2" max="2" width="12.1640625" style="1" bestFit="1" customWidth="1"/>
    <col min="3" max="6" width="10.83203125" style="1"/>
    <col min="7" max="8" width="18.1640625" style="1" bestFit="1" customWidth="1"/>
    <col min="9" max="10" width="10.83203125" style="1"/>
    <col min="11" max="11" width="47.33203125" style="16" customWidth="1"/>
    <col min="12" max="12" width="50.1640625" style="17" customWidth="1"/>
    <col min="13" max="13" width="10.83203125" style="1"/>
    <col min="14" max="14" width="12.1640625" style="1" bestFit="1" customWidth="1"/>
    <col min="15" max="15" width="14.6640625" style="1" bestFit="1" customWidth="1"/>
    <col min="16" max="16" width="10.83203125" style="1"/>
    <col min="17" max="17" width="11.6640625" style="17" customWidth="1"/>
    <col min="18" max="18" width="12.1640625" bestFit="1" customWidth="1"/>
    <col min="19" max="19" width="14.5" bestFit="1" customWidth="1"/>
    <col min="24" max="24" width="11" customWidth="1"/>
  </cols>
  <sheetData>
    <row r="1" spans="1:26" s="1" customFormat="1" x14ac:dyDescent="0.2">
      <c r="A1" s="24" t="s">
        <v>12</v>
      </c>
      <c r="B1" s="25" t="s">
        <v>13</v>
      </c>
      <c r="C1" s="25" t="s">
        <v>14</v>
      </c>
      <c r="D1" s="25" t="s">
        <v>15</v>
      </c>
      <c r="E1" s="25" t="s">
        <v>16</v>
      </c>
      <c r="F1" s="25"/>
      <c r="G1" s="25" t="s">
        <v>19</v>
      </c>
      <c r="H1" s="25" t="s">
        <v>20</v>
      </c>
      <c r="I1" s="25" t="s">
        <v>12</v>
      </c>
      <c r="J1" s="25"/>
      <c r="K1" s="26" t="s">
        <v>23</v>
      </c>
      <c r="L1" s="26" t="s">
        <v>24</v>
      </c>
      <c r="M1" s="25" t="s">
        <v>25</v>
      </c>
      <c r="N1" s="25"/>
      <c r="O1" s="25"/>
      <c r="P1" s="25" t="s">
        <v>29</v>
      </c>
      <c r="Q1" s="22"/>
      <c r="R1" s="25" t="s">
        <v>16</v>
      </c>
      <c r="S1" s="25"/>
      <c r="T1" s="25" t="s">
        <v>19</v>
      </c>
      <c r="U1" s="25" t="s">
        <v>20</v>
      </c>
      <c r="V1" s="25" t="s">
        <v>25</v>
      </c>
      <c r="W1" s="25"/>
      <c r="X1" s="25"/>
      <c r="Y1" s="25" t="s">
        <v>59</v>
      </c>
      <c r="Z1" s="25"/>
    </row>
    <row r="2" spans="1:26" s="1" customFormat="1" x14ac:dyDescent="0.2">
      <c r="A2" s="24"/>
      <c r="B2" s="25"/>
      <c r="C2" s="25"/>
      <c r="D2" s="25"/>
      <c r="E2" s="4" t="s">
        <v>17</v>
      </c>
      <c r="F2" s="4" t="s">
        <v>18</v>
      </c>
      <c r="G2" s="25"/>
      <c r="H2" s="25"/>
      <c r="I2" s="4" t="s">
        <v>21</v>
      </c>
      <c r="J2" s="4" t="s">
        <v>22</v>
      </c>
      <c r="K2" s="26"/>
      <c r="L2" s="26"/>
      <c r="M2" s="4" t="s">
        <v>26</v>
      </c>
      <c r="N2" s="4" t="s">
        <v>27</v>
      </c>
      <c r="O2" s="4" t="s">
        <v>28</v>
      </c>
      <c r="P2" s="25"/>
      <c r="Q2" s="22" t="s">
        <v>30</v>
      </c>
      <c r="R2" s="4" t="s">
        <v>32</v>
      </c>
      <c r="S2" s="4" t="s">
        <v>31</v>
      </c>
      <c r="T2" s="25"/>
      <c r="U2" s="25"/>
      <c r="V2" s="4" t="s">
        <v>26</v>
      </c>
      <c r="W2" s="4" t="s">
        <v>32</v>
      </c>
      <c r="X2" s="4" t="s">
        <v>31</v>
      </c>
      <c r="Y2" s="21" t="s">
        <v>32</v>
      </c>
      <c r="Z2" s="21" t="s">
        <v>31</v>
      </c>
    </row>
    <row r="3" spans="1:26" s="3" customFormat="1" ht="51" x14ac:dyDescent="0.2">
      <c r="A3" s="5">
        <v>42419.471365740741</v>
      </c>
      <c r="B3" s="6">
        <v>12</v>
      </c>
      <c r="C3" s="6">
        <v>1</v>
      </c>
      <c r="D3" s="6">
        <v>22</v>
      </c>
      <c r="E3" s="6">
        <v>3</v>
      </c>
      <c r="F3" s="6">
        <v>4</v>
      </c>
      <c r="G3" s="6" t="s">
        <v>0</v>
      </c>
      <c r="H3" s="6" t="s">
        <v>1</v>
      </c>
      <c r="I3" s="7">
        <v>0</v>
      </c>
      <c r="J3" s="7">
        <v>0</v>
      </c>
      <c r="K3" s="12" t="s">
        <v>2</v>
      </c>
      <c r="L3" s="13" t="s">
        <v>3</v>
      </c>
      <c r="M3" s="13">
        <v>4</v>
      </c>
      <c r="N3" s="13">
        <v>3</v>
      </c>
      <c r="O3" s="13">
        <v>5</v>
      </c>
      <c r="P3" s="6" t="s">
        <v>4</v>
      </c>
      <c r="Q3" s="13"/>
      <c r="R3" s="11">
        <f>IF(B3=12,E3,F3)</f>
        <v>3</v>
      </c>
      <c r="S3" s="11">
        <f>IF(B3=12,F3,E3)</f>
        <v>4</v>
      </c>
      <c r="T3" s="11" t="str">
        <f>IF(B3=12,IF(G3="First Algorithm","no-motion","motion"),IF(G3="First Algorithm","motion","no-motion"))</f>
        <v>no-motion</v>
      </c>
      <c r="U3" s="11" t="str">
        <f>IF(B3=12,IF(H3="First Algorithm","no-motion","motion"),IF(H3="First Algorithm","motion","no-motion"))</f>
        <v>motion</v>
      </c>
      <c r="V3" s="11">
        <f>M3</f>
        <v>4</v>
      </c>
      <c r="W3" s="11">
        <f>IF(B3=12,N3,O3)</f>
        <v>3</v>
      </c>
      <c r="X3" s="11">
        <f>IF(B3=12,O3,N3)</f>
        <v>5</v>
      </c>
      <c r="Y3" s="11">
        <f>W3-V3</f>
        <v>-1</v>
      </c>
      <c r="Z3" s="11">
        <f>X3-V3</f>
        <v>1</v>
      </c>
    </row>
    <row r="4" spans="1:26" ht="34" x14ac:dyDescent="0.2">
      <c r="A4" s="8">
        <v>42419.494849537034</v>
      </c>
      <c r="B4" s="9">
        <v>21</v>
      </c>
      <c r="C4" s="9">
        <v>2</v>
      </c>
      <c r="D4" s="9">
        <v>20</v>
      </c>
      <c r="E4" s="9">
        <v>4</v>
      </c>
      <c r="F4" s="9">
        <v>3</v>
      </c>
      <c r="G4" s="9" t="s">
        <v>5</v>
      </c>
      <c r="H4" s="9" t="s">
        <v>0</v>
      </c>
      <c r="I4" s="10">
        <v>0</v>
      </c>
      <c r="J4" s="10">
        <v>0</v>
      </c>
      <c r="K4" s="14" t="s">
        <v>6</v>
      </c>
      <c r="L4" s="15" t="s">
        <v>7</v>
      </c>
      <c r="M4" s="15">
        <v>4</v>
      </c>
      <c r="N4" s="15">
        <v>5</v>
      </c>
      <c r="O4" s="15">
        <v>5</v>
      </c>
      <c r="P4" s="9" t="s">
        <v>4</v>
      </c>
      <c r="Q4" s="15"/>
      <c r="R4" s="19">
        <f t="shared" ref="R4:R6" si="0">IF(B4=12,E4,F4)</f>
        <v>3</v>
      </c>
      <c r="S4" s="19">
        <f t="shared" ref="S4:S6" si="1">IF(B4=12,F4,E4)</f>
        <v>4</v>
      </c>
      <c r="T4" s="19" t="str">
        <f t="shared" ref="T4:T6" si="2">IF(B4=12,IF(G4="First Algorithm","no-motion","motion"),IF(G4="First Algorithm","motion","no-motion"))</f>
        <v>no-motion</v>
      </c>
      <c r="U4" s="19" t="str">
        <f t="shared" ref="U4:U6" si="3">IF(B4=12,IF(H4="First Algorithm","no-motion","motion"),IF(H4="First Algorithm","motion","no-motion"))</f>
        <v>motion</v>
      </c>
      <c r="V4" s="19">
        <f t="shared" ref="V4:V6" si="4">M4</f>
        <v>4</v>
      </c>
      <c r="W4" s="19">
        <f t="shared" ref="W4:W6" si="5">IF(B4=12,N4,O4)</f>
        <v>5</v>
      </c>
      <c r="X4" s="19">
        <f>IF(B4=12,O4,N4)</f>
        <v>5</v>
      </c>
      <c r="Y4" s="19">
        <f t="shared" ref="Y4:Y18" si="6">W4-V4</f>
        <v>1</v>
      </c>
      <c r="Z4" s="19">
        <f t="shared" ref="Z4:Z18" si="7">X4-V4</f>
        <v>1</v>
      </c>
    </row>
    <row r="5" spans="1:26" s="3" customFormat="1" ht="51" x14ac:dyDescent="0.2">
      <c r="A5" s="5">
        <v>42419.505300925928</v>
      </c>
      <c r="B5" s="6">
        <v>12</v>
      </c>
      <c r="C5" s="6">
        <v>3</v>
      </c>
      <c r="D5" s="6">
        <v>18</v>
      </c>
      <c r="E5" s="6">
        <v>3</v>
      </c>
      <c r="F5" s="6">
        <v>4</v>
      </c>
      <c r="G5" s="6" t="s">
        <v>0</v>
      </c>
      <c r="H5" s="6" t="s">
        <v>1</v>
      </c>
      <c r="I5" s="7">
        <v>9.0277777777777787E-3</v>
      </c>
      <c r="J5" s="7">
        <v>1.1111111111111112E-2</v>
      </c>
      <c r="K5" s="12" t="s">
        <v>8</v>
      </c>
      <c r="L5" s="13" t="s">
        <v>9</v>
      </c>
      <c r="M5" s="13">
        <v>4</v>
      </c>
      <c r="N5" s="13">
        <v>3</v>
      </c>
      <c r="O5" s="13">
        <v>5</v>
      </c>
      <c r="P5" s="6" t="s">
        <v>4</v>
      </c>
      <c r="Q5" s="13"/>
      <c r="R5" s="11">
        <f t="shared" si="0"/>
        <v>3</v>
      </c>
      <c r="S5" s="11">
        <f t="shared" si="1"/>
        <v>4</v>
      </c>
      <c r="T5" s="11" t="str">
        <f t="shared" si="2"/>
        <v>no-motion</v>
      </c>
      <c r="U5" s="11" t="str">
        <f t="shared" si="3"/>
        <v>motion</v>
      </c>
      <c r="V5" s="11">
        <f t="shared" si="4"/>
        <v>4</v>
      </c>
      <c r="W5" s="11">
        <f t="shared" si="5"/>
        <v>3</v>
      </c>
      <c r="X5" s="11">
        <f t="shared" ref="X5:X15" si="8">IF(B5=12,O5,N5)</f>
        <v>5</v>
      </c>
      <c r="Y5" s="11">
        <f t="shared" si="6"/>
        <v>-1</v>
      </c>
      <c r="Z5" s="11">
        <f t="shared" si="7"/>
        <v>1</v>
      </c>
    </row>
    <row r="6" spans="1:26" ht="51" x14ac:dyDescent="0.2">
      <c r="A6" s="8">
        <v>42419.528807870367</v>
      </c>
      <c r="B6" s="9">
        <v>21</v>
      </c>
      <c r="C6" s="9">
        <v>4</v>
      </c>
      <c r="D6" s="9">
        <v>19</v>
      </c>
      <c r="E6" s="9">
        <v>4</v>
      </c>
      <c r="F6" s="9">
        <v>3</v>
      </c>
      <c r="G6" s="9" t="s">
        <v>1</v>
      </c>
      <c r="H6" s="9" t="s">
        <v>0</v>
      </c>
      <c r="I6" s="10">
        <v>0</v>
      </c>
      <c r="J6" s="10">
        <v>3.0555555555555555E-2</v>
      </c>
      <c r="K6" s="14" t="s">
        <v>10</v>
      </c>
      <c r="L6" s="15" t="s">
        <v>11</v>
      </c>
      <c r="M6" s="15">
        <v>4</v>
      </c>
      <c r="N6" s="15">
        <v>5</v>
      </c>
      <c r="O6" s="15">
        <v>4</v>
      </c>
      <c r="P6" s="9" t="s">
        <v>4</v>
      </c>
      <c r="Q6" s="15"/>
      <c r="R6" s="19">
        <f t="shared" si="0"/>
        <v>3</v>
      </c>
      <c r="S6" s="19">
        <f t="shared" si="1"/>
        <v>4</v>
      </c>
      <c r="T6" s="19" t="str">
        <f t="shared" si="2"/>
        <v>no-motion</v>
      </c>
      <c r="U6" s="19" t="str">
        <f t="shared" si="3"/>
        <v>motion</v>
      </c>
      <c r="V6" s="19">
        <f t="shared" si="4"/>
        <v>4</v>
      </c>
      <c r="W6" s="19">
        <f t="shared" si="5"/>
        <v>4</v>
      </c>
      <c r="X6" s="19">
        <f t="shared" si="8"/>
        <v>5</v>
      </c>
      <c r="Y6" s="19">
        <f t="shared" si="6"/>
        <v>0</v>
      </c>
      <c r="Z6" s="19">
        <f t="shared" si="7"/>
        <v>1</v>
      </c>
    </row>
    <row r="7" spans="1:26" s="3" customFormat="1" ht="51" x14ac:dyDescent="0.2">
      <c r="A7" s="5">
        <v>42419.567928240744</v>
      </c>
      <c r="B7" s="6">
        <v>12</v>
      </c>
      <c r="C7" s="6">
        <v>5</v>
      </c>
      <c r="D7" s="6">
        <v>19</v>
      </c>
      <c r="E7" s="6">
        <v>4</v>
      </c>
      <c r="F7" s="6">
        <v>4</v>
      </c>
      <c r="G7" s="6" t="s">
        <v>1</v>
      </c>
      <c r="H7" s="6" t="s">
        <v>0</v>
      </c>
      <c r="I7" s="7">
        <v>1.2499999999999999E-2</v>
      </c>
      <c r="J7" s="7">
        <v>1.6666666666666666E-2</v>
      </c>
      <c r="K7" s="12" t="s">
        <v>33</v>
      </c>
      <c r="L7" s="13" t="s">
        <v>34</v>
      </c>
      <c r="M7" s="13">
        <v>4</v>
      </c>
      <c r="N7" s="13">
        <v>5</v>
      </c>
      <c r="O7" s="13">
        <v>5</v>
      </c>
      <c r="P7" s="6" t="s">
        <v>35</v>
      </c>
      <c r="Q7" s="13" t="s">
        <v>36</v>
      </c>
      <c r="R7" s="11">
        <f t="shared" ref="R7:R10" si="9">IF(B7=12,E7,F7)</f>
        <v>4</v>
      </c>
      <c r="S7" s="11">
        <f t="shared" ref="S7:S10" si="10">IF(B7=12,F7,E7)</f>
        <v>4</v>
      </c>
      <c r="T7" s="11" t="str">
        <f t="shared" ref="T7:T10" si="11">IF(B7=12,IF(G7="First Algorithm","no-motion","motion"),IF(G7="First Algorithm","motion","no-motion"))</f>
        <v>motion</v>
      </c>
      <c r="U7" s="11" t="str">
        <f t="shared" ref="U7:U10" si="12">IF(B7=12,IF(H7="First Algorithm","no-motion","motion"),IF(H7="First Algorithm","motion","no-motion"))</f>
        <v>no-motion</v>
      </c>
      <c r="V7" s="11">
        <f t="shared" ref="V7:V10" si="13">M7</f>
        <v>4</v>
      </c>
      <c r="W7" s="11">
        <f t="shared" ref="W7:W10" si="14">IF(B7=12,N7,O7)</f>
        <v>5</v>
      </c>
      <c r="X7" s="11">
        <f t="shared" si="8"/>
        <v>5</v>
      </c>
      <c r="Y7" s="11">
        <f t="shared" si="6"/>
        <v>1</v>
      </c>
      <c r="Z7" s="11">
        <f t="shared" si="7"/>
        <v>1</v>
      </c>
    </row>
    <row r="8" spans="1:26" ht="34" x14ac:dyDescent="0.2">
      <c r="A8" s="8">
        <v>42419.593032407407</v>
      </c>
      <c r="B8" s="9">
        <v>21</v>
      </c>
      <c r="C8" s="9">
        <v>6</v>
      </c>
      <c r="D8" s="9">
        <v>20</v>
      </c>
      <c r="E8" s="9">
        <v>4</v>
      </c>
      <c r="F8" s="9">
        <v>4</v>
      </c>
      <c r="G8" s="9" t="s">
        <v>0</v>
      </c>
      <c r="H8" s="9" t="s">
        <v>0</v>
      </c>
      <c r="I8" s="10">
        <v>0</v>
      </c>
      <c r="J8" s="10">
        <v>0</v>
      </c>
      <c r="K8" s="14" t="s">
        <v>37</v>
      </c>
      <c r="L8" s="15" t="s">
        <v>38</v>
      </c>
      <c r="M8" s="15">
        <v>4</v>
      </c>
      <c r="N8" s="15">
        <v>5</v>
      </c>
      <c r="O8" s="15">
        <v>3</v>
      </c>
      <c r="P8" s="9" t="s">
        <v>4</v>
      </c>
      <c r="Q8" s="15"/>
      <c r="R8" s="19">
        <f t="shared" si="9"/>
        <v>4</v>
      </c>
      <c r="S8" s="19">
        <f t="shared" si="10"/>
        <v>4</v>
      </c>
      <c r="T8" s="19" t="str">
        <f t="shared" si="11"/>
        <v>motion</v>
      </c>
      <c r="U8" s="19" t="str">
        <f t="shared" si="12"/>
        <v>motion</v>
      </c>
      <c r="V8" s="19">
        <f t="shared" si="13"/>
        <v>4</v>
      </c>
      <c r="W8" s="19">
        <f t="shared" si="14"/>
        <v>3</v>
      </c>
      <c r="X8" s="19">
        <f t="shared" si="8"/>
        <v>5</v>
      </c>
      <c r="Y8" s="19">
        <f t="shared" si="6"/>
        <v>-1</v>
      </c>
      <c r="Z8" s="19">
        <f t="shared" si="7"/>
        <v>1</v>
      </c>
    </row>
    <row r="9" spans="1:26" s="3" customFormat="1" ht="34" x14ac:dyDescent="0.2">
      <c r="A9" s="5">
        <v>42419.612280092595</v>
      </c>
      <c r="B9" s="6">
        <v>12</v>
      </c>
      <c r="C9" s="6">
        <v>7</v>
      </c>
      <c r="D9" s="6">
        <v>22</v>
      </c>
      <c r="E9" s="6">
        <v>4</v>
      </c>
      <c r="F9" s="6">
        <v>5</v>
      </c>
      <c r="G9" s="6" t="s">
        <v>0</v>
      </c>
      <c r="H9" s="6" t="s">
        <v>1</v>
      </c>
      <c r="I9" s="7">
        <v>0</v>
      </c>
      <c r="J9" s="7">
        <v>0</v>
      </c>
      <c r="K9" s="12" t="s">
        <v>39</v>
      </c>
      <c r="L9" s="13" t="s">
        <v>40</v>
      </c>
      <c r="M9" s="13">
        <v>3</v>
      </c>
      <c r="N9" s="13">
        <v>4</v>
      </c>
      <c r="O9" s="13">
        <v>4</v>
      </c>
      <c r="P9" s="6" t="s">
        <v>4</v>
      </c>
      <c r="Q9" s="13"/>
      <c r="R9" s="11">
        <f t="shared" si="9"/>
        <v>4</v>
      </c>
      <c r="S9" s="11">
        <f t="shared" si="10"/>
        <v>5</v>
      </c>
      <c r="T9" s="11" t="str">
        <f t="shared" si="11"/>
        <v>no-motion</v>
      </c>
      <c r="U9" s="11" t="str">
        <f t="shared" si="12"/>
        <v>motion</v>
      </c>
      <c r="V9" s="11">
        <f t="shared" si="13"/>
        <v>3</v>
      </c>
      <c r="W9" s="11">
        <f t="shared" si="14"/>
        <v>4</v>
      </c>
      <c r="X9" s="11">
        <f t="shared" si="8"/>
        <v>4</v>
      </c>
      <c r="Y9" s="11">
        <f t="shared" si="6"/>
        <v>1</v>
      </c>
      <c r="Z9" s="11">
        <f t="shared" si="7"/>
        <v>1</v>
      </c>
    </row>
    <row r="10" spans="1:26" ht="68" x14ac:dyDescent="0.2">
      <c r="A10" s="8">
        <v>42419.637453703705</v>
      </c>
      <c r="B10" s="9">
        <v>21</v>
      </c>
      <c r="C10" s="9">
        <v>8</v>
      </c>
      <c r="D10" s="9">
        <v>23</v>
      </c>
      <c r="E10" s="9">
        <v>4</v>
      </c>
      <c r="F10" s="9">
        <v>3</v>
      </c>
      <c r="G10" s="9" t="s">
        <v>0</v>
      </c>
      <c r="H10" s="9" t="s">
        <v>0</v>
      </c>
      <c r="I10" s="10">
        <v>0</v>
      </c>
      <c r="J10" s="10">
        <v>6.2499999999999995E-3</v>
      </c>
      <c r="K10" s="14" t="s">
        <v>41</v>
      </c>
      <c r="L10" s="15" t="s">
        <v>42</v>
      </c>
      <c r="M10" s="15">
        <v>4</v>
      </c>
      <c r="N10" s="15">
        <v>4</v>
      </c>
      <c r="O10" s="15">
        <v>3</v>
      </c>
      <c r="P10" s="9" t="s">
        <v>4</v>
      </c>
      <c r="Q10" s="15"/>
      <c r="R10" s="19">
        <f t="shared" si="9"/>
        <v>3</v>
      </c>
      <c r="S10" s="19">
        <f t="shared" si="10"/>
        <v>4</v>
      </c>
      <c r="T10" s="19" t="str">
        <f t="shared" si="11"/>
        <v>motion</v>
      </c>
      <c r="U10" s="19" t="str">
        <f t="shared" si="12"/>
        <v>motion</v>
      </c>
      <c r="V10" s="19">
        <f t="shared" si="13"/>
        <v>4</v>
      </c>
      <c r="W10" s="19">
        <f t="shared" si="14"/>
        <v>3</v>
      </c>
      <c r="X10" s="19">
        <f t="shared" si="8"/>
        <v>4</v>
      </c>
      <c r="Y10" s="19">
        <f t="shared" si="6"/>
        <v>-1</v>
      </c>
      <c r="Z10" s="19">
        <f t="shared" si="7"/>
        <v>0</v>
      </c>
    </row>
    <row r="11" spans="1:26" s="3" customFormat="1" ht="34" x14ac:dyDescent="0.2">
      <c r="A11" s="5">
        <v>42419.694432870368</v>
      </c>
      <c r="B11" s="6">
        <v>12</v>
      </c>
      <c r="C11" s="6">
        <v>9</v>
      </c>
      <c r="D11" s="6">
        <v>21</v>
      </c>
      <c r="E11" s="6">
        <v>4</v>
      </c>
      <c r="F11" s="6">
        <v>5</v>
      </c>
      <c r="G11" s="6" t="s">
        <v>5</v>
      </c>
      <c r="H11" s="6" t="s">
        <v>1</v>
      </c>
      <c r="I11" s="7">
        <v>1.3888888888888889E-3</v>
      </c>
      <c r="J11" s="7">
        <v>0</v>
      </c>
      <c r="K11" s="12" t="s">
        <v>43</v>
      </c>
      <c r="L11" s="13" t="s">
        <v>44</v>
      </c>
      <c r="M11" s="13">
        <v>5</v>
      </c>
      <c r="N11" s="13">
        <v>3</v>
      </c>
      <c r="O11" s="13">
        <v>4</v>
      </c>
      <c r="P11" s="6" t="s">
        <v>4</v>
      </c>
      <c r="Q11" s="13"/>
      <c r="R11" s="11">
        <f t="shared" ref="R11:R12" si="15">IF(B11=12,E11,F11)</f>
        <v>4</v>
      </c>
      <c r="S11" s="11">
        <f t="shared" ref="S11:S12" si="16">IF(B11=12,F11,E11)</f>
        <v>5</v>
      </c>
      <c r="T11" s="11" t="str">
        <f t="shared" ref="T11:T12" si="17">IF(B11=12,IF(G11="First Algorithm","no-motion","motion"),IF(G11="First Algorithm","motion","no-motion"))</f>
        <v>motion</v>
      </c>
      <c r="U11" s="11" t="str">
        <f t="shared" ref="U11:U12" si="18">IF(B11=12,IF(H11="First Algorithm","no-motion","motion"),IF(H11="First Algorithm","motion","no-motion"))</f>
        <v>motion</v>
      </c>
      <c r="V11" s="11">
        <f t="shared" ref="V11:V12" si="19">M11</f>
        <v>5</v>
      </c>
      <c r="W11" s="11">
        <f t="shared" ref="W11:W12" si="20">IF(B11=12,N11,O11)</f>
        <v>3</v>
      </c>
      <c r="X11" s="11">
        <f t="shared" si="8"/>
        <v>4</v>
      </c>
      <c r="Y11" s="11">
        <f t="shared" si="6"/>
        <v>-2</v>
      </c>
      <c r="Z11" s="11">
        <f t="shared" si="7"/>
        <v>-1</v>
      </c>
    </row>
    <row r="12" spans="1:26" ht="51" x14ac:dyDescent="0.2">
      <c r="A12" s="8">
        <v>42422.466111111113</v>
      </c>
      <c r="B12" s="9">
        <v>21</v>
      </c>
      <c r="C12" s="9">
        <v>10</v>
      </c>
      <c r="D12" s="9">
        <v>19</v>
      </c>
      <c r="E12" s="9">
        <v>4</v>
      </c>
      <c r="F12" s="9">
        <v>4</v>
      </c>
      <c r="G12" s="9" t="s">
        <v>1</v>
      </c>
      <c r="H12" s="9" t="s">
        <v>0</v>
      </c>
      <c r="I12" s="10">
        <v>2.4305555555555556E-2</v>
      </c>
      <c r="J12" s="10">
        <v>4.1666666666666666E-3</v>
      </c>
      <c r="K12" s="14" t="s">
        <v>45</v>
      </c>
      <c r="L12" s="15" t="s">
        <v>46</v>
      </c>
      <c r="M12" s="15">
        <v>4</v>
      </c>
      <c r="N12" s="15">
        <v>4</v>
      </c>
      <c r="O12" s="15">
        <v>4</v>
      </c>
      <c r="P12" s="9" t="s">
        <v>4</v>
      </c>
      <c r="Q12" s="15"/>
      <c r="R12" s="19">
        <f t="shared" si="15"/>
        <v>4</v>
      </c>
      <c r="S12" s="19">
        <f t="shared" si="16"/>
        <v>4</v>
      </c>
      <c r="T12" s="19" t="str">
        <f t="shared" si="17"/>
        <v>no-motion</v>
      </c>
      <c r="U12" s="19" t="str">
        <f t="shared" si="18"/>
        <v>motion</v>
      </c>
      <c r="V12" s="19">
        <f t="shared" si="19"/>
        <v>4</v>
      </c>
      <c r="W12" s="19">
        <f t="shared" si="20"/>
        <v>4</v>
      </c>
      <c r="X12" s="19">
        <f t="shared" si="8"/>
        <v>4</v>
      </c>
      <c r="Y12" s="19">
        <f t="shared" si="6"/>
        <v>0</v>
      </c>
      <c r="Z12" s="19">
        <f t="shared" si="7"/>
        <v>0</v>
      </c>
    </row>
    <row r="13" spans="1:26" s="3" customFormat="1" ht="68" x14ac:dyDescent="0.2">
      <c r="A13" s="5">
        <v>42422.484143518515</v>
      </c>
      <c r="B13" s="6">
        <v>12</v>
      </c>
      <c r="C13" s="6">
        <v>11</v>
      </c>
      <c r="D13" s="6">
        <v>20</v>
      </c>
      <c r="E13" s="6">
        <v>3</v>
      </c>
      <c r="F13" s="6">
        <v>5</v>
      </c>
      <c r="G13" s="6" t="s">
        <v>0</v>
      </c>
      <c r="H13" s="6" t="s">
        <v>1</v>
      </c>
      <c r="I13" s="7">
        <v>6.9444444444444441E-3</v>
      </c>
      <c r="J13" s="7">
        <v>6.9444444444444447E-4</v>
      </c>
      <c r="K13" s="12" t="s">
        <v>47</v>
      </c>
      <c r="L13" s="13" t="s">
        <v>48</v>
      </c>
      <c r="M13" s="13">
        <v>4</v>
      </c>
      <c r="N13" s="13">
        <v>5</v>
      </c>
      <c r="O13" s="13">
        <v>5</v>
      </c>
      <c r="P13" s="6" t="s">
        <v>4</v>
      </c>
      <c r="Q13" s="13"/>
      <c r="R13" s="11">
        <f t="shared" ref="R13" si="21">IF(B13=12,E13,F13)</f>
        <v>3</v>
      </c>
      <c r="S13" s="11">
        <f t="shared" ref="S13" si="22">IF(B13=12,F13,E13)</f>
        <v>5</v>
      </c>
      <c r="T13" s="11" t="str">
        <f t="shared" ref="T13" si="23">IF(B13=12,IF(G13="First Algorithm","no-motion","motion"),IF(G13="First Algorithm","motion","no-motion"))</f>
        <v>no-motion</v>
      </c>
      <c r="U13" s="11" t="str">
        <f t="shared" ref="U13" si="24">IF(B13=12,IF(H13="First Algorithm","no-motion","motion"),IF(H13="First Algorithm","motion","no-motion"))</f>
        <v>motion</v>
      </c>
      <c r="V13" s="11">
        <f t="shared" ref="V13" si="25">M13</f>
        <v>4</v>
      </c>
      <c r="W13" s="11">
        <f t="shared" ref="W13" si="26">IF(B13=12,N13,O13)</f>
        <v>5</v>
      </c>
      <c r="X13" s="11">
        <f t="shared" si="8"/>
        <v>5</v>
      </c>
      <c r="Y13" s="11">
        <f t="shared" si="6"/>
        <v>1</v>
      </c>
      <c r="Z13" s="11">
        <f t="shared" si="7"/>
        <v>1</v>
      </c>
    </row>
    <row r="14" spans="1:26" ht="34" x14ac:dyDescent="0.2">
      <c r="A14" s="8">
        <v>42422.508171296293</v>
      </c>
      <c r="B14" s="9">
        <v>21</v>
      </c>
      <c r="C14" s="9">
        <v>12</v>
      </c>
      <c r="D14" s="9">
        <v>20</v>
      </c>
      <c r="E14" s="9">
        <v>3</v>
      </c>
      <c r="F14" s="9">
        <v>4</v>
      </c>
      <c r="G14" s="9" t="s">
        <v>1</v>
      </c>
      <c r="H14" s="9" t="s">
        <v>1</v>
      </c>
      <c r="I14" s="10">
        <v>0</v>
      </c>
      <c r="J14" s="10">
        <v>1.8055555555555557E-2</v>
      </c>
      <c r="K14" s="14" t="s">
        <v>49</v>
      </c>
      <c r="L14" s="15" t="s">
        <v>50</v>
      </c>
      <c r="M14" s="15">
        <v>4</v>
      </c>
      <c r="N14" s="15">
        <v>3</v>
      </c>
      <c r="O14" s="15">
        <v>4</v>
      </c>
      <c r="P14" s="9" t="s">
        <v>4</v>
      </c>
      <c r="Q14" s="15"/>
      <c r="R14" s="19">
        <f t="shared" ref="R14" si="27">IF(B14=12,E14,F14)</f>
        <v>4</v>
      </c>
      <c r="S14" s="19">
        <f t="shared" ref="S14" si="28">IF(B14=12,F14,E14)</f>
        <v>3</v>
      </c>
      <c r="T14" s="19" t="str">
        <f t="shared" ref="T14" si="29">IF(B14=12,IF(G14="First Algorithm","no-motion","motion"),IF(G14="First Algorithm","motion","no-motion"))</f>
        <v>no-motion</v>
      </c>
      <c r="U14" s="19" t="str">
        <f t="shared" ref="U14" si="30">IF(B14=12,IF(H14="First Algorithm","no-motion","motion"),IF(H14="First Algorithm","motion","no-motion"))</f>
        <v>no-motion</v>
      </c>
      <c r="V14" s="19">
        <f t="shared" ref="V14" si="31">M14</f>
        <v>4</v>
      </c>
      <c r="W14" s="19">
        <f t="shared" ref="W14" si="32">IF(B14=12,N14,O14)</f>
        <v>4</v>
      </c>
      <c r="X14" s="19">
        <f t="shared" si="8"/>
        <v>3</v>
      </c>
      <c r="Y14" s="19">
        <f t="shared" si="6"/>
        <v>0</v>
      </c>
      <c r="Z14" s="19">
        <f t="shared" si="7"/>
        <v>-1</v>
      </c>
    </row>
    <row r="15" spans="1:26" s="3" customFormat="1" ht="34" x14ac:dyDescent="0.2">
      <c r="A15" s="5">
        <v>42422.568888888891</v>
      </c>
      <c r="B15" s="6">
        <v>12</v>
      </c>
      <c r="C15" s="6">
        <v>13</v>
      </c>
      <c r="D15" s="6">
        <v>24</v>
      </c>
      <c r="E15" s="6">
        <v>3</v>
      </c>
      <c r="F15" s="6">
        <v>5</v>
      </c>
      <c r="G15" s="6" t="s">
        <v>36</v>
      </c>
      <c r="H15" s="6" t="s">
        <v>1</v>
      </c>
      <c r="I15" s="7">
        <v>0</v>
      </c>
      <c r="J15" s="7">
        <v>0</v>
      </c>
      <c r="K15" s="12" t="s">
        <v>51</v>
      </c>
      <c r="L15" s="13" t="s">
        <v>52</v>
      </c>
      <c r="M15" s="13">
        <v>4</v>
      </c>
      <c r="N15" s="13">
        <v>5</v>
      </c>
      <c r="O15" s="13">
        <v>5</v>
      </c>
      <c r="P15" s="6" t="s">
        <v>4</v>
      </c>
      <c r="Q15" s="13"/>
      <c r="R15" s="11">
        <f t="shared" ref="R15" si="33">IF(B15=12,E15,F15)</f>
        <v>3</v>
      </c>
      <c r="S15" s="11">
        <f t="shared" ref="S15" si="34">IF(B15=12,F15,E15)</f>
        <v>5</v>
      </c>
      <c r="T15" s="11" t="str">
        <f t="shared" ref="T15" si="35">IF(B15=12,IF(G15="First Algorithm","no-motion","motion"),IF(G15="First Algorithm","motion","no-motion"))</f>
        <v>motion</v>
      </c>
      <c r="U15" s="11" t="str">
        <f t="shared" ref="U15" si="36">IF(B15=12,IF(H15="First Algorithm","no-motion","motion"),IF(H15="First Algorithm","motion","no-motion"))</f>
        <v>motion</v>
      </c>
      <c r="V15" s="11">
        <f t="shared" ref="V15" si="37">M15</f>
        <v>4</v>
      </c>
      <c r="W15" s="11">
        <f t="shared" ref="W15" si="38">IF(B15=12,N15,O15)</f>
        <v>5</v>
      </c>
      <c r="X15" s="11">
        <f t="shared" si="8"/>
        <v>5</v>
      </c>
      <c r="Y15" s="11">
        <f t="shared" si="6"/>
        <v>1</v>
      </c>
      <c r="Z15" s="11">
        <f t="shared" si="7"/>
        <v>1</v>
      </c>
    </row>
    <row r="16" spans="1:26" ht="51" x14ac:dyDescent="0.2">
      <c r="A16" s="8">
        <v>42423.454189814816</v>
      </c>
      <c r="B16" s="9">
        <v>21</v>
      </c>
      <c r="C16" s="9">
        <v>14</v>
      </c>
      <c r="D16" s="9">
        <v>21</v>
      </c>
      <c r="E16" s="9">
        <v>4</v>
      </c>
      <c r="F16" s="9">
        <v>3</v>
      </c>
      <c r="G16" s="9" t="s">
        <v>36</v>
      </c>
      <c r="H16" s="9" t="s">
        <v>0</v>
      </c>
      <c r="I16" s="10">
        <v>3.7499999999999999E-2</v>
      </c>
      <c r="J16" s="10">
        <v>5.1388888888888894E-2</v>
      </c>
      <c r="K16" s="14" t="s">
        <v>53</v>
      </c>
      <c r="L16" s="15" t="s">
        <v>54</v>
      </c>
      <c r="M16" s="15">
        <v>4</v>
      </c>
      <c r="N16" s="15">
        <v>4</v>
      </c>
      <c r="O16" s="15">
        <v>3</v>
      </c>
      <c r="P16" s="9" t="s">
        <v>4</v>
      </c>
      <c r="Q16" s="15"/>
      <c r="R16" s="19">
        <f t="shared" ref="R16" si="39">IF(B16=12,E16,F16)</f>
        <v>3</v>
      </c>
      <c r="S16" s="19">
        <f t="shared" ref="S16" si="40">IF(B16=12,F16,E16)</f>
        <v>4</v>
      </c>
      <c r="T16" s="19" t="str">
        <f t="shared" ref="T16" si="41">IF(B16=12,IF(G16="First Algorithm","no-motion","motion"),IF(G16="First Algorithm","motion","no-motion"))</f>
        <v>no-motion</v>
      </c>
      <c r="U16" s="19" t="str">
        <f t="shared" ref="U16" si="42">IF(B16=12,IF(H16="First Algorithm","no-motion","motion"),IF(H16="First Algorithm","motion","no-motion"))</f>
        <v>motion</v>
      </c>
      <c r="V16" s="19">
        <f t="shared" ref="V16" si="43">M16</f>
        <v>4</v>
      </c>
      <c r="W16" s="19">
        <f t="shared" ref="W16" si="44">IF(B16=12,N16,O16)</f>
        <v>3</v>
      </c>
      <c r="X16" s="19">
        <f t="shared" ref="X16" si="45">IF(B16=12,O16,N16)</f>
        <v>4</v>
      </c>
      <c r="Y16" s="19">
        <f t="shared" si="6"/>
        <v>-1</v>
      </c>
      <c r="Z16" s="19">
        <f t="shared" si="7"/>
        <v>0</v>
      </c>
    </row>
    <row r="17" spans="1:26" s="3" customFormat="1" ht="102" x14ac:dyDescent="0.2">
      <c r="A17" s="5">
        <v>42423.614652777775</v>
      </c>
      <c r="B17" s="6">
        <v>12</v>
      </c>
      <c r="C17" s="6">
        <v>15</v>
      </c>
      <c r="D17" s="6">
        <v>23</v>
      </c>
      <c r="E17" s="6">
        <v>4</v>
      </c>
      <c r="F17" s="6">
        <v>3</v>
      </c>
      <c r="G17" s="6" t="s">
        <v>36</v>
      </c>
      <c r="H17" s="6" t="s">
        <v>0</v>
      </c>
      <c r="I17" s="7">
        <v>0</v>
      </c>
      <c r="J17" s="7">
        <v>0</v>
      </c>
      <c r="K17" s="12" t="s">
        <v>55</v>
      </c>
      <c r="L17" s="13" t="s">
        <v>56</v>
      </c>
      <c r="M17" s="13">
        <v>4</v>
      </c>
      <c r="N17" s="13">
        <v>3</v>
      </c>
      <c r="O17" s="13">
        <v>4</v>
      </c>
      <c r="P17" s="6" t="s">
        <v>4</v>
      </c>
      <c r="Q17" s="13"/>
      <c r="R17" s="11">
        <f t="shared" ref="R17" si="46">IF(B17=12,E17,F17)</f>
        <v>4</v>
      </c>
      <c r="S17" s="11">
        <f t="shared" ref="S17" si="47">IF(B17=12,F17,E17)</f>
        <v>3</v>
      </c>
      <c r="T17" s="11" t="str">
        <f t="shared" ref="T17" si="48">IF(B17=12,IF(G17="First Algorithm","no-motion","motion"),IF(G17="First Algorithm","motion","no-motion"))</f>
        <v>motion</v>
      </c>
      <c r="U17" s="11" t="str">
        <f t="shared" ref="U17" si="49">IF(B17=12,IF(H17="First Algorithm","no-motion","motion"),IF(H17="First Algorithm","motion","no-motion"))</f>
        <v>no-motion</v>
      </c>
      <c r="V17" s="11">
        <f t="shared" ref="V17" si="50">M17</f>
        <v>4</v>
      </c>
      <c r="W17" s="11">
        <f t="shared" ref="W17" si="51">IF(B17=12,N17,O17)</f>
        <v>3</v>
      </c>
      <c r="X17" s="11">
        <f t="shared" ref="X17" si="52">IF(B17=12,O17,N17)</f>
        <v>4</v>
      </c>
      <c r="Y17" s="11">
        <f t="shared" si="6"/>
        <v>-1</v>
      </c>
      <c r="Z17" s="11">
        <f t="shared" si="7"/>
        <v>0</v>
      </c>
    </row>
    <row r="18" spans="1:26" ht="51" x14ac:dyDescent="0.2">
      <c r="A18" s="8">
        <v>42423.757847222223</v>
      </c>
      <c r="B18" s="9">
        <v>21</v>
      </c>
      <c r="C18" s="9">
        <v>16</v>
      </c>
      <c r="D18" s="9">
        <v>20</v>
      </c>
      <c r="E18" s="9">
        <v>3</v>
      </c>
      <c r="F18" s="9">
        <v>4</v>
      </c>
      <c r="G18" s="9" t="s">
        <v>1</v>
      </c>
      <c r="H18" s="9" t="s">
        <v>1</v>
      </c>
      <c r="I18" s="10">
        <v>2.0833333333333333E-3</v>
      </c>
      <c r="J18" s="10">
        <v>2.4999999999999998E-2</v>
      </c>
      <c r="K18" s="14" t="s">
        <v>57</v>
      </c>
      <c r="L18" s="15" t="s">
        <v>58</v>
      </c>
      <c r="M18" s="15">
        <v>3</v>
      </c>
      <c r="N18" s="15">
        <v>3</v>
      </c>
      <c r="O18" s="15">
        <v>2</v>
      </c>
      <c r="P18" s="9" t="s">
        <v>4</v>
      </c>
      <c r="Q18" s="15"/>
      <c r="R18" s="19">
        <f t="shared" ref="R18" si="53">IF(B18=12,E18,F18)</f>
        <v>4</v>
      </c>
      <c r="S18" s="19">
        <f t="shared" ref="S18" si="54">IF(B18=12,F18,E18)</f>
        <v>3</v>
      </c>
      <c r="T18" s="19" t="str">
        <f t="shared" ref="T18" si="55">IF(B18=12,IF(G18="First Algorithm","no-motion","motion"),IF(G18="First Algorithm","motion","no-motion"))</f>
        <v>no-motion</v>
      </c>
      <c r="U18" s="19" t="str">
        <f t="shared" ref="U18" si="56">IF(B18=12,IF(H18="First Algorithm","no-motion","motion"),IF(H18="First Algorithm","motion","no-motion"))</f>
        <v>no-motion</v>
      </c>
      <c r="V18" s="19">
        <f t="shared" ref="V18" si="57">M18</f>
        <v>3</v>
      </c>
      <c r="W18" s="19">
        <f t="shared" ref="W18" si="58">IF(B18=12,N18,O18)</f>
        <v>2</v>
      </c>
      <c r="X18" s="19">
        <f t="shared" ref="X18" si="59">IF(B18=12,O18,N18)</f>
        <v>3</v>
      </c>
      <c r="Y18" s="19">
        <f t="shared" si="6"/>
        <v>-1</v>
      </c>
      <c r="Z18" s="19">
        <f t="shared" si="7"/>
        <v>0</v>
      </c>
    </row>
    <row r="19" spans="1:26" x14ac:dyDescent="0.2">
      <c r="R19" s="18"/>
    </row>
    <row r="20" spans="1:26" x14ac:dyDescent="0.2">
      <c r="R20" s="23"/>
      <c r="S20" s="23"/>
      <c r="V20" s="23"/>
      <c r="W20" s="23"/>
      <c r="X20" s="23"/>
      <c r="Y20" s="23"/>
    </row>
    <row r="27" spans="1:26" x14ac:dyDescent="0.2">
      <c r="T27" s="20"/>
      <c r="U27" s="20"/>
    </row>
    <row r="28" spans="1:26" x14ac:dyDescent="0.2">
      <c r="T28" s="20"/>
      <c r="U28" s="20"/>
    </row>
    <row r="36" spans="14:33" x14ac:dyDescent="0.2">
      <c r="N36"/>
      <c r="O36"/>
      <c r="P36"/>
      <c r="Q36" s="16"/>
    </row>
    <row r="37" spans="14:33" x14ac:dyDescent="0.2">
      <c r="N37"/>
      <c r="O37"/>
      <c r="P37"/>
      <c r="Q37" s="16"/>
    </row>
    <row r="38" spans="14:33" x14ac:dyDescent="0.2">
      <c r="V38" s="1"/>
      <c r="W38" s="1"/>
      <c r="X38" s="1"/>
      <c r="Y38" s="1"/>
      <c r="Z38" s="17"/>
      <c r="AE38" s="1"/>
      <c r="AF38" s="1"/>
      <c r="AG38" s="1"/>
    </row>
    <row r="39" spans="14:33" x14ac:dyDescent="0.2">
      <c r="V39" s="1"/>
      <c r="W39" s="1"/>
      <c r="X39" s="1"/>
      <c r="Y39" s="1"/>
      <c r="Z39" s="17"/>
      <c r="AE39" s="1"/>
      <c r="AF39" s="1"/>
      <c r="AG39" s="1"/>
    </row>
    <row r="40" spans="14:33" x14ac:dyDescent="0.2">
      <c r="V40" s="1"/>
      <c r="W40" s="1"/>
      <c r="X40" s="1"/>
      <c r="Y40" s="1"/>
      <c r="Z40" s="17"/>
      <c r="AE40" s="1"/>
      <c r="AF40" s="1"/>
      <c r="AG40" s="1"/>
    </row>
    <row r="41" spans="14:33" x14ac:dyDescent="0.2">
      <c r="V41" s="1"/>
      <c r="W41" s="1"/>
      <c r="X41" s="1"/>
      <c r="Y41" s="1"/>
      <c r="Z41" s="17"/>
      <c r="AE41" s="1"/>
      <c r="AF41" s="1"/>
      <c r="AG41" s="1"/>
    </row>
    <row r="42" spans="14:33" x14ac:dyDescent="0.2">
      <c r="V42" s="1"/>
      <c r="W42" s="1"/>
      <c r="X42" s="1"/>
      <c r="Y42" s="1"/>
      <c r="Z42" s="17"/>
      <c r="AE42" s="1"/>
      <c r="AF42" s="1"/>
      <c r="AG42" s="1"/>
    </row>
    <row r="43" spans="14:33" x14ac:dyDescent="0.2">
      <c r="N43"/>
      <c r="O43"/>
      <c r="P43"/>
      <c r="Q43" s="16"/>
      <c r="V43" s="1"/>
      <c r="Z43" s="16"/>
      <c r="AE43" s="1"/>
    </row>
    <row r="44" spans="14:33" x14ac:dyDescent="0.2">
      <c r="V44" s="1"/>
      <c r="W44" s="1"/>
      <c r="X44" s="1"/>
      <c r="Y44" s="1"/>
      <c r="Z44" s="17"/>
      <c r="AE44" s="1"/>
      <c r="AF44" s="1"/>
      <c r="AG44" s="1"/>
    </row>
    <row r="45" spans="14:33" x14ac:dyDescent="0.2">
      <c r="V45" s="1"/>
      <c r="W45" s="1"/>
      <c r="X45" s="1"/>
      <c r="Y45" s="1"/>
      <c r="Z45" s="17"/>
      <c r="AE45" s="1"/>
      <c r="AF45" s="1"/>
      <c r="AG45" s="1"/>
    </row>
    <row r="46" spans="14:33" x14ac:dyDescent="0.2">
      <c r="V46" s="1"/>
      <c r="W46" s="1"/>
      <c r="X46" s="1"/>
      <c r="Y46" s="1"/>
      <c r="Z46" s="17"/>
      <c r="AE46" s="1"/>
      <c r="AF46" s="1"/>
      <c r="AG46" s="1"/>
    </row>
    <row r="47" spans="14:33" x14ac:dyDescent="0.2">
      <c r="V47" s="1"/>
      <c r="W47" s="1"/>
      <c r="X47" s="1"/>
      <c r="Y47" s="1"/>
      <c r="Z47" s="17"/>
      <c r="AE47" s="1"/>
      <c r="AF47" s="1"/>
      <c r="AG47" s="1"/>
    </row>
    <row r="48" spans="14:33" x14ac:dyDescent="0.2">
      <c r="V48" s="1"/>
      <c r="W48" s="1"/>
      <c r="X48" s="1"/>
      <c r="Y48" s="1"/>
      <c r="Z48" s="17"/>
      <c r="AE48" s="1"/>
      <c r="AF48" s="1"/>
      <c r="AG48" s="1"/>
    </row>
    <row r="49" spans="14:33" x14ac:dyDescent="0.2">
      <c r="N49"/>
      <c r="O49"/>
      <c r="P49"/>
      <c r="Q49" s="16"/>
      <c r="V49" s="1"/>
      <c r="Z49" s="16"/>
      <c r="AE49" s="1"/>
    </row>
    <row r="50" spans="14:33" x14ac:dyDescent="0.2">
      <c r="V50" s="1"/>
      <c r="W50" s="1"/>
      <c r="X50" s="1"/>
      <c r="Y50" s="1"/>
      <c r="Z50" s="17"/>
      <c r="AE50" s="1"/>
      <c r="AF50" s="1"/>
      <c r="AG50" s="1"/>
    </row>
    <row r="51" spans="14:33" x14ac:dyDescent="0.2">
      <c r="V51" s="1"/>
      <c r="W51" s="1"/>
      <c r="X51" s="1"/>
      <c r="Y51" s="1"/>
      <c r="Z51" s="17"/>
      <c r="AE51" s="1"/>
      <c r="AF51" s="1"/>
      <c r="AG51" s="1"/>
    </row>
    <row r="52" spans="14:33" x14ac:dyDescent="0.2">
      <c r="V52" s="1"/>
      <c r="W52" s="1"/>
      <c r="X52" s="1"/>
      <c r="Y52" s="1"/>
      <c r="Z52" s="17"/>
      <c r="AE52" s="1"/>
      <c r="AF52" s="1"/>
      <c r="AG52" s="1"/>
    </row>
    <row r="53" spans="14:33" x14ac:dyDescent="0.2">
      <c r="V53" s="1"/>
      <c r="W53" s="1"/>
      <c r="X53" s="1"/>
      <c r="Y53" s="1"/>
      <c r="Z53" s="17"/>
      <c r="AE53" s="1"/>
      <c r="AF53" s="1"/>
      <c r="AG53" s="1"/>
    </row>
  </sheetData>
  <mergeCells count="17">
    <mergeCell ref="Y1:Z1"/>
    <mergeCell ref="K1:K2"/>
    <mergeCell ref="G1:G2"/>
    <mergeCell ref="H1:H2"/>
    <mergeCell ref="U1:U2"/>
    <mergeCell ref="V1:X1"/>
    <mergeCell ref="L1:L2"/>
    <mergeCell ref="M1:O1"/>
    <mergeCell ref="P1:P2"/>
    <mergeCell ref="R1:S1"/>
    <mergeCell ref="T1:T2"/>
    <mergeCell ref="A1:A2"/>
    <mergeCell ref="B1:B2"/>
    <mergeCell ref="C1:C2"/>
    <mergeCell ref="D1:D2"/>
    <mergeCell ref="I1:J1"/>
    <mergeCell ref="E1:F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2016-02-19T13:02:28Z</dcterms:created>
  <dcterms:modified xsi:type="dcterms:W3CDTF">2018-04-13T10:10:30Z</dcterms:modified>
</cp:coreProperties>
</file>