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filestore.soton.ac.uk\Library\Open-Access\Compliance-checking\JISC-APC\"/>
    </mc:Choice>
  </mc:AlternateContent>
  <bookViews>
    <workbookView xWindow="0" yWindow="0" windowWidth="28800" windowHeight="12345" tabRatio="696" firstSheet="1" activeTab="3"/>
  </bookViews>
  <sheets>
    <sheet name="introduction" sheetId="8" r:id="rId1"/>
    <sheet name="definitions" sheetId="11" r:id="rId2"/>
    <sheet name="Jisc APC template v4" sheetId="25" r:id="rId3"/>
    <sheet name="Discounts, memberships &amp; pre-pa" sheetId="23" r:id="rId4"/>
    <sheet name="Constrained values" sheetId="24" state="hidden" r:id="rId5"/>
  </sheets>
  <externalReferences>
    <externalReference r:id="rId6"/>
    <externalReference r:id="rId7"/>
    <externalReference r:id="rId8"/>
  </externalReferences>
  <definedNames>
    <definedName name="_xlnm.Print_Area" localSheetId="2">'Jisc APC template v4'!$A$3:$AB$22</definedName>
  </definedNames>
  <calcPr calcId="152511"/>
</workbook>
</file>

<file path=xl/calcChain.xml><?xml version="1.0" encoding="utf-8"?>
<calcChain xmlns="http://schemas.openxmlformats.org/spreadsheetml/2006/main">
  <c r="A3" i="23" l="1" a="1"/>
  <c r="A3" i="23" s="1"/>
  <c r="E3" i="23" l="1"/>
  <c r="G3" i="23"/>
  <c r="I3" i="23" s="1"/>
  <c r="H3" i="23"/>
  <c r="J3" i="23" s="1"/>
  <c r="A4" i="23" a="1"/>
  <c r="A4" i="23" s="1"/>
  <c r="A5" i="23" s="1" a="1"/>
  <c r="A5" i="23" s="1"/>
  <c r="F5" i="23" s="1"/>
  <c r="K5" i="23" s="1"/>
  <c r="F3" i="23"/>
  <c r="K3" i="23" s="1"/>
  <c r="A6" i="23" l="1" a="1"/>
  <c r="A6" i="23" s="1"/>
  <c r="H6" i="23" s="1"/>
  <c r="J6" i="23" s="1"/>
  <c r="G5" i="23"/>
  <c r="I5" i="23" s="1"/>
  <c r="H4" i="23"/>
  <c r="J4" i="23" s="1"/>
  <c r="E4" i="23"/>
  <c r="E5" i="23"/>
  <c r="H5" i="23"/>
  <c r="J5" i="23" s="1"/>
  <c r="F4" i="23"/>
  <c r="K4" i="23" s="1"/>
  <c r="G4" i="23"/>
  <c r="I4" i="23" s="1"/>
  <c r="A7" i="23" l="1" a="1"/>
  <c r="A7" i="23" s="1"/>
  <c r="E7" i="23" s="1"/>
  <c r="G6" i="23"/>
  <c r="I6" i="23" s="1"/>
  <c r="E6" i="23"/>
  <c r="F6" i="23"/>
  <c r="K6" i="23" s="1"/>
  <c r="F7" i="23" l="1"/>
  <c r="K7" i="23" s="1"/>
  <c r="A8" i="23" a="1"/>
  <c r="A8" i="23" s="1"/>
  <c r="G8" i="23" s="1"/>
  <c r="I8" i="23" s="1"/>
  <c r="H7" i="23"/>
  <c r="J7" i="23" s="1"/>
  <c r="G7" i="23"/>
  <c r="I7" i="23" s="1"/>
  <c r="E8" i="23" l="1"/>
  <c r="H8" i="23"/>
  <c r="J8" i="23" s="1"/>
  <c r="F8" i="23"/>
  <c r="K8" i="23" s="1"/>
  <c r="A9" i="23" a="1"/>
  <c r="A9" i="23" s="1"/>
  <c r="E9" i="23" s="1"/>
  <c r="F9" i="23" l="1"/>
  <c r="K9" i="23" s="1"/>
  <c r="H9" i="23"/>
  <c r="J9" i="23" s="1"/>
  <c r="A10" i="23" a="1"/>
  <c r="A10" i="23" s="1"/>
  <c r="A11" i="23" s="1" a="1"/>
  <c r="A11" i="23" s="1"/>
  <c r="G9" i="23"/>
  <c r="I9" i="23" s="1"/>
  <c r="E10" i="23" l="1"/>
  <c r="F10" i="23"/>
  <c r="K10" i="23" s="1"/>
  <c r="G10" i="23"/>
  <c r="I10" i="23" s="1"/>
  <c r="H10" i="23"/>
  <c r="J10" i="23" s="1"/>
  <c r="A12" i="23" a="1"/>
  <c r="A12" i="23" s="1"/>
  <c r="G12" i="23" s="1"/>
  <c r="I12" i="23" s="1"/>
  <c r="G11" i="23"/>
  <c r="I11" i="23" s="1"/>
  <c r="E11" i="23"/>
  <c r="F11" i="23"/>
  <c r="K11" i="23" s="1"/>
  <c r="H11" i="23"/>
  <c r="J11" i="23" s="1"/>
  <c r="H12" i="23" l="1"/>
  <c r="J12" i="23" s="1"/>
  <c r="A13" i="23" a="1"/>
  <c r="A13" i="23" s="1"/>
  <c r="H13" i="23" s="1"/>
  <c r="J13" i="23" s="1"/>
  <c r="F12" i="23"/>
  <c r="K12" i="23" s="1"/>
  <c r="E12" i="23"/>
  <c r="F13" i="23" l="1"/>
  <c r="K13" i="23" s="1"/>
  <c r="E13" i="23"/>
  <c r="G13" i="23"/>
  <c r="I13" i="23" s="1"/>
  <c r="A14" i="23" a="1"/>
  <c r="A14" i="23" s="1"/>
  <c r="A15" i="23" s="1" a="1"/>
  <c r="A15" i="23" s="1"/>
  <c r="F15" i="23" s="1"/>
  <c r="K15" i="23" s="1"/>
  <c r="G14" i="23" l="1"/>
  <c r="I14" i="23" s="1"/>
  <c r="H15" i="23"/>
  <c r="J15" i="23" s="1"/>
  <c r="A16" i="23" a="1"/>
  <c r="A16" i="23" s="1"/>
  <c r="E14" i="23"/>
  <c r="G15" i="23"/>
  <c r="I15" i="23" s="1"/>
  <c r="E15" i="23"/>
  <c r="H14" i="23"/>
  <c r="J14" i="23" s="1"/>
  <c r="F14" i="23"/>
  <c r="K14" i="23" s="1"/>
  <c r="E16" i="23" l="1"/>
  <c r="H16" i="23"/>
  <c r="J16" i="23" s="1"/>
  <c r="G16" i="23"/>
  <c r="I16" i="23" s="1"/>
  <c r="A17" i="23" a="1"/>
  <c r="A17" i="23" s="1"/>
  <c r="H17" i="23" s="1"/>
  <c r="J17" i="23" s="1"/>
  <c r="F16" i="23"/>
  <c r="K16" i="23" s="1"/>
  <c r="F17" i="23" l="1"/>
  <c r="K17" i="23" s="1"/>
  <c r="E17" i="23"/>
  <c r="A18" i="23" a="1"/>
  <c r="A18" i="23" s="1"/>
  <c r="G17" i="23"/>
  <c r="I17" i="23" s="1"/>
  <c r="H18" i="23" l="1"/>
  <c r="J18" i="23" s="1"/>
  <c r="G18" i="23"/>
  <c r="I18" i="23" s="1"/>
  <c r="E18" i="23"/>
  <c r="A19" i="23" a="1"/>
  <c r="A19" i="23" s="1"/>
  <c r="F18" i="23"/>
  <c r="K18" i="23" s="1"/>
  <c r="A20" i="23" l="1" a="1"/>
  <c r="A20" i="23" s="1"/>
  <c r="E19" i="23"/>
  <c r="H19" i="23"/>
  <c r="J19" i="23" s="1"/>
  <c r="F19" i="23"/>
  <c r="K19" i="23" s="1"/>
  <c r="G19" i="23"/>
  <c r="I19" i="23" s="1"/>
  <c r="A21" i="23" l="1" a="1"/>
  <c r="A21" i="23" s="1"/>
  <c r="F20" i="23"/>
  <c r="K20" i="23" s="1"/>
  <c r="G20" i="23"/>
  <c r="I20" i="23" s="1"/>
  <c r="H20" i="23"/>
  <c r="J20" i="23" s="1"/>
  <c r="E20" i="23"/>
  <c r="A22" i="23" l="1" a="1"/>
  <c r="A22" i="23" s="1"/>
  <c r="A23" i="23" s="1" a="1"/>
  <c r="A23" i="23" s="1"/>
  <c r="A24" i="23" s="1" a="1"/>
  <c r="A24" i="23" s="1"/>
  <c r="H21" i="23"/>
  <c r="J21" i="23" s="1"/>
  <c r="E21" i="23"/>
  <c r="F21" i="23"/>
  <c r="K21" i="23" s="1"/>
  <c r="G21" i="23"/>
  <c r="I21" i="23" s="1"/>
  <c r="E22" i="23" l="1"/>
  <c r="G22" i="23"/>
  <c r="I22" i="23" s="1"/>
  <c r="F22" i="23"/>
  <c r="K22" i="23" s="1"/>
  <c r="H22" i="23"/>
  <c r="J22" i="23" s="1"/>
  <c r="E23" i="23"/>
  <c r="F23" i="23"/>
  <c r="K23" i="23" s="1"/>
  <c r="H23" i="23"/>
  <c r="J23" i="23" s="1"/>
  <c r="G23" i="23"/>
  <c r="I23" i="23" s="1"/>
  <c r="A25" i="23" a="1"/>
  <c r="A25" i="23" s="1"/>
  <c r="A26" i="23" s="1" a="1"/>
  <c r="A26" i="23" s="1"/>
  <c r="H24" i="23"/>
  <c r="J24" i="23" s="1"/>
  <c r="E24" i="23"/>
  <c r="G24" i="23"/>
  <c r="I24" i="23" s="1"/>
  <c r="F24" i="23"/>
  <c r="K24" i="23" s="1"/>
  <c r="A27" i="23" l="1" a="1"/>
  <c r="A27" i="23" s="1"/>
  <c r="F27" i="23" s="1"/>
  <c r="K27" i="23" s="1"/>
  <c r="G26" i="23"/>
  <c r="I26" i="23" s="1"/>
  <c r="E26" i="23"/>
  <c r="F26" i="23"/>
  <c r="K26" i="23" s="1"/>
  <c r="H26" i="23"/>
  <c r="J26" i="23" s="1"/>
  <c r="E25" i="23"/>
  <c r="F25" i="23"/>
  <c r="K25" i="23" s="1"/>
  <c r="H25" i="23"/>
  <c r="J25" i="23" s="1"/>
  <c r="G25" i="23"/>
  <c r="I25" i="23" s="1"/>
  <c r="E27" i="23" l="1"/>
  <c r="H27" i="23"/>
  <c r="J27" i="23" s="1"/>
  <c r="G27" i="23"/>
  <c r="I27" i="23" s="1"/>
  <c r="A28" i="23" a="1"/>
  <c r="A28" i="23" s="1"/>
  <c r="F28" i="23" l="1"/>
  <c r="K28" i="23" s="1"/>
  <c r="E28" i="23"/>
  <c r="G28" i="23"/>
  <c r="I28" i="23" s="1"/>
  <c r="H28" i="23"/>
  <c r="J28" i="23" s="1"/>
  <c r="A29" i="23" a="1"/>
  <c r="A29" i="23" s="1"/>
  <c r="E29" i="23" s="1"/>
  <c r="F29" i="23" l="1"/>
  <c r="K29" i="23" s="1"/>
  <c r="G29" i="23"/>
  <c r="I29" i="23" s="1"/>
  <c r="H29" i="23"/>
  <c r="J29" i="23" s="1"/>
  <c r="A30" i="23" a="1"/>
  <c r="A30" i="23" s="1"/>
  <c r="H30" i="23" l="1"/>
  <c r="J30" i="23" s="1"/>
  <c r="A31" i="23" a="1"/>
  <c r="A31" i="23" s="1"/>
  <c r="G30" i="23"/>
  <c r="I30" i="23" s="1"/>
  <c r="E30" i="23"/>
  <c r="F30" i="23"/>
  <c r="K30" i="23" s="1"/>
  <c r="H31" i="23" l="1"/>
  <c r="J31" i="23" s="1"/>
  <c r="E31" i="23"/>
  <c r="G31" i="23"/>
  <c r="I31" i="23" s="1"/>
  <c r="F31" i="23"/>
  <c r="K31" i="23" s="1"/>
  <c r="A32" i="23" a="1"/>
  <c r="A32" i="23" s="1"/>
  <c r="G32" i="23" l="1"/>
  <c r="I32" i="23" s="1"/>
  <c r="E32" i="23"/>
  <c r="F32" i="23"/>
  <c r="K32" i="23" s="1"/>
  <c r="H32" i="23"/>
  <c r="J32" i="23" s="1"/>
  <c r="A33" i="23" a="1"/>
  <c r="A33" i="23" s="1"/>
  <c r="G33" i="23" l="1"/>
  <c r="I33" i="23" s="1"/>
  <c r="E33" i="23"/>
  <c r="F33" i="23"/>
  <c r="K33" i="23" s="1"/>
  <c r="H33" i="23"/>
  <c r="J33" i="23" s="1"/>
  <c r="A34" i="23" a="1"/>
  <c r="A34" i="23" s="1"/>
  <c r="G34" i="23" l="1"/>
  <c r="I34" i="23" s="1"/>
  <c r="F34" i="23"/>
  <c r="K34" i="23" s="1"/>
  <c r="H34" i="23"/>
  <c r="J34" i="23" s="1"/>
  <c r="E34" i="23"/>
  <c r="A35" i="23" a="1"/>
  <c r="A35" i="23" s="1"/>
  <c r="F35" i="23" l="1"/>
  <c r="K35" i="23" s="1"/>
  <c r="E35" i="23"/>
  <c r="H35" i="23"/>
  <c r="J35" i="23" s="1"/>
  <c r="G35" i="23"/>
  <c r="I35" i="23" s="1"/>
  <c r="A36" i="23" a="1"/>
  <c r="A36" i="23" s="1"/>
  <c r="E36" i="23" l="1"/>
  <c r="G36" i="23"/>
  <c r="I36" i="23" s="1"/>
  <c r="F36" i="23"/>
  <c r="K36" i="23" s="1"/>
  <c r="H36" i="23"/>
  <c r="J36" i="23" s="1"/>
  <c r="A37" i="23" a="1"/>
  <c r="A37" i="23" s="1"/>
  <c r="H37" i="23" l="1"/>
  <c r="J37" i="23" s="1"/>
  <c r="F37" i="23"/>
  <c r="K37" i="23" s="1"/>
  <c r="G37" i="23"/>
  <c r="I37" i="23" s="1"/>
  <c r="E37" i="23"/>
  <c r="A38" i="23" a="1"/>
  <c r="A38" i="23" s="1"/>
  <c r="G38" i="23" l="1"/>
  <c r="I38" i="23" s="1"/>
  <c r="H38" i="23"/>
  <c r="J38" i="23" s="1"/>
  <c r="E38" i="23"/>
  <c r="F38" i="23"/>
  <c r="K38" i="23" s="1"/>
  <c r="A39" i="23" a="1"/>
  <c r="A39" i="23" s="1"/>
  <c r="F39" i="23" l="1"/>
  <c r="K39" i="23" s="1"/>
  <c r="H39" i="23"/>
  <c r="J39" i="23" s="1"/>
  <c r="E39" i="23"/>
  <c r="G39" i="23"/>
  <c r="I39" i="23" s="1"/>
  <c r="A40" i="23" a="1"/>
  <c r="A40" i="23" s="1"/>
  <c r="E40" i="23" l="1"/>
  <c r="F40" i="23"/>
  <c r="K40" i="23" s="1"/>
  <c r="G40" i="23"/>
  <c r="I40" i="23" s="1"/>
  <c r="H40" i="23"/>
  <c r="J40" i="23" s="1"/>
  <c r="A41" i="23" a="1"/>
  <c r="A41" i="23" s="1"/>
  <c r="H41" i="23" l="1"/>
  <c r="J41" i="23" s="1"/>
  <c r="F41" i="23"/>
  <c r="K41" i="23" s="1"/>
  <c r="G41" i="23"/>
  <c r="I41" i="23" s="1"/>
  <c r="E41" i="23"/>
  <c r="A42" i="23" a="1"/>
  <c r="A42" i="23" s="1"/>
  <c r="F42" i="23" l="1"/>
  <c r="K42" i="23" s="1"/>
  <c r="G42" i="23"/>
  <c r="I42" i="23" s="1"/>
  <c r="H42" i="23"/>
  <c r="J42" i="23" s="1"/>
  <c r="E42" i="23"/>
  <c r="A43" i="23" a="1"/>
  <c r="A43" i="23" s="1"/>
  <c r="E43" i="23" l="1"/>
  <c r="F43" i="23"/>
  <c r="K43" i="23" s="1"/>
  <c r="G43" i="23"/>
  <c r="I43" i="23" s="1"/>
  <c r="H43" i="23"/>
  <c r="J43" i="23" s="1"/>
  <c r="A44" i="23" a="1"/>
  <c r="A44" i="23" s="1"/>
  <c r="H44" i="23" l="1"/>
  <c r="J44" i="23" s="1"/>
  <c r="E44" i="23"/>
  <c r="F44" i="23"/>
  <c r="K44" i="23" s="1"/>
  <c r="G44" i="23"/>
  <c r="I44" i="23" s="1"/>
  <c r="A45" i="23" a="1"/>
  <c r="A45" i="23" s="1"/>
  <c r="H45" i="23" l="1"/>
  <c r="J45" i="23" s="1"/>
  <c r="E45" i="23"/>
  <c r="F45" i="23"/>
  <c r="K45" i="23" s="1"/>
  <c r="G45" i="23"/>
  <c r="I45" i="23" s="1"/>
  <c r="A46" i="23" a="1"/>
  <c r="A46" i="23" s="1"/>
  <c r="G46" i="23" l="1"/>
  <c r="I46" i="23" s="1"/>
  <c r="H46" i="23"/>
  <c r="J46" i="23" s="1"/>
  <c r="E46" i="23"/>
  <c r="F46" i="23"/>
  <c r="K46" i="23" s="1"/>
  <c r="A47" i="23" a="1"/>
  <c r="A47" i="23" s="1"/>
  <c r="F47" i="23" l="1"/>
  <c r="K47" i="23" s="1"/>
  <c r="E47" i="23"/>
  <c r="G47" i="23"/>
  <c r="I47" i="23" s="1"/>
  <c r="H47" i="23"/>
  <c r="J47" i="23" s="1"/>
  <c r="A48" i="23" a="1"/>
  <c r="A48" i="23" s="1"/>
  <c r="E48" i="23" l="1"/>
  <c r="H48" i="23"/>
  <c r="J48" i="23" s="1"/>
  <c r="F48" i="23"/>
  <c r="K48" i="23" s="1"/>
  <c r="G48" i="23"/>
  <c r="I48" i="23" s="1"/>
  <c r="A49" i="23" a="1"/>
  <c r="A49" i="23" s="1"/>
  <c r="E49" i="23" l="1"/>
  <c r="F49" i="23"/>
  <c r="K49" i="23" s="1"/>
  <c r="G49" i="23"/>
  <c r="I49" i="23" s="1"/>
  <c r="H49" i="23"/>
  <c r="J49" i="23" s="1"/>
  <c r="A50" i="23" a="1"/>
  <c r="A50" i="23" s="1"/>
  <c r="G50" i="23" l="1"/>
  <c r="I50" i="23" s="1"/>
  <c r="H50" i="23"/>
  <c r="J50" i="23" s="1"/>
  <c r="E50" i="23"/>
  <c r="F50" i="23"/>
  <c r="K50" i="23" s="1"/>
</calcChain>
</file>

<file path=xl/comments1.xml><?xml version="1.0" encoding="utf-8"?>
<comments xmlns="http://schemas.openxmlformats.org/spreadsheetml/2006/main">
  <authors>
    <author>RCUK Guidance</author>
  </authors>
  <commentList>
    <comment ref="A4" authorId="0" shapeId="0">
      <text>
        <r>
          <rPr>
            <b/>
            <sz val="9"/>
            <color indexed="81"/>
            <rFont val="Tahoma"/>
            <family val="2"/>
          </rPr>
          <t>Guidance:</t>
        </r>
        <r>
          <rPr>
            <sz val="9"/>
            <color indexed="81"/>
            <rFont val="Tahoma"/>
            <family val="2"/>
          </rPr>
          <t xml:space="preserve">
Date on which the resource has been accepted for publication with all substantive changes made. Use most accurate date available, whether that is day (e.g. 2017-01-01), month (e.g. 2017-01), or year (e.g. 2017).</t>
        </r>
      </text>
    </comment>
    <comment ref="B4" authorId="0" shapeId="0">
      <text>
        <r>
          <rPr>
            <b/>
            <sz val="9"/>
            <color indexed="81"/>
            <rFont val="Tahoma"/>
            <family val="2"/>
          </rPr>
          <t>Guidance:</t>
        </r>
        <r>
          <rPr>
            <sz val="9"/>
            <color indexed="81"/>
            <rFont val="Tahoma"/>
            <family val="2"/>
          </rPr>
          <t xml:space="preserve">
PubMed unique identifier.</t>
        </r>
      </text>
    </comment>
    <comment ref="C4" authorId="0" shapeId="0">
      <text>
        <r>
          <rPr>
            <b/>
            <sz val="9"/>
            <color indexed="81"/>
            <rFont val="Tahoma"/>
            <family val="2"/>
          </rPr>
          <t>Guidance:</t>
        </r>
        <r>
          <rPr>
            <sz val="9"/>
            <color indexed="81"/>
            <rFont val="Tahoma"/>
            <family val="2"/>
          </rPr>
          <t xml:space="preserve">
The Digital Object Identifier.</t>
        </r>
      </text>
    </comment>
    <comment ref="D4" authorId="0" shapeId="0">
      <text>
        <r>
          <rPr>
            <b/>
            <sz val="9"/>
            <color indexed="81"/>
            <rFont val="Tahoma"/>
            <family val="2"/>
          </rPr>
          <t>Guidance:</t>
        </r>
        <r>
          <rPr>
            <sz val="9"/>
            <color indexed="81"/>
            <rFont val="Tahoma"/>
            <family val="2"/>
          </rPr>
          <t xml:space="preserve">
The name of the organisation making an article available. </t>
        </r>
        <r>
          <rPr>
            <b/>
            <sz val="9"/>
            <color indexed="81"/>
            <rFont val="Tahoma"/>
            <family val="2"/>
          </rPr>
          <t>Complete if no DOI or PMID is provided.</t>
        </r>
      </text>
    </comment>
    <comment ref="E4" authorId="0" shapeId="0">
      <text>
        <r>
          <rPr>
            <b/>
            <sz val="9"/>
            <color indexed="81"/>
            <rFont val="Tahoma"/>
            <family val="2"/>
          </rPr>
          <t>Guidance:</t>
        </r>
        <r>
          <rPr>
            <sz val="9"/>
            <color indexed="81"/>
            <rFont val="Tahoma"/>
            <family val="2"/>
          </rPr>
          <t xml:space="preserve">
Title of the work that the item is contained within: if it is not a journal but a book or conference proceeding, use the title of that instead. </t>
        </r>
        <r>
          <rPr>
            <b/>
            <sz val="9"/>
            <color indexed="81"/>
            <rFont val="Tahoma"/>
            <family val="2"/>
          </rPr>
          <t>Complete if no DOI or PMID is provided.</t>
        </r>
      </text>
    </comment>
    <comment ref="F4" authorId="0" shapeId="0">
      <text>
        <r>
          <rPr>
            <b/>
            <sz val="9"/>
            <color indexed="81"/>
            <rFont val="Tahoma"/>
            <family val="2"/>
          </rPr>
          <t>Guidance:</t>
        </r>
        <r>
          <rPr>
            <sz val="9"/>
            <color indexed="81"/>
            <rFont val="Tahoma"/>
            <family val="2"/>
          </rPr>
          <t xml:space="preserve">
The International Standard Serial Number. E-ISSN is preferred. Use ISBN if applicable. </t>
        </r>
        <r>
          <rPr>
            <b/>
            <sz val="9"/>
            <color indexed="81"/>
            <rFont val="Tahoma"/>
            <family val="2"/>
          </rPr>
          <t>Complete if no PMID or DOI is provided.</t>
        </r>
      </text>
    </comment>
    <comment ref="G4" authorId="0" shapeId="0">
      <text>
        <r>
          <rPr>
            <b/>
            <sz val="9"/>
            <color indexed="81"/>
            <rFont val="Tahoma"/>
            <family val="2"/>
          </rPr>
          <t xml:space="preserve"> Guidance:</t>
        </r>
        <r>
          <rPr>
            <sz val="9"/>
            <color indexed="81"/>
            <rFont val="Tahoma"/>
            <family val="2"/>
          </rPr>
          <t xml:space="preserve">
Select what kind of publication the item is published in from the drop-down list.</t>
        </r>
        <r>
          <rPr>
            <b/>
            <sz val="9"/>
            <color indexed="81"/>
            <rFont val="Tahoma"/>
            <family val="2"/>
          </rPr>
          <t xml:space="preserve"> Complete if no DOI or PMID is provided.</t>
        </r>
      </text>
    </comment>
    <comment ref="H4" authorId="0" shapeId="0">
      <text>
        <r>
          <rPr>
            <b/>
            <sz val="9"/>
            <color indexed="81"/>
            <rFont val="Tahoma"/>
            <family val="2"/>
          </rPr>
          <t>Guidance:</t>
        </r>
        <r>
          <rPr>
            <sz val="9"/>
            <color indexed="81"/>
            <rFont val="Tahoma"/>
            <family val="2"/>
          </rPr>
          <t xml:space="preserve">
Title of item, i.e. title of journal article, book chapter, conference paper etc.</t>
        </r>
      </text>
    </comment>
    <comment ref="I4" authorId="0" shapeId="0">
      <text>
        <r>
          <rPr>
            <b/>
            <sz val="9"/>
            <color indexed="81"/>
            <rFont val="Tahoma"/>
            <family val="2"/>
          </rPr>
          <t>Guidance:</t>
        </r>
        <r>
          <rPr>
            <sz val="9"/>
            <color indexed="81"/>
            <rFont val="Tahoma"/>
            <family val="2"/>
          </rPr>
          <t xml:space="preserve">
The date of earliest online availability. Use most accurate date available, whether that is day (e.g. 2017-01-01), month (e.g. 2017-01), or year (e.g. 2017).</t>
        </r>
      </text>
    </comment>
    <comment ref="J4" authorId="0" shapeId="0">
      <text>
        <r>
          <rPr>
            <b/>
            <sz val="9"/>
            <color indexed="81"/>
            <rFont val="Tahoma"/>
            <family val="2"/>
          </rPr>
          <t>Guidance:</t>
        </r>
        <r>
          <rPr>
            <sz val="9"/>
            <color indexed="81"/>
            <rFont val="Tahoma"/>
            <family val="2"/>
          </rPr>
          <t xml:space="preserve">
Select only from the </t>
        </r>
        <r>
          <rPr>
            <b/>
            <sz val="9"/>
            <color indexed="81"/>
            <rFont val="Tahoma"/>
            <family val="2"/>
          </rPr>
          <t>constrained</t>
        </r>
        <r>
          <rPr>
            <sz val="9"/>
            <color indexed="81"/>
            <rFont val="Tahoma"/>
            <family val="2"/>
          </rPr>
          <t xml:space="preserve"> </t>
        </r>
        <r>
          <rPr>
            <b/>
            <sz val="9"/>
            <color indexed="81"/>
            <rFont val="Tahoma"/>
            <family val="2"/>
          </rPr>
          <t>drop-down list</t>
        </r>
        <r>
          <rPr>
            <sz val="9"/>
            <color indexed="81"/>
            <rFont val="Tahoma"/>
            <family val="2"/>
          </rPr>
          <t>. State the source of funding to pay the APC: RCUK, COAF, Institutional, or Other. Explain any complications in the 'Notes' field. If there is more than one funder of the APC, state these in the following two columns.</t>
        </r>
      </text>
    </comment>
    <comment ref="K4" authorId="0" shapeId="0">
      <text>
        <r>
          <rPr>
            <b/>
            <sz val="9"/>
            <color indexed="81"/>
            <rFont val="Tahoma"/>
            <family val="2"/>
          </rPr>
          <t>Guidance:</t>
        </r>
        <r>
          <rPr>
            <sz val="9"/>
            <color indexed="81"/>
            <rFont val="Tahoma"/>
            <family val="2"/>
          </rPr>
          <t xml:space="preserve">
Complete if there is more than one fund that the APC is paid from. </t>
        </r>
        <r>
          <rPr>
            <b/>
            <sz val="9"/>
            <color indexed="81"/>
            <rFont val="Tahoma"/>
            <family val="2"/>
          </rPr>
          <t>Select only from the constrained drop-down list</t>
        </r>
      </text>
    </comment>
    <comment ref="L4" authorId="0" shapeId="0">
      <text>
        <r>
          <rPr>
            <b/>
            <sz val="9"/>
            <color indexed="81"/>
            <rFont val="Tahoma"/>
            <family val="2"/>
          </rPr>
          <t>Guidance:</t>
        </r>
        <r>
          <rPr>
            <sz val="9"/>
            <color indexed="81"/>
            <rFont val="Tahoma"/>
            <family val="2"/>
          </rPr>
          <t xml:space="preserve">
Complete if there are more than two funds that the APC is paid from.</t>
        </r>
        <r>
          <rPr>
            <b/>
            <sz val="9"/>
            <color indexed="81"/>
            <rFont val="Tahoma"/>
            <family val="2"/>
          </rPr>
          <t xml:space="preserve"> Select only from the constrained drop-down list</t>
        </r>
      </text>
    </comment>
    <comment ref="M4" authorId="0" shapeId="0">
      <text>
        <r>
          <rPr>
            <b/>
            <sz val="9"/>
            <color indexed="81"/>
            <rFont val="Tahoma"/>
            <family val="2"/>
          </rPr>
          <t>Guidance:</t>
        </r>
        <r>
          <rPr>
            <sz val="9"/>
            <color indexed="81"/>
            <rFont val="Tahoma"/>
            <family val="2"/>
          </rPr>
          <t xml:space="preserve">
</t>
        </r>
        <r>
          <rPr>
            <b/>
            <sz val="9"/>
            <color indexed="81"/>
            <rFont val="Tahoma"/>
            <family val="2"/>
          </rPr>
          <t>Select only from the constrained drop-down list.</t>
        </r>
        <r>
          <rPr>
            <sz val="9"/>
            <color indexed="81"/>
            <rFont val="Tahoma"/>
            <family val="2"/>
          </rPr>
          <t xml:space="preserve"> This may differ from the 'Fund that APC is paid from' field. Explain any complications in the 'Notes' field.  This field is optional when reporting to Jisc.</t>
        </r>
      </text>
    </comment>
    <comment ref="N4" authorId="0" shapeId="0">
      <text>
        <r>
          <rPr>
            <b/>
            <sz val="9"/>
            <color indexed="81"/>
            <rFont val="Tahoma"/>
            <family val="2"/>
          </rPr>
          <t>Guidance:</t>
        </r>
        <r>
          <rPr>
            <sz val="9"/>
            <color indexed="81"/>
            <rFont val="Tahoma"/>
            <family val="2"/>
          </rPr>
          <t xml:space="preserve">
Grant ID for first funder (column M). This field is optional if reporting to Jisc.</t>
        </r>
      </text>
    </comment>
    <comment ref="O4" authorId="0" shapeId="0">
      <text>
        <r>
          <rPr>
            <b/>
            <sz val="9"/>
            <color indexed="81"/>
            <rFont val="Tahoma"/>
            <family val="2"/>
          </rPr>
          <t>Guidance:</t>
        </r>
        <r>
          <rPr>
            <sz val="9"/>
            <color indexed="81"/>
            <rFont val="Tahoma"/>
            <family val="2"/>
          </rPr>
          <t xml:space="preserve">
The funder of the research - complete if there is more than one known funder. </t>
        </r>
        <r>
          <rPr>
            <b/>
            <sz val="9"/>
            <color indexed="81"/>
            <rFont val="Tahoma"/>
            <family val="2"/>
          </rPr>
          <t xml:space="preserve">Select only from the constrained drop-down list. </t>
        </r>
      </text>
    </comment>
    <comment ref="P4" authorId="0" shapeId="0">
      <text>
        <r>
          <rPr>
            <b/>
            <sz val="9"/>
            <color indexed="81"/>
            <rFont val="Tahoma"/>
            <family val="2"/>
          </rPr>
          <t>Guidance:</t>
        </r>
        <r>
          <rPr>
            <sz val="9"/>
            <color indexed="81"/>
            <rFont val="Tahoma"/>
            <family val="2"/>
          </rPr>
          <t xml:space="preserve">
Grant ID for second funder (column O).</t>
        </r>
      </text>
    </comment>
    <comment ref="Q4" authorId="0" shapeId="0">
      <text>
        <r>
          <rPr>
            <b/>
            <sz val="9"/>
            <color indexed="81"/>
            <rFont val="Tahoma"/>
            <family val="2"/>
          </rPr>
          <t>Guidance:</t>
        </r>
        <r>
          <rPr>
            <sz val="9"/>
            <color indexed="81"/>
            <rFont val="Tahoma"/>
            <family val="2"/>
          </rPr>
          <t xml:space="preserve">
The funder of the research - complete if there are more than two known funders.  </t>
        </r>
        <r>
          <rPr>
            <b/>
            <sz val="9"/>
            <color indexed="81"/>
            <rFont val="Tahoma"/>
            <family val="2"/>
          </rPr>
          <t>Select only from the constrained drop-down list.</t>
        </r>
        <r>
          <rPr>
            <sz val="9"/>
            <color indexed="81"/>
            <rFont val="Tahoma"/>
            <family val="2"/>
          </rPr>
          <t xml:space="preserve"> For any additional funders please add after "Notes" column.</t>
        </r>
      </text>
    </comment>
    <comment ref="R4" authorId="0" shapeId="0">
      <text>
        <r>
          <rPr>
            <b/>
            <sz val="9"/>
            <color indexed="81"/>
            <rFont val="Tahoma"/>
            <family val="2"/>
          </rPr>
          <t>Guidance:</t>
        </r>
        <r>
          <rPr>
            <sz val="9"/>
            <color indexed="81"/>
            <rFont val="Tahoma"/>
            <family val="2"/>
          </rPr>
          <t xml:space="preserve">
Grant ID for third funder (column Q).</t>
        </r>
      </text>
    </comment>
    <comment ref="S4" authorId="0" shapeId="0">
      <text>
        <r>
          <rPr>
            <b/>
            <sz val="9"/>
            <color indexed="81"/>
            <rFont val="Tahoma"/>
            <family val="2"/>
          </rPr>
          <t>Guidance:</t>
        </r>
        <r>
          <rPr>
            <sz val="9"/>
            <color indexed="81"/>
            <rFont val="Tahoma"/>
            <family val="2"/>
          </rPr>
          <t xml:space="preserve">
The date that payment leaves the institution's account. Use most accurate date available, whether that is day (e.g. 2017-01-01), month (e.g. 2017-01), or year (e.g. 2017).</t>
        </r>
      </text>
    </comment>
    <comment ref="T4" authorId="0" shapeId="0">
      <text>
        <r>
          <rPr>
            <b/>
            <sz val="9"/>
            <color indexed="81"/>
            <rFont val="Tahoma"/>
            <family val="2"/>
          </rPr>
          <t>Guidance:</t>
        </r>
        <r>
          <rPr>
            <sz val="9"/>
            <color indexed="81"/>
            <rFont val="Tahoma"/>
            <family val="2"/>
          </rPr>
          <t xml:space="preserve">
The amount that was paid for the APC, in the currency it was paid in, excluding VAT (where possible).</t>
        </r>
      </text>
    </comment>
    <comment ref="U4" authorId="0" shapeId="0">
      <text>
        <r>
          <rPr>
            <b/>
            <sz val="9"/>
            <color indexed="81"/>
            <rFont val="Tahoma"/>
            <family val="2"/>
          </rPr>
          <t>Guidance:</t>
        </r>
        <r>
          <rPr>
            <sz val="9"/>
            <color indexed="81"/>
            <rFont val="Tahoma"/>
            <family val="2"/>
          </rPr>
          <t xml:space="preserve">
Currency that the APC was originally paid in e.g. GBP, USD, EUR.</t>
        </r>
      </text>
    </comment>
    <comment ref="V4" authorId="0" shapeId="0">
      <text>
        <r>
          <rPr>
            <b/>
            <sz val="9"/>
            <color indexed="81"/>
            <rFont val="Tahoma"/>
            <family val="2"/>
          </rPr>
          <t>Guidance:</t>
        </r>
        <r>
          <rPr>
            <sz val="9"/>
            <color indexed="81"/>
            <rFont val="Tahoma"/>
            <family val="2"/>
          </rPr>
          <t xml:space="preserve">
The amount that was paid for the APC in GBP. Includes VAT but excludes additional publication costs. In the case where the amount is unknown or unclear, as with prepaid or offset APCs, leave blank and indicate the name of the deal under 'Discounts, memberships, &amp; pre-payment agreements.'</t>
        </r>
      </text>
    </comment>
    <comment ref="W4" authorId="0" shapeId="0">
      <text>
        <r>
          <rPr>
            <b/>
            <sz val="9"/>
            <color indexed="81"/>
            <rFont val="Tahoma"/>
            <family val="2"/>
          </rPr>
          <t>Guidance:</t>
        </r>
        <r>
          <rPr>
            <sz val="9"/>
            <color indexed="81"/>
            <rFont val="Tahoma"/>
            <family val="2"/>
          </rPr>
          <t xml:space="preserve">
The total of any additional costs charged by the publisher e.g. page and colour charges. This does not include transaction fees such as bank charges (these should be added to "Other OA costs" under section E of "RCUK Compliance tab") . Use the 'Notes' field for details.</t>
        </r>
      </text>
    </comment>
    <comment ref="X4" authorId="0" shapeId="0">
      <text>
        <r>
          <rPr>
            <b/>
            <sz val="9"/>
            <color indexed="81"/>
            <rFont val="Tahoma"/>
            <family val="2"/>
          </rPr>
          <t>Guidance:</t>
        </r>
        <r>
          <rPr>
            <sz val="9"/>
            <color indexed="81"/>
            <rFont val="Tahoma"/>
            <family val="2"/>
          </rPr>
          <t xml:space="preserve">
</t>
        </r>
        <r>
          <rPr>
            <b/>
            <sz val="9"/>
            <color indexed="81"/>
            <rFont val="Tahoma"/>
            <family val="2"/>
          </rPr>
          <t>Where possible, select from drop-down list.</t>
        </r>
        <r>
          <rPr>
            <sz val="9"/>
            <color indexed="81"/>
            <rFont val="Tahoma"/>
            <family val="2"/>
          </rPr>
          <t xml:space="preserve"> Specify whether there was a discount on the APC that was paid to a publisher, including instances where the institution has a pre-payment or membership agreement with the publisher. Please then fill in details about the deal in the "Discounts, memberships and pre-payments" tab.</t>
        </r>
      </text>
    </comment>
    <comment ref="Y4" authorId="0" shapeId="0">
      <text>
        <r>
          <rPr>
            <b/>
            <sz val="9"/>
            <color indexed="81"/>
            <rFont val="Tahoma"/>
            <family val="2"/>
          </rPr>
          <t>Guidance:</t>
        </r>
        <r>
          <rPr>
            <sz val="9"/>
            <color indexed="81"/>
            <rFont val="Tahoma"/>
            <family val="2"/>
          </rPr>
          <t xml:space="preserve">
Mandatory only for publications funded by COAF.</t>
        </r>
      </text>
    </comment>
    <comment ref="Z4" authorId="0" shapeId="0">
      <text>
        <r>
          <rPr>
            <b/>
            <sz val="9"/>
            <color indexed="81"/>
            <rFont val="Tahoma"/>
            <family val="2"/>
          </rPr>
          <t>Guidance:</t>
        </r>
        <r>
          <rPr>
            <sz val="9"/>
            <color indexed="81"/>
            <rFont val="Tahoma"/>
            <family val="2"/>
          </rPr>
          <t xml:space="preserve">
Mandatory only for publications funded by RCUK.</t>
        </r>
      </text>
    </comment>
    <comment ref="AA4" authorId="0" shapeId="0">
      <text>
        <r>
          <rPr>
            <b/>
            <sz val="9"/>
            <color indexed="81"/>
            <rFont val="Tahoma"/>
            <family val="2"/>
          </rPr>
          <t>Guidance:</t>
        </r>
        <r>
          <rPr>
            <sz val="9"/>
            <color indexed="81"/>
            <rFont val="Tahoma"/>
            <family val="2"/>
          </rPr>
          <t xml:space="preserve">
</t>
        </r>
        <r>
          <rPr>
            <b/>
            <sz val="9"/>
            <color indexed="81"/>
            <rFont val="Tahoma"/>
            <family val="2"/>
          </rPr>
          <t>Select from drop-down list.</t>
        </r>
        <r>
          <rPr>
            <sz val="9"/>
            <color indexed="81"/>
            <rFont val="Tahoma"/>
            <family val="2"/>
          </rPr>
          <t xml:space="preserve"> Specify the licence the article has been published under.</t>
        </r>
      </text>
    </comment>
    <comment ref="AB4" authorId="0" shapeId="0">
      <text>
        <r>
          <rPr>
            <b/>
            <sz val="9"/>
            <color indexed="81"/>
            <rFont val="Tahoma"/>
            <family val="2"/>
          </rPr>
          <t>Guidance:</t>
        </r>
        <r>
          <rPr>
            <sz val="9"/>
            <color indexed="81"/>
            <rFont val="Tahoma"/>
            <family val="2"/>
          </rPr>
          <t xml:space="preserve">
Free text field. This can include notes which clarify things for internal institutional purposes as well as notes to explain any context needed for external viewers.</t>
        </r>
      </text>
    </comment>
  </commentList>
</comments>
</file>

<file path=xl/sharedStrings.xml><?xml version="1.0" encoding="utf-8"?>
<sst xmlns="http://schemas.openxmlformats.org/spreadsheetml/2006/main" count="6331" uniqueCount="2020">
  <si>
    <t>This spreadsheet and all data contained within it are published under a Creative Commons CC0 license.</t>
  </si>
  <si>
    <t>Internal institutional data</t>
  </si>
  <si>
    <t>Bibliographic data</t>
  </si>
  <si>
    <t>PubMed ID</t>
  </si>
  <si>
    <t>DOI</t>
  </si>
  <si>
    <t>Publisher</t>
  </si>
  <si>
    <t>Journal</t>
  </si>
  <si>
    <t>ISSN</t>
  </si>
  <si>
    <t>Type of publication</t>
  </si>
  <si>
    <t>Article title</t>
  </si>
  <si>
    <t>Title of item, i.e. title of journal article, book chapter, conference paper etc.</t>
  </si>
  <si>
    <t>Date of publication</t>
  </si>
  <si>
    <t>Funding data</t>
  </si>
  <si>
    <t>Fund that APC is paid from (1)</t>
  </si>
  <si>
    <t>Fund that APC is paid from (2)</t>
  </si>
  <si>
    <t>Complete if there is more than one fund that the APC is paid from.</t>
  </si>
  <si>
    <t>Fund that APC is paid from (3)</t>
  </si>
  <si>
    <t>Complete if there are more than two funds that the APC is paid from.</t>
  </si>
  <si>
    <t>Funder of research (1)</t>
  </si>
  <si>
    <t>Funder of research (2)</t>
  </si>
  <si>
    <t>Funder of research (3)</t>
  </si>
  <si>
    <t>APC data</t>
  </si>
  <si>
    <t>Date of APC payment</t>
  </si>
  <si>
    <t>Currency of APC</t>
  </si>
  <si>
    <t>Discounts, memberships &amp; pre-payment agreements</t>
  </si>
  <si>
    <t>Amount of APC charged to COAF grant (include VAT if charged)</t>
  </si>
  <si>
    <t>License data</t>
  </si>
  <si>
    <t>Notes</t>
  </si>
  <si>
    <t>APC paid (£) including VAT if charged</t>
  </si>
  <si>
    <t>Licence</t>
  </si>
  <si>
    <t>RCUK</t>
  </si>
  <si>
    <t>COAF</t>
  </si>
  <si>
    <t>NERC</t>
  </si>
  <si>
    <t>British Heart Foundation</t>
  </si>
  <si>
    <t>EUR</t>
  </si>
  <si>
    <t>None</t>
  </si>
  <si>
    <t>Conference Paper/Proceeding/Abstract</t>
  </si>
  <si>
    <t>Institutional</t>
  </si>
  <si>
    <t>GBP</t>
  </si>
  <si>
    <t>Wellcome Trust</t>
  </si>
  <si>
    <t>Select from drop-down list. State the source of funding to pay the APC: RCUK, COAF, Institutional, or Other. Explain any complications in the 'Notes' field. If there is more than one funder of the APC, state these in the following two columns.</t>
  </si>
  <si>
    <t>CC BY</t>
  </si>
  <si>
    <t>CC BY-NC</t>
  </si>
  <si>
    <t>APC paid (actual currency) excluding VAT</t>
  </si>
  <si>
    <t>Additional publication costs (£)</t>
  </si>
  <si>
    <t>To the extent possible under law, Jisc and the higher education institution completing this template have waived all copyright and related or neighboring rights to this work.</t>
  </si>
  <si>
    <t>Grant ID (1)</t>
  </si>
  <si>
    <t>Grant ID (2)</t>
  </si>
  <si>
    <t>Grant ID (3)</t>
  </si>
  <si>
    <t>Amount of APC charged to RCUK OA fund (include VAT if charged)</t>
  </si>
  <si>
    <t xml:space="preserve"> </t>
  </si>
  <si>
    <t>rioxxterms:version_of_record</t>
  </si>
  <si>
    <t>dc:publisher</t>
  </si>
  <si>
    <t>dc:title</t>
  </si>
  <si>
    <t>rioxxterms:publication_date</t>
  </si>
  <si>
    <t>rioxxterms:project</t>
  </si>
  <si>
    <t>ali:license_ref</t>
  </si>
  <si>
    <t>dc:source</t>
  </si>
  <si>
    <t>The Digital Object Identifier.</t>
  </si>
  <si>
    <t>Select from drop-down list. Specify the licence the article has been published under.</t>
  </si>
  <si>
    <t>The total of any additional costs charged by the publisher e.g. page and colour charges. This does not include transaction fees such as bank charges. Use the 'Notes' field for details.</t>
  </si>
  <si>
    <t>The funder of the research. Complete if there is more than one funder.</t>
  </si>
  <si>
    <t>The funder of the research. Complete if there are more than two funders.</t>
  </si>
  <si>
    <t>Mandatory only for publications funded by COAF.</t>
  </si>
  <si>
    <t>https://www.jisc-collections.ac.uk/Jisc-Monitor/APC-data-collection/</t>
  </si>
  <si>
    <t>An FAQ can be found here:</t>
  </si>
  <si>
    <t>For full details visit the Jisc Collections website, where the template can be downloaded:</t>
  </si>
  <si>
    <t>Introduction to the template</t>
  </si>
  <si>
    <t>https://www.jisc-collections.ac.uk/Jisc-Monitor/APC-data-collection/Jisc-APC-template-FAQ/</t>
  </si>
  <si>
    <t>Equivalent RIOXX field</t>
  </si>
  <si>
    <t>Equivalent CASRAI field</t>
  </si>
  <si>
    <t>Free text field. This can include notes which clarify things for internal institutional purposes as well as notes to explain any context needed for external viewers.</t>
  </si>
  <si>
    <t>Definitions of metadata fields</t>
  </si>
  <si>
    <t>http://dictionary.casrai.org/Internal_OA_Cost_Application/External_Notes</t>
  </si>
  <si>
    <t>http://dictionary.casrai.org/Journal_Article/DOI</t>
  </si>
  <si>
    <t>http://dictionary.casrai.org/Journal_Article/ISSN</t>
  </si>
  <si>
    <t>http://dictionary.casrai.org/Journal_Article/Publisher_Name</t>
  </si>
  <si>
    <t>http://dictionary.casrai.org/Journal_Article/Journal</t>
  </si>
  <si>
    <t>http://dictionary.casrai.org/Journal_Article/Article_Title</t>
  </si>
  <si>
    <t>http://dictionary.casrai.org/Journal_Article/Publication_Date</t>
  </si>
  <si>
    <t>http://dictionary.casrai.org/APC_Payment/Licence_Type</t>
  </si>
  <si>
    <t>http://dictionary.casrai.org/APC_Payment/Date</t>
  </si>
  <si>
    <t>http://dictionary.casrai.org/APC_Payment/Currency</t>
  </si>
  <si>
    <t>http://dictionary.casrai.org/APC_Payment/Amount_Paid</t>
  </si>
  <si>
    <t>http://dictionary.casrai.org/APC_Payment/Source_Fund(s)</t>
  </si>
  <si>
    <t>It is recommended that institutions archive the spreadsheets or CSVs that they release in an online research repository, such as figshare or their own institutional repository. Jisc Collections can do this on behalf of institutions if they wish. Please contact jisc.apc@jisc.ac.uk for further information.</t>
  </si>
  <si>
    <t>The date of earliest online availability. Use most accurate date available, whether that is day (e.g. 2017-01-01), month (e.g. 2017-01), or year (e.g. 2017).</t>
  </si>
  <si>
    <t>Currency that the APC was originally paid in e.g. GBP, USD, EUR.</t>
  </si>
  <si>
    <t>The amount that was paid for the APC in GBP. Includes VAT but excludes additional publication costs. In the case where the amount is unknown or unclear, as with prepaid or offset APCs, leave blank and indicate the name of the deal under 'Discounts, memberships, &amp; pre-payment agreements.'</t>
  </si>
  <si>
    <t>Select from drop-down list. Specify whether there was a discount on the APC that was paid to a publisher, including instances where the institution has a pre-payment or membership agreement with the publisher.</t>
  </si>
  <si>
    <t>Mandatory only for publications funded by RCUK.</t>
  </si>
  <si>
    <t>Date of acceptance</t>
  </si>
  <si>
    <t>Date on which the resource has been accepted for publication with all substantive changes made. Use most accurate date available, whether that is day (e.g. 2017-01-01), month (e.g. 2017-01), or year (e.g. 2017).</t>
  </si>
  <si>
    <t>dcterms:dateAccepted</t>
  </si>
  <si>
    <t>http://dictionary.casrai.org/Journal_Article/Final_Acceptance_Date</t>
  </si>
  <si>
    <t>PubMed unique identifier.</t>
  </si>
  <si>
    <t xml:space="preserve">http://dictionary.casrai.org/Output_ID_Types/PMID </t>
  </si>
  <si>
    <t>rioxxterms:type</t>
  </si>
  <si>
    <t>Grant ID for second funder.</t>
  </si>
  <si>
    <t>Grant ID for third funder.</t>
  </si>
  <si>
    <t>The date that payment leaves the institution's account. Use most accurate date available, whether that is day (e.g. 2017-01-01), month (e.g. 2017-01), or year (e.g. 2017).</t>
  </si>
  <si>
    <t>The amount that was paid for the APC, in the currency it was paid in, excluding VAT. In the case where the amount is unknown or unclear, as with prepaid or offset APCs, leave blank and indicate the name of the deal under 'Discounts, memberships, &amp; pre-payment agreements.'</t>
  </si>
  <si>
    <t>Elsevier_Prepayment</t>
  </si>
  <si>
    <t>ACS_AuthorChoice Institutional membership discount</t>
  </si>
  <si>
    <t>ACS_AuthorChoice membership discount</t>
  </si>
  <si>
    <t xml:space="preserve">Author_Supporter/Membership Discount </t>
  </si>
  <si>
    <t>Institutional_Prepayment</t>
  </si>
  <si>
    <t>Institutional_IEEE_Discount</t>
  </si>
  <si>
    <t>JiscCollections_RSC</t>
  </si>
  <si>
    <t>Institutional_ membership discount</t>
  </si>
  <si>
    <t>De Gruyter offset</t>
  </si>
  <si>
    <t>Springer Compact</t>
  </si>
  <si>
    <t>Sage prepayment</t>
  </si>
  <si>
    <t>JiscCollections_RSC_Read&amp;Publish</t>
  </si>
  <si>
    <t xml:space="preserve">JiscCollections_IOPP </t>
  </si>
  <si>
    <t>JiscCollections_Taylor &amp; Francis</t>
  </si>
  <si>
    <t>Number of APCs</t>
  </si>
  <si>
    <t>Other</t>
  </si>
  <si>
    <t>Data paper</t>
  </si>
  <si>
    <t>Letter</t>
  </si>
  <si>
    <t>European Union</t>
  </si>
  <si>
    <t>Case report</t>
  </si>
  <si>
    <t>NIH</t>
  </si>
  <si>
    <t>Methods and protocols</t>
  </si>
  <si>
    <t>Working paper</t>
  </si>
  <si>
    <t>Parkinson's UK</t>
  </si>
  <si>
    <t>Consultancy Report</t>
  </si>
  <si>
    <t>Cancer Research UK</t>
  </si>
  <si>
    <t>Thesis</t>
  </si>
  <si>
    <t>Unspecified/unclear</t>
  </si>
  <si>
    <t>Technical Standard</t>
  </si>
  <si>
    <t>Author copyright</t>
  </si>
  <si>
    <t>Bloodwise</t>
  </si>
  <si>
    <t>Technical Report</t>
  </si>
  <si>
    <t>Publisher copyright</t>
  </si>
  <si>
    <t>Arthritis Research UK</t>
  </si>
  <si>
    <t>Policy briefing report</t>
  </si>
  <si>
    <t>CC BY-NC-ND</t>
  </si>
  <si>
    <t>STFC</t>
  </si>
  <si>
    <t>Monograph</t>
  </si>
  <si>
    <t>CC BY-NC-SA</t>
  </si>
  <si>
    <t>Manual/Guide</t>
  </si>
  <si>
    <t>CC BY-ND</t>
  </si>
  <si>
    <t>MRC</t>
  </si>
  <si>
    <t>Journal Article/Review</t>
  </si>
  <si>
    <t>ESRC</t>
  </si>
  <si>
    <t>CC BY-SA</t>
  </si>
  <si>
    <t>EPSRC</t>
  </si>
  <si>
    <t>Book edited</t>
  </si>
  <si>
    <t>BBSRC</t>
  </si>
  <si>
    <t>Book chapter</t>
  </si>
  <si>
    <t>CC0</t>
  </si>
  <si>
    <t>Book</t>
  </si>
  <si>
    <r>
      <t xml:space="preserve">Additionally, fields highlighted in green are considered by RCUK to be required for their reporting purposes. RCUK recognises the difficulty some institutions may have in providing this level of information and request that Research Organisations make their best endeavours to provide the information requested. If you need further advice or have specific issues please contact RCUK at: </t>
    </r>
    <r>
      <rPr>
        <b/>
        <sz val="10"/>
        <color theme="1"/>
        <rFont val="Arial"/>
        <family val="2"/>
      </rPr>
      <t xml:space="preserve">openaccess@rcuk.ac.uk </t>
    </r>
    <r>
      <rPr>
        <sz val="10"/>
        <color theme="1"/>
        <rFont val="Arial"/>
        <family val="2"/>
      </rPr>
      <t xml:space="preserve"> </t>
    </r>
  </si>
  <si>
    <t>E-ISSN</t>
  </si>
  <si>
    <t>Column name</t>
  </si>
  <si>
    <t>Description</t>
  </si>
  <si>
    <t>APC expenditure including VAT (£)</t>
  </si>
  <si>
    <t>Total amount of APC charged to RCUK OA fund including VAT (£)</t>
  </si>
  <si>
    <t>Total amount of APC charged to COAF grant including VAT (£)</t>
  </si>
  <si>
    <r>
      <t xml:space="preserve">This is </t>
    </r>
    <r>
      <rPr>
        <b/>
        <sz val="10"/>
        <rFont val="Arial"/>
        <family val="2"/>
      </rPr>
      <t xml:space="preserve">populated automatically </t>
    </r>
    <r>
      <rPr>
        <sz val="10"/>
        <rFont val="Arial"/>
        <family val="2"/>
      </rPr>
      <t>from the 'Discounts, memberships &amp; pre-payment agreements' column on "JISC APC template"</t>
    </r>
  </si>
  <si>
    <t>Membership price including VAT (£)</t>
  </si>
  <si>
    <t>Membership price  charged to COAF including VAT (£)</t>
  </si>
  <si>
    <t>Membership price charged to RCUK including VAT (£)</t>
  </si>
  <si>
    <t>Total cost to COAF including VAT (£)</t>
  </si>
  <si>
    <t>Total cost to RCUK including VAT (£)</t>
  </si>
  <si>
    <t>Total expenditure including VAT (£)</t>
  </si>
  <si>
    <t>AHRC</t>
  </si>
  <si>
    <t>NC3Rs</t>
  </si>
  <si>
    <r>
      <t xml:space="preserve">This is </t>
    </r>
    <r>
      <rPr>
        <b/>
        <sz val="10"/>
        <rFont val="Arial"/>
        <family val="2"/>
      </rPr>
      <t>calculated</t>
    </r>
    <r>
      <rPr>
        <sz val="10"/>
        <rFont val="Arial"/>
        <family val="2"/>
      </rPr>
      <t xml:space="preserve"> </t>
    </r>
    <r>
      <rPr>
        <b/>
        <sz val="10"/>
        <rFont val="Arial"/>
        <family val="2"/>
      </rPr>
      <t>automatically</t>
    </r>
    <r>
      <rPr>
        <sz val="10"/>
        <rFont val="Arial"/>
        <family val="2"/>
      </rPr>
      <t xml:space="preserve"> based on columns C &amp; G in this sheet</t>
    </r>
  </si>
  <si>
    <r>
      <t xml:space="preserve">This is </t>
    </r>
    <r>
      <rPr>
        <b/>
        <sz val="10"/>
        <rFont val="Arial"/>
        <family val="2"/>
      </rPr>
      <t>calculated automatically</t>
    </r>
    <r>
      <rPr>
        <sz val="10"/>
        <rFont val="Arial"/>
        <family val="2"/>
      </rPr>
      <t xml:space="preserve"> based on columns D &amp; H in this sheet</t>
    </r>
  </si>
  <si>
    <r>
      <t xml:space="preserve">The total APC expenditure spent under this deal is </t>
    </r>
    <r>
      <rPr>
        <b/>
        <sz val="10"/>
        <rFont val="Arial"/>
        <family val="2"/>
      </rPr>
      <t xml:space="preserve">calculated automatically </t>
    </r>
    <r>
      <rPr>
        <sz val="10"/>
        <rFont val="Arial"/>
        <family val="2"/>
      </rPr>
      <t>based on columns B &amp; F in this sheet</t>
    </r>
  </si>
  <si>
    <t>Amount of APC charged to COAF grant (including VAT if charged) in £</t>
  </si>
  <si>
    <t>Amount of APC charged to RCUK OA fund (including VAT if charged) in £</t>
  </si>
  <si>
    <r>
      <t xml:space="preserve">The number of APCs paid under this deal is </t>
    </r>
    <r>
      <rPr>
        <b/>
        <sz val="10"/>
        <rFont val="Arial"/>
        <family val="2"/>
      </rPr>
      <t>calculated automatically</t>
    </r>
    <r>
      <rPr>
        <sz val="10"/>
        <rFont val="Arial"/>
        <family val="2"/>
      </rPr>
      <t xml:space="preserve"> from the number of times the name of this deal occurs in the "Discounts, memberships &amp; prepayment agreeements" column of the "JISC APC template"</t>
    </r>
  </si>
  <si>
    <r>
      <t xml:space="preserve">The amount spent on these APCs is </t>
    </r>
    <r>
      <rPr>
        <b/>
        <sz val="10"/>
        <rFont val="Arial"/>
        <family val="2"/>
      </rPr>
      <t>calculated automatically</t>
    </r>
    <r>
      <rPr>
        <sz val="10"/>
        <rFont val="Arial"/>
        <family val="2"/>
      </rPr>
      <t xml:space="preserve"> from the sum of the "APC expenditure (£) including VAT if charged" of the "JISC APC template"</t>
    </r>
  </si>
  <si>
    <r>
      <t xml:space="preserve">The amount spent on these APCs is </t>
    </r>
    <r>
      <rPr>
        <b/>
        <sz val="10"/>
        <rFont val="Arial"/>
        <family val="2"/>
      </rPr>
      <t>calculated automatically</t>
    </r>
    <r>
      <rPr>
        <sz val="10"/>
        <rFont val="Arial"/>
        <family val="2"/>
      </rPr>
      <t xml:space="preserve"> from the the sum of the "Amount of APC charged to COAF grant (including VAT if charged) in £" column of the "JISC APC template"</t>
    </r>
  </si>
  <si>
    <r>
      <t xml:space="preserve">The amount spent on these APCs is </t>
    </r>
    <r>
      <rPr>
        <b/>
        <sz val="10"/>
        <rFont val="Arial"/>
        <family val="2"/>
      </rPr>
      <t>calculated automatically</t>
    </r>
    <r>
      <rPr>
        <sz val="10"/>
        <rFont val="Arial"/>
        <family val="2"/>
      </rPr>
      <t xml:space="preserve"> from the "Amount of APC charged to RCUK OA fund (including VAT if charged) in £" column of the "JISC APC template"</t>
    </r>
  </si>
  <si>
    <t>Green fields are required by RCUK only</t>
  </si>
  <si>
    <t>Yellow fields are required by COAF only</t>
  </si>
  <si>
    <r>
      <t>The</t>
    </r>
    <r>
      <rPr>
        <b/>
        <sz val="10"/>
        <rFont val="Arial"/>
        <family val="2"/>
      </rPr>
      <t xml:space="preserve"> institution enters</t>
    </r>
    <r>
      <rPr>
        <sz val="10"/>
        <rFont val="Arial"/>
        <family val="2"/>
      </rPr>
      <t xml:space="preserve"> the amount spent on the deal</t>
    </r>
  </si>
  <si>
    <r>
      <t xml:space="preserve">The </t>
    </r>
    <r>
      <rPr>
        <b/>
        <sz val="10"/>
        <rFont val="Arial"/>
        <family val="2"/>
      </rPr>
      <t>institution enters</t>
    </r>
    <r>
      <rPr>
        <sz val="10"/>
        <rFont val="Arial"/>
        <family val="2"/>
      </rPr>
      <t xml:space="preserve"> the amount of the membership price charged to COAF, if any</t>
    </r>
  </si>
  <si>
    <r>
      <t xml:space="preserve">The </t>
    </r>
    <r>
      <rPr>
        <b/>
        <sz val="10"/>
        <rFont val="Arial"/>
        <family val="2"/>
      </rPr>
      <t>institution enters</t>
    </r>
    <r>
      <rPr>
        <sz val="10"/>
        <rFont val="Arial"/>
        <family val="2"/>
      </rPr>
      <t xml:space="preserve"> the amount of the membership price charged to RCUK, if any</t>
    </r>
  </si>
  <si>
    <t>Grey fields are required by COAF and RCUK, and are required by Jisc unless otherwise stated</t>
  </si>
  <si>
    <t>Fields highlighted in grey are considered by COAF and RCUK to be required fields. It is recommended to complete as many fields as possible. These are also considered by Jisc to be required unless stated otherwise in the description. Any fields that aren't relevant leave blank.</t>
  </si>
  <si>
    <r>
      <t xml:space="preserve">Fields highlighted in yellow are considered by COAF to be required for their reporting purposes. COAF recognises the difficulty some institutions may have in providing this level of information and request that Research Organisations make their best endeavours to provide the information requested. If you need further advice or have specific issues on the use or reporting of COAF funds please contact Wellcome at: </t>
    </r>
    <r>
      <rPr>
        <b/>
        <sz val="10"/>
        <rFont val="Arial"/>
        <family val="2"/>
      </rPr>
      <t>openacc@wellcome.ac.uk</t>
    </r>
  </si>
  <si>
    <t>This guidance is provided to define the fields provided in the template and describe how to complete them. Rows 3-6 of the template are filled out with dummy data as an example; please delete this when filling in your own information. The columns are grouped into sections for convenience: institutional, bibliographic, funding, APC, and license data.</t>
  </si>
  <si>
    <t>The funder of the research. This is optional but it may differ from the 'Fund that APC is paid from' field. Explain any complications in the 'Notes' field. This field is optional when reporting to Jisc.</t>
  </si>
  <si>
    <t>Grant ID for first funder.This field is optional when reporting to Jisc.</t>
  </si>
  <si>
    <t>Complete if no DOI or PubMed ID provided</t>
  </si>
  <si>
    <t>The name of the organisation making an article available. Complete if no DOI or PMID is provided.</t>
  </si>
  <si>
    <t>Title of the work that the item is contained within: if it is not a journal but a book or conference proceeding, use the title of that instead. The name of the organisation making an article available. Complete if no DOI or PMID is provided.</t>
  </si>
  <si>
    <t>The International Standard Serial Number. E-ISSN is preferred. Use ISBN if applicable. Complete if no PMID or DOI is provided.</t>
  </si>
  <si>
    <t>Select what kind of publication the item is published in from the drop-down list. Complete if no DOI or PMID is provided.</t>
  </si>
  <si>
    <t>Wellcome supplement</t>
  </si>
  <si>
    <t>10.1186/s12874-017-0346-0</t>
  </si>
  <si>
    <t>Biomed Central</t>
  </si>
  <si>
    <t>BMC Medical Research Methodology</t>
  </si>
  <si>
    <t>Journal Article/Review(Full OA journal)</t>
  </si>
  <si>
    <t>Treatment-seeking behaviour in low- and middle-income countries estimated using a Bayesian model</t>
  </si>
  <si>
    <t>106866/Z/15/Z</t>
  </si>
  <si>
    <t>10.18632/oncotarget.17114</t>
  </si>
  <si>
    <t>Impact Journals</t>
  </si>
  <si>
    <t>Oncotarget</t>
  </si>
  <si>
    <t>The Histone Deacetylase Inhibitor, Romidepsin, As A Potential Treatment For Pulmonary Fibrosis</t>
  </si>
  <si>
    <t>100638/Z/12/Z</t>
  </si>
  <si>
    <t xml:space="preserve">10.1111/ecc.12704 </t>
  </si>
  <si>
    <t>Wiley</t>
  </si>
  <si>
    <t>European Journal of Cancer Care</t>
  </si>
  <si>
    <t>Journal Article/Review (Hybrid journal)</t>
  </si>
  <si>
    <t>Facilitating early diagnosis of lung cancer amongst primary care The views of GPs</t>
  </si>
  <si>
    <t>C3801/A14137</t>
  </si>
  <si>
    <t>10.1038/bjc.2017.130</t>
  </si>
  <si>
    <t>Springer Nature</t>
  </si>
  <si>
    <t>British Journal of Cancer volume</t>
  </si>
  <si>
    <t xml:space="preserve">Bag-1 as a biomarker in early breast cancer prognosis: a systematic review with meta-analysis </t>
  </si>
  <si>
    <t>C34999/A15992</t>
  </si>
  <si>
    <t>2011NovPR39</t>
  </si>
  <si>
    <t>2010NovPR12</t>
  </si>
  <si>
    <t>10.1093/jnci/djx121</t>
  </si>
  <si>
    <t>Oxford University Press</t>
  </si>
  <si>
    <t>Journal of the National Cancer Institute</t>
  </si>
  <si>
    <t>Targeting the myofibroblastic cancer-associated fibroblast phenotype through inhibition of NOX4</t>
  </si>
  <si>
    <t xml:space="preserve">C21825/A13315  </t>
  </si>
  <si>
    <t>C115121/A20256</t>
  </si>
  <si>
    <t xml:space="preserve">10.1111/jcpp.12803 </t>
  </si>
  <si>
    <t xml:space="preserve">Journal of Child Psychology and Psychiatry </t>
  </si>
  <si>
    <t>Language and reading ability in middle childhood predicts emotional and behaviour difficulties in adolescence for those with permanent childhood hearing loss</t>
  </si>
  <si>
    <t>089251/Z/09/Z</t>
  </si>
  <si>
    <t>10.1186/s12910-017-0207-8</t>
  </si>
  <si>
    <t>BMC Medical Ethics</t>
  </si>
  <si>
    <t>Healthcare professionals' and patients' perspectives on consent to clinical genetic testing: moving towards a more relational approach"</t>
  </si>
  <si>
    <t>WT088581MF</t>
  </si>
  <si>
    <t>10.1038/bjc.2017.269</t>
  </si>
  <si>
    <t>British Journal of Cancer</t>
  </si>
  <si>
    <t>Evaluating the effect of immune cells on the outcome of patients with mesothelioma</t>
  </si>
  <si>
    <t>C11512/A20256</t>
  </si>
  <si>
    <t>10.1016/j.ijporl.2017.07.031</t>
  </si>
  <si>
    <t>Elsevier</t>
  </si>
  <si>
    <t>International Journal of Pediatric Otorhinolaryngology</t>
  </si>
  <si>
    <t>Emotional and behaviour difficulties in teenagers with permanent childhood hearing loss.</t>
  </si>
  <si>
    <t>10.1002/bjs.10627</t>
  </si>
  <si>
    <t>Journal  of Pediatrics</t>
  </si>
  <si>
    <t>A multicentre cohort study to define and validate pathological assessment of response to neoadjuvant therapy in oesophagogastric adenocarcinoma</t>
  </si>
  <si>
    <t>C34999/A13719</t>
  </si>
  <si>
    <t>RG84119</t>
  </si>
  <si>
    <t>10.1038/s41598-018-20656-y</t>
  </si>
  <si>
    <t>Scientific Reports</t>
  </si>
  <si>
    <t>Augmentation of CD134 (OX40)-dependent NK anti-tumour activity is dependent on antibody cross-linking</t>
  </si>
  <si>
    <t xml:space="preserve">C1477/A10834 </t>
  </si>
  <si>
    <t xml:space="preserve">C1477/A20537) </t>
  </si>
  <si>
    <t>10.1038/s41416-018-0042-9</t>
  </si>
  <si>
    <t>Quantitative proteomic profiling of primary cancer-associated fibroblasts in oesophageal adenocarcinoma</t>
  </si>
  <si>
    <t>G1002565</t>
  </si>
  <si>
    <t>10.1016/j.ccell.2018.02.009</t>
  </si>
  <si>
    <t>Cancer Cell</t>
  </si>
  <si>
    <t>Complex interplay between epitope specificity and isotype dictates the biological activity of anti-human CD40</t>
  </si>
  <si>
    <t>C1477/A20537</t>
  </si>
  <si>
    <t>10.1158/1078-0432.CCR-17-0373</t>
  </si>
  <si>
    <t>AACR</t>
  </si>
  <si>
    <t>Clinical Cancer Research</t>
  </si>
  <si>
    <t>Head and neck squamous cell carcinomas are characterized by a stable immune signature in the primary tumor across time and space.</t>
  </si>
  <si>
    <t>C491/A15951</t>
  </si>
  <si>
    <t>USD</t>
  </si>
  <si>
    <t>No licence on paper</t>
  </si>
  <si>
    <t>10.1074/jbc.M117.809624.</t>
  </si>
  <si>
    <t xml:space="preserve">American Society for Biochemistry and Molecular Biology, </t>
  </si>
  <si>
    <t>Journal of Biological Chemistry</t>
  </si>
  <si>
    <t>Direct evidence for conformational dynamics in major histocompatibility complex class I molecules</t>
  </si>
  <si>
    <t>C7056A</t>
  </si>
  <si>
    <t>BB/M012387/1</t>
  </si>
  <si>
    <t>BB/L010402/1</t>
  </si>
  <si>
    <t>10.1016/j.ejca.2017.09.033</t>
  </si>
  <si>
    <t>European Journal of Cancer</t>
  </si>
  <si>
    <t>COAST (Cisplatin Ototoxicity Attenuated by Aspirin Trial): A phase II double-blind, randomised controlled trial to establish if aspirin reduces cisplatin induced hearing loss</t>
  </si>
  <si>
    <t xml:space="preserve">CRUK/11/047 </t>
  </si>
  <si>
    <t>10.1016/S1470-2045(17)30891-4</t>
  </si>
  <si>
    <t>Lancet Oncology</t>
  </si>
  <si>
    <t>Germline BRCA mutation and outcome in young onset breast cancer: POSH, a prospective cohort study</t>
  </si>
  <si>
    <t>C1275/A7572, C22524, A11699, A19187</t>
  </si>
  <si>
    <t>10.1186/s12936-017-2127-y</t>
  </si>
  <si>
    <t>BioMed Central</t>
  </si>
  <si>
    <t>Malaria Journal</t>
  </si>
  <si>
    <t>Malaria prevalence metrics in low- and middle-income countries: An assessment of precision in nationally representative surveys</t>
  </si>
  <si>
    <t>Wellcome</t>
  </si>
  <si>
    <t>106866/z/15/z</t>
  </si>
  <si>
    <t>Biomed 15%</t>
  </si>
  <si>
    <t xml:space="preserve">10.1098/rsif.2017.0401 </t>
  </si>
  <si>
    <t>Royal Society</t>
  </si>
  <si>
    <t>Journal of the Royal Society Interface</t>
  </si>
  <si>
    <t>Examining the correlates and drivers of human population distributions across low and middle -income countries</t>
  </si>
  <si>
    <t>Institutional membership Royal Society</t>
  </si>
  <si>
    <t>10.1002/jso.24956</t>
  </si>
  <si>
    <t>Journal of Surgical Oncology</t>
  </si>
  <si>
    <t>Percutaneous hepatic perfusion with melphalan in uveal melanoma: A safe and effective treatment modality in an orphan disease</t>
  </si>
  <si>
    <t>CRUK</t>
  </si>
  <si>
    <t>C24563/A25141</t>
  </si>
  <si>
    <t>Wiley 25%</t>
  </si>
  <si>
    <t>10.1016/j.ccell.2017.11.001</t>
  </si>
  <si>
    <t>Cell Press</t>
  </si>
  <si>
    <t>Antibody tumor targeting is enhanced by CD27 agonists through myeloid recruitment11</t>
  </si>
  <si>
    <t>C30010/A15269</t>
  </si>
  <si>
    <t xml:space="preserve">10.1093/ageing/afw129 </t>
  </si>
  <si>
    <t>Age and Ageing</t>
  </si>
  <si>
    <t>Prevalence and risk factors for falls in men and women: The English Longitudinal Study of Ageing</t>
  </si>
  <si>
    <t xml:space="preserve">MRC_MC_UU_12011/2  </t>
  </si>
  <si>
    <t>MRC_MC_UP_A620_1015</t>
  </si>
  <si>
    <t>10.1002/2016JA022847</t>
  </si>
  <si>
    <t>American Geophysical Union</t>
  </si>
  <si>
    <t>Journal of Geophysical Research - Space Physics</t>
  </si>
  <si>
    <t>A sequence of Flux transfer events potentially generated by different generation mechanisms</t>
  </si>
  <si>
    <t>ST/L002809/1</t>
  </si>
  <si>
    <t>ST/K004298/1</t>
  </si>
  <si>
    <t>n/a</t>
  </si>
  <si>
    <t>Page charges</t>
  </si>
  <si>
    <t>10.1016/j.jclepro.2017.02.147</t>
  </si>
  <si>
    <t>Journal of Cleaner Production</t>
  </si>
  <si>
    <t>Carbon management at universities: towards a universal carbon footprint standard</t>
  </si>
  <si>
    <t>EP/G036896/1</t>
  </si>
  <si>
    <t>10.1002/ecy.1558</t>
  </si>
  <si>
    <t>Ecology</t>
  </si>
  <si>
    <t>Early warning of critical transitions in biodiversity from compositional disorder</t>
  </si>
  <si>
    <t>EP/K503575/1</t>
  </si>
  <si>
    <t xml:space="preserve">10.1371/journal.pone.0169162 </t>
  </si>
  <si>
    <t>PLoS</t>
  </si>
  <si>
    <t>Plos One</t>
  </si>
  <si>
    <t>Journal Article/Review (Full OA journal)</t>
  </si>
  <si>
    <t>The effect of timing and frequency of push notifications on usage of a smartphone-based stress management intervention: An exploratory trial</t>
  </si>
  <si>
    <t>EP/I032673/1</t>
  </si>
  <si>
    <t>10.1144/jmpaleo2016-020</t>
  </si>
  <si>
    <t>The Micropalaeontological Society</t>
  </si>
  <si>
    <t>Journal of Micropalaeontology</t>
  </si>
  <si>
    <t>The unknown planktonic foraminiferal pioneer Henry A. Buckley and his collection at The Natural History Museum, London</t>
  </si>
  <si>
    <t>NE/J018163/1</t>
  </si>
  <si>
    <t>10.1038/srep35805</t>
  </si>
  <si>
    <t>Nature Publishing Group</t>
  </si>
  <si>
    <t>The Southampton-York Natural Scenes (SYNS) dataset: Statistics of surface attitude</t>
  </si>
  <si>
    <t>EP/K005952/1</t>
  </si>
  <si>
    <t>10.3389/fpsyg.2017.00171</t>
  </si>
  <si>
    <t>Frontiers</t>
  </si>
  <si>
    <t>Frontiers in Psychology</t>
  </si>
  <si>
    <t>A systematic review of experimental paradigms for exploring biased interpretation of ambiguous information with emotional and neutral associations</t>
  </si>
  <si>
    <t>ES/I904026/1</t>
  </si>
  <si>
    <t xml:space="preserve"> 10.1039/C6CP04101A</t>
  </si>
  <si>
    <t>Royal Society of Chemistry</t>
  </si>
  <si>
    <t xml:space="preserve">Physical Chemistry, Chemical Physics </t>
  </si>
  <si>
    <t>Dynamic Behaviour of the Silica-Water-Bio Electrical Double Layer in the Presence of a Divalent Electrolyte</t>
  </si>
  <si>
    <t>EP/G03690X/1 Doctoral Training Grant</t>
  </si>
  <si>
    <t>10.1016/j.polgeo.2016.10.004</t>
  </si>
  <si>
    <t>Political Geography</t>
  </si>
  <si>
    <t>Changing spaces of political encounter and the rise of anti-politics: Evidence from Mass Observation’s General Election diaries</t>
  </si>
  <si>
    <t>ES/L007185/1</t>
  </si>
  <si>
    <t>10.1016/j.jocs.2016.10.015</t>
  </si>
  <si>
    <t>Journal of Computational Science</t>
  </si>
  <si>
    <t>Performance evaluation of explicit finite difference algorithms with varying amounts of computational and memory intensity</t>
  </si>
  <si>
    <t>EP/L000261/1</t>
  </si>
  <si>
    <t>EP/K038567/1</t>
  </si>
  <si>
    <t>10.1016/j.csda.2016.10.025</t>
  </si>
  <si>
    <t>Computational Statistics and Data Analysis</t>
  </si>
  <si>
    <t>Model selection via Bayesian information capacity designs for generalised linear models</t>
  </si>
  <si>
    <t>EP/J018317/1</t>
  </si>
  <si>
    <t>10.1038/srep43695</t>
  </si>
  <si>
    <t>Consequences of biodiversity loss diverge from expectation with post-extinction compensatory responses</t>
  </si>
  <si>
    <t>NE/L002531/1</t>
  </si>
  <si>
    <t>NE/K001906/1</t>
  </si>
  <si>
    <t>10.1039/C6CP07334D</t>
  </si>
  <si>
    <t>RSC</t>
  </si>
  <si>
    <t>Effect of graphene support on large Pt nanoparticles</t>
  </si>
  <si>
    <t>EP/K013556/1</t>
  </si>
  <si>
    <t xml:space="preserve">10.1364/OE.25.003214
 </t>
  </si>
  <si>
    <t>OSA</t>
  </si>
  <si>
    <t>Optics Express</t>
  </si>
  <si>
    <t>Photonic crystal waveguides on silicon rich nitride platform</t>
  </si>
  <si>
    <t>EP/M009416/1</t>
  </si>
  <si>
    <t>EP/N013247/1</t>
  </si>
  <si>
    <t>EP/M008975/1</t>
  </si>
  <si>
    <t xml:space="preserve">10.1364/OL.42.000775
 </t>
  </si>
  <si>
    <t>Optical Society of America</t>
  </si>
  <si>
    <t>Optics Letters</t>
  </si>
  <si>
    <t>Approach for power scaling solid-state lasers with intracavity motion</t>
  </si>
  <si>
    <t>EP/H02607X/1</t>
  </si>
  <si>
    <t>EP/P505739/1</t>
  </si>
  <si>
    <t xml:space="preserve">10.1371/journal.pntd.0005252 </t>
  </si>
  <si>
    <t>PLos Neglected Tropical Disease</t>
  </si>
  <si>
    <t>A Multi-Host Agent-Based Model for a Zoonotic, Vector-Borne Disease. A Case Study on Trypanosomiasis in Eastern Province, Zambia</t>
  </si>
  <si>
    <t>EP/G03690X/1    (Doctoral Training Centre grant)</t>
  </si>
  <si>
    <t>10.1088/1367-2630/18/11/113020</t>
  </si>
  <si>
    <t>IOP</t>
  </si>
  <si>
    <t>New Journal of Physics</t>
  </si>
  <si>
    <t>A dynamic magneto-optical trap for atom chips</t>
  </si>
  <si>
    <t>EP/M013294/1</t>
  </si>
  <si>
    <t>10.1038/srep38752</t>
  </si>
  <si>
    <t>Nature</t>
  </si>
  <si>
    <t>Global water cycle amplifying at less than the Clausius-Clapeyron rate</t>
  </si>
  <si>
    <t>NE/K012932/1</t>
  </si>
  <si>
    <t>10.1016/S0140-6736(17)30045-4</t>
  </si>
  <si>
    <t>The Lancet</t>
  </si>
  <si>
    <t>Child-to-adult neurodevelopmental and mental health trajectories after early life deprivation: the young adult follow-up of the Longtitudinal English and Romanian Adoptees study</t>
  </si>
  <si>
    <t>ES/I037970/1</t>
  </si>
  <si>
    <t>MR/K022474/1</t>
  </si>
  <si>
    <t>10.1785/0120150253</t>
  </si>
  <si>
    <t>Seismological Society of America</t>
  </si>
  <si>
    <t>Bulletin of the Seismological Society of America</t>
  </si>
  <si>
    <t xml:space="preserve">Local Earthquake Magnitude Scale and b-value for the Danakil Region of Northern Afar </t>
  </si>
  <si>
    <t>NE/L013932</t>
  </si>
  <si>
    <t>Unknown</t>
  </si>
  <si>
    <t>10.1016/j.celrep.2016.12.041</t>
  </si>
  <si>
    <t>Cell Reports</t>
  </si>
  <si>
    <t>Coupled proliferation and apoptosis maintain the rapid turnover of microglia in the adult brain</t>
  </si>
  <si>
    <t>MR/K022687/1</t>
  </si>
  <si>
    <t>10.1080/00139157.2016.1209016</t>
  </si>
  <si>
    <t>Taylor and Francis</t>
  </si>
  <si>
    <t xml:space="preserve">Environment: Science and Policy for Sustainable Development  </t>
  </si>
  <si>
    <t>Making SDGs Work for Climate Change Hotspots</t>
  </si>
  <si>
    <t>NE/L008726/1</t>
  </si>
  <si>
    <t>10.1186/s40608-016-0141-1</t>
  </si>
  <si>
    <t>BMC Obesity</t>
  </si>
  <si>
    <t>Complex association between rural/urban residence, household wealth and women's overweight: Evidence from 30 cross-sectional national household surveys in Africa</t>
  </si>
  <si>
    <t>10.1002/2016JC012183</t>
  </si>
  <si>
    <t>Journal of Geophysical Research: Oceans</t>
  </si>
  <si>
    <t>Monitoring remote ocean waves using P-wave microseisms’</t>
  </si>
  <si>
    <t>PhD Studentship</t>
  </si>
  <si>
    <t>10.1111/cea.12879.</t>
  </si>
  <si>
    <t>Clinical &amp; Experimental Allergy</t>
  </si>
  <si>
    <t>Mast cells are permissive for rhinovirus replications: potential implications for asthma exacerbations</t>
  </si>
  <si>
    <t>Wellcome Trust Value in People Award</t>
  </si>
  <si>
    <t>GO900453</t>
  </si>
  <si>
    <t>10.1002/2016JA022994</t>
  </si>
  <si>
    <t>Journal of Geophysical Research:Space Physics</t>
  </si>
  <si>
    <t>Automated Force Free Flux Rope Identification</t>
  </si>
  <si>
    <t>ST/L004399/1</t>
  </si>
  <si>
    <t>ST/K004298/2</t>
  </si>
  <si>
    <t xml:space="preserve">10.1039/C6TA09572K               </t>
  </si>
  <si>
    <t>Journal of Materials Chemistry A</t>
  </si>
  <si>
    <r>
      <t>A sol-gel route to titanium nitride conductive coatings on battery materials and performance of TiN-coated LiFePO</t>
    </r>
    <r>
      <rPr>
        <vertAlign val="subscript"/>
        <sz val="10"/>
        <rFont val="Arial"/>
        <family val="2"/>
      </rPr>
      <t>4</t>
    </r>
  </si>
  <si>
    <t>EP/N024303/1</t>
  </si>
  <si>
    <t>China Scholarship Council</t>
  </si>
  <si>
    <t>10.1016/j.trac.2016.12.008</t>
  </si>
  <si>
    <t>TrAC Trends in Analytical Chemistry</t>
  </si>
  <si>
    <t>A Monte Carlo Resampling Approach for the Calculation of Hybrid Classical and Quantum Free Energies</t>
  </si>
  <si>
    <t>NE/I019638/1</t>
  </si>
  <si>
    <t>10.1016/j.gca.2016.12.022</t>
  </si>
  <si>
    <t>Geochimica et Cosmochimica Acta</t>
  </si>
  <si>
    <t>Opposing authigenic controls on the isotopic signature of dissolved iron in hydrothermal plumes</t>
  </si>
  <si>
    <t>NE/K500938/1</t>
  </si>
  <si>
    <t>NE/K009532/1</t>
  </si>
  <si>
    <t>NE/DO1249X/1</t>
  </si>
  <si>
    <t>10.1016/j.scitotenv.2017.01.095</t>
  </si>
  <si>
    <t>Science of the Total Environment</t>
  </si>
  <si>
    <t>Operationalizing safe operating space for regional social-ecological systems</t>
  </si>
  <si>
    <t>NE/J002755/1</t>
  </si>
  <si>
    <t>NERC/ESRC</t>
  </si>
  <si>
    <t>Interdisciplinary PhD studentship award</t>
  </si>
  <si>
    <t>10.1021/acscatal.6b03190</t>
  </si>
  <si>
    <t>ACS</t>
  </si>
  <si>
    <t>ACS Catalysis</t>
  </si>
  <si>
    <t>Tandem Site and Size Controlled Pd Nanoparticles for the Directed Hydrogenation of Furfural</t>
  </si>
  <si>
    <t>EP I019693</t>
  </si>
  <si>
    <t>EP/K014706/1, EP/K014714/1</t>
  </si>
  <si>
    <t>EP/K014668/1, EP/K014854/1</t>
  </si>
  <si>
    <t xml:space="preserve">10.1039/c6cp08165g </t>
  </si>
  <si>
    <t>Physical Chemistry Chemical Physics</t>
  </si>
  <si>
    <t>Linear-scaling density functional simulations of the effect of crystallographic structure on electronic and optical properties of fullerene solvates</t>
  </si>
  <si>
    <t>EP/L015382/1</t>
  </si>
  <si>
    <t>10.1175/JPO-D-16-0089.1</t>
  </si>
  <si>
    <t>American Meteorological Society</t>
  </si>
  <si>
    <t>Journal of Physical Oceanography</t>
  </si>
  <si>
    <t>Recent wind-driven variability in Atlantic water mass distribution and meridional overturning circulation</t>
  </si>
  <si>
    <t>NERC Studentship</t>
  </si>
  <si>
    <t>10.1128/mBio.02073-16</t>
  </si>
  <si>
    <t>ASFM</t>
  </si>
  <si>
    <t>mBio</t>
  </si>
  <si>
    <t>A Bioengineered three-dimensional cell culture platform integrated with Microluidics to address antimicrobial resistance in Tubercolosis</t>
  </si>
  <si>
    <t xml:space="preserve">MR/N006631/1  </t>
  </si>
  <si>
    <t>MRC (NC3R)</t>
  </si>
  <si>
    <t>NC/L001039/1</t>
  </si>
  <si>
    <t>10.1016/j.epsl.2017.01.010</t>
  </si>
  <si>
    <t>Earth and Planetary Science Letters</t>
  </si>
  <si>
    <t>Hydrothermal cooling of the ocean crust: Insights from ODP Hole 1256D</t>
  </si>
  <si>
    <t>NER/T/S/2003/00048</t>
  </si>
  <si>
    <t>NE/E001971/1</t>
  </si>
  <si>
    <t>NE/L00059/1</t>
  </si>
  <si>
    <t xml:space="preserve">10.1016/j.brat.2017.01.012 </t>
  </si>
  <si>
    <t>Behaviour Research and Therapy</t>
  </si>
  <si>
    <t>Testing the differential effects of acceptance and attention-based psychological interventions on intrusive thoughts and worry</t>
  </si>
  <si>
    <t>MR/J011754/1</t>
  </si>
  <si>
    <t>10.1016/j.chb.2016.12.074</t>
  </si>
  <si>
    <t>computers in human behavior</t>
  </si>
  <si>
    <t>An investigation of player motivations in Eyewire, a gamified citizen science project</t>
  </si>
  <si>
    <t>EP/J017728/2.</t>
  </si>
  <si>
    <t>10.1002/2016EF000508</t>
  </si>
  <si>
    <t>Earth’s Future</t>
  </si>
  <si>
    <t>A new approach to projecting 21st century sea-level changes and extremes</t>
  </si>
  <si>
    <t>NE/P01495X/1</t>
  </si>
  <si>
    <t>NE/N009789/1</t>
  </si>
  <si>
    <t>NE/I009906/1</t>
  </si>
  <si>
    <t>10.1021/acs.jpcc.6b10851</t>
  </si>
  <si>
    <t>American Chemical Society</t>
  </si>
  <si>
    <t>Journal of Physical Chemistry C</t>
  </si>
  <si>
    <t>Effect of Polymerization Statistics on the Electronic Properties of Copolymers for Organic Photovoltaics</t>
  </si>
  <si>
    <t xml:space="preserve">EP/L015382/1 </t>
  </si>
  <si>
    <t>EP/J015059/1</t>
  </si>
  <si>
    <t>EP/K039156/1</t>
  </si>
  <si>
    <t xml:space="preserve">10.1130/G38432.1 </t>
  </si>
  <si>
    <t>Geological Society of America</t>
  </si>
  <si>
    <t>Geology</t>
  </si>
  <si>
    <t xml:space="preserve">Isotopic signature of dissolved iron delivered to the Southern Ocean from hydrothermal vents in the East Scotia Sea </t>
  </si>
  <si>
    <t>NE/D01249X/1</t>
  </si>
  <si>
    <t>10.1016/j.ijfatigue.2017.01.035</t>
  </si>
  <si>
    <t>International Journal of Fatigue</t>
  </si>
  <si>
    <t>Electron microscopy investigations of microstructural alterations due to classical Rolling Contact Fatigue (RCF) in martensitic AISI 52100 bearing steel</t>
  </si>
  <si>
    <t>EP/M50662X/1</t>
  </si>
  <si>
    <t>Page/colour charges</t>
  </si>
  <si>
    <t>10.1002/lno.10532</t>
  </si>
  <si>
    <t>Limnology and Oceanography</t>
  </si>
  <si>
    <t>Differences in the carbon flows in the benthic food webs of abyssal hill and plain habitats</t>
  </si>
  <si>
    <t>NE/H021787/1</t>
  </si>
  <si>
    <t>10.1175/JPO-D-16-0153.1</t>
  </si>
  <si>
    <t>Observation of a large lee wave in the Drake Passage</t>
  </si>
  <si>
    <t>PhD studentship</t>
  </si>
  <si>
    <t>10.1002/2016GL071213</t>
  </si>
  <si>
    <t>AGU</t>
  </si>
  <si>
    <t>Geophysical Research Letters</t>
  </si>
  <si>
    <t>Scaling laws for coastal overwash morphology</t>
  </si>
  <si>
    <t>NE/N015665/2</t>
  </si>
  <si>
    <t>10.1016/j.energy.2017.02.023</t>
  </si>
  <si>
    <t>Energy</t>
  </si>
  <si>
    <t>Assessment of the energy extraction potential at tidal sites around the Channel Islands</t>
  </si>
  <si>
    <t>EP/I027912/1</t>
  </si>
  <si>
    <t>10.1130/G38764.1</t>
  </si>
  <si>
    <t>The Geological Society of America</t>
  </si>
  <si>
    <t>A new model for turbidity current behaviour based on integration of flow monitoring and precision coring in a submarine canyon</t>
  </si>
  <si>
    <t>NE/L501657/1</t>
  </si>
  <si>
    <t>10.2196/games.6598</t>
  </si>
  <si>
    <t>JMIR Publications</t>
  </si>
  <si>
    <t>JMIR Serious Games</t>
  </si>
  <si>
    <t>Using Computer Simulations for Investigating a Sex Education Intervention: An exploratory Study</t>
  </si>
  <si>
    <t>EP/G03690X/1</t>
  </si>
  <si>
    <t>10.1016/j.medengphy.2017.02.008</t>
  </si>
  <si>
    <t>Medical Engineering &amp; Physics</t>
  </si>
  <si>
    <t>Finite Element Analysis of the Amputated Lower Limb: a Systematic Review and Recommendations</t>
  </si>
  <si>
    <t>FEE Doctoral Training Program (DTP) Block Grant</t>
  </si>
  <si>
    <t>“Medical Device and Vulnerable Skin Network” (ref EP/M000303/1)</t>
  </si>
  <si>
    <t>10.1121/1.4977197</t>
  </si>
  <si>
    <t>Acoustical Society of America</t>
  </si>
  <si>
    <t>Journal of the Acoustical Society of America</t>
  </si>
  <si>
    <t>Auditory inspired machine learning techniques can improve speech intelligibility and quality for hearing-impaired listeners</t>
  </si>
  <si>
    <t>EP/K020501/1</t>
  </si>
  <si>
    <t>PITN-GA-2012-317521 (ITN ICanHear).</t>
  </si>
  <si>
    <t>10.1016/j.csr.2017.02.004</t>
  </si>
  <si>
    <t>Continental Shelf Research</t>
  </si>
  <si>
    <t>The impact of future sea-level rise on the global tides</t>
  </si>
  <si>
    <t>NE/M006107/1     NE/M005097/1</t>
  </si>
  <si>
    <t>10.1016/j.ijome.2016.10.001</t>
  </si>
  <si>
    <t>International Journal of Marine Energy</t>
  </si>
  <si>
    <t>Experimental validation of the distributed drag method for simulating large marine current turbine arrays using porous fences</t>
  </si>
  <si>
    <t>10.1364/OL.42.001740</t>
  </si>
  <si>
    <t>Radially- and azimuthally- polarized nanosecond Yb-doped fiber MOPA system incoporating temporal shaping</t>
  </si>
  <si>
    <t>EP/M014029/1</t>
  </si>
  <si>
    <t>EP/P012248/1</t>
  </si>
  <si>
    <t>10.1364/OME.7.001628</t>
  </si>
  <si>
    <t>Optical Materials Express</t>
  </si>
  <si>
    <t>Ytterbium-doped-garnet crystal waveguide lasers grown by pulsed laser deposition</t>
  </si>
  <si>
    <t>EP/L021390/1</t>
  </si>
  <si>
    <t>EP/N018281/1</t>
  </si>
  <si>
    <t>10.1038/nature20825</t>
  </si>
  <si>
    <t>Vigorous lateral export of the meltwater outflow from beneath an Antarctic ice shelf</t>
  </si>
  <si>
    <t>NE/J005703/1</t>
  </si>
  <si>
    <t>NE/J005746/1</t>
  </si>
  <si>
    <t>NE/J005770/1</t>
  </si>
  <si>
    <r>
      <t> </t>
    </r>
    <r>
      <rPr>
        <sz val="10"/>
        <rFont val="Arial"/>
        <family val="2"/>
      </rPr>
      <t>10.1186/s41479-017-0030-5</t>
    </r>
  </si>
  <si>
    <t>Pneumonia</t>
  </si>
  <si>
    <t>Pneumococcal conjugate vaccine implementation in middle-income countries</t>
  </si>
  <si>
    <t>Newton Fund</t>
  </si>
  <si>
    <t>Institutional Links Award</t>
  </si>
  <si>
    <t>10.1002/2016JB013526</t>
  </si>
  <si>
    <t>AGU (Wiley)</t>
  </si>
  <si>
    <t>Journal of Geophysical Research: Solid Earth</t>
  </si>
  <si>
    <t>Imaging Pacific Lithosphere Seismic Discontinuities – Insights from SS Precursor Modeling</t>
  </si>
  <si>
    <t>NE/M003507/1</t>
  </si>
  <si>
    <t>NE/K000985/1</t>
  </si>
  <si>
    <t>10.1080/1369183X.2017.1299622</t>
  </si>
  <si>
    <t>Journal of Ethnic and Migration Studies</t>
  </si>
  <si>
    <t xml:space="preserve">An ‘undeliberate determinacy’? The changing migration…. </t>
  </si>
  <si>
    <t>RES-625-25-0001</t>
  </si>
  <si>
    <t>10.1039/C7DT00285H</t>
  </si>
  <si>
    <t>Dalton Transactions</t>
  </si>
  <si>
    <t>Synthesis and methane cracking activity of a silicon nitride supported vanadium nitride nanoparticle composite</t>
  </si>
  <si>
    <t xml:space="preserve">EP/J019208/1 </t>
  </si>
  <si>
    <t>EP/J018384/1</t>
  </si>
  <si>
    <t>10.1002/2016JA023718</t>
  </si>
  <si>
    <t>Journal of Geophysical Research</t>
  </si>
  <si>
    <t xml:space="preserve">Multi –instrument observation of simultaneous polar cap auroras </t>
  </si>
  <si>
    <t>NE/N004051/1</t>
  </si>
  <si>
    <t>10.1002/adom.201600575</t>
  </si>
  <si>
    <t>Advanced Optical Materials</t>
  </si>
  <si>
    <t>Ultrafast Laser-Induced Metasurfaces for Geometric Phase Manipulation</t>
  </si>
  <si>
    <t>EP/M029042/1</t>
  </si>
  <si>
    <t>10.1186/s40795-017-0143-5</t>
  </si>
  <si>
    <t>BMC</t>
  </si>
  <si>
    <t>BMC Nutrition</t>
  </si>
  <si>
    <t>The Pune Rural Intervention in Young Adolescents (PRIYA) study: design and methods of a randomised controlled trial</t>
  </si>
  <si>
    <t>MR/J000094/1</t>
  </si>
  <si>
    <t>10.1038/s41598-017-00659-x</t>
  </si>
  <si>
    <t>Noise-processing by signalling networks</t>
  </si>
  <si>
    <t>BB/L000512/1</t>
  </si>
  <si>
    <t>10.1364/OE.25.008011</t>
  </si>
  <si>
    <t>OSA Publishing</t>
  </si>
  <si>
    <t>Ultrafast laser-induced birefringence in various porosity glasses: From fused silica to aerogel</t>
  </si>
  <si>
    <t>10.1016/j.jsv.2017.03.006</t>
  </si>
  <si>
    <t>Journal of Sound and Vibration</t>
  </si>
  <si>
    <t>Properties of train load frequencies and their applications</t>
  </si>
  <si>
    <t>EP/K03765X</t>
  </si>
  <si>
    <t>EP/M025276/1</t>
  </si>
  <si>
    <t>10.1016/j.jmr.2017.03.002</t>
  </si>
  <si>
    <t>Journal of Magnetic Resonance</t>
  </si>
  <si>
    <t xml:space="preserve">A pulse sequence for singlet to heteronuclear magnetization transfer: S2hM </t>
  </si>
  <si>
    <t>EP/N033558/1</t>
  </si>
  <si>
    <t>EP/M508147/1</t>
  </si>
  <si>
    <t>10.1021/acs.accounts.6b00583</t>
  </si>
  <si>
    <t>Accounts of Chemical Research</t>
  </si>
  <si>
    <t>Nano-architectonics with porphyrin functionalized DNA</t>
  </si>
  <si>
    <t>BB/J001694/1</t>
  </si>
  <si>
    <t>EP/K039466/1</t>
  </si>
  <si>
    <t>FP7-PEOPLE-2012-IEF NANO-DNA</t>
  </si>
  <si>
    <t>10.1016/j.jfluchem.2017.02.007</t>
  </si>
  <si>
    <t>Journal of Fluorine Chemistry</t>
  </si>
  <si>
    <t>Phosphine and diphosphine complexes of tungsten(VI) oxide tetrafluoride</t>
  </si>
  <si>
    <t>EP/I033394/1</t>
  </si>
  <si>
    <t>EP/K039466</t>
  </si>
  <si>
    <t>EP/M023664</t>
  </si>
  <si>
    <t>10.5194/bg-14-1-2017</t>
  </si>
  <si>
    <t>European Geosciences Union (Copernicus)</t>
  </si>
  <si>
    <t>Biogeosciences</t>
  </si>
  <si>
    <t>Spring phytoplankton communities of the Labrador Sea (2005-2014): pigment signatures, photophysiology and elemental ratios</t>
  </si>
  <si>
    <t>NE/H017097/1</t>
  </si>
  <si>
    <t>10.5194/angeo-35-481-2017</t>
  </si>
  <si>
    <t>European Geosciences Union</t>
  </si>
  <si>
    <t>Annales Geophysicae</t>
  </si>
  <si>
    <t>Effect of water vapour absorption on hydroxyl temperatures measured from Svalbard</t>
  </si>
  <si>
    <t xml:space="preserve">NE/N004051/1 </t>
  </si>
  <si>
    <t>10.1038/s41598-017-00651-5</t>
  </si>
  <si>
    <t>Petri Net computational modelling of Langerhans cell Interferon Regulatory Factor Network predicts their role in T cell activation</t>
  </si>
  <si>
    <t>109377/Z/15/Z</t>
  </si>
  <si>
    <t>10.1097/AUD.0000000000000434</t>
  </si>
  <si>
    <t>Lippincott, Williams &amp; Wilkins</t>
  </si>
  <si>
    <t>Ear and Hearing</t>
  </si>
  <si>
    <t>Language outcomes in deaf or hard of hearing teenagers who are spoken language users: Effects of universal newborn hearing screening and early confirmation</t>
  </si>
  <si>
    <t>089251/Z/ Q5 09/Z)</t>
  </si>
  <si>
    <t>10.1111/mcn.12441</t>
  </si>
  <si>
    <t>Maternal and Child Nutrition</t>
  </si>
  <si>
    <t>Effect of a micronutrient-rich snack taken pre-conceptionally and throughout pregnancy on ultrasound measures of fetal growth: the Mumbai Maternal Nutrition Project (MMNP)</t>
  </si>
  <si>
    <t>WT074048</t>
  </si>
  <si>
    <t>10.1038/sdata.2017.1</t>
  </si>
  <si>
    <t>Macmillan Publishers Limited</t>
  </si>
  <si>
    <t>Scientific Data</t>
  </si>
  <si>
    <t>High resolution global gridded data for use in population studies</t>
  </si>
  <si>
    <t>Wellcome Trust Sustaining Health Grant 106866/Z/15/Z</t>
  </si>
  <si>
    <t>10.1002/mgg3.277</t>
  </si>
  <si>
    <t>Molecular Genetics and Genomic Medicine</t>
  </si>
  <si>
    <t>A birth of bipartite exon by intragenic deletion</t>
  </si>
  <si>
    <t>10.1016/j.ctim.2016.10.005</t>
  </si>
  <si>
    <t>Complementary Therapies in Medicine</t>
  </si>
  <si>
    <t>Assessing knowledge about acupuncture: a survey of people with back pain in the UK</t>
  </si>
  <si>
    <t>10.3389/fnins.2017.00201</t>
  </si>
  <si>
    <t>Frontiers in Neurosciences</t>
  </si>
  <si>
    <t>Wild-type, but not mutant N296H, human tau restores Ab-mediated inhibition of LTP in Tau-/- mice</t>
  </si>
  <si>
    <t>10.1183/13993003.01740-2016</t>
  </si>
  <si>
    <t>ERS Publication</t>
  </si>
  <si>
    <t>European Respiratory journal</t>
  </si>
  <si>
    <t>Metabolomics analysis identifies different metabotypes of asthma severity</t>
  </si>
  <si>
    <t>088365/z/09/z</t>
  </si>
  <si>
    <t>104553/z/14/z</t>
  </si>
  <si>
    <t>10.5271/sjweh.3618</t>
  </si>
  <si>
    <t>Scandinavian Journal of Work, Environment &amp; Health</t>
  </si>
  <si>
    <t>Sleep disturbance and the older worker: findings from the Health and Employment After Fifty study</t>
  </si>
  <si>
    <t>ARC 19817</t>
  </si>
  <si>
    <t>10.1515/nanoph-2016-0162</t>
  </si>
  <si>
    <t>De Gruyter</t>
  </si>
  <si>
    <t>Nanophotonics</t>
  </si>
  <si>
    <t>Magneto-optical response in bimetallic metamaterials</t>
  </si>
  <si>
    <t xml:space="preserve">EP/G060363/1 </t>
  </si>
  <si>
    <t>EP/M009122/1</t>
  </si>
  <si>
    <t>10.1080/13504509.2016.1182087</t>
  </si>
  <si>
    <t>Taylor &amp; Francis</t>
  </si>
  <si>
    <t>International Journal of Sustainable Development &amp; World Ecology</t>
  </si>
  <si>
    <t>Unravelling the interrelationships between ecosystem services and human wellbeing in the Bangladesh delta</t>
  </si>
  <si>
    <t>interdisciplinary PhD studentship award  1223260</t>
  </si>
  <si>
    <t xml:space="preserve">NE/J002755/1 </t>
  </si>
  <si>
    <t xml:space="preserve">10.1371/journal.pone.0186754 </t>
  </si>
  <si>
    <t>The potential of statistical shape modelling for geometric morphometric analysis of human teeth in archaeological research</t>
  </si>
  <si>
    <t>AH/L503939/1</t>
  </si>
  <si>
    <t>Innovate UK</t>
  </si>
  <si>
    <t>KTP 8930</t>
  </si>
  <si>
    <t>Royal Academy of Engineering</t>
  </si>
  <si>
    <t>RF/130</t>
  </si>
  <si>
    <t>£12.50 bank charges</t>
  </si>
  <si>
    <t>10.1002/2016JA023198</t>
  </si>
  <si>
    <t>Timescales for the penetration of IMF By into the Earth’s magnetotail</t>
  </si>
  <si>
    <t>ST/M503794/1</t>
  </si>
  <si>
    <t xml:space="preserve">Additional Charges only. No APC paid  
</t>
  </si>
  <si>
    <t>04/11/2016</t>
  </si>
  <si>
    <t>10.1093/plankt/fbw082</t>
  </si>
  <si>
    <t>Journal of Plankton Research</t>
  </si>
  <si>
    <t>Occurrence of the siphonophore Muggiaea atlantica in Scottish coastal waters: source or sink?</t>
  </si>
  <si>
    <t>PhD Studentship Michael Blackett</t>
  </si>
  <si>
    <t>10/05/2017</t>
  </si>
  <si>
    <t>This is for colour charges; APC amount reported on previous return</t>
  </si>
  <si>
    <t>10.1088/1748-9326/aa751f</t>
  </si>
  <si>
    <t>Environmental Research Letters</t>
  </si>
  <si>
    <t>Estimation of packaged water consumption and associated plastic waste production from household budget surveys</t>
  </si>
  <si>
    <t>MR/M008940/1</t>
  </si>
  <si>
    <t>10.1103/PhysRevLett.118.261101</t>
  </si>
  <si>
    <t>American Physical Society</t>
  </si>
  <si>
    <t>Physical Review Letters</t>
  </si>
  <si>
    <t>Implications of the occurrence of glitches in pulsar free precession candidates</t>
  </si>
  <si>
    <t>ST/H002359/1</t>
  </si>
  <si>
    <t xml:space="preserve">10.1109/JQE.2017.2708610 </t>
  </si>
  <si>
    <t>IEEE</t>
  </si>
  <si>
    <t>Journal of Quantum Electronics</t>
  </si>
  <si>
    <t>Absorption measurement errors in single-mode fibers resulting from re-emission of radiation</t>
  </si>
  <si>
    <t>EP/J00278X/1</t>
  </si>
  <si>
    <t>AFOSR FA9550-14-1-0382</t>
  </si>
  <si>
    <t>10.1109/JQE.2017.2708610</t>
  </si>
  <si>
    <t>10.1016/j.quascirev.2016.11.022</t>
  </si>
  <si>
    <t>Quaternary Science Reviews</t>
  </si>
  <si>
    <t>Vegetation of Eurasia from the last glacial maximum to present: key biogeographic patterns</t>
  </si>
  <si>
    <t>NE/D001578</t>
  </si>
  <si>
    <t xml:space="preserve">10.1111/jomf.12399 </t>
  </si>
  <si>
    <t>Journal of Marriage and the Family</t>
  </si>
  <si>
    <t>Ethnic Differences in Returning Home: Explanations From a Life Course Perspective</t>
  </si>
  <si>
    <t>ES/K007394/1</t>
  </si>
  <si>
    <t>CC-BY</t>
  </si>
  <si>
    <t>03/05/2017</t>
  </si>
  <si>
    <t xml:space="preserve"> 10.1098/rspb.2016.2805</t>
  </si>
  <si>
    <t>The Royal Society</t>
  </si>
  <si>
    <t>Proceedings of the Royal Society B: Biological Sciences</t>
  </si>
  <si>
    <t>Species contributions to ecosystem process and function can be population dependent and modified by biotic and abiotic setting</t>
  </si>
  <si>
    <t>NE/J015075/1</t>
  </si>
  <si>
    <t>10.1109/JSEN.2017.2657119</t>
  </si>
  <si>
    <t>IEEE Sensors Journal</t>
  </si>
  <si>
    <t>Dynamic Strain Measurement Using Small Gain Stimulated Brillouin Scattering in STFT-BOTDR</t>
  </si>
  <si>
    <t>EP/K000314/1</t>
  </si>
  <si>
    <t>10.1038/ncomms14845</t>
  </si>
  <si>
    <t>Nature Communications</t>
  </si>
  <si>
    <t>Future climate forcing potentially without precedent in the last 420 million years</t>
  </si>
  <si>
    <t>NE/I005595/1</t>
  </si>
  <si>
    <t>10.1002/2017JA023967</t>
  </si>
  <si>
    <t>Journal of Geophysical Research: Space Physics</t>
  </si>
  <si>
    <t>Birkeland currents during substorms: Statistical evidence for intensification of Regions 1 and 2 currents after onset and a localised signature of auroral dimming  </t>
  </si>
  <si>
    <t>NE/L007177/1</t>
  </si>
  <si>
    <t>10.1039/C6TA08308K</t>
  </si>
  <si>
    <t>Effect of Oxidative Surface Treatments on Charge Storage at Titanium Nitride Surfaces for Supercapacitor Applications</t>
  </si>
  <si>
    <t>EP/P504740/1</t>
  </si>
  <si>
    <t>EP/K00509X/1</t>
  </si>
  <si>
    <t>EP/K009877/1  EP/I033394/1</t>
  </si>
  <si>
    <t>10.3390/land6010013</t>
  </si>
  <si>
    <t>MDPI</t>
  </si>
  <si>
    <t>Land</t>
  </si>
  <si>
    <t>Toward a global classification of coastal anthromes</t>
  </si>
  <si>
    <t>CHF</t>
  </si>
  <si>
    <t>10.1002/2016GC006700</t>
  </si>
  <si>
    <t>Geochemistry Geophysics Geosystems</t>
  </si>
  <si>
    <t>Variations in pockmark composition at the Vestnesa Ridge: Insights from marine controlled source electromagnetic and seismic data</t>
  </si>
  <si>
    <t xml:space="preserve">NE/H002732/1 </t>
  </si>
  <si>
    <t>NE/H022260/1</t>
  </si>
  <si>
    <t>This invoice consists of apc £2200.00 USD and page charges $160.00USD</t>
  </si>
  <si>
    <t>06/02/2017</t>
  </si>
  <si>
    <t>10.1515/aot-2016-0069</t>
  </si>
  <si>
    <t>Advanced Optical Technologies</t>
  </si>
  <si>
    <t>Ga-La-S-Se glass for visible and thermal imaging</t>
  </si>
  <si>
    <t>11/03/2017</t>
  </si>
  <si>
    <t>EP/M015130/1</t>
  </si>
  <si>
    <t>10.5194/cp-13-149-2017</t>
  </si>
  <si>
    <t>Copernicus</t>
  </si>
  <si>
    <t>Climate of the Past</t>
  </si>
  <si>
    <t>A record of Neogene seawater d11B reconstructed from paired d11B analyses on benthic and planktic foraminifera</t>
  </si>
  <si>
    <t>NE/I006176/1</t>
  </si>
  <si>
    <t>NE/H006273/1</t>
  </si>
  <si>
    <t>NE/I006168/1</t>
  </si>
  <si>
    <t>10.1093/pastj/gtx053</t>
  </si>
  <si>
    <t>OUP</t>
  </si>
  <si>
    <t>Past and Present</t>
  </si>
  <si>
    <t>Women, Service and Self-actualization in Interwar Britain</t>
  </si>
  <si>
    <t>2008/140729</t>
  </si>
  <si>
    <t>10.1109/ACCESS.2017.2678103</t>
  </si>
  <si>
    <t>IEEE Access</t>
  </si>
  <si>
    <t>A Flexible FPGA-Based Quasi-Cyclic LDPC Decoder</t>
  </si>
  <si>
    <t xml:space="preserve">EP/J015520/1 </t>
  </si>
  <si>
    <t xml:space="preserve">EP/L010550/1 </t>
  </si>
  <si>
    <t>10.1121/1.4996128</t>
  </si>
  <si>
    <t>Fitting Pole-zero Micromechanical Models to Cochlear Response Measurements</t>
  </si>
  <si>
    <t>EP/K003836/1</t>
  </si>
  <si>
    <t>MR/N004299/1</t>
  </si>
  <si>
    <t>10.1175/JPO-D-16-0182.1</t>
  </si>
  <si>
    <t>AMS</t>
  </si>
  <si>
    <t>Evolution of intermediate water masses based on Argo float displacements</t>
  </si>
  <si>
    <t>NE/N005767/1</t>
  </si>
  <si>
    <t>10.1017/S0272263117000134</t>
  </si>
  <si>
    <t>Cambridge University Press</t>
  </si>
  <si>
    <t>Studies in Second Language Acquisition</t>
  </si>
  <si>
    <t>The State of the Science in Generative SLA and Its Place in Modern Second Language Studies</t>
  </si>
  <si>
    <t>AH/M002020/1</t>
  </si>
  <si>
    <t xml:space="preserve">10.1109/JSTQE.2017.2725442 </t>
  </si>
  <si>
    <t>IEEE Journal in Selected Topics in Quantum Electronics</t>
  </si>
  <si>
    <t>Continuous-Wave 3.1 – 3.6 μm Difference-Frequency Generation of Dual Wavelength-Tunable Fiber Sources in PPMgLN-Based Rapid-Tuning Design</t>
  </si>
  <si>
    <t>10.1039/C7AN00455A</t>
  </si>
  <si>
    <t>Analyst</t>
  </si>
  <si>
    <t xml:space="preserve">Field-Effect Sensors – From pH sensing to Biosensing: Sensitivity Enhancement using Streptavidin-Biotin as a Model System
</t>
  </si>
  <si>
    <t xml:space="preserve">10.1109/TASLP.2017.2674975 </t>
  </si>
  <si>
    <t>IEEE Transactions on Audio, Speech and Language Processing</t>
  </si>
  <si>
    <t>Sparse l1-Optimal Multiloudspeaker Panning and Its Relation to Vector Base Amplitude Panning</t>
  </si>
  <si>
    <t>EP/L000539/1</t>
  </si>
  <si>
    <t>10.1109/TASLP.2017.2674975</t>
  </si>
  <si>
    <t>18/03/2017</t>
  </si>
  <si>
    <t>10.1016/j.automatica.2017.04.016</t>
  </si>
  <si>
    <t>Automatica</t>
  </si>
  <si>
    <t>Robust ILC Design with Application to Stroke Rehabilitation</t>
  </si>
  <si>
    <t>21/04/2017</t>
  </si>
  <si>
    <t>EP/M026388/1</t>
  </si>
  <si>
    <t>15/03/2017</t>
  </si>
  <si>
    <t>10.1016/j.envres.2017.03.020</t>
  </si>
  <si>
    <t>Environmental Research</t>
  </si>
  <si>
    <t xml:space="preserve">Challenges for tree officers to enhance the provision of regulating ecosystem services from urban forests </t>
  </si>
  <si>
    <t>22/03/2017</t>
  </si>
  <si>
    <t>20/03/2017</t>
  </si>
  <si>
    <t>10.1038/srep46730</t>
  </si>
  <si>
    <t>Multiplex lexical networks reveal patterns in early word acquisition in children</t>
  </si>
  <si>
    <t>24/04/2017</t>
  </si>
  <si>
    <t>10.1016/j.bbi.2017.03.009</t>
  </si>
  <si>
    <t>Brain, Behavior and Immunity</t>
  </si>
  <si>
    <t xml:space="preserve">: A story of birth and death: insights into the formation and dynamics of the microglial population </t>
  </si>
  <si>
    <t>21/03/2017</t>
  </si>
  <si>
    <t>10.1016/j.ijfatigue.2017.03.027</t>
  </si>
  <si>
    <t>International journal of Fatigue</t>
  </si>
  <si>
    <t>Microstructural changes in White Etching Cracks (WECs) and their relationship with those in Dark Etching Region (DER) and White Etching Bands (WEBs) due to Rolling Contact Fatigue (RCF)</t>
  </si>
  <si>
    <t>23/03/2017</t>
  </si>
  <si>
    <t>10.1080/13563467.2017.1311847</t>
  </si>
  <si>
    <t>New Political Economy</t>
  </si>
  <si>
    <t>Regional Integration and Welfare: Framing and Advocating Pro-Poor Norms through Southern Regionalisms</t>
  </si>
  <si>
    <t>ES/L005336/1</t>
  </si>
  <si>
    <t>10.1093/gji/ggx133</t>
  </si>
  <si>
    <t>Geophysical Journal International</t>
  </si>
  <si>
    <t xml:space="preserve"> Surface-wave imaging of the weakly-extended Malawi Rift from ambient-noise and teleseismic Rayleigh waves from onshore and lake-bottom seismometers</t>
  </si>
  <si>
    <t>NE/L013932/1</t>
  </si>
  <si>
    <t>10.1093/nar/gkx268</t>
  </si>
  <si>
    <t>Nucleic Acids Research</t>
  </si>
  <si>
    <t>A New Promoter Element Associated with Daily Time Keeping in Drosophila</t>
  </si>
  <si>
    <t>BB/L023067/1</t>
  </si>
  <si>
    <t>10.1038/s41598-017-00783-8</t>
  </si>
  <si>
    <t>An Assay System For Point-of-Care Diagnosis Of Tuberculosis using Commercially Manufactured PCB Technology</t>
  </si>
  <si>
    <t>EP/L020920/1</t>
  </si>
  <si>
    <t>10.2217/nnm-2016-0386</t>
  </si>
  <si>
    <t>Future Medicine</t>
  </si>
  <si>
    <t>Nanomedicine</t>
  </si>
  <si>
    <t>PEGylated liposomes associate with Wnt3A protein and expand putative stem cells in human bone marrow populations</t>
  </si>
  <si>
    <t>MRT/J004103/1</t>
  </si>
  <si>
    <t>SO2</t>
  </si>
  <si>
    <t>UF120277</t>
  </si>
  <si>
    <t>10.1016/j.ssmph.2017.03.008</t>
  </si>
  <si>
    <t>SSM - Population Health</t>
  </si>
  <si>
    <t>Children’s migration and lifestyle-related chronic disease among older parents ‘left behind’ in India</t>
  </si>
  <si>
    <t>ES/K005979/1</t>
  </si>
  <si>
    <t>10.1364/OE.25.010735</t>
  </si>
  <si>
    <t>Linear Integrated Optics in 3C Silicon Carbide</t>
  </si>
  <si>
    <t>EP/P003710/1</t>
  </si>
  <si>
    <t>10.1088/1361-6641/aa6910</t>
  </si>
  <si>
    <t>Semiconductor Science and Technology</t>
  </si>
  <si>
    <t xml:space="preserve">Single Carrier Trapping and De-trapping in Scaled Silicon Complementary Metal-Oxide-Semiconductor Field-Effect </t>
  </si>
  <si>
    <t>10.1016/j.jebo.2017.03.024</t>
  </si>
  <si>
    <t>Journal of Economic Behavior and Organization</t>
  </si>
  <si>
    <t>“Now that you mention it”: A Survey Experiment on Information, Inattention and Online Privacy</t>
  </si>
  <si>
    <t>EP/K039989/1</t>
  </si>
  <si>
    <t>10.1364/OE.25.012830</t>
  </si>
  <si>
    <t>Carrier frequency modulation  of an acousto-optic modulator for laser stabilization.</t>
  </si>
  <si>
    <t>10.1002/adma.201606329</t>
  </si>
  <si>
    <t>Advanced Materials</t>
  </si>
  <si>
    <t>Optical, thermal and mechanical characterization of Ga2Se3-added GLS glass</t>
  </si>
  <si>
    <t>10.1038/s41598-017-05906-9</t>
  </si>
  <si>
    <t>Electro-mechanical light modulator based on controlling the interaction of light with a metasurface</t>
  </si>
  <si>
    <t>10.1111/1751-7915.12737</t>
  </si>
  <si>
    <t>Microbial Biotechnology</t>
  </si>
  <si>
    <t xml:space="preserve">Direct Quantitative Detection of Escherichia coli O157 in Soil Using qPCR Without Pre-Enrichment </t>
  </si>
  <si>
    <t>BB/K012797/1</t>
  </si>
  <si>
    <t>10.1038/srep46704</t>
  </si>
  <si>
    <t>MiR-146b is down-regulated during the chondrogenic differentiation of human bone marrow derived skeletal stem cells and up-regulated in osteoarthritis</t>
  </si>
  <si>
    <t xml:space="preserve">BB/G010579/1 </t>
  </si>
  <si>
    <t>BB/LO21072/1</t>
  </si>
  <si>
    <t>10.1038/ncomms15802</t>
  </si>
  <si>
    <t>Electronic metal-support interaction enhanced oxygen reduction activity and stability of boron carbide supported platinum</t>
  </si>
  <si>
    <t>EP/J016454/1</t>
  </si>
  <si>
    <t xml:space="preserve">ST/K00171X/1 </t>
  </si>
  <si>
    <t>ST/N002385/1</t>
  </si>
  <si>
    <t>10.1038/s41598-017-02047-x</t>
  </si>
  <si>
    <t>Neglect Patients Exhibit Egocentric or Allocentric Neglect for the Same Stimulus Contingent upon Task Demands</t>
  </si>
  <si>
    <t>10.1149/2.1051706jes</t>
  </si>
  <si>
    <t>Electrochemical Society</t>
  </si>
  <si>
    <t>Journal of the Electrochemical Society</t>
  </si>
  <si>
    <t>Plastic Reactor Suitable for High Pressure and Supercritical Fluid Electrochemistry</t>
  </si>
  <si>
    <t>Publisher Own License</t>
  </si>
  <si>
    <t xml:space="preserve">£12.50 bank charges. Written to publisher </t>
  </si>
  <si>
    <t>10.1364/OME.7.002055</t>
  </si>
  <si>
    <t>Material properties of tapered crystalline silicon core fibers</t>
  </si>
  <si>
    <t>EP/P000940/1</t>
  </si>
  <si>
    <t>10.1002/fld.4395</t>
  </si>
  <si>
    <t>International Journal for Numerical Methods in Fluids</t>
  </si>
  <si>
    <t>Surface-sampled simulations of turbulent flow at high Reynolds number</t>
  </si>
  <si>
    <t>10.1057/s41274-017-0240-5</t>
  </si>
  <si>
    <t>Palgrave</t>
  </si>
  <si>
    <t>Journal of the Operational Research Society</t>
  </si>
  <si>
    <t>Location of a hierarchy of HIV/AIDS test laboratories in an inbound hub network: case study in South Africa</t>
  </si>
  <si>
    <t>EP/F033982/1</t>
  </si>
  <si>
    <t>10.1038/s41598-017-03391-8</t>
  </si>
  <si>
    <t>Thermal stability and topological protection of skyrmions in nanotracks</t>
  </si>
  <si>
    <t>EP/N032128/1</t>
  </si>
  <si>
    <t>10.1021/acsnano.7b01711</t>
  </si>
  <si>
    <t>ACS Nano</t>
  </si>
  <si>
    <t>Precision Templated Bottom-Up Multiprotein Nanoassembly through Defined Click Chemistry Linkage to DNA</t>
  </si>
  <si>
    <t>BB/H003746/1</t>
  </si>
  <si>
    <t>EP/J015318/1</t>
  </si>
  <si>
    <t>10.1016/j.heares.2017.04.008</t>
  </si>
  <si>
    <t>Hearing Research</t>
  </si>
  <si>
    <t>The detection of ‘virtual’ objects using echoes by humans: spectral cues</t>
  </si>
  <si>
    <t>EP/C523776/1</t>
  </si>
  <si>
    <t>10.1038/s41598-017-03253-3</t>
  </si>
  <si>
    <t>Targeting Bacillus anthracis toxicity with a genetically selected inhibitor of the PA/CMG2 protein-protein interaction</t>
  </si>
  <si>
    <t>G0800185</t>
  </si>
  <si>
    <t>10.1093/poq/nfx020</t>
  </si>
  <si>
    <t>Public Opinion Quarterly</t>
  </si>
  <si>
    <t>The Decline in Diffuse Support for National Politics: The Long View on Political Discontent in Britain</t>
  </si>
  <si>
    <t>10.1016/j.optmat.2017.04.057</t>
  </si>
  <si>
    <t>Optical Materials</t>
  </si>
  <si>
    <t>Dielectric and structural characterisation of chalcogenide glasses via terahertz time-domain spectroscopy</t>
  </si>
  <si>
    <t>10.1016/j.jaci.2017.04.005</t>
  </si>
  <si>
    <t>Journal of Allergy and Clinical Immunology</t>
  </si>
  <si>
    <t>Phenotypic and Genetic Aspects of Epithelial Barrier Function in Asthma.</t>
  </si>
  <si>
    <t>G0900453</t>
  </si>
  <si>
    <t>10.1016/j.ebiom.2017.03.037</t>
  </si>
  <si>
    <t>ebiomedicine</t>
  </si>
  <si>
    <t>ANRIL promoter DNA methylation: a perinatal marker for later adiposity</t>
  </si>
  <si>
    <t>MC_UU_12011/4</t>
  </si>
  <si>
    <t xml:space="preserve">MC_U147585827 </t>
  </si>
  <si>
    <t>MC_ST_U12055</t>
  </si>
  <si>
    <t>10.1371/journal.ppat.1006367</t>
  </si>
  <si>
    <t>PLOS</t>
  </si>
  <si>
    <t>PLOS Pathogens</t>
  </si>
  <si>
    <t>Mycobacterium tuberculosis subverts negative regulatory pathways in human macrophages to drive immunopathology</t>
  </si>
  <si>
    <t>R33AI102239</t>
  </si>
  <si>
    <t>10.1111/padr.12063</t>
  </si>
  <si>
    <t>Population and Development Review</t>
  </si>
  <si>
    <t>The Rise in Divorce and Cohabitation: Is there a Link?</t>
  </si>
  <si>
    <t>RES-625-28-0001</t>
  </si>
  <si>
    <t>Institutional_prepayment</t>
  </si>
  <si>
    <t>10.1159/000477169</t>
  </si>
  <si>
    <t>Karger</t>
  </si>
  <si>
    <t>Gerontology</t>
  </si>
  <si>
    <t>Attitudes to ageing and change in frailty status: the English Longitudinal Study of Ageing</t>
  </si>
  <si>
    <t>23/08/207</t>
  </si>
  <si>
    <t xml:space="preserve">£12.50 bank charges Written to publisher </t>
  </si>
  <si>
    <t>10.1016/j.snb.2017.05.006</t>
  </si>
  <si>
    <t>Sensors &amp; Actuators: B. Chemical</t>
  </si>
  <si>
    <t>Microfluidic electrochemical multiplex detection of bladder cancer DNA markers</t>
  </si>
  <si>
    <t>10.1016/j.photonics.2017.02.005</t>
  </si>
  <si>
    <t>Photonics and Nanostructures – Fundamentals and Applications.</t>
  </si>
  <si>
    <t>Theoretical designs for novel photonic crystal nanocavities with Si (111) interfaces.</t>
  </si>
  <si>
    <t>10.3389/fcimb.2017.00130</t>
  </si>
  <si>
    <t>Frontiers in Cellular and Infection Microbiology</t>
  </si>
  <si>
    <t>Signaling Mediated by Toll-Like Receptor 5 Sensing of Pseudomonas aeruginosa Flagellin Influences IL-1β and IL-18 Production by Primary Fibroblasts Derived from the Human Cornea</t>
  </si>
  <si>
    <t>EP/M027260/1</t>
  </si>
  <si>
    <t>10.1016/j.jsv.2017.05.006</t>
  </si>
  <si>
    <t>The effect of track load correlation on ground-borne vibration from railways</t>
  </si>
  <si>
    <t xml:space="preserve">EP/K006002/1 </t>
  </si>
  <si>
    <t>EP/K005847/1</t>
  </si>
  <si>
    <t>10.1017/jfm.2017.304</t>
  </si>
  <si>
    <t>Journal of Fluid Mechanics</t>
  </si>
  <si>
    <t>Self-similarity of fluid residence time statistics in a turbulent round jet</t>
  </si>
  <si>
    <t>EP/L002698/1</t>
  </si>
  <si>
    <t>EP/I004564/1</t>
  </si>
  <si>
    <t>EP/K024876/1</t>
  </si>
  <si>
    <t>10.1016/j.poly.2017.04.039</t>
  </si>
  <si>
    <t>Polyhedron</t>
  </si>
  <si>
    <t>Diphosphine dioxide complexes of lanthanum and lutetium - the effects of ligand architecture and counter-anion</t>
  </si>
  <si>
    <t>EP/1033394/1</t>
  </si>
  <si>
    <t>EP/N03547/1</t>
  </si>
  <si>
    <t xml:space="preserve">Written to publisher </t>
  </si>
  <si>
    <t>10.1016/j.bios.2017.05.016</t>
  </si>
  <si>
    <t>Biosensors &amp; Bioelectronics</t>
  </si>
  <si>
    <t>Ultra-fast electronic detection of antimicrobial resistance genes using isothermal amplification and thin film transistor sensors</t>
  </si>
  <si>
    <t>EP/K502327/1</t>
  </si>
  <si>
    <t>10.1192/bjp.bp.117.200618</t>
  </si>
  <si>
    <t>British Journal of Psychiatry</t>
  </si>
  <si>
    <t>Adult disinhibited social engagement (DSE) in adoptees exposed to extreme institutional deprivation: An examination of its clinical status and functional impact.</t>
  </si>
  <si>
    <t>RES-062-23-3300</t>
  </si>
  <si>
    <t>10.1086/692570</t>
  </si>
  <si>
    <t>American Society Naturalists</t>
  </si>
  <si>
    <t>American Naturalist</t>
  </si>
  <si>
    <t>The breakdown of static and evolutionary allometries during climatic upheaval</t>
  </si>
  <si>
    <t>10.1016/j.ejmg.2017.05.001</t>
  </si>
  <si>
    <t>European Journal of Medical Genetics</t>
  </si>
  <si>
    <t>A 'joint venture' model of recontacting in clinical genomics</t>
  </si>
  <si>
    <t>ES/L002868/1</t>
  </si>
  <si>
    <t>10.1016/j.heares.2017.10.013</t>
  </si>
  <si>
    <t>An elemental approach to modelling the mechanics of the cochlea</t>
  </si>
  <si>
    <t>10.1002/ece3.3652</t>
  </si>
  <si>
    <t>Ecology and Evolution</t>
  </si>
  <si>
    <t>Ecological consequences of invasion across the freshwater- marine transition in a warming world</t>
  </si>
  <si>
    <t>10.1016/j.bpj.2017.05.005</t>
  </si>
  <si>
    <t>Biophysical Journal</t>
  </si>
  <si>
    <t>Nanog fluctuations in embryonic stem cells: functional noise, reporter artifacts and the problem of measurement in live cells</t>
  </si>
  <si>
    <t>10.1002/2016EF000530</t>
  </si>
  <si>
    <t>Earth's Future</t>
  </si>
  <si>
    <t>Modelling daily soil salinity dynamics in response to agricultural and environmental changes in coastal Bangladesh</t>
  </si>
  <si>
    <t>NE-J002755-1</t>
  </si>
  <si>
    <t>10.1002/jbmr.3153</t>
  </si>
  <si>
    <t>Journal of Bone and Mineral Research</t>
  </si>
  <si>
    <t>Perinatal DNA methylation at CDKN2A is associated with offspring bone mass: Findings from the Southampton Women’s Survey</t>
  </si>
  <si>
    <t>4050502589 (MRC LEU)</t>
  </si>
  <si>
    <t>201268/Z/16/Z</t>
  </si>
  <si>
    <t>10.1364/OPTICA.4.000659</t>
  </si>
  <si>
    <t>OPTICA</t>
  </si>
  <si>
    <t>How to make the propagation time through an optical fiber fully insensitive to temperature variations</t>
  </si>
  <si>
    <t>EP/I01196X/1</t>
  </si>
  <si>
    <t>EP/I061196X</t>
  </si>
  <si>
    <t>10.1063/1.4984066</t>
  </si>
  <si>
    <t>AIP Publishing</t>
  </si>
  <si>
    <t>APL Photonics</t>
  </si>
  <si>
    <t>High-performance geometric phase elements in silica glass</t>
  </si>
  <si>
    <t>May, 2017</t>
  </si>
  <si>
    <t>10.1364/OL.42.002571</t>
  </si>
  <si>
    <t>Low Loss Kagome Hollow-core fibers from the near- to the mid-IR</t>
  </si>
  <si>
    <t>EP/N00762X/1</t>
  </si>
  <si>
    <t>(N.V. Wheeler URF)</t>
  </si>
  <si>
    <t xml:space="preserve">10.11159/ijepr.2017.001 </t>
  </si>
  <si>
    <t>Avestia Publishing</t>
  </si>
  <si>
    <t xml:space="preserve">International Journal of Environmental Pollution and Remediation </t>
  </si>
  <si>
    <t>Metal accumulation and metallothionein response in Fucus spiralis</t>
  </si>
  <si>
    <t>EP/L505067/1</t>
  </si>
  <si>
    <t>CAD</t>
  </si>
  <si>
    <t>10.1088/2040-8986/aa74d4</t>
  </si>
  <si>
    <t>Journal of Optics</t>
  </si>
  <si>
    <t>Metamaterials at Southampton University and Beyond</t>
  </si>
  <si>
    <t>10.1088/2040-8986/aa74d4/meta</t>
  </si>
  <si>
    <t>10.1038/s41598-017-03671-3</t>
  </si>
  <si>
    <t>Complex neuroanatomy in the rostrum of the Isle of Wight theropod Neovenator salierii</t>
  </si>
  <si>
    <t>EP-H01506X  (Barker)</t>
  </si>
  <si>
    <t>10.1145/3091478.3091506</t>
  </si>
  <si>
    <t>Association for Computing Machinery</t>
  </si>
  <si>
    <t>Proceedings of WebSci '17</t>
  </si>
  <si>
    <t>Observing Web Archives</t>
  </si>
  <si>
    <t>EP/G036926/1</t>
  </si>
  <si>
    <t>10.1080/00324728.2017.1350280</t>
  </si>
  <si>
    <t>Population Studies</t>
  </si>
  <si>
    <t>Choosing the Choice: Reflections on Modelling Decisions and Behaviour in Demographic Agent-Based Models</t>
  </si>
  <si>
    <t>EP/H021698/1</t>
  </si>
  <si>
    <t>10.1364/OE.25.015402</t>
  </si>
  <si>
    <t>Demonstration of arbitrary temporal shaping of picosecond pulses in a radially polarized Yb-fiber MOPA with &gt; 10W average power</t>
  </si>
  <si>
    <t>10.1016/j.cageo.2017.05.005</t>
  </si>
  <si>
    <t>Computers and Geosciences</t>
  </si>
  <si>
    <t>A geophone wireless sensor network for investigating glacier stick-slip motion</t>
  </si>
  <si>
    <t>EP/C511050/1</t>
  </si>
  <si>
    <t>10.1186/s13321-017-0221-3</t>
  </si>
  <si>
    <t>Journal of Cheminformatics</t>
  </si>
  <si>
    <t>Electronic Lab Notebooks: Can they replace Paper?</t>
  </si>
  <si>
    <t>EP/G036926/1, EP/K003569/1</t>
  </si>
  <si>
    <t>EP/F05811X/1, EP/C008863/1</t>
  </si>
  <si>
    <t>EP/H034447/1, EP/K004840/1</t>
  </si>
  <si>
    <t>10.1186/s11671-017-2155-0</t>
  </si>
  <si>
    <t xml:space="preserve">Springer </t>
  </si>
  <si>
    <t>Nanoscale Research Letters</t>
  </si>
  <si>
    <t>Compliance-free ZrO2/ZrO2-x/ZrO2 resistive memory with controllable interfacial multistate switching behaviour</t>
  </si>
  <si>
    <t>EP/509015FP/1</t>
  </si>
  <si>
    <t>10.1002/path.4923</t>
  </si>
  <si>
    <t>Journal of Pathology</t>
  </si>
  <si>
    <t>Pro-migratory and TGF-b-activating functions of avb6 integrin in pancreatic cancer are differentially regulated via an Eps8-dependent GTPase switch</t>
  </si>
  <si>
    <t>G1002008</t>
  </si>
  <si>
    <t>10.1111/joa.12658</t>
  </si>
  <si>
    <t>Journal of Anatomy</t>
  </si>
  <si>
    <t xml:space="preserve">Serial block-face scanning electron microscopy </t>
  </si>
  <si>
    <t>MR/L012626/1 S</t>
  </si>
  <si>
    <t>10.1038/lsa.2017.157</t>
  </si>
  <si>
    <t>Light: Science &amp; Applications</t>
  </si>
  <si>
    <t>All-optical dynamic focusing of light via coherent absorption in a plasmonic metasurface</t>
  </si>
  <si>
    <t>24/05/2017</t>
  </si>
  <si>
    <t>10.1210/jc.2017-00682.</t>
  </si>
  <si>
    <t>Oxford Academic</t>
  </si>
  <si>
    <t>Journal of Clinical Endocrinology and Metabolism</t>
  </si>
  <si>
    <t>Response to antenatal cholecalciferol supplementation is associated with common vitamin D related genetic variants</t>
  </si>
  <si>
    <t>29/54/2017</t>
  </si>
  <si>
    <t>29/09/2017</t>
  </si>
  <si>
    <t>10.1016/j.wasman.2017.05.043</t>
  </si>
  <si>
    <t>Waste Management</t>
  </si>
  <si>
    <t>A framework for evaluating the accessibility of raw materials from end-of-life products and the Earth's crust</t>
  </si>
  <si>
    <t>EP/K503150/1</t>
  </si>
  <si>
    <t>10.1093/occmed/kqx083</t>
  </si>
  <si>
    <t>Occupational Medicine</t>
  </si>
  <si>
    <t>Mortality from multiple sclerosis in British military personnel</t>
  </si>
  <si>
    <t>MRC_MC_UP_A620_1018</t>
  </si>
  <si>
    <t>MRC_MC_UU_12011/5</t>
  </si>
  <si>
    <t>10.1039/C7DT01911D</t>
  </si>
  <si>
    <t xml:space="preserve">Chalcogenoether complexes of Nb(V) thio- and seleno-halides as single source precursors for low pressure chemical vapour deposition of NbS2 and NbSe2 thin films </t>
  </si>
  <si>
    <t>EP/K009877/1</t>
  </si>
  <si>
    <t xml:space="preserve">10.1364/OL.42.002535
 </t>
  </si>
  <si>
    <t>Composite Material Hollow Antiresonant Fibers</t>
  </si>
  <si>
    <t>EP/I035307/1</t>
  </si>
  <si>
    <t>10.1111/1755-0998.12694</t>
  </si>
  <si>
    <t>Molecular Ecology Resources</t>
  </si>
  <si>
    <t>An integrated framework to identify wildlife populations under threat from climate change</t>
  </si>
  <si>
    <t>NE/M018660/1</t>
  </si>
  <si>
    <t>10.1016/j.marmicro.2017.05.003</t>
  </si>
  <si>
    <t>Marine Micropaleontology</t>
  </si>
  <si>
    <t xml:space="preserve">Calibration of the repeatability of foraminiferal test size and shape measures with recommendations for future </t>
  </si>
  <si>
    <t>10.1016/j.foreco.2017.05.059</t>
  </si>
  <si>
    <t xml:space="preserve">Forest Ecology and Management </t>
  </si>
  <si>
    <t>Use of meta-analysis in forest biodiversity research: key challenges and considerations</t>
  </si>
  <si>
    <t>BB/H531935/1</t>
  </si>
  <si>
    <t>10.1038/nclimate3353</t>
  </si>
  <si>
    <t>Nature Climate Change</t>
  </si>
  <si>
    <t>Arctic sea ice decline weakens the Atlantic Meridional Overturning Circulation</t>
  </si>
  <si>
    <t xml:space="preserve">Additional Charges only. No APC paid  </t>
  </si>
  <si>
    <t>10.1039/C7CP03074F</t>
  </si>
  <si>
    <t>Efficient simulation of ultrafast magnetic resonance experiments</t>
  </si>
  <si>
    <t>EP/M003019/1</t>
  </si>
  <si>
    <t>10.1136/bmjopen-2017-016936</t>
  </si>
  <si>
    <t>BMJ</t>
  </si>
  <si>
    <t>BMJ Open</t>
  </si>
  <si>
    <t>Integrating national surveys to estimate small area variations in poor health and limiting long term illness in Great Britain</t>
  </si>
  <si>
    <t>ES/K003046/1</t>
  </si>
  <si>
    <t>10.3389/fnagi.2017.00207</t>
  </si>
  <si>
    <t>Frontiers in Ageing Neuroscience</t>
  </si>
  <si>
    <t xml:space="preserve">The role of microglia in prion diseases: a paradigm of functional diversity </t>
  </si>
  <si>
    <t>10.1038/nchem.2850</t>
  </si>
  <si>
    <t>Nature Chemistry</t>
  </si>
  <si>
    <t>Assembly of a biocompatible triazole-linked gene by one-pot click-DNA ligation.</t>
  </si>
  <si>
    <t>BB/J001694/2</t>
  </si>
  <si>
    <t>BB/M025624/1</t>
  </si>
  <si>
    <t>10.1364/OE.25.017864</t>
  </si>
  <si>
    <t>Dual-etch Apodised Grating Couplers for Efficient Fibre-chip Coupling Near 1310 nm Wavelength</t>
  </si>
  <si>
    <t>EP/L00044X/1</t>
  </si>
  <si>
    <t>10.1038/s41598-017-06566-5</t>
  </si>
  <si>
    <t>Combined atomic force microscopy and photoluminescence imaging to select single InAs/GaAs quantum dots for quantum photonic devices</t>
  </si>
  <si>
    <t>EP/P001343/1</t>
  </si>
  <si>
    <t>10.1111/jomf.12431</t>
  </si>
  <si>
    <t>Journal of Marriage and Family</t>
  </si>
  <si>
    <t>Mental well-being differences in cohabitation and marriage: the role of childhood selection</t>
  </si>
  <si>
    <t>10.1038/s41598-017-05434-6</t>
  </si>
  <si>
    <t>Parylene C topographic micropattern as a template for patterning PDMS and Polyacrylamide hydrogel</t>
  </si>
  <si>
    <t>EP/K017829/1</t>
  </si>
  <si>
    <t>10.1016/j.tice.2017.06.003</t>
  </si>
  <si>
    <t>Tissue and Cell</t>
  </si>
  <si>
    <t xml:space="preserve">Ex-vivo models of the Retinal Pigment Epithelium (RPE) in long-term culture faithfully recapitulate key structural and physiological features of native RPE.  </t>
  </si>
  <si>
    <t>NC3R</t>
  </si>
  <si>
    <t>NC/L001152/1</t>
  </si>
  <si>
    <t>10.3390/ijms18071174.</t>
  </si>
  <si>
    <t>International Journal of Molecular Sciences</t>
  </si>
  <si>
    <t>FRET-mediated long-range wavelength transformation by photoconvertible fluorescent proteins as an efficient mechanism to generate orange-red light in symbiotic deep water corals</t>
  </si>
  <si>
    <t>SPITFIRE PhD studentship 1502719</t>
  </si>
  <si>
    <t>NE/I01683X/1</t>
  </si>
  <si>
    <t>NE/K00641X/1</t>
  </si>
  <si>
    <t>10.1038/s41598-017-06895-5</t>
  </si>
  <si>
    <t>3D semiconductor nanostructures  via inverse lipd cubic phases</t>
  </si>
  <si>
    <t>25/07.2017</t>
  </si>
  <si>
    <t>PS</t>
  </si>
  <si>
    <t xml:space="preserve">10.1098/rsta.2016.0324 </t>
  </si>
  <si>
    <t>Philosophical Transactions A</t>
  </si>
  <si>
    <t>High-latitude ocean ventilation and its role in Earth's climate transitions</t>
  </si>
  <si>
    <t>NE/E01366X/1</t>
  </si>
  <si>
    <t>NE/I028947/1</t>
  </si>
  <si>
    <t>10.1111/nph.14705</t>
  </si>
  <si>
    <t>New Phytologist</t>
  </si>
  <si>
    <t xml:space="preserve">High-resolution synchrotron imaging shows that root hairs influence rhizosphere soil structure formation </t>
  </si>
  <si>
    <t>31/072017</t>
  </si>
  <si>
    <t>BB/L02620/1</t>
  </si>
  <si>
    <t>19/06/2017</t>
  </si>
  <si>
    <t>10.1016/j.epsl.2017.06.033</t>
  </si>
  <si>
    <t>Mapping the mantle transition zone beneath Hawaii from Ps receiver functions: Evidence for a hot plume and cold mantle downwellings</t>
  </si>
  <si>
    <t>17/07/2017</t>
  </si>
  <si>
    <t>GA 638665</t>
  </si>
  <si>
    <t>10.1126/science.aan0741</t>
  </si>
  <si>
    <t>American Association for the Advancement of Science</t>
  </si>
  <si>
    <t>Science</t>
  </si>
  <si>
    <t>A unified continental thickness from seismology and diamonds suggests a melt defined plate</t>
  </si>
  <si>
    <t>ERC</t>
  </si>
  <si>
    <t>£12.50 bank charges. 01/05/2018 Contacted publisher to request CC-BY the article is currently published using Science Journals Default License.</t>
  </si>
  <si>
    <t>10.3389/fmars.2017.00396</t>
  </si>
  <si>
    <t>Marine Biogeochemistry</t>
  </si>
  <si>
    <t>Characterization of a time-domain dual lifetime referencing pCO2 optode and deployment as a high-resolution underway sensor across the high latitude North Atlantic Ocean</t>
  </si>
  <si>
    <t>NE/K002546/1</t>
  </si>
  <si>
    <t>NE/K00249X/1</t>
  </si>
  <si>
    <t xml:space="preserve">10.1371/journal.ppat.1006448 </t>
  </si>
  <si>
    <t>Structure of the Neisseria Adhesin Complex Protein (ACP) and its role as a novel lysozyme inhibitor</t>
  </si>
  <si>
    <t>MR/K027131/1 (internal ref RP010297-1)</t>
  </si>
  <si>
    <t>10.1111/nbu.12277</t>
  </si>
  <si>
    <t>Nutrition Bulletin</t>
  </si>
  <si>
    <t>Preventing childhood obesity: early life messages from epidemiology</t>
  </si>
  <si>
    <t>MRC_MC_UP_A620_1017</t>
  </si>
  <si>
    <t>10.1016/j.quascirev.2017.06.021</t>
  </si>
  <si>
    <t>Subglacial till formation: microscale processes within the subglacial shear zone</t>
  </si>
  <si>
    <t>F/00 180/AK</t>
  </si>
  <si>
    <t>GEFNE45-12</t>
  </si>
  <si>
    <t>10.1016/j.jmbbm.2017.06.036</t>
  </si>
  <si>
    <t>Journal of the Mechanical Behavior of Biomedical Materials</t>
  </si>
  <si>
    <t>The inferomedial femoral neck is compromised by age but not disease: Fracture toughness and the multifactorial mechanisms comprising reference point microindentation</t>
  </si>
  <si>
    <t>EP/J008192/1</t>
  </si>
  <si>
    <t>10.1080/01431161.2017.1346403</t>
  </si>
  <si>
    <t>International Journal of Remote Sensing</t>
  </si>
  <si>
    <t>Sub-pixel land cover classification for improved urban area estimates using Landsat</t>
  </si>
  <si>
    <t>ES/J500161/1</t>
  </si>
  <si>
    <t>10.1111/rssa.12309</t>
  </si>
  <si>
    <t>Journal of the Royal Statistical Society: SeriesA</t>
  </si>
  <si>
    <t xml:space="preserve">Smoothing mortality data: The English Life Table, 2010-12 </t>
  </si>
  <si>
    <t>10.1002/psp.2090</t>
  </si>
  <si>
    <t>Population, Space and Place</t>
  </si>
  <si>
    <t>How far is a long distance? An assessment of the issue of scale in the relationship between limiting long term illness and long distance migration in England and Wales</t>
  </si>
  <si>
    <t>10.1037/pspp0000161</t>
  </si>
  <si>
    <t>APA</t>
  </si>
  <si>
    <t>Journal of Personality and Social Psychology</t>
  </si>
  <si>
    <t>Modelling bivariate change in individual differences: Prospective associations between personality and life satisfaction</t>
  </si>
  <si>
    <t>MR-J500410-1</t>
  </si>
  <si>
    <t>10.1016/j.jfluchem.2017.06.015</t>
  </si>
  <si>
    <t>Complexes of molybdenum(VI) oxide tetrafluoride and molybdenum(VI) dioxide difluoride with neutral N- and O-donor ligands</t>
  </si>
  <si>
    <t>EP/N035437/1</t>
  </si>
  <si>
    <t>10.1364/OME.7.002922</t>
  </si>
  <si>
    <t>Direct bonding diamond to zinc selenide</t>
  </si>
  <si>
    <t>EP/J008052/1</t>
  </si>
  <si>
    <t xml:space="preserve">£12.50 bank charges Additional Charges only. No APC paid  </t>
  </si>
  <si>
    <t>10.1088/1361-6463/aa7e38</t>
  </si>
  <si>
    <t>IOP Publishing</t>
  </si>
  <si>
    <t>Journal of Physics D: Applied Physics</t>
  </si>
  <si>
    <t>Identification of Curie temperature distributions in magnetic particulate systems</t>
  </si>
  <si>
    <t>10.1080/13603116.2017.1355413</t>
  </si>
  <si>
    <t>International Journal of Inclusive Education</t>
  </si>
  <si>
    <t>Hard to teach: Inclusive pedagogy in social science research methods education</t>
  </si>
  <si>
    <t>ES/L/008351/1</t>
  </si>
  <si>
    <t>10.1007/s12035-016-0053-6</t>
  </si>
  <si>
    <t>Springer</t>
  </si>
  <si>
    <t>Molecular Neurobiology</t>
  </si>
  <si>
    <t>Metalloproteinases ADAM10 and ADAM17 Mediate Migration and Differentiation in Glioblastoma Sphere-Forming Cells</t>
  </si>
  <si>
    <t xml:space="preserve">MRC stem cells capacity building studentship to E.J.S </t>
  </si>
  <si>
    <t xml:space="preserve">10.1111/pce.13045 </t>
  </si>
  <si>
    <t>Plant, Cell and Environment</t>
  </si>
  <si>
    <t>F-group bZIPs in barley – a role in Zn deficiency</t>
  </si>
  <si>
    <t>BB/J014451/1</t>
  </si>
  <si>
    <t>BB/L010313/1</t>
  </si>
  <si>
    <t>BB/N021150/1</t>
  </si>
  <si>
    <t>10.1108/JET-07-2017-0023</t>
  </si>
  <si>
    <t>Emerald</t>
  </si>
  <si>
    <t>Journal of Enabling Technologies</t>
  </si>
  <si>
    <t xml:space="preserve">‘A child with autism only has one childhood’: main themes and questions for future research from the ‘Digital Bubbles Innovative technologies for autism’ seminar series </t>
  </si>
  <si>
    <t>ES/M002624/1</t>
  </si>
  <si>
    <t>10.1002/2017GC006850</t>
  </si>
  <si>
    <t xml:space="preserve">Geochemistry, Geophysics, Geosystems </t>
  </si>
  <si>
    <t>Constraints on the Anisotropic Contributions to Velocity Discontinuities at ~60 km Depth beneath the Pacific</t>
  </si>
  <si>
    <t xml:space="preserve">NE/M003507/1  </t>
  </si>
  <si>
    <t>NE/K010654/1</t>
  </si>
  <si>
    <t>10.1038/s41467-017-00987-6</t>
  </si>
  <si>
    <t xml:space="preserve">A heterogeneous  integration platform for on-chip quantum photonic circuits with single quantum dot devices. </t>
  </si>
  <si>
    <t>10.1016/j.epsl.2017.07.019</t>
  </si>
  <si>
    <t xml:space="preserve">Earth and Planetary Science Letters </t>
  </si>
  <si>
    <t>Understanding Himalayan erosion and the significance of the Nicobar Fan</t>
  </si>
  <si>
    <t xml:space="preserve">NE/P012817/1 </t>
  </si>
  <si>
    <t>10.1002/2017JA024295</t>
  </si>
  <si>
    <t>Flux Ropes in the Hermean Magnetotail: Distribution, Properties and Formation</t>
  </si>
  <si>
    <t>10.5334/jors.137</t>
  </si>
  <si>
    <t>Ubiquity Press</t>
  </si>
  <si>
    <t>Journal of Open Research Software</t>
  </si>
  <si>
    <t>Cambridge Rocketry Simulator – A Stochastic Six- Degrees-of-Freedom Rocket Flight</t>
  </si>
  <si>
    <t xml:space="preserve">EP/L505067/1 </t>
  </si>
  <si>
    <t>10.1016/j.marpol.2017.07.002</t>
  </si>
  <si>
    <t>Marine Policy</t>
  </si>
  <si>
    <t>A procedural framework for robust environmental management of deep-sea mining projects using a conceptual model</t>
  </si>
  <si>
    <t>National Capability</t>
  </si>
  <si>
    <t xml:space="preserve"> 21/07/2017</t>
  </si>
  <si>
    <t>10.1021/acs.chemmater.7b02552</t>
  </si>
  <si>
    <t>Chemistry of Materials</t>
  </si>
  <si>
    <t>Combined in situ XAFS/DRIFTS Studies of the Evolution of Nanoparticle Structures from Molecular Precursors.</t>
  </si>
  <si>
    <t>EP/K014714/1</t>
  </si>
  <si>
    <t>10.1093/ageing/afx137</t>
  </si>
  <si>
    <t>Oxford Uni Press</t>
  </si>
  <si>
    <t>Childlessness and vulnerability of older people in China</t>
  </si>
  <si>
    <t>10.1002/2017JC012910</t>
  </si>
  <si>
    <t>Journal of Geophysical Research (JGR) — Oceans</t>
  </si>
  <si>
    <t>Testing Munk’s Hypothesis for submesoscale eddy generation using observations in the North Atlantic</t>
  </si>
  <si>
    <t>NE/I019999/1</t>
  </si>
  <si>
    <t>10.1038/s41598-017-09634-y</t>
  </si>
  <si>
    <t>THE SYNTHESIS OF HYBRID GOLD-SILICON NANO PARTICLES IN A LIQUID</t>
  </si>
  <si>
    <t xml:space="preserve">EP/M025330/1 </t>
  </si>
  <si>
    <t>10.1016/j.ymthe.2017.06.021</t>
  </si>
  <si>
    <t>Molecular Therapy</t>
  </si>
  <si>
    <t>Low dose nitric oxide as targeted anti-biofilm adjunctive therapy to treat chronic Pseudomonas aeruginosa infection in cystic fibrosis</t>
  </si>
  <si>
    <t>BB/C520655/1</t>
  </si>
  <si>
    <t>10.3389/fnins.2017.00475</t>
  </si>
  <si>
    <t>Frontiers in Neuroscience - Neurodegeneration</t>
  </si>
  <si>
    <t>Frontiers Media SA</t>
  </si>
  <si>
    <t>Arterial pulsations cannot drive intramural periarterial drainage: Significance for Aβ drainage</t>
  </si>
  <si>
    <t>EP/N509747/1</t>
  </si>
  <si>
    <t>10.1080/13504509.2017.1361480</t>
  </si>
  <si>
    <t xml:space="preserve">Taylor &amp; Francis </t>
  </si>
  <si>
    <t>Identifying future research directions for biodiversity, ecosystem services and sustainability: perspectives from early-career researchers</t>
  </si>
  <si>
    <t>NERC/PR100027</t>
  </si>
  <si>
    <t>10.1038/sdata.2017.100</t>
  </si>
  <si>
    <t>An improved database of coastal flooding in the United Kingdom from 1915 to 2016</t>
  </si>
  <si>
    <t>Flood Memory (EP/K013513/1)</t>
  </si>
  <si>
    <t>Impact Acceleration Grant (internal no number)</t>
  </si>
  <si>
    <t>10.1038/s41598-017-09824-8</t>
  </si>
  <si>
    <t>Exciton-polariton Josephson junctions at finite temperatures</t>
  </si>
  <si>
    <t>EPSRC Established Career fellowship on Quantum Polaritonics RP 008833</t>
  </si>
  <si>
    <t>10.1038/s41598-017-08418-8</t>
  </si>
  <si>
    <t>DNA methylation of the RUNX2 P1 promoter mediates MMP13 transcription in chondrocytes</t>
  </si>
  <si>
    <t>BB/L021072/1</t>
  </si>
  <si>
    <t>10.1038/s41598-017-09350-7</t>
  </si>
  <si>
    <t>An oxytocin-dependent social interaction between larvae and adult C. elegans</t>
  </si>
  <si>
    <t>Doctoral Training Programme to Biological Sciences</t>
  </si>
  <si>
    <t>10.1038/s41598-017-10137-z</t>
  </si>
  <si>
    <t>Artificial gravity effect on spin-polarized exciton-polaritons</t>
  </si>
  <si>
    <t>10.1136/bmjopen-2017-016942</t>
  </si>
  <si>
    <t xml:space="preserve">What factors are associated with reporting lacking interest in sex and how do these vary by gender? Findings from the third British national survey of sexual attitudes and lifestyles  </t>
  </si>
  <si>
    <t>G0801757</t>
  </si>
  <si>
    <t>10.1017/jfm.2017.600</t>
  </si>
  <si>
    <t>Self-similar Properties of Decelerating Turbulent Jets</t>
  </si>
  <si>
    <t>10.1111/1462-2920.13883</t>
  </si>
  <si>
    <t>Environmental Microbiology</t>
  </si>
  <si>
    <t>Fluid-driven interfacial instabilities and turbulence in bacterial biofilms</t>
  </si>
  <si>
    <t>DTP EP/K503130/1</t>
  </si>
  <si>
    <t>10.1016/j.jorganchem.2017.08.004</t>
  </si>
  <si>
    <t>Journal of Fluorine Chem</t>
  </si>
  <si>
    <t>Complexes of BX3 with EMe2(X= F, Cl, Br, I; synthesis, E = Se or Te): multinuclear NMR spectroscopic and structural studies.</t>
  </si>
  <si>
    <t>EP/ L505651/1</t>
  </si>
  <si>
    <t>10.1016/j.cels.2017.08.009</t>
  </si>
  <si>
    <t>Cell Systems</t>
  </si>
  <si>
    <t>Stem Cell Differentiation as a non-Markov Stochastic Process</t>
  </si>
  <si>
    <t>10.1002/pip.2928</t>
  </si>
  <si>
    <t>Progress in Photovoltaics: Research and Applications</t>
  </si>
  <si>
    <t>Minimising bulk lifetime degradation during the processing of interdigitated back contact silicon solar cells</t>
  </si>
  <si>
    <t>EP/J017361/1</t>
  </si>
  <si>
    <t>EP/M014797/1</t>
  </si>
  <si>
    <t>10.1002/mrc.4642</t>
  </si>
  <si>
    <t>Magnetic resonance in Chemistry</t>
  </si>
  <si>
    <t>SpinDynamica: Symbolic and numerical magnetic resonance in a Mathematica environment</t>
  </si>
  <si>
    <t>EP/N002482/1</t>
  </si>
  <si>
    <t>EP/P009980/1</t>
  </si>
  <si>
    <t>10.1109/TCSI.2017.2729084</t>
  </si>
  <si>
    <t>IEEE Transactions on Circuits and Systems</t>
  </si>
  <si>
    <t>High-Speed Low-Complexity Guided Image Filtering-Based Disparity Estimation</t>
  </si>
  <si>
    <t>EP/K034448/1 (PRiME)</t>
  </si>
  <si>
    <t xml:space="preserve">.£12.50 bank charges.Additional Charges only. No APC paid   </t>
  </si>
  <si>
    <t>10.1038/s41598-017-11046-x</t>
  </si>
  <si>
    <t>Emerging negative Atlantic Multidecadal Oscillation index in spite of warm subtropics</t>
  </si>
  <si>
    <t>10.1038/s41598-017-10643-0</t>
  </si>
  <si>
    <t>ENTROPY SPIKES AS A SIGNATURE OF LIFSHITZ TRANSITIONS IN THE DIRAC MATERIALS</t>
  </si>
  <si>
    <t xml:space="preserve">RP 008833. </t>
  </si>
  <si>
    <t>10.1002/ps.4707</t>
  </si>
  <si>
    <t>Pest Management Science</t>
  </si>
  <si>
    <t>Coherent anti-Stokes Raman scattering (CARS) spectroscopy in Caenorhabditis elegans and Globodera pallida: Evidence for an ivermectin-activated decrease in lipid stores</t>
  </si>
  <si>
    <t>BB/J006890/1</t>
  </si>
  <si>
    <t>10.1039/c7cc03462h</t>
  </si>
  <si>
    <t>Chemical Communications</t>
  </si>
  <si>
    <t>Measurement of 14N Quadrupole Couplings in Biomolecular Solids Using Indirect-Detection 14N Solid-State NMR with DNP</t>
  </si>
  <si>
    <t>EP/M023664/1</t>
  </si>
  <si>
    <t>EP/H003789/1</t>
  </si>
  <si>
    <t>10.1371/journal.pone.0183700</t>
  </si>
  <si>
    <t>PLOS ONE</t>
  </si>
  <si>
    <t>The relationship between dietary quality and the local food environment differs according to level of educational attainment: a cross-sectional study</t>
  </si>
  <si>
    <t>NIHR</t>
  </si>
  <si>
    <t>SoCATS</t>
  </si>
  <si>
    <t>DFR510981101</t>
  </si>
  <si>
    <t>Lifecourse Epidemiology Unit core funding</t>
  </si>
  <si>
    <t>Southampton Initiative for Health funding</t>
  </si>
  <si>
    <t>10.1364/OE.25.022911</t>
  </si>
  <si>
    <t>Enhanced light emission from improved homogeneity in biaxially suspended Germanium membranes from curvature optimization</t>
  </si>
  <si>
    <t>£12.50 bank charges. Author did not select CC BY licence, article has standard OSA licence. Contacedt publisher to change licence</t>
  </si>
  <si>
    <t>10.1017/S0144686X17000964</t>
  </si>
  <si>
    <t>Ageing &amp; Society</t>
  </si>
  <si>
    <t>The dynamics of social care and employment in mid-life</t>
  </si>
  <si>
    <t>10.1039/c7ra07092f</t>
  </si>
  <si>
    <t>RSC Advances</t>
  </si>
  <si>
    <t>Supercritical fluid electrodeposition, structural and electrical characterisation of tellurium nanowires</t>
  </si>
  <si>
    <t>EP/I013394/1</t>
  </si>
  <si>
    <t>10.1016/j.epsl.2017.08.014</t>
  </si>
  <si>
    <t xml:space="preserve">Extension and Stress During Continental Breakup: Seismic Anisotropy of the Crust in Northern Afar </t>
  </si>
  <si>
    <t xml:space="preserve">10.1016/j.epsl.2017.08.025 </t>
  </si>
  <si>
    <t>A new Holocene record of geomagnetic secular variation from Windermere, UK</t>
  </si>
  <si>
    <t>NRCF010001  1746.1013</t>
  </si>
  <si>
    <t>NRCF010001  1856.1014</t>
  </si>
  <si>
    <t>10.1109/JSEN.2017.2736606</t>
  </si>
  <si>
    <t>Quadratic Time-Frequency Transforms-Based Brillouin Optical Time-Domain Reflectometry</t>
  </si>
  <si>
    <t>10.1242/dev.153965</t>
  </si>
  <si>
    <t>Company of Biologists</t>
  </si>
  <si>
    <t>Development</t>
  </si>
  <si>
    <t>DNA damage induces a kinetochore-based ATM/ATR-independent SAC arrest unique to the first meiotic division in mouse oocytes.</t>
  </si>
  <si>
    <t>BB/L006006/1</t>
  </si>
  <si>
    <t>£7.50 bank charges</t>
  </si>
  <si>
    <t>10.1002/ece3.3430</t>
  </si>
  <si>
    <t>Undaria pinnatifida: a case study to highlight challenges in marine invasion ecology and management</t>
  </si>
  <si>
    <t>NE/K008439/1</t>
  </si>
  <si>
    <t>10.1098/rspb.2017.0320</t>
  </si>
  <si>
    <t>Acclimatization of symbiotic corals to mesophotic light environments through wavelength transformation by fluorescent protein pigments</t>
  </si>
  <si>
    <t>NE/I012648/1</t>
  </si>
  <si>
    <t>10.3389/fmicb.2017.01614</t>
  </si>
  <si>
    <t>Frontiers in Microbiology</t>
  </si>
  <si>
    <t>Effect of Different Antibiotic Chemotherapies on Pseudomonas aeruginosa Infection In Vitro of Primary Human Corneal Fibroblast Cells</t>
  </si>
  <si>
    <t>10.1109/JPHOTOV.2017.2748900</t>
  </si>
  <si>
    <t>Journal of Photovoltaics</t>
  </si>
  <si>
    <t>Optical modelling of black silicon for solar cells using effective index techniques</t>
  </si>
  <si>
    <t>10.1039/c7ra08897c</t>
  </si>
  <si>
    <t>Polymer Brush Lubrication of the Silicon Nitride-Steel Contact: a Colloidal Force Microscopy Study</t>
  </si>
  <si>
    <t>DSTLX1000093632</t>
  </si>
  <si>
    <t>10.1002/mrc.4660</t>
  </si>
  <si>
    <t>Magnetic Resonance in Chemistry</t>
  </si>
  <si>
    <t>Large-scale NMR simulations in liquid state: a tutorial</t>
  </si>
  <si>
    <t>EP/F065205/1</t>
  </si>
  <si>
    <t>10.1111/rssa.12329</t>
  </si>
  <si>
    <t>Journal of the Royal Statistical Society</t>
  </si>
  <si>
    <t>An assessment of the causes of the errors in the 2015 UK General Election opinion polls</t>
  </si>
  <si>
    <t>ES/L008351/1</t>
  </si>
  <si>
    <t>10.1017/S0144686X17001118</t>
  </si>
  <si>
    <t>Unmet need for social care among older people</t>
  </si>
  <si>
    <t>ES/P006779/1</t>
  </si>
  <si>
    <t>10.1364/OE.25.024157</t>
  </si>
  <si>
    <t>Tapered silicon core fibers with nano-spikes for optical coupling via spliced silica fibers</t>
  </si>
  <si>
    <t>10.1002/2017TC004526</t>
  </si>
  <si>
    <t>Tectonics</t>
  </si>
  <si>
    <t>Crustal structure of active deformation zones in Africa: Implications for global crustal processes</t>
  </si>
  <si>
    <t>10.2196/resprot.7937</t>
  </si>
  <si>
    <t>JMIR Research Protocols</t>
  </si>
  <si>
    <t>Feasibility and preliminary effectiveness of the eHIS (Homework Intervention Strategy) programme to enhance male condom use</t>
  </si>
  <si>
    <t>10.1038/s41467-017-01504-5</t>
  </si>
  <si>
    <t>Nature Group</t>
  </si>
  <si>
    <t xml:space="preserve">Virtual photons in the ground state of a dissipative system </t>
  </si>
  <si>
    <t xml:space="preserve">EP/M003183/1 </t>
  </si>
  <si>
    <t>10.1080/00324728.2017.1376921</t>
  </si>
  <si>
    <t>Population Studies, vol 71 (Suppl.) 2017</t>
  </si>
  <si>
    <t xml:space="preserve">Special issue on “The Science of Choice” </t>
  </si>
  <si>
    <t xml:space="preserve">ES/K007394/1 </t>
  </si>
  <si>
    <t>10.1080/21632324.2017.1374506</t>
  </si>
  <si>
    <t>Migration and Development</t>
  </si>
  <si>
    <t xml:space="preserve">Home is where the money goes: migration-related urban-rural integration in delta  </t>
  </si>
  <si>
    <t>Publisher contacted to correct licence</t>
  </si>
  <si>
    <t>10.1109/CLEOE-EQEC.2017.8087065</t>
  </si>
  <si>
    <t>IEEE Journal of Selected Topics in Quantum Electronics</t>
  </si>
  <si>
    <t>Optimization of phase modulation formats for suppression of stimulated Brillouin scattering in optical</t>
  </si>
  <si>
    <t>EP/P001254/1</t>
  </si>
  <si>
    <t>£12.50 bank charges.  Contacted the publisher this article is not OA</t>
  </si>
  <si>
    <t>Contacted the publisher this article is not OA</t>
  </si>
  <si>
    <t>10.1103/PhysRevB.96.165405</t>
  </si>
  <si>
    <t>APS Physics</t>
  </si>
  <si>
    <t>Physical Review B</t>
  </si>
  <si>
    <t xml:space="preserve">Capacitive Electronic Metal–Support Interactions: Outer Surface Charging of Supported Catalyst Particles </t>
  </si>
  <si>
    <t>EP/L000202/1</t>
  </si>
  <si>
    <t>10.4172/2471-9846.1000189</t>
  </si>
  <si>
    <t>OMICS International</t>
  </si>
  <si>
    <t>Journal of Community and Public Health Nursing</t>
  </si>
  <si>
    <t>Good work is good for health: The societal and individual perspective</t>
  </si>
  <si>
    <t>MC_UP_A620_1018</t>
  </si>
  <si>
    <t>MC_UU_12011/5</t>
  </si>
  <si>
    <t>10.1186/s11671-017-2308-1</t>
  </si>
  <si>
    <t>Fermi level tuning of ZnO films through supercycled atomic layer deposition</t>
  </si>
  <si>
    <t>10.1093/gerona/glx179</t>
  </si>
  <si>
    <t>Journal of Gerontology: Medical Sciences</t>
  </si>
  <si>
    <t>Adult lifetime diet quality and physical performance in older age: findings from a British birth cohort</t>
  </si>
  <si>
    <t>MC_UP_A620_1015, MC_UU_12011/2</t>
  </si>
  <si>
    <t>MC_UU_12019/4</t>
  </si>
  <si>
    <t>10.1016/j.compenvurbsys.2017.09.002</t>
  </si>
  <si>
    <t>Computers, Environment and Urban Systems</t>
  </si>
  <si>
    <t>Origin-destination geodemographics for analysis of travel to work flows</t>
  </si>
  <si>
    <t>ES/L007517/1</t>
  </si>
  <si>
    <t>10.1364/OE.25.027431</t>
  </si>
  <si>
    <t>Germanium-on-silicon waveguides operating at mid-infrared wavelengths up to 8.5 um</t>
  </si>
  <si>
    <t>EP/L01162X/1 (MIGRATION)</t>
  </si>
  <si>
    <t>10.1002/iid3.190</t>
  </si>
  <si>
    <t>Immunity, Inflammation and Disease</t>
  </si>
  <si>
    <t>IL-12 and IL-15 induce the expression of CXCR6 and CD49a on peripheral natural killer cells</t>
  </si>
  <si>
    <t>MR/L016567/1</t>
  </si>
  <si>
    <t xml:space="preserve">10.1021/acs.chemrev.7b00360 </t>
  </si>
  <si>
    <t>Chemical Reviews</t>
  </si>
  <si>
    <t>Flow Electrolysis Cells for the Synthetic Organic Chemistry Laboratory</t>
  </si>
  <si>
    <t xml:space="preserve">EP/L003325/1 </t>
  </si>
  <si>
    <t>10.1016/j.marchem.2017.12.006</t>
  </si>
  <si>
    <t>Marine Chemistry</t>
  </si>
  <si>
    <t>On the influence of marine biogeochemical processes over CO2 exchange between the atmosphere and ocean</t>
  </si>
  <si>
    <t>NE/K00185X/1</t>
  </si>
  <si>
    <t>10.1364/PRJ.5.000578</t>
  </si>
  <si>
    <t>PHOTONICS RESEARCH</t>
  </si>
  <si>
    <t xml:space="preserve">Post-fabrication Phase Trimming of Mach-Zehnder Interferometers by Laser Annealing of Germanium Implanted </t>
  </si>
  <si>
    <t>EP/M022757/1</t>
  </si>
  <si>
    <t>10.1038/s41467-017-02434-y</t>
  </si>
  <si>
    <t>Macmillan Publishers Limited (Springer Nature)</t>
  </si>
  <si>
    <t>Fibre-optic metadevice for all-optical signal modulation based on coherent absorption</t>
  </si>
  <si>
    <t>MOE2011-T3-1-005</t>
  </si>
  <si>
    <t>10.1364/OE.25.027334</t>
  </si>
  <si>
    <t>Ultrahigh-Q photonic crystal cavities in silicon rich nitride</t>
  </si>
  <si>
    <t>EP/M008975/1, EP/N013247/1</t>
  </si>
  <si>
    <t>EP/L021129/1, EP/K02423X/1</t>
  </si>
  <si>
    <t>10.1136/bmjopen-2017-017152</t>
  </si>
  <si>
    <t>BMJ Publishing Group</t>
  </si>
  <si>
    <t>Elder abuse as a risk factor for psychological distress among older adults in India: a cross-sectional study</t>
  </si>
  <si>
    <t>10.1364/OME.7.004073</t>
  </si>
  <si>
    <t>Dynamic control of refractive index during pulsed-laser-deposited waveguide growth</t>
  </si>
  <si>
    <t xml:space="preserve">USD  </t>
  </si>
  <si>
    <t>10.1371/journal.pone.0183230</t>
  </si>
  <si>
    <t>Plos one</t>
  </si>
  <si>
    <t>Estimation of confidence limits for descriptive indexes derived from autoregressive analysis of time series: methods and application to heart rate variability</t>
  </si>
  <si>
    <t>EP/K036157/1</t>
  </si>
  <si>
    <t>10.4236/msa.2017.812060</t>
  </si>
  <si>
    <t>Scientific Research Publishing</t>
  </si>
  <si>
    <t>Materials Sciences and Applications</t>
  </si>
  <si>
    <t>Laser-Based Fabrication of Nanofoam inside a Hollow Capillary</t>
  </si>
  <si>
    <t>EP/N03368X/1</t>
  </si>
  <si>
    <t>10.1364/OE.25.027310</t>
  </si>
  <si>
    <t>Athermal silicon nitride angled MMI wavelength division (de)multiplexers for the near-infrared</t>
  </si>
  <si>
    <t>EP/L021129/1</t>
  </si>
  <si>
    <t>10.1016/j.geomorph.2017.09.021</t>
  </si>
  <si>
    <t>Geomorphology</t>
  </si>
  <si>
    <t>ARE EQUILIBRIUM MULTICHANNEL NETWORKS PREDICTABLE? THE CASE OF THE REGULATED INDUS RIVER, PAKISTAN</t>
  </si>
  <si>
    <t>NE/JO21970/1</t>
  </si>
  <si>
    <t>LoA/TF/PAK/2011/TCESP</t>
  </si>
  <si>
    <t>COAF/RCUK 50/50 Split</t>
  </si>
  <si>
    <t>10.1109/TASLP.2017.2744264</t>
  </si>
  <si>
    <t>ACM/IEEE</t>
  </si>
  <si>
    <t xml:space="preserve">IEEE/ACM Transactions on Audio, Speech, and Language Processing </t>
  </si>
  <si>
    <t>Decoding and Compression of Channel and Scene Objects for Spatial Audio</t>
  </si>
  <si>
    <t xml:space="preserve">EP/L000539/1 </t>
  </si>
  <si>
    <t xml:space="preserve">£12.50 bank charges. Additional Charges only. No APC paid  </t>
  </si>
  <si>
    <t>10.1038/s41598-017-13403-2</t>
  </si>
  <si>
    <t>Direct Writing with Tilted-Front Femtosecond Pulses</t>
  </si>
  <si>
    <t>10.1136/bmjgh-2017-000590</t>
  </si>
  <si>
    <t>BMJ Global Health</t>
  </si>
  <si>
    <t>Does National Health Insurance enrolment increase healthcare utilisation in rural older adults: An evaluation of the relationship in Ghana</t>
  </si>
  <si>
    <t>10.1109/TVLSI.2016.2626218</t>
  </si>
  <si>
    <t>IEEE Transactions on Very Large Scale Integration (Vlsi) System</t>
  </si>
  <si>
    <t>Coarse-Grained Online Monitoring of BTI Aging by Reusing Power-Gating Infrastructure</t>
  </si>
  <si>
    <t>EP/K000810/1 (Resilient)</t>
  </si>
  <si>
    <t>10.1093/nar/gkx856</t>
  </si>
  <si>
    <t>The effects of DNA supercoiling on G-quadruplex formation</t>
  </si>
  <si>
    <t>10.1017/S002193201700061X</t>
  </si>
  <si>
    <t xml:space="preserve"> Journal of Biosocial Science</t>
  </si>
  <si>
    <t>Unpacking the differential impact of family planning policies in China: Analysis of parity progression ratios from retrospective birth history data, 1971-2005</t>
  </si>
  <si>
    <t>10.1111/bpa.12564</t>
  </si>
  <si>
    <t>Brain Pathology</t>
  </si>
  <si>
    <t>TREM2 expression in the human brain: a marker of monocyte recruitment?</t>
  </si>
  <si>
    <t>G0900582</t>
  </si>
  <si>
    <t>10.1016/j.ijheh.2017.09.014</t>
  </si>
  <si>
    <t>International Journal of Hygiene and Environmental Health</t>
  </si>
  <si>
    <t>Livestock ownership and microbial contamination of drinking-water: evidence from nationally representative household surveys in Ghana, Nepal and Bangladesh</t>
  </si>
  <si>
    <t>10.1016/j.ssmph.2017.10.002</t>
  </si>
  <si>
    <t>Children’s migration and chronic illness among older parents ‘left behind’ in China</t>
  </si>
  <si>
    <t>RES-238-25-0044</t>
  </si>
  <si>
    <t>10.1016/j.jmr.2017.10.003</t>
  </si>
  <si>
    <t>Journal of magnetic resonance</t>
  </si>
  <si>
    <t>Accessing the long-time limit in diffusion NMR: the case of singlet assisted diffusive diffraction q-space</t>
  </si>
  <si>
    <t>10.1002/2017PA003115</t>
  </si>
  <si>
    <t xml:space="preserve">Paleoceanography </t>
  </si>
  <si>
    <t>Silicate weathering and carbon cycle controls on the Oligocene-Miocene transition glaciation</t>
  </si>
  <si>
    <t>NE/D005108/1</t>
  </si>
  <si>
    <t>NE/K014137/1</t>
  </si>
  <si>
    <t>10.1016/j.marpol.2017.10.013</t>
  </si>
  <si>
    <t>Environmental Impact Assessment process for deep-sea mining in ‘the Area’</t>
  </si>
  <si>
    <t>10.1089/ten.TEC.2017.0186</t>
  </si>
  <si>
    <t>Mary Ann Liebert</t>
  </si>
  <si>
    <t>Tissue Engineering Part C</t>
  </si>
  <si>
    <t>The chorioallantoic membrane (CAM) assay for biomaterial testing in tissue engineering: a short term in vivo preclinical model</t>
  </si>
  <si>
    <t xml:space="preserve">BB/L021072/1 </t>
  </si>
  <si>
    <t>BB/L00609X/1</t>
  </si>
  <si>
    <t xml:space="preserve">£12.57 bank charges. Additional Charges only. No APC paid </t>
  </si>
  <si>
    <t xml:space="preserve">£26.83 bank charges. Additional Charges only. No APC paid  </t>
  </si>
  <si>
    <t>10.1016/j.epsl.2017.10.010</t>
  </si>
  <si>
    <t>Carbon dioxide generation and drawdown during active orogenesis of siliciclastic rocks in the Southern Alps, New Zealand</t>
  </si>
  <si>
    <t>NE/G524160/1</t>
  </si>
  <si>
    <t>NE/H012842/1</t>
  </si>
  <si>
    <t>NE/J022128/1</t>
  </si>
  <si>
    <t>10.3389/fpubh.2017.00284</t>
  </si>
  <si>
    <t>Frontiers in Public Health</t>
  </si>
  <si>
    <t>Information Quality Challenges of Patient Generated Data in Clinical Practice</t>
  </si>
  <si>
    <t>EP/J017728/2</t>
  </si>
  <si>
    <t>10.1002/2017GC007185</t>
  </si>
  <si>
    <t>Geochemistry, Geophysics, Geosystems</t>
  </si>
  <si>
    <t>Extracting a Detailed Magnetostratigraphy From Weakly Magnetized, Oligocene to Early Miocene Sediment Drifts Recovered at IODP Site U1406 (Newfoundland Margin, Northwest Atlantic Ocean)</t>
  </si>
  <si>
    <t>NE/K006800/1</t>
  </si>
  <si>
    <t>10.1364/OE.25.033602</t>
  </si>
  <si>
    <t xml:space="preserve"> All-Optical Mode and Wavelength Converter based on Parametric 
Processes in a Three-Mode Fiber
</t>
  </si>
  <si>
    <t>EP/P026575/1</t>
  </si>
  <si>
    <t>10.1364/OE.25.029798</t>
  </si>
  <si>
    <t>49.6 Gb/s Direct Detection DMT Transmission over 40 km Single Mode Fibre Using Electrically Packaged Silicon Photonic Modulator</t>
  </si>
  <si>
    <t>10.1126/science.aap7778</t>
  </si>
  <si>
    <t>AAAS (American Association for the Advancement of Science)</t>
  </si>
  <si>
    <t>U-Th dating of carbonate crusts reveals Neanderthal origin of Iberian cave art</t>
  </si>
  <si>
    <t>NE/K015184/1</t>
  </si>
  <si>
    <t>Publisher own licence</t>
  </si>
  <si>
    <t xml:space="preserve">£12.50 bank charges  Additional Charges only. No APC paid  </t>
  </si>
  <si>
    <t>10.1126/sciadv.1700807</t>
  </si>
  <si>
    <t>AAAS</t>
  </si>
  <si>
    <t>Science Advances</t>
  </si>
  <si>
    <t>Adaptability as the key to success for the ubiquitous marine nitrite oxidizer Nitrococcus</t>
  </si>
  <si>
    <t>NE/N003187/1</t>
  </si>
  <si>
    <t xml:space="preserve">£12.50 bank charges </t>
  </si>
  <si>
    <t>10.1525/elementa.153</t>
  </si>
  <si>
    <t xml:space="preserve">University of California Press
</t>
  </si>
  <si>
    <t>Elementa. Science of the Anthropocene</t>
  </si>
  <si>
    <t>Food and nutrition security trends and challenges in the Ganges Brahmaputra Meghna (GBM) delta</t>
  </si>
  <si>
    <t>10.1088/1367-2630/aa924b</t>
  </si>
  <si>
    <t>A Polariton Graph Simulator</t>
  </si>
  <si>
    <t>EP/M025330/1</t>
  </si>
  <si>
    <t>10.1186/s40795-017-0200-0</t>
  </si>
  <si>
    <t>Protocol for the EMPHASIS study; epigenetic mechanisms linking maternal pre-conceptional nutrition and children's health in India and Sub-Saharan Africa</t>
  </si>
  <si>
    <t>MR/N006208/1</t>
  </si>
  <si>
    <t>BT/IN/DBT-MRC/DFID/24/GRC/2015-16</t>
  </si>
  <si>
    <t>10.1088/2051-672X/aaa2d4</t>
  </si>
  <si>
    <t>Surface Topography: Metrology and Properties</t>
  </si>
  <si>
    <t>Skin friction under pressure. The role of micromechanics</t>
  </si>
  <si>
    <t xml:space="preserve">EPSRC Institutional Sponsorship Award </t>
  </si>
  <si>
    <t>10.1364/OE.25.032887</t>
  </si>
  <si>
    <t>32-Core Erbium/Ytterbium-doped multicore fiber amplifier for next generation space-division multiplexed transmission system</t>
  </si>
  <si>
    <t>EP/P030181/1</t>
  </si>
  <si>
    <t>10.1364/OE.26.000790</t>
  </si>
  <si>
    <t>Frequency comb generation in a silicon ring resonator modulator</t>
  </si>
  <si>
    <t>10.1038/s41598-017-15324-6</t>
  </si>
  <si>
    <t>OsMTP11 is localised at the Golgi and contributes to Mn tolerance</t>
  </si>
  <si>
    <t xml:space="preserve">BB/L010313/1 </t>
  </si>
  <si>
    <t>10.1063/1.4995358</t>
  </si>
  <si>
    <t>American Institute of Physics</t>
  </si>
  <si>
    <t>AIP Advances</t>
  </si>
  <si>
    <t>Impurity-induced modulation of terahertz waves in optically excited GaAs</t>
  </si>
  <si>
    <t>EP/M025330/1  Programme grant “Hybrid Polaritonics”</t>
  </si>
  <si>
    <t>10.1098/rspa.2017.0178</t>
  </si>
  <si>
    <t xml:space="preserve">Proceedings of The Royal Society A </t>
  </si>
  <si>
    <t>Fluid flow in porous media using image based modeling to parametrise Richards’ equation</t>
  </si>
  <si>
    <t>Impact</t>
  </si>
  <si>
    <t>Embedding Sustainability in the Hairdressing Curriculum - Sustainable Solutions for the Hair &amp; Beauty Sector</t>
  </si>
  <si>
    <t>ES/M004031/1</t>
  </si>
  <si>
    <t xml:space="preserve">Can't find paper online. Contacted publisher, 14/05/2018. Publisher stated some information, but not published so can't give DOI or publish date yet. </t>
  </si>
  <si>
    <t>10.1021/acsphotonics.7b01082</t>
  </si>
  <si>
    <t>ACS Photonics</t>
  </si>
  <si>
    <t>Form-birefringence in ITO thin films engineered by ultrafast laser nanostructuring</t>
  </si>
  <si>
    <t>10.1016/j.triboint.2017.10.024</t>
  </si>
  <si>
    <t>Tribology International</t>
  </si>
  <si>
    <t>A numerical model for design and optimization of surface textures for tilting pad thrust bearings</t>
  </si>
  <si>
    <t>10.1038/s41598-017-15297-6SREP-17-14888</t>
  </si>
  <si>
    <t>Self-lubricating Al-WS2 composites for efficient and greener tribological parts</t>
  </si>
  <si>
    <t>EPSRC- SES lecturer first grant</t>
  </si>
  <si>
    <t xml:space="preserve">10.5334/jors.163 </t>
  </si>
  <si>
    <t>Teetool – a probabilistic trajectory analysis tool</t>
  </si>
  <si>
    <t>10.5334/jors.159</t>
  </si>
  <si>
    <t>VaMpy: A Python Package to Solve 1D Blood Flow Problems</t>
  </si>
  <si>
    <t xml:space="preserve">10.1002/2017JA024730  </t>
  </si>
  <si>
    <t>Journal of Geophysical Research Space Physics</t>
  </si>
  <si>
    <t>How much flux does a flux transfer event transfer?</t>
  </si>
  <si>
    <t>10.1002/2017JA024730</t>
  </si>
  <si>
    <t>Journal Article</t>
  </si>
  <si>
    <t>IEEE Trans. Audio, Speech, Language Processing</t>
  </si>
  <si>
    <t>A Low Frequency Panning Method with Compensation for Head Rotation</t>
  </si>
  <si>
    <t>10.1038/s41598-017-16505-z</t>
  </si>
  <si>
    <t>High-efficiency grating-couplers: demonstration of a new design strategy</t>
  </si>
  <si>
    <t>10.1080/09500340.2017.1397222</t>
  </si>
  <si>
    <t>Journal of Modern Optics</t>
  </si>
  <si>
    <t>Matterwave interferometric velocimetry of cold Rb atoms</t>
  </si>
  <si>
    <t>DSTLX-1000091758</t>
  </si>
  <si>
    <t>DSTLX-1000103157R</t>
  </si>
  <si>
    <t>10.1073/pnas.1708252114</t>
  </si>
  <si>
    <t>National Academy of Science</t>
  </si>
  <si>
    <t>PNAS</t>
  </si>
  <si>
    <t>CD1b-restricted GEM T cell responses are modulated by Mycobacterium tuberculosis mycolic acid meromycolate chains</t>
  </si>
  <si>
    <t>MR/N006631/1</t>
  </si>
  <si>
    <t>A23562</t>
  </si>
  <si>
    <t>Publishers Own licence</t>
  </si>
  <si>
    <t>10.1002/cphc.201701212</t>
  </si>
  <si>
    <t>ChemPhysChem</t>
  </si>
  <si>
    <t xml:space="preserve">Synthesis and Properties of Open Fullerenes Encapsulating Ammonia and Methane </t>
  </si>
  <si>
    <t>EP/1029451</t>
  </si>
  <si>
    <t>EP/N002482</t>
  </si>
  <si>
    <t>10.1364/OL.43.000795</t>
  </si>
  <si>
    <t xml:space="preserve">Suspended silicon waveguides for long-wave infrared wavelengths </t>
  </si>
  <si>
    <t>EP/L01162X/1</t>
  </si>
  <si>
    <t>10.1364/OE.25.032879</t>
  </si>
  <si>
    <t>Femtosecond Inscription And Thermal Testing Of Bragg Gratings In High Concentration (40 mol%) Germania-Doped Optical Fibre</t>
  </si>
  <si>
    <t>EP/L01243X/1</t>
  </si>
  <si>
    <t>10.1039/C7DT03848H</t>
  </si>
  <si>
    <t>Tin(IV) Chalcogenoether Complexes as Single Source Precursors for the Chemical Vapour Deposition of SnE2 and SnE (E = S, Se) Thin Films</t>
  </si>
  <si>
    <t>ST/P00007X/1</t>
  </si>
  <si>
    <t>10.1021/acs.jctc.7b00738</t>
  </si>
  <si>
    <t>Journal of Chemical Theory and Computation</t>
  </si>
  <si>
    <t>Replica-Exchange and Standard State Binding Free Energies with Grand Canonical Monte Carlo</t>
  </si>
  <si>
    <t>EP/J010189/1</t>
  </si>
  <si>
    <t>EP/L015722/1</t>
  </si>
  <si>
    <t>10.1016/j.ecolecon.2017.11.007</t>
  </si>
  <si>
    <t>Ecological Economics</t>
  </si>
  <si>
    <t>Journal Aricle/Review (Hybrid journal)</t>
  </si>
  <si>
    <t>The dynamics of human-environment interactions in the collapse of the Classic Maya</t>
  </si>
  <si>
    <t>10.1175/JPO-D-17-0121.1</t>
  </si>
  <si>
    <t>journal of physical oceanography</t>
  </si>
  <si>
    <t>The lifecycle of semidiurnal internal tides over the northern Mid-Atlantic Ridge</t>
  </si>
  <si>
    <t>NE/L004216/1  </t>
  </si>
  <si>
    <t xml:space="preserve">£12.50 bank charges.  Additional Charges only. No APC paid  </t>
  </si>
  <si>
    <t>10.1093/ageing/afx188</t>
  </si>
  <si>
    <t>Social isolation and loneliness as risk factors for the progression of frailty</t>
  </si>
  <si>
    <t>10.1039/c7lc01195d</t>
  </si>
  <si>
    <t>Royal Society of Chemistry (RSC)</t>
  </si>
  <si>
    <t>Lab on a Chip</t>
  </si>
  <si>
    <t>Acoustically modulated biomechanical stimulation for human cartilage tissue engineering</t>
  </si>
  <si>
    <t>EP/L025035/1</t>
  </si>
  <si>
    <t>10.1109/TNANO.2017.2777698</t>
  </si>
  <si>
    <t>Transactions on Nanotechnology</t>
  </si>
  <si>
    <t>Interface asymmetry induced by symmetric electrodes on Metal-Al:TIOx-Metal structures</t>
  </si>
  <si>
    <t>10.1017/jfm.2017.873</t>
  </si>
  <si>
    <t>DNS of turbulent channel flow over a surrogate for Nikuradse-type roughness</t>
  </si>
  <si>
    <t>EP/I032576/1</t>
  </si>
  <si>
    <t>10.1364/OE.25.032021</t>
  </si>
  <si>
    <t>Analysis of distributed optical fibre acoustic sensors through numerical modelling</t>
  </si>
  <si>
    <t>EP/N00437X/1</t>
  </si>
  <si>
    <t>£12.50 bank charges. Publisher contacted regarding licence</t>
  </si>
  <si>
    <t>10.1073/pnas.1702143114</t>
  </si>
  <si>
    <t>Dartmough Journals</t>
  </si>
  <si>
    <t>Proceedings of the National Academy of Sciences</t>
  </si>
  <si>
    <t>Causes of ice-age intensification across the Mid-Pleistocene transition</t>
  </si>
  <si>
    <t>NE/I528626/1</t>
  </si>
  <si>
    <t>NE/P011381/1</t>
  </si>
  <si>
    <t>NE/K00901X/1</t>
  </si>
  <si>
    <t>10.1016/j.rse.2017.11.012</t>
  </si>
  <si>
    <t>Remote Sensing of the Environment</t>
  </si>
  <si>
    <t>Parametrizing tidal creek morphology in mature saltmarshes using semi-automated extraction from lidar</t>
  </si>
  <si>
    <t xml:space="preserve">SpITFIRE PhD studentship </t>
  </si>
  <si>
    <t>10.3389/fbioe.2017.00077</t>
  </si>
  <si>
    <t>Frontiers in Bioengineering – Tissue Engineering and Regenerative Medicine</t>
  </si>
  <si>
    <t>Re-positioning titanium: an in vitro evaluation of laser-generated microporous, microrough titanium templates as a potential bridging interface for enhanced osseointegration and durability of implants</t>
  </si>
  <si>
    <t>BB/L021072/1, BB/L00609X/1</t>
  </si>
  <si>
    <t xml:space="preserve">G1000842, G0802397 </t>
  </si>
  <si>
    <t>BB/L021072/1 and BB/L00609X/1</t>
  </si>
  <si>
    <t>10.1016/j.jorganchem.2017.11.018</t>
  </si>
  <si>
    <t>Journal organometallic chemistry</t>
  </si>
  <si>
    <t>Systematics of Boron Halide Complexes with Dichalcogenoether Ligands – Synthesis, Structures and Reaction Chemistry</t>
  </si>
  <si>
    <t>EP/L505651/1</t>
  </si>
  <si>
    <t>10.1136/jech-2017-209896</t>
  </si>
  <si>
    <t>Journal of Epidemiology and Community Health</t>
  </si>
  <si>
    <t>Men’s health and co-residence with older generations in Russia: Better or worse?</t>
  </si>
  <si>
    <t>10.1364/OE.25.033451</t>
  </si>
  <si>
    <t>Optical Society of America (OSA) Publishing</t>
  </si>
  <si>
    <t>Soft tissue 3D imaging in the lab through optimised propagation-based phase contrast computed tomography</t>
  </si>
  <si>
    <t>PG/12/18/29453</t>
  </si>
  <si>
    <t>10.1109/TCAD.2017.2729462</t>
  </si>
  <si>
    <t>IEEE Transactions on Computer-Aided Design of Integrated Circuits and Systems</t>
  </si>
  <si>
    <t>Leakage Current Analysis for Diagnosis of Bridge Defects in Power-Gating Designs</t>
  </si>
  <si>
    <t xml:space="preserve">EP/K000810/1 </t>
  </si>
  <si>
    <t xml:space="preserve">EP/K034448/1 </t>
  </si>
  <si>
    <t xml:space="preserve">Publishers Own licence  Additional Charges only. No APC paid  </t>
  </si>
  <si>
    <t>10.1016/j.bbadis.2017.11.020</t>
  </si>
  <si>
    <t xml:space="preserve">BBA: Molecular Basis of Disease </t>
  </si>
  <si>
    <t>Insulin and branched-chain amino acid depletion during mouse preimplantation embryo culture programmes body weight gain and raised blood pressure during early postnatal life</t>
  </si>
  <si>
    <t>BB/1001840/1</t>
  </si>
  <si>
    <t>10.1038/s41598-017-17785-1</t>
  </si>
  <si>
    <t>Multibit memory operation of metal-oxide bi-layer memristors</t>
  </si>
  <si>
    <t>10.1093/nar/gkx1230</t>
  </si>
  <si>
    <t>OUP publishing</t>
  </si>
  <si>
    <t xml:space="preserve">Nucleic Acids Research </t>
  </si>
  <si>
    <t>Triplex-forming oligonucleotides: a third strand for DNA nanotechnology</t>
  </si>
  <si>
    <t xml:space="preserve">BB/H019219/1 </t>
  </si>
  <si>
    <t>10.2147/MDER.S149419</t>
  </si>
  <si>
    <t>Dove Medical Press Ltd</t>
  </si>
  <si>
    <t>Medical Devices: Evidence and Research</t>
  </si>
  <si>
    <t>Investigating the Effects of Cervical Collar Design and Fit on the Biomechanical and Biomarker Reaction at the Skin</t>
  </si>
  <si>
    <t>EP/M000303/1</t>
  </si>
  <si>
    <t>EP/N02723X/1</t>
  </si>
  <si>
    <t xml:space="preserve">GBP </t>
  </si>
  <si>
    <t>10.2217/rme-2017-0113</t>
  </si>
  <si>
    <t>Future Medicine Ltd</t>
  </si>
  <si>
    <t>Regenerative Medicine</t>
  </si>
  <si>
    <t>Augmentation of Musculoskeletal Regeneration: Role for Pluripotent Stem Cells</t>
  </si>
  <si>
    <t>G0701153</t>
  </si>
  <si>
    <t>10.1038/s41598-018-23531-y</t>
  </si>
  <si>
    <t>Scientific Report</t>
  </si>
  <si>
    <t>Head tracking extends local active control of broadband sound to higher frequencies</t>
  </si>
  <si>
    <t>I-CASE: 14220108</t>
  </si>
  <si>
    <t>10.1111/2041-210X.12955</t>
  </si>
  <si>
    <t>Methods in Ecology &amp; Evolution</t>
  </si>
  <si>
    <t>AudioMoth: Evaluation of a smart open acoustic device for monitoring biodiversity and the environment</t>
  </si>
  <si>
    <t xml:space="preserve">NE/L002531/1 </t>
  </si>
  <si>
    <t>10.1016/j.surfcoat.2017.12.008</t>
  </si>
  <si>
    <t>Surface and Coatings Technology</t>
  </si>
  <si>
    <t>Pulsed laser deposition of crystalline garnet waveguides at a growth rate of 20μm per hour</t>
  </si>
  <si>
    <t>10.1038/s41561-017-0054-8</t>
  </si>
  <si>
    <t>Nature Geoscience</t>
  </si>
  <si>
    <t>Pathways to 1.5 and 2 °C warming based on observational and geological constraints</t>
  </si>
  <si>
    <t>NE/D00876X/2, NE/I005595/1 and NE/P011381/1</t>
  </si>
  <si>
    <t xml:space="preserve"> Additional Charges only. No APC paid  </t>
  </si>
  <si>
    <t>10.1364/OL.43.000791</t>
  </si>
  <si>
    <t>Evanescent field refractometry in planar optical fiber</t>
  </si>
  <si>
    <t>10.1038/s41598-017-18579-1</t>
  </si>
  <si>
    <t>Random telegraph noise from resonant tunnelling at low temperatures</t>
  </si>
  <si>
    <t>10.1364/OE.26.002039</t>
  </si>
  <si>
    <t>Point-by-point femtosecond laser micro-processing of independent core-specific fiber Bragg gratings in a multi-core fiber</t>
  </si>
  <si>
    <t>10.1016/j.csr.2017.12.005</t>
  </si>
  <si>
    <t>Benthic controls of resuspension in UK shelf seas: implications for resuspension frequency</t>
  </si>
  <si>
    <t>10.1039/C7DT04352J</t>
  </si>
  <si>
    <t xml:space="preserve">Royal Society of Chemistry </t>
  </si>
  <si>
    <t xml:space="preserve">Dalton Transactions  </t>
  </si>
  <si>
    <t>Synthesis and Properties of MoCl4 Complexes with Thio- and Seleno-ethers and Their Use for Chemical Vapour Deposition of MoSe2 and MoS2 Films</t>
  </si>
  <si>
    <t xml:space="preserve">EP/K009877/1 </t>
  </si>
  <si>
    <t>10.1038/s41598-017-18961-z</t>
  </si>
  <si>
    <t xml:space="preserve">Competitive influence maximization and enhancement of synchronization in populations of non-identical Kuramoto </t>
  </si>
  <si>
    <t>10.1364/OE.26.006663</t>
  </si>
  <si>
    <t>High-speed Si/GeSi hetero-structure Electro Absorption Modulator</t>
  </si>
  <si>
    <t>EP/K02423X/1</t>
  </si>
  <si>
    <t xml:space="preserve">10.1002/2017JB015015
 </t>
  </si>
  <si>
    <t xml:space="preserve"> Improving microseismic P-wave source location with multiple seismic arrays</t>
  </si>
  <si>
    <t>10.1109/JLT.2017.2787197</t>
  </si>
  <si>
    <t>Journal of Lightwave Technology</t>
  </si>
  <si>
    <t>Nicholas Harmon</t>
  </si>
  <si>
    <t>Lotus Shaped Negative Curvature Hollow Core Fiber with 10.5 dB/km at 1550 nm Wavelength</t>
  </si>
  <si>
    <t xml:space="preserve">10.1111/nyas.13587
10.1111/nyas.13587
10.1111/nyas.13587
</t>
  </si>
  <si>
    <t>Annals of New York Academy of Sciences</t>
  </si>
  <si>
    <t>In rural Gambia, do adolescents have increased nutritional vulnerability compared with adults?</t>
  </si>
  <si>
    <t>U105960371</t>
  </si>
  <si>
    <t>U123261351</t>
  </si>
  <si>
    <t>MC-A760-5QX00</t>
  </si>
  <si>
    <t>10.1364/OME.8.000420</t>
  </si>
  <si>
    <t>Intrinsic and photo-induced properties of high refractive index azobenzene based thin films</t>
  </si>
  <si>
    <t>EP/J007676/1</t>
  </si>
  <si>
    <t>10.1016/j.jvolgeores.2017.12.014</t>
  </si>
  <si>
    <t>Journal of Volcanology and Geothermal Research</t>
  </si>
  <si>
    <t>Geological evolution of the Boset-Bericha Volcanic Complex, Main Ethiopian Rift: 40Ar/39Ar evidence for episodic Pleistocene to Holocene volcanism</t>
  </si>
  <si>
    <t>10.18632/aging.101355</t>
  </si>
  <si>
    <t>Aging</t>
  </si>
  <si>
    <t>Exosomal microRNAs derived from colorectal cancer-associated fibroblasts: role in driving cancer progression</t>
  </si>
  <si>
    <t>MR/R002061/1</t>
  </si>
  <si>
    <t>10.1371/journal.pntd.0006188</t>
  </si>
  <si>
    <t>PLOS Neglected Tropical Diseases</t>
  </si>
  <si>
    <t>An Agent-Based Model of Tsetse Fly Response to Seasonal Climatic Drivers: Assessing the Impact on Sleeping Sickness Transmission Rates</t>
  </si>
  <si>
    <t>10.1093/toxsci/kfx265</t>
  </si>
  <si>
    <t>Oxford Journals</t>
  </si>
  <si>
    <t>Toxicological Sciences</t>
  </si>
  <si>
    <t>Determination of protein haptenation by chemical sensitisers within the complexity of the human skin proteome: protein-sensitiser haptenation of complex cellular lysates</t>
  </si>
  <si>
    <t>10.1111/ddi.12712</t>
  </si>
  <si>
    <t>Diversity and Distributions</t>
  </si>
  <si>
    <t>Both rare and common species make unique contributions to functional diversity in an ecosystem unaffected by human activities</t>
  </si>
  <si>
    <t>10.1038/s41598-018-19472-1</t>
  </si>
  <si>
    <t xml:space="preserve">Iron Biogeochemistry in the High Latitude North Atlantic </t>
  </si>
  <si>
    <t>NE/E006833/1</t>
  </si>
  <si>
    <t>10.1111/rssa.12342</t>
  </si>
  <si>
    <t>Journal of the Royal Statistical Society: Series A (Statistics in Society)</t>
  </si>
  <si>
    <t>Correlates of record linkage and estimating risks of non-linkage biases in business datasets</t>
  </si>
  <si>
    <t>10.1002/2017TC004799</t>
  </si>
  <si>
    <t>Control of pre-rift lithospheric structure on the architecture and evolution of continental rifts: insights from the Main Ethiopian Rift, East Africa</t>
  </si>
  <si>
    <t>10.1002/jbmr.3375</t>
  </si>
  <si>
    <t>wiley</t>
  </si>
  <si>
    <t>Journal of bone and mineral research</t>
  </si>
  <si>
    <t>Calcium and vitamin D supplementation are not associated with risk of incident ischaemic cardiac events or death: findings from the UK Biobank cohort</t>
  </si>
  <si>
    <t>10.1002/2017JA024499</t>
  </si>
  <si>
    <t xml:space="preserve"> Journal Geophysical Research: Space Physics</t>
  </si>
  <si>
    <t>Low-Frequency Extensions of the Saturn Kilometric Radiation as a Proxy for Magnetospheric Dynamics</t>
  </si>
  <si>
    <t>/10.5334/fce.10</t>
  </si>
  <si>
    <t>Future Cities and Environment</t>
  </si>
  <si>
    <t xml:space="preserve">City-wide Building Energy Efficiency Assessment Using EPC Data
</t>
  </si>
  <si>
    <t>EP/J017698/1</t>
  </si>
  <si>
    <t>EP/N010779/1</t>
  </si>
  <si>
    <t>EP/K012347/1</t>
  </si>
  <si>
    <t>10.3389/fimmu.2018.00432</t>
  </si>
  <si>
    <t>Frontiers in Immunology</t>
  </si>
  <si>
    <t>Polyunsaturated fatty acid biosynthesis involving 8 desaturation and differential DNA methylation of FADS2 regulates proliferation of human peripheral blood mononuclear cells</t>
  </si>
  <si>
    <t>10.1093/ijlct/cty001</t>
  </si>
  <si>
    <t>International Journal of Low Carbon Technologies</t>
  </si>
  <si>
    <t>Evaluating CHP management and outputs using simple operational data</t>
  </si>
  <si>
    <t>10.1016/j.electacta.2018.01.033</t>
  </si>
  <si>
    <t>Electrochimica Acta</t>
  </si>
  <si>
    <t xml:space="preserve">Electro-polymerisation and characterisation of PEDOT in 
Lewis basic, neutral and acidic EMImCl-AlCl3 ionic liquid
</t>
  </si>
  <si>
    <t>EP/L01582X/1</t>
  </si>
  <si>
    <t>10.1080/1743727X.2018.1427057</t>
  </si>
  <si>
    <t>International Journal of Research &amp; Method in Education</t>
  </si>
  <si>
    <t>Methods that teach: Developing pedagogic research methods, developing pedagogy</t>
  </si>
  <si>
    <t>10.1080/20476965.2017.1414741</t>
  </si>
  <si>
    <t xml:space="preserve">Health Systems  </t>
  </si>
  <si>
    <t>Operational Research techniques applied throughout cancer care services: A review</t>
  </si>
  <si>
    <t>F8EUXF 5143471045656</t>
  </si>
  <si>
    <t>10.1364/OE.26.003870</t>
  </si>
  <si>
    <t>Frequency uncertainty improvement in STFT-BOTDR using highly nonlinear optical fibers</t>
  </si>
  <si>
    <t>10.1126/sciadv.aao1908</t>
  </si>
  <si>
    <t>Scattered Wave Imaging of the Oceanic Plate in Cascadia</t>
  </si>
  <si>
    <t>£12.50 bank charges Contacted publisher to pay for CC-BY licence retrospectively. Paid for CC BY NC by mistake.</t>
  </si>
  <si>
    <t>14/12/2017</t>
  </si>
  <si>
    <t>10.2166/wst/2016.035</t>
  </si>
  <si>
    <t>IWA publishing</t>
  </si>
  <si>
    <t>Water Science and Technology: Water Supply</t>
  </si>
  <si>
    <t>Estimating Scenarios for Domestic Water Demand under Drought Conditions in England and Wales</t>
  </si>
  <si>
    <t>13/02/2018</t>
  </si>
  <si>
    <t>NE/L010216/1 (part of NE/L010488/1)</t>
  </si>
  <si>
    <t>26/01/2018</t>
  </si>
  <si>
    <t>10.1038/s41598-018-20730-5</t>
  </si>
  <si>
    <t>Multiplex model of mental lexicon reveals explosive learning in humans</t>
  </si>
  <si>
    <t>10.1109/JSEN.2017.2748699</t>
  </si>
  <si>
    <t>Integrated Optical Fiber-Tip Cantilevers</t>
  </si>
  <si>
    <t>10.1364/OL.43.001251</t>
  </si>
  <si>
    <t>N-Rich Silicon Nitride Angled-MMI for coarse wavelength division (de)multiplexing in the O-band</t>
  </si>
  <si>
    <t xml:space="preserve">EP/N013247/1 </t>
  </si>
  <si>
    <t>H2020 grant 688516</t>
  </si>
  <si>
    <t>10.1109/JSTQE.2018.2799660</t>
  </si>
  <si>
    <t>Ion implantation in silicon for trimming the operating wavelength of ring resonators</t>
  </si>
  <si>
    <t xml:space="preserve">10.1364/OE.26.006490
 </t>
  </si>
  <si>
    <t>295-kW peak power picosecond pulses from a thulium-doped-fiber MOPA and the generation of watt-level &gt;2.5-octave supercontinuum extending up to 5µm</t>
  </si>
  <si>
    <t>10.1364/AO.57.001904</t>
  </si>
  <si>
    <t>Applied Optics</t>
  </si>
  <si>
    <t xml:space="preserve">Single-Pulse Ablation of Multi-Depth Structures via Spatially </t>
  </si>
  <si>
    <t>EP/L022230/1</t>
  </si>
  <si>
    <t>10.1002/anie.201713105</t>
  </si>
  <si>
    <t>Angewandte Chemie International Edition</t>
  </si>
  <si>
    <t>A Fluorescent Ditopic Rotaxane Ion Pair Host</t>
  </si>
  <si>
    <t xml:space="preserve">10.1364/OE.26.006554
 </t>
  </si>
  <si>
    <t>5.6 kW peak power, nanosecond pulses at 274 nm from a frequency quadrupled Yb-doped fiber MOPA</t>
  </si>
  <si>
    <t>EP/P027644/1</t>
  </si>
  <si>
    <t>10.1038/s41598-018-20227-1</t>
  </si>
  <si>
    <t xml:space="preserve">Scientific Reports </t>
  </si>
  <si>
    <t xml:space="preserve">Communication between the leaflets of asymmetric membranes revealed from coarse-grain molecular dynamics </t>
  </si>
  <si>
    <t>10.1039/C7TA11142H</t>
  </si>
  <si>
    <t xml:space="preserve">Effects of ammonolysis and of sol-gel titanium oxide </t>
  </si>
  <si>
    <t xml:space="preserve">EP/K00509X/1 </t>
  </si>
  <si>
    <t>10.1049/iet-its.2017.0173</t>
  </si>
  <si>
    <t>The Institution of Engineering and Technology</t>
  </si>
  <si>
    <t>Intelligent Transport Systems</t>
  </si>
  <si>
    <t>In-Use Emissions Testing of Diesel-Driven Buses in Southampton: is Selective Catalytic Reduction as Effective as Fleet Operators Think?</t>
  </si>
  <si>
    <t>RG140095</t>
  </si>
  <si>
    <t>10.1002/2017GC007053</t>
  </si>
  <si>
    <t>The evolution of the Silver Hills volcanic centre, and revised 40Ar/39Ar geochronology of Montserrat, Lesser Antilles, with implications for island arc volcanism</t>
  </si>
  <si>
    <t>NE/K007386/1</t>
  </si>
  <si>
    <t>IP-1537-0515</t>
  </si>
  <si>
    <t>10.1038/s41598-018-21650-0</t>
  </si>
  <si>
    <t>Scientific data</t>
  </si>
  <si>
    <t>The influence of a high fat diet on bone and soft tissue formation in Matrix Gla Protein knockout mice</t>
  </si>
  <si>
    <t>BB/G010579/1</t>
  </si>
  <si>
    <t>10.1016/j.canlet.2018.02.002</t>
  </si>
  <si>
    <t>Cancer Letters</t>
  </si>
  <si>
    <t>Exosomal microRNAs (exomiRs): small molecules with a big role in cancer</t>
  </si>
  <si>
    <t>10.1039/C7FD00221A</t>
  </si>
  <si>
    <t>Faraday Discussions</t>
  </si>
  <si>
    <t>Effects of heat treatment atmosphere on the structure and activity of Pt3Sn nanoparticle electrocatalysts: a characterisation case study</t>
  </si>
  <si>
    <t>EP/K014706/2</t>
  </si>
  <si>
    <t>EP/K014668/1</t>
  </si>
  <si>
    <t>EP/K014854/1</t>
  </si>
  <si>
    <t xml:space="preserve">10.1098/rsta.2016.0448 </t>
  </si>
  <si>
    <t>Philosophical Transactions of the Royal Society A</t>
  </si>
  <si>
    <t>Stabilisation of global temperature at 1.5°C and 2.0°C: Implications for coastal areas</t>
  </si>
  <si>
    <t>10.1016/j.neuroscience.2018.01.059</t>
  </si>
  <si>
    <t>Neuroscience</t>
  </si>
  <si>
    <t xml:space="preserve">The evolving dialogue of microglia and neurons in Alzheimer's disease: microglia as necessary </t>
  </si>
  <si>
    <t>MR/P024572/1</t>
  </si>
  <si>
    <t xml:space="preserve">10.1364/OE.26.006478
 </t>
  </si>
  <si>
    <t>Characterising energy transfer upconversion in Nd-doped vanadates at elevated temperature</t>
  </si>
  <si>
    <t>10.1002/2017JB015176</t>
  </si>
  <si>
    <t>The Role of Oceanic Transform Faults in Seafloor Spreading: A Global Perspective from Seismic Anisotropy</t>
  </si>
  <si>
    <t>10.3390/genes9020085</t>
  </si>
  <si>
    <t>Genes</t>
  </si>
  <si>
    <t xml:space="preserve">MicroRNA-31 and MicroRNA-155 Are Overexpressed in Ulcerative Colitis and Regulate IL-13 Signaling by Targeting Interleukin 13 Receptor 
</t>
  </si>
  <si>
    <t>MR/K001035/1</t>
  </si>
  <si>
    <t>10.1039/C8CP00145F</t>
  </si>
  <si>
    <t>Singlet-assisted diffusion-NMR (SAD-NMR): redefining the limits when measuring tortuosity in porous media</t>
  </si>
  <si>
    <t xml:space="preserve">EP/I036141/1 </t>
  </si>
  <si>
    <t xml:space="preserve">EP-H01506X </t>
  </si>
  <si>
    <t>10.1039/C8CP00253C</t>
  </si>
  <si>
    <t>Hyperpolarized long-lived nuclear spin states in monodeuterated methyl groups</t>
  </si>
  <si>
    <t xml:space="preserve">EP/P009980 </t>
  </si>
  <si>
    <t>10.1136/jmedgenet-2017-105190</t>
  </si>
  <si>
    <t>Journal of Medical Genetics</t>
  </si>
  <si>
    <t>Maternal variants in NLRP and other maternal-effect proteins are associated with multi-locus imprinting disturbance in offspring</t>
  </si>
  <si>
    <t>MR/J000329/1</t>
  </si>
  <si>
    <t>10.1002/2017EF000732</t>
  </si>
  <si>
    <t>Adjusting Mitigation Pathways to stabilize climate at 1.5 and 2.0 °C rise in global temperatures to year 2300</t>
  </si>
  <si>
    <t xml:space="preserve">NE/P01495X/1 </t>
  </si>
  <si>
    <t xml:space="preserve">NE/N009789/1 </t>
  </si>
  <si>
    <t>Publisher contacted 8/5/18</t>
  </si>
  <si>
    <t>10.1088/2053-1591/aab0ef</t>
  </si>
  <si>
    <t>Institute of Physics</t>
  </si>
  <si>
    <t xml:space="preserve">Materials Research Express </t>
  </si>
  <si>
    <t xml:space="preserve">Particulate reduction in ternary-compound film growth via pulsed laser deposition from segmented binary-targets </t>
  </si>
  <si>
    <t xml:space="preserve">10.1002/2017EF000738
 </t>
  </si>
  <si>
    <t>Quantifying Land and People Exposed to Sea-Level Rise with No Mitigation and 1.5 and 2.0 °C Rise in Global Temperatures to Year 2300</t>
  </si>
  <si>
    <t>10.1186/s40814-018-0257-9</t>
  </si>
  <si>
    <t>Pilot and Feasibility Studies</t>
  </si>
  <si>
    <t xml:space="preserve">Enhancing condom use experiences among young men to improve correct and consistent condom use: Feasibility of a Home-Based </t>
  </si>
  <si>
    <t>MR/M026191/1</t>
  </si>
  <si>
    <t>10.1093/jn/nxy054</t>
  </si>
  <si>
    <t>Journal of Nutrition</t>
  </si>
  <si>
    <t>Preconception maternal iodine status is associated with IQ but not with measures of executive function in childhood</t>
  </si>
  <si>
    <t>10.1002/2017JB014902</t>
  </si>
  <si>
    <t>Seismicity during continental breakup in the Red Sea rift of Northern Afar</t>
  </si>
  <si>
    <t>10.1136/bmjopen-2017-019675</t>
  </si>
  <si>
    <t>The IndEcho study: Cohort study investigating birth size, childhood growth and young adult cardiovascular risk factors as predictors of mid-life myocardial structure and function in South Asians</t>
  </si>
  <si>
    <t>MRC/DFID Coalition</t>
  </si>
  <si>
    <t>CS/15/4/31493</t>
  </si>
  <si>
    <t>10.1364/PRJ.6.000373</t>
  </si>
  <si>
    <t>The Optical Society</t>
  </si>
  <si>
    <t>Photonics Research</t>
  </si>
  <si>
    <t>All-silicon carrier accumulation modulator based on a lateral MOS-capacitor</t>
  </si>
  <si>
    <t xml:space="preserve">USD </t>
  </si>
  <si>
    <t>10.1039/C8DT00480C</t>
  </si>
  <si>
    <t xml:space="preserve">Group 3 Metal Trihalide Complexes with Neutral N-Donor Ligands – Exploring Their Affinity Towards Fluoride </t>
  </si>
  <si>
    <t>10.1016/j.pocean.2018.02.024</t>
  </si>
  <si>
    <t xml:space="preserve">Elsevier </t>
  </si>
  <si>
    <t>Progress in Oceanography</t>
  </si>
  <si>
    <t>Growth and mortality of coccolithophores during spring in a temperate Shelf Sea (Celtic Sea, April 2015)</t>
  </si>
  <si>
    <t>NE/K001701/1</t>
  </si>
  <si>
    <t>NE/K002058/1</t>
  </si>
  <si>
    <t>NE/K002007/1</t>
  </si>
  <si>
    <t>10.1002/2017GL076825</t>
  </si>
  <si>
    <t>Anthropogenic signature of lead in the Northeast Atlantic</t>
  </si>
  <si>
    <t>NE/K001973/1</t>
  </si>
  <si>
    <t>10.1364/OE.26.009155</t>
  </si>
  <si>
    <t>Leaky mode integrated optical fibre refractometer</t>
  </si>
  <si>
    <t>10.1364/OE.26.008866</t>
  </si>
  <si>
    <t>Nonlinear dynamic of picosecond pulse propagation in atmospheric air-filled hollow core fibers</t>
  </si>
  <si>
    <t>10.1002/anie.201712931</t>
  </si>
  <si>
    <t>Chelating Rotaxane Ligands as Fluorescent Metal Ion Sensors</t>
  </si>
  <si>
    <t>(EP/L505067/1)</t>
  </si>
  <si>
    <t>10.1038/nmat4971</t>
  </si>
  <si>
    <t>Nature Materials</t>
  </si>
  <si>
    <t>Realizing the classical XY Hamiltonian in polariton simulators</t>
  </si>
  <si>
    <t xml:space="preserve">Journal does not allow gold OA. Author received unexpected bill for colour artwork.  Additional Charges only. No APC paid  </t>
  </si>
  <si>
    <t>10.1038/s41598-018-23424-0</t>
  </si>
  <si>
    <t>Lung Topology Characteristics in patients with Chronic Obstructive Pulmonary Disease</t>
  </si>
  <si>
    <t>EP/N014189/1</t>
  </si>
  <si>
    <t>10.1002/2017JA024904</t>
  </si>
  <si>
    <t>Dipolarization Fronts with Associated Energized Electrons in Saturn’s Magnetotail</t>
  </si>
  <si>
    <t>Not recorded on the APC template:</t>
  </si>
  <si>
    <t>Institutional_IEEE 24 articles</t>
  </si>
  <si>
    <t>Springer Compact 166 articles</t>
  </si>
  <si>
    <t>Institution name: University of Southampton</t>
  </si>
  <si>
    <t>Contact name and email address: Nicki Clarkson, eprints@soton.ac.uk</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</si>
</sst>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quot;£&quot;* #,##0.00_-;_-&quot;£&quot;* &quot;-&quot;??_-;_-@_-"/>
  </numFmts>
  <fonts count="3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b/>
      <sz val="10"/>
      <name val="Arial"/>
      <family val="2"/>
    </font>
    <font>
      <sz val="10"/>
      <name val="Arial"/>
      <family val="2"/>
    </font>
    <font>
      <sz val="10"/>
      <color theme="0" tint="-0.499984740745262"/>
      <name val="Arial"/>
      <family val="2"/>
    </font>
    <font>
      <b/>
      <sz val="11"/>
      <color theme="1"/>
      <name val="Arial"/>
      <family val="2"/>
    </font>
    <font>
      <u/>
      <sz val="10"/>
      <color theme="10"/>
      <name val="Arial"/>
      <family val="2"/>
    </font>
    <font>
      <sz val="10"/>
      <color theme="1"/>
      <name val="Arial"/>
      <family val="2"/>
    </font>
    <font>
      <b/>
      <sz val="10"/>
      <color theme="1"/>
      <name val="Arial"/>
      <family val="2"/>
    </font>
    <font>
      <b/>
      <sz val="11"/>
      <name val="Arial"/>
      <family val="2"/>
    </font>
    <font>
      <sz val="10"/>
      <name val="Arial"/>
      <family val="2"/>
    </font>
    <font>
      <b/>
      <sz val="10"/>
      <color rgb="FF444444"/>
      <name val="Arial"/>
      <family val="2"/>
    </font>
    <font>
      <sz val="9"/>
      <color indexed="81"/>
      <name val="Tahoma"/>
      <family val="2"/>
    </font>
    <font>
      <b/>
      <sz val="9"/>
      <color indexed="81"/>
      <name val="Tahoma"/>
      <family val="2"/>
    </font>
    <font>
      <sz val="7"/>
      <color theme="1"/>
      <name val="Arial"/>
      <family val="2"/>
    </font>
    <font>
      <sz val="7"/>
      <name val="Arial"/>
      <family val="2"/>
    </font>
    <font>
      <sz val="10"/>
      <name val="Arial"/>
      <family val="2"/>
    </font>
    <font>
      <sz val="12"/>
      <name val="Calibri"/>
      <family val="2"/>
      <scheme val="minor"/>
    </font>
    <font>
      <sz val="10"/>
      <color rgb="FF333333"/>
      <name val="Arial"/>
      <family val="2"/>
    </font>
    <font>
      <sz val="10"/>
      <color rgb="FFFF0000"/>
      <name val="Arial"/>
      <family val="2"/>
    </font>
    <font>
      <sz val="10"/>
      <color rgb="FF000000"/>
      <name val="Arial"/>
      <family val="2"/>
    </font>
    <font>
      <sz val="12"/>
      <color rgb="FF000000"/>
      <name val="Calibri"/>
      <family val="2"/>
      <scheme val="minor"/>
    </font>
    <font>
      <vertAlign val="subscript"/>
      <sz val="10"/>
      <name val="Arial"/>
      <family val="2"/>
    </font>
    <font>
      <sz val="12"/>
      <color theme="1"/>
      <name val="Calibri"/>
      <family val="2"/>
      <scheme val="minor"/>
    </font>
  </fonts>
  <fills count="12">
    <fill>
      <patternFill patternType="none"/>
    </fill>
    <fill>
      <patternFill patternType="gray125"/>
    </fill>
    <fill>
      <patternFill patternType="none"/>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rgb="FFD9D9D9"/>
      </patternFill>
    </fill>
    <fill>
      <patternFill patternType="solid">
        <fgColor rgb="FF92D050"/>
        <bgColor indexed="64"/>
      </patternFill>
    </fill>
    <fill>
      <patternFill patternType="solid">
        <fgColor theme="7" tint="0.39997558519241921"/>
        <bgColor indexed="64"/>
      </patternFill>
    </fill>
    <fill>
      <patternFill patternType="solid">
        <fgColor theme="7" tint="0.39997558519241921"/>
        <bgColor rgb="FFD9D9D9"/>
      </patternFill>
    </fill>
    <fill>
      <patternFill patternType="solid">
        <fgColor theme="9" tint="-0.24994659260841701"/>
        <bgColor indexed="64"/>
      </patternFill>
    </fill>
  </fills>
  <borders count="26">
    <border>
      <left/>
      <right/>
      <top/>
      <bottom/>
      <diagonal/>
    </border>
    <border>
      <left/>
      <right/>
      <top/>
      <bottom/>
      <diagonal/>
    </border>
    <border>
      <left/>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dashDot">
        <color auto="1"/>
      </left>
      <right style="dashDot">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theme="0" tint="-0.14996795556505021"/>
      </left>
      <right style="thin">
        <color theme="0" tint="-0.14996795556505021"/>
      </right>
      <top/>
      <bottom/>
      <diagonal/>
    </border>
    <border>
      <left style="thin">
        <color theme="0" tint="-0.14996795556505021"/>
      </left>
      <right/>
      <top/>
      <bottom/>
      <diagonal/>
    </border>
    <border>
      <left/>
      <right style="thin">
        <color theme="0" tint="-0.1499679555650502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22">
    <xf numFmtId="0" fontId="0" fillId="0" borderId="0"/>
    <xf numFmtId="0" fontId="9" fillId="2" borderId="1"/>
    <xf numFmtId="0" fontId="8" fillId="2" borderId="1"/>
    <xf numFmtId="0" fontId="16" fillId="0" borderId="0" applyNumberFormat="0" applyFill="0" applyBorder="0" applyAlignment="0" applyProtection="0"/>
    <xf numFmtId="0" fontId="7" fillId="2" borderId="1"/>
    <xf numFmtId="0" fontId="10" fillId="2" borderId="1"/>
    <xf numFmtId="0" fontId="6" fillId="2" borderId="1"/>
    <xf numFmtId="0" fontId="5" fillId="2" borderId="1"/>
    <xf numFmtId="0" fontId="4" fillId="2" borderId="1"/>
    <xf numFmtId="0" fontId="3" fillId="2" borderId="1"/>
    <xf numFmtId="0" fontId="3" fillId="2" borderId="1"/>
    <xf numFmtId="0" fontId="16" fillId="2" borderId="1" applyNumberFormat="0" applyFill="0" applyBorder="0" applyAlignment="0" applyProtection="0"/>
    <xf numFmtId="0" fontId="3" fillId="2" borderId="1"/>
    <xf numFmtId="0" fontId="3" fillId="2" borderId="1"/>
    <xf numFmtId="0" fontId="3" fillId="2" borderId="1"/>
    <xf numFmtId="0" fontId="3" fillId="2" borderId="1"/>
    <xf numFmtId="0" fontId="20" fillId="2" borderId="1"/>
    <xf numFmtId="0" fontId="2" fillId="2" borderId="1"/>
    <xf numFmtId="44" fontId="26" fillId="0" borderId="0" applyFont="0" applyFill="0" applyBorder="0" applyAlignment="0" applyProtection="0"/>
    <xf numFmtId="0" fontId="10" fillId="2" borderId="1"/>
    <xf numFmtId="0" fontId="1" fillId="2" borderId="1"/>
    <xf numFmtId="0" fontId="33" fillId="11" borderId="14" applyNumberFormat="0" applyBorder="0"/>
  </cellStyleXfs>
  <cellXfs count="240">
    <xf numFmtId="0" fontId="0" fillId="0" borderId="0" xfId="0"/>
    <xf numFmtId="0" fontId="17" fillId="2" borderId="1" xfId="1" applyFont="1"/>
    <xf numFmtId="0" fontId="17" fillId="2" borderId="1" xfId="1" applyFont="1" applyAlignment="1">
      <alignment wrapText="1"/>
    </xf>
    <xf numFmtId="0" fontId="0" fillId="0" borderId="1" xfId="0" applyBorder="1"/>
    <xf numFmtId="0" fontId="16" fillId="0" borderId="4" xfId="3" applyBorder="1" applyAlignment="1"/>
    <xf numFmtId="0" fontId="13" fillId="0" borderId="9" xfId="0" applyFont="1" applyBorder="1" applyAlignment="1"/>
    <xf numFmtId="0" fontId="16" fillId="0" borderId="1" xfId="3" applyBorder="1" applyAlignment="1"/>
    <xf numFmtId="0" fontId="0" fillId="0" borderId="10" xfId="0" applyBorder="1"/>
    <xf numFmtId="0" fontId="10" fillId="2" borderId="1" xfId="5"/>
    <xf numFmtId="0" fontId="17" fillId="2" borderId="1" xfId="9" applyFont="1" applyAlignment="1">
      <alignment wrapText="1"/>
    </xf>
    <xf numFmtId="0" fontId="17" fillId="4" borderId="5" xfId="9" applyFont="1" applyFill="1" applyBorder="1"/>
    <xf numFmtId="0" fontId="12" fillId="2" borderId="5" xfId="9" applyFont="1" applyBorder="1" applyAlignment="1">
      <alignment vertical="top"/>
    </xf>
    <xf numFmtId="0" fontId="12" fillId="4" borderId="8" xfId="9" applyFont="1" applyFill="1" applyBorder="1"/>
    <xf numFmtId="0" fontId="15" fillId="4" borderId="1" xfId="9" applyFont="1" applyFill="1" applyBorder="1"/>
    <xf numFmtId="0" fontId="10" fillId="2" borderId="1" xfId="9" applyFont="1" applyBorder="1" applyAlignment="1">
      <alignment horizontal="left" vertical="center" wrapText="1"/>
    </xf>
    <xf numFmtId="0" fontId="17" fillId="2" borderId="1" xfId="9" applyFont="1" applyBorder="1"/>
    <xf numFmtId="0" fontId="10" fillId="2" borderId="1" xfId="5" applyFont="1"/>
    <xf numFmtId="0" fontId="17" fillId="2" borderId="1" xfId="5" applyFont="1"/>
    <xf numFmtId="0" fontId="10" fillId="2" borderId="1" xfId="5" applyBorder="1"/>
    <xf numFmtId="0" fontId="10" fillId="2" borderId="1" xfId="5" applyFont="1" applyBorder="1" applyAlignment="1">
      <alignment vertical="center" wrapText="1"/>
    </xf>
    <xf numFmtId="0" fontId="10" fillId="2" borderId="1" xfId="5" applyFont="1" applyAlignment="1">
      <alignment vertical="center" wrapText="1"/>
    </xf>
    <xf numFmtId="0" fontId="12" fillId="2" borderId="1" xfId="5" applyFont="1" applyBorder="1" applyAlignment="1">
      <alignment vertical="center" wrapText="1"/>
    </xf>
    <xf numFmtId="0" fontId="10" fillId="2" borderId="1" xfId="5" applyFont="1" applyBorder="1"/>
    <xf numFmtId="0" fontId="10" fillId="2" borderId="1" xfId="5" applyFill="1"/>
    <xf numFmtId="0" fontId="10" fillId="2" borderId="14" xfId="5" applyFont="1" applyFill="1" applyBorder="1" applyAlignment="1">
      <alignment horizontal="left" wrapText="1"/>
    </xf>
    <xf numFmtId="0" fontId="10" fillId="2" borderId="1" xfId="5" applyFont="1" applyFill="1" applyBorder="1" applyAlignment="1">
      <alignment horizontal="left" wrapText="1"/>
    </xf>
    <xf numFmtId="0" fontId="17" fillId="2" borderId="14" xfId="5" applyFont="1" applyFill="1" applyBorder="1" applyAlignment="1">
      <alignment horizontal="left" wrapText="1"/>
    </xf>
    <xf numFmtId="0" fontId="10" fillId="2" borderId="1" xfId="5" applyAlignment="1">
      <alignment wrapText="1"/>
    </xf>
    <xf numFmtId="0" fontId="17" fillId="2" borderId="6" xfId="9" applyFont="1" applyBorder="1"/>
    <xf numFmtId="0" fontId="18" fillId="4" borderId="8" xfId="9" applyFont="1" applyFill="1" applyBorder="1" applyAlignment="1">
      <alignment wrapText="1"/>
    </xf>
    <xf numFmtId="0" fontId="10" fillId="2" borderId="1" xfId="5" applyAlignment="1"/>
    <xf numFmtId="0" fontId="17" fillId="2" borderId="1" xfId="1" applyFont="1" applyAlignment="1"/>
    <xf numFmtId="0" fontId="17" fillId="2" borderId="1" xfId="9" applyFont="1" applyBorder="1" applyAlignment="1">
      <alignment horizontal="left" vertical="center" wrapText="1"/>
    </xf>
    <xf numFmtId="0" fontId="17" fillId="2" borderId="1" xfId="9" applyFont="1" applyBorder="1" applyAlignment="1">
      <alignment wrapText="1"/>
    </xf>
    <xf numFmtId="0" fontId="0" fillId="0" borderId="0" xfId="0" applyAlignment="1"/>
    <xf numFmtId="0" fontId="0" fillId="0" borderId="0" xfId="0" applyFill="1" applyAlignment="1"/>
    <xf numFmtId="49" fontId="0" fillId="0" borderId="0" xfId="0" applyNumberFormat="1" applyAlignment="1"/>
    <xf numFmtId="0" fontId="20" fillId="2" borderId="1" xfId="16" applyAlignment="1" applyProtection="1">
      <alignment wrapText="1"/>
      <protection locked="0"/>
    </xf>
    <xf numFmtId="0" fontId="10" fillId="2" borderId="1" xfId="16" applyFont="1" applyAlignment="1" applyProtection="1">
      <alignment wrapText="1"/>
    </xf>
    <xf numFmtId="0" fontId="20" fillId="2" borderId="1" xfId="16" applyAlignment="1" applyProtection="1">
      <alignment wrapText="1"/>
    </xf>
    <xf numFmtId="0" fontId="20" fillId="2" borderId="1" xfId="16" applyProtection="1">
      <protection locked="0"/>
    </xf>
    <xf numFmtId="0" fontId="10" fillId="2" borderId="1" xfId="16" applyFont="1" applyFill="1" applyBorder="1" applyAlignment="1" applyProtection="1">
      <protection locked="0"/>
    </xf>
    <xf numFmtId="0" fontId="20" fillId="2" borderId="1" xfId="16" applyAlignment="1" applyProtection="1">
      <protection locked="0"/>
    </xf>
    <xf numFmtId="0" fontId="0" fillId="0" borderId="1" xfId="0" applyBorder="1" applyAlignment="1"/>
    <xf numFmtId="0" fontId="17" fillId="3" borderId="2" xfId="17" applyFont="1" applyFill="1" applyBorder="1" applyAlignment="1" applyProtection="1">
      <alignment wrapText="1"/>
    </xf>
    <xf numFmtId="0" fontId="10" fillId="0" borderId="1" xfId="5" applyFill="1" applyAlignment="1" applyProtection="1">
      <alignment wrapText="1"/>
    </xf>
    <xf numFmtId="0" fontId="21" fillId="0" borderId="0" xfId="0" applyFont="1" applyFill="1" applyProtection="1"/>
    <xf numFmtId="0" fontId="14" fillId="6" borderId="16" xfId="5" applyFont="1" applyFill="1" applyBorder="1" applyAlignment="1" applyProtection="1">
      <alignment wrapText="1"/>
      <protection locked="0"/>
    </xf>
    <xf numFmtId="0" fontId="14" fillId="6" borderId="1" xfId="16" applyFont="1" applyFill="1" applyBorder="1" applyAlignment="1" applyProtection="1">
      <alignment wrapText="1"/>
      <protection locked="0"/>
    </xf>
    <xf numFmtId="0" fontId="14" fillId="6" borderId="17" xfId="16" applyFont="1" applyFill="1" applyBorder="1" applyAlignment="1" applyProtection="1">
      <alignment wrapText="1"/>
      <protection locked="0"/>
    </xf>
    <xf numFmtId="0" fontId="10" fillId="2" borderId="1" xfId="16" applyFont="1" applyBorder="1" applyAlignment="1" applyProtection="1">
      <alignment wrapText="1"/>
    </xf>
    <xf numFmtId="0" fontId="10" fillId="0" borderId="1" xfId="16" applyFont="1" applyFill="1" applyAlignment="1" applyProtection="1">
      <alignment wrapText="1"/>
      <protection locked="0"/>
    </xf>
    <xf numFmtId="0" fontId="10" fillId="2" borderId="1" xfId="0" applyFont="1" applyFill="1" applyBorder="1" applyAlignment="1">
      <alignment horizontal="left"/>
    </xf>
    <xf numFmtId="0" fontId="0" fillId="0" borderId="1" xfId="0" applyBorder="1" applyAlignment="1">
      <alignment wrapText="1"/>
    </xf>
    <xf numFmtId="0" fontId="17" fillId="2" borderId="1" xfId="5" applyFont="1" applyAlignment="1" applyProtection="1">
      <alignment wrapText="1"/>
    </xf>
    <xf numFmtId="0" fontId="17" fillId="2" borderId="1" xfId="16" applyFont="1" applyAlignment="1" applyProtection="1">
      <alignment wrapText="1"/>
    </xf>
    <xf numFmtId="0" fontId="12" fillId="2" borderId="3" xfId="9" applyFont="1" applyBorder="1" applyAlignment="1">
      <alignment vertical="top" wrapText="1"/>
    </xf>
    <xf numFmtId="0" fontId="18" fillId="7" borderId="20" xfId="0" applyFont="1" applyFill="1" applyBorder="1" applyAlignment="1">
      <alignment horizontal="left" wrapText="1"/>
    </xf>
    <xf numFmtId="0" fontId="0" fillId="0" borderId="1" xfId="0" applyFill="1" applyBorder="1" applyAlignment="1"/>
    <xf numFmtId="49" fontId="0" fillId="0" borderId="1" xfId="0" applyNumberFormat="1" applyFill="1" applyBorder="1" applyAlignment="1"/>
    <xf numFmtId="0" fontId="10" fillId="0" borderId="1" xfId="0" applyFont="1" applyBorder="1" applyAlignment="1"/>
    <xf numFmtId="0" fontId="10" fillId="7" borderId="1" xfId="0" applyFont="1" applyFill="1" applyBorder="1" applyAlignment="1">
      <alignment horizontal="left"/>
    </xf>
    <xf numFmtId="49" fontId="10" fillId="7" borderId="1" xfId="0" applyNumberFormat="1" applyFont="1" applyFill="1" applyBorder="1" applyAlignment="1">
      <alignment horizontal="left"/>
    </xf>
    <xf numFmtId="49" fontId="18" fillId="5" borderId="22" xfId="0" applyNumberFormat="1" applyFont="1" applyFill="1" applyBorder="1" applyAlignment="1">
      <alignment horizontal="left" wrapText="1"/>
    </xf>
    <xf numFmtId="0" fontId="18" fillId="8" borderId="20" xfId="0" applyFont="1" applyFill="1" applyBorder="1" applyAlignment="1">
      <alignment horizontal="left" wrapText="1"/>
    </xf>
    <xf numFmtId="0" fontId="11" fillId="2" borderId="1" xfId="0" applyFont="1" applyFill="1" applyBorder="1" applyAlignment="1">
      <alignment horizontal="left" wrapText="1"/>
    </xf>
    <xf numFmtId="0" fontId="10" fillId="8" borderId="1" xfId="0" applyFont="1" applyFill="1" applyBorder="1" applyAlignment="1">
      <alignment horizontal="left"/>
    </xf>
    <xf numFmtId="0" fontId="10" fillId="5" borderId="1" xfId="0" applyFont="1" applyFill="1" applyBorder="1" applyAlignment="1">
      <alignment horizontal="left"/>
    </xf>
    <xf numFmtId="0" fontId="18" fillId="10" borderId="20" xfId="0" applyFont="1" applyFill="1" applyBorder="1" applyAlignment="1">
      <alignment horizontal="left" wrapText="1"/>
    </xf>
    <xf numFmtId="0" fontId="10" fillId="10" borderId="1" xfId="0" applyFont="1" applyFill="1" applyBorder="1" applyAlignment="1">
      <alignment horizontal="left"/>
    </xf>
    <xf numFmtId="0" fontId="18" fillId="7" borderId="21" xfId="0" applyFont="1" applyFill="1" applyBorder="1" applyAlignment="1">
      <alignment horizontal="left" wrapText="1"/>
    </xf>
    <xf numFmtId="0" fontId="18" fillId="7" borderId="1" xfId="0" applyFont="1" applyFill="1" applyBorder="1" applyAlignment="1">
      <alignment horizontal="left" wrapText="1"/>
    </xf>
    <xf numFmtId="49" fontId="18" fillId="7" borderId="1" xfId="0" applyNumberFormat="1" applyFont="1" applyFill="1" applyBorder="1" applyAlignment="1">
      <alignment horizontal="left" wrapText="1"/>
    </xf>
    <xf numFmtId="0" fontId="14" fillId="2" borderId="1" xfId="0" applyFont="1" applyFill="1" applyBorder="1" applyAlignment="1">
      <alignment horizontal="left"/>
    </xf>
    <xf numFmtId="0" fontId="14" fillId="0" borderId="1" xfId="0" applyFont="1" applyBorder="1" applyAlignment="1"/>
    <xf numFmtId="0" fontId="17" fillId="3" borderId="23" xfId="17" applyFont="1" applyFill="1" applyBorder="1" applyAlignment="1" applyProtection="1">
      <alignment wrapText="1"/>
      <protection locked="0"/>
    </xf>
    <xf numFmtId="0" fontId="17" fillId="3" borderId="24" xfId="17" applyFont="1" applyFill="1" applyBorder="1" applyAlignment="1" applyProtection="1">
      <alignment wrapText="1"/>
      <protection locked="0"/>
    </xf>
    <xf numFmtId="0" fontId="17" fillId="3" borderId="25" xfId="17" applyFont="1" applyFill="1" applyBorder="1" applyAlignment="1" applyProtection="1">
      <alignment wrapText="1"/>
      <protection locked="0"/>
    </xf>
    <xf numFmtId="0" fontId="14" fillId="6" borderId="23" xfId="5" applyFont="1" applyFill="1" applyBorder="1" applyAlignment="1" applyProtection="1">
      <alignment wrapText="1"/>
      <protection locked="0"/>
    </xf>
    <xf numFmtId="0" fontId="14" fillId="6" borderId="24" xfId="16" applyFont="1" applyFill="1" applyBorder="1" applyAlignment="1" applyProtection="1">
      <alignment wrapText="1"/>
      <protection locked="0"/>
    </xf>
    <xf numFmtId="0" fontId="14" fillId="6" borderId="25" xfId="16" applyFont="1" applyFill="1" applyBorder="1" applyAlignment="1" applyProtection="1">
      <alignment wrapText="1"/>
      <protection locked="0"/>
    </xf>
    <xf numFmtId="0" fontId="14" fillId="6" borderId="18" xfId="5" applyFont="1" applyFill="1" applyBorder="1" applyAlignment="1" applyProtection="1">
      <alignment wrapText="1"/>
      <protection locked="0"/>
    </xf>
    <xf numFmtId="0" fontId="14" fillId="6" borderId="15" xfId="16" applyFont="1" applyFill="1" applyBorder="1" applyAlignment="1" applyProtection="1">
      <alignment wrapText="1"/>
      <protection locked="0"/>
    </xf>
    <xf numFmtId="0" fontId="14" fillId="6" borderId="19" xfId="16" applyFont="1" applyFill="1" applyBorder="1" applyAlignment="1" applyProtection="1">
      <alignment wrapText="1"/>
      <protection locked="0"/>
    </xf>
    <xf numFmtId="49" fontId="10" fillId="5" borderId="1" xfId="0" applyNumberFormat="1" applyFont="1" applyFill="1" applyBorder="1" applyAlignment="1">
      <alignment horizontal="left"/>
    </xf>
    <xf numFmtId="49" fontId="10" fillId="5" borderId="1" xfId="0" applyNumberFormat="1" applyFont="1" applyFill="1" applyBorder="1" applyAlignment="1">
      <alignment horizontal="left" vertical="top" wrapText="1"/>
    </xf>
    <xf numFmtId="0" fontId="10" fillId="7" borderId="1" xfId="0" applyFont="1" applyFill="1" applyBorder="1" applyAlignment="1">
      <alignment horizontal="left" vertical="top" wrapText="1"/>
    </xf>
    <xf numFmtId="49" fontId="10" fillId="7" borderId="1" xfId="0" applyNumberFormat="1" applyFont="1" applyFill="1" applyBorder="1" applyAlignment="1">
      <alignment horizontal="left" vertical="top" wrapText="1"/>
    </xf>
    <xf numFmtId="0" fontId="10" fillId="8" borderId="1" xfId="0" applyFont="1" applyFill="1" applyBorder="1" applyAlignment="1">
      <alignment horizontal="left" vertical="top" wrapText="1"/>
    </xf>
    <xf numFmtId="0" fontId="10" fillId="10" borderId="1" xfId="0" applyFont="1" applyFill="1" applyBorder="1" applyAlignment="1">
      <alignment horizontal="left" vertical="top" wrapText="1"/>
    </xf>
    <xf numFmtId="0" fontId="10" fillId="5" borderId="1" xfId="0" applyFont="1" applyFill="1" applyBorder="1" applyAlignment="1">
      <alignment horizontal="left" vertical="top" wrapText="1"/>
    </xf>
    <xf numFmtId="0" fontId="18" fillId="4" borderId="7" xfId="9" applyFont="1" applyFill="1" applyBorder="1" applyAlignment="1">
      <alignment wrapText="1"/>
    </xf>
    <xf numFmtId="0" fontId="12" fillId="2" borderId="1" xfId="0" applyFont="1" applyFill="1" applyBorder="1" applyAlignment="1">
      <alignment horizontal="left"/>
    </xf>
    <xf numFmtId="0" fontId="0" fillId="2" borderId="0" xfId="0" applyFill="1" applyAlignment="1">
      <alignment horizontal="left"/>
    </xf>
    <xf numFmtId="0" fontId="0" fillId="2" borderId="0" xfId="0" applyFill="1"/>
    <xf numFmtId="14" fontId="10" fillId="2" borderId="1" xfId="0" applyNumberFormat="1" applyFont="1" applyFill="1" applyBorder="1" applyAlignment="1">
      <alignment horizontal="left"/>
    </xf>
    <xf numFmtId="14" fontId="10" fillId="7" borderId="1" xfId="0" applyNumberFormat="1" applyFont="1" applyFill="1" applyBorder="1" applyAlignment="1">
      <alignment horizontal="left"/>
    </xf>
    <xf numFmtId="4" fontId="10" fillId="7" borderId="1" xfId="18" applyNumberFormat="1" applyFont="1" applyFill="1" applyBorder="1" applyAlignment="1">
      <alignment horizontal="left"/>
    </xf>
    <xf numFmtId="4" fontId="10" fillId="8" borderId="1" xfId="0" applyNumberFormat="1" applyFont="1" applyFill="1" applyBorder="1" applyAlignment="1">
      <alignment horizontal="left"/>
    </xf>
    <xf numFmtId="4" fontId="10" fillId="10" borderId="1" xfId="18" applyNumberFormat="1" applyFont="1" applyFill="1" applyBorder="1" applyAlignment="1">
      <alignment horizontal="left"/>
    </xf>
    <xf numFmtId="49" fontId="10" fillId="5" borderId="1" xfId="0" applyNumberFormat="1" applyFont="1" applyFill="1" applyBorder="1" applyAlignment="1">
      <alignment horizontal="left" wrapText="1"/>
    </xf>
    <xf numFmtId="14" fontId="10" fillId="0" borderId="1" xfId="0" applyNumberFormat="1" applyFont="1" applyBorder="1"/>
    <xf numFmtId="49" fontId="10" fillId="3" borderId="1" xfId="0" applyNumberFormat="1" applyFont="1" applyFill="1" applyBorder="1"/>
    <xf numFmtId="0" fontId="10" fillId="3" borderId="1" xfId="0" applyFont="1" applyFill="1" applyBorder="1"/>
    <xf numFmtId="0" fontId="10" fillId="0" borderId="1" xfId="0" applyFont="1" applyBorder="1"/>
    <xf numFmtId="14" fontId="10" fillId="3" borderId="1" xfId="0" applyNumberFormat="1" applyFont="1" applyFill="1" applyBorder="1"/>
    <xf numFmtId="4" fontId="10" fillId="3" borderId="1" xfId="0" applyNumberFormat="1" applyFont="1" applyFill="1" applyBorder="1"/>
    <xf numFmtId="4" fontId="10" fillId="8" borderId="1" xfId="0" applyNumberFormat="1" applyFont="1" applyFill="1" applyBorder="1"/>
    <xf numFmtId="4" fontId="10" fillId="0" borderId="1" xfId="0" applyNumberFormat="1" applyFont="1" applyBorder="1"/>
    <xf numFmtId="49" fontId="10" fillId="0" borderId="1" xfId="0" applyNumberFormat="1" applyFont="1" applyBorder="1"/>
    <xf numFmtId="0" fontId="10" fillId="3" borderId="1" xfId="0" applyFont="1" applyFill="1" applyBorder="1" applyAlignment="1"/>
    <xf numFmtId="14" fontId="10" fillId="2" borderId="1" xfId="0" applyNumberFormat="1" applyFont="1" applyFill="1" applyBorder="1" applyAlignment="1">
      <alignment horizontal="right"/>
    </xf>
    <xf numFmtId="49" fontId="10" fillId="3" borderId="1" xfId="0" applyNumberFormat="1" applyFont="1" applyFill="1" applyBorder="1" applyAlignment="1">
      <alignment horizontal="left"/>
    </xf>
    <xf numFmtId="0" fontId="10" fillId="3" borderId="1" xfId="0" applyFont="1" applyFill="1" applyBorder="1" applyAlignment="1">
      <alignment horizontal="left"/>
    </xf>
    <xf numFmtId="0" fontId="10" fillId="2" borderId="1" xfId="0" applyNumberFormat="1" applyFont="1" applyFill="1" applyBorder="1" applyAlignment="1">
      <alignment horizontal="left" vertical="top"/>
    </xf>
    <xf numFmtId="0" fontId="27" fillId="2" borderId="1" xfId="0" applyFont="1" applyFill="1" applyBorder="1" applyAlignment="1">
      <alignment horizontal="left"/>
    </xf>
    <xf numFmtId="0" fontId="28" fillId="3" borderId="1" xfId="0" applyNumberFormat="1" applyFont="1" applyFill="1" applyBorder="1" applyAlignment="1">
      <alignment horizontal="left" vertical="top"/>
    </xf>
    <xf numFmtId="14" fontId="10" fillId="3" borderId="1" xfId="0" applyNumberFormat="1" applyFont="1" applyFill="1" applyBorder="1" applyAlignment="1">
      <alignment horizontal="right"/>
    </xf>
    <xf numFmtId="0" fontId="10" fillId="2" borderId="1" xfId="0" applyFont="1" applyFill="1" applyBorder="1" applyAlignment="1">
      <alignment horizontal="left" vertical="top"/>
    </xf>
    <xf numFmtId="0" fontId="10" fillId="3" borderId="1" xfId="0" applyFont="1" applyFill="1" applyBorder="1" applyAlignment="1">
      <alignment horizontal="left" vertical="top"/>
    </xf>
    <xf numFmtId="0" fontId="10" fillId="3" borderId="1" xfId="0" applyNumberFormat="1" applyFont="1" applyFill="1" applyBorder="1" applyAlignment="1"/>
    <xf numFmtId="0" fontId="10" fillId="2" borderId="1" xfId="0" applyFont="1" applyFill="1" applyBorder="1" applyAlignment="1"/>
    <xf numFmtId="0" fontId="10" fillId="2" borderId="1" xfId="0" applyNumberFormat="1" applyFont="1" applyFill="1" applyBorder="1" applyAlignment="1">
      <alignment horizontal="left"/>
    </xf>
    <xf numFmtId="14" fontId="10" fillId="3" borderId="1" xfId="0" applyNumberFormat="1" applyFont="1" applyFill="1" applyBorder="1" applyAlignment="1">
      <alignment horizontal="left" vertical="top"/>
    </xf>
    <xf numFmtId="2" fontId="10" fillId="2" borderId="1" xfId="0" applyNumberFormat="1" applyFont="1" applyFill="1" applyBorder="1" applyAlignment="1">
      <alignment vertical="top"/>
    </xf>
    <xf numFmtId="2" fontId="10" fillId="2" borderId="1" xfId="0" applyNumberFormat="1" applyFont="1" applyFill="1" applyBorder="1" applyAlignment="1"/>
    <xf numFmtId="2" fontId="10" fillId="3" borderId="1" xfId="0" applyNumberFormat="1" applyFont="1" applyFill="1" applyBorder="1" applyAlignment="1"/>
    <xf numFmtId="4" fontId="10" fillId="8" borderId="1" xfId="0" applyNumberFormat="1" applyFont="1" applyFill="1" applyBorder="1" applyAlignment="1">
      <alignment vertical="top"/>
    </xf>
    <xf numFmtId="4" fontId="10" fillId="10" borderId="1" xfId="0" applyNumberFormat="1" applyFont="1" applyFill="1" applyBorder="1" applyAlignment="1">
      <alignment horizontal="left"/>
    </xf>
    <xf numFmtId="0" fontId="10" fillId="3" borderId="1" xfId="0" applyNumberFormat="1" applyFont="1" applyFill="1" applyBorder="1" applyAlignment="1">
      <alignment horizontal="left"/>
    </xf>
    <xf numFmtId="49" fontId="29" fillId="2" borderId="1" xfId="0" applyNumberFormat="1" applyFont="1" applyFill="1" applyBorder="1" applyAlignment="1"/>
    <xf numFmtId="14" fontId="10" fillId="3" borderId="1" xfId="0" applyNumberFormat="1" applyFont="1" applyFill="1" applyBorder="1" applyAlignment="1"/>
    <xf numFmtId="4" fontId="10" fillId="8" borderId="1" xfId="0" applyNumberFormat="1" applyFont="1" applyFill="1" applyBorder="1" applyAlignment="1"/>
    <xf numFmtId="49" fontId="10" fillId="2" borderId="1" xfId="0" applyNumberFormat="1" applyFont="1" applyFill="1" applyBorder="1" applyAlignment="1"/>
    <xf numFmtId="14" fontId="10" fillId="3" borderId="1" xfId="0" applyNumberFormat="1" applyFont="1" applyFill="1" applyBorder="1" applyAlignment="1">
      <alignment horizontal="left"/>
    </xf>
    <xf numFmtId="14" fontId="10" fillId="2" borderId="1" xfId="19" applyNumberFormat="1" applyFont="1" applyFill="1" applyBorder="1" applyAlignment="1">
      <alignment horizontal="right"/>
    </xf>
    <xf numFmtId="49" fontId="10" fillId="3" borderId="1" xfId="19" applyNumberFormat="1" applyFont="1" applyFill="1" applyBorder="1" applyAlignment="1">
      <alignment horizontal="left"/>
    </xf>
    <xf numFmtId="0" fontId="10" fillId="3" borderId="1" xfId="19" applyFont="1" applyFill="1" applyBorder="1" applyAlignment="1">
      <alignment horizontal="left"/>
    </xf>
    <xf numFmtId="0" fontId="10" fillId="2" borderId="1" xfId="19" applyFont="1" applyFill="1" applyBorder="1" applyAlignment="1">
      <alignment horizontal="left"/>
    </xf>
    <xf numFmtId="0" fontId="27" fillId="2" borderId="1" xfId="19" applyFont="1" applyFill="1" applyBorder="1" applyAlignment="1">
      <alignment horizontal="left"/>
    </xf>
    <xf numFmtId="14" fontId="10" fillId="3" borderId="1" xfId="19" applyNumberFormat="1" applyFont="1" applyFill="1" applyBorder="1" applyAlignment="1">
      <alignment horizontal="right"/>
    </xf>
    <xf numFmtId="14" fontId="10" fillId="3" borderId="1" xfId="19" applyNumberFormat="1" applyFont="1" applyFill="1" applyBorder="1" applyAlignment="1">
      <alignment horizontal="left"/>
    </xf>
    <xf numFmtId="2" fontId="10" fillId="2" borderId="1" xfId="19" applyNumberFormat="1" applyFont="1" applyFill="1" applyBorder="1" applyAlignment="1"/>
    <xf numFmtId="2" fontId="10" fillId="3" borderId="1" xfId="19" applyNumberFormat="1" applyFont="1" applyFill="1" applyBorder="1" applyAlignment="1"/>
    <xf numFmtId="4" fontId="10" fillId="8" borderId="1" xfId="19" applyNumberFormat="1" applyFont="1" applyFill="1" applyBorder="1" applyAlignment="1"/>
    <xf numFmtId="49" fontId="10" fillId="2" borderId="1" xfId="20" applyNumberFormat="1" applyFont="1" applyFill="1" applyBorder="1" applyAlignment="1"/>
    <xf numFmtId="14" fontId="10" fillId="2" borderId="1" xfId="20" applyNumberFormat="1" applyFont="1" applyFill="1" applyBorder="1" applyAlignment="1">
      <alignment horizontal="right"/>
    </xf>
    <xf numFmtId="49" fontId="10" fillId="3" borderId="1" xfId="20" applyNumberFormat="1" applyFont="1" applyFill="1" applyBorder="1" applyAlignment="1"/>
    <xf numFmtId="0" fontId="10" fillId="3" borderId="1" xfId="20" applyFont="1" applyFill="1" applyBorder="1" applyAlignment="1">
      <alignment horizontal="left"/>
    </xf>
    <xf numFmtId="0" fontId="10" fillId="2" borderId="1" xfId="20" applyNumberFormat="1" applyFont="1" applyFill="1" applyBorder="1" applyAlignment="1" applyProtection="1">
      <alignment horizontal="left"/>
    </xf>
    <xf numFmtId="0" fontId="27" fillId="2" borderId="1" xfId="20" applyFont="1" applyFill="1" applyBorder="1" applyAlignment="1">
      <alignment horizontal="left"/>
    </xf>
    <xf numFmtId="0" fontId="10" fillId="2" borderId="1" xfId="20" applyFont="1" applyFill="1" applyBorder="1" applyAlignment="1">
      <alignment horizontal="left"/>
    </xf>
    <xf numFmtId="0" fontId="10" fillId="3" borderId="1" xfId="20" applyFont="1" applyFill="1" applyBorder="1" applyAlignment="1"/>
    <xf numFmtId="14" fontId="10" fillId="3" borderId="1" xfId="20" applyNumberFormat="1" applyFont="1" applyFill="1" applyBorder="1" applyAlignment="1">
      <alignment horizontal="right"/>
    </xf>
    <xf numFmtId="0" fontId="10" fillId="3" borderId="1" xfId="20" applyNumberFormat="1" applyFont="1" applyFill="1" applyBorder="1" applyAlignment="1" applyProtection="1">
      <alignment horizontal="left"/>
    </xf>
    <xf numFmtId="2" fontId="10" fillId="2" borderId="1" xfId="20" applyNumberFormat="1" applyFont="1" applyFill="1" applyBorder="1" applyAlignment="1"/>
    <xf numFmtId="0" fontId="10" fillId="2" borderId="1" xfId="20" applyFont="1" applyFill="1" applyBorder="1" applyAlignment="1"/>
    <xf numFmtId="2" fontId="10" fillId="3" borderId="1" xfId="20" applyNumberFormat="1" applyFont="1" applyFill="1" applyBorder="1" applyAlignment="1"/>
    <xf numFmtId="4" fontId="10" fillId="8" borderId="1" xfId="20" applyNumberFormat="1" applyFont="1" applyFill="1" applyBorder="1" applyAlignment="1"/>
    <xf numFmtId="4" fontId="10" fillId="8" borderId="1" xfId="5" applyNumberFormat="1" applyFont="1" applyFill="1" applyBorder="1" applyAlignment="1"/>
    <xf numFmtId="0" fontId="10" fillId="3" borderId="1" xfId="20" applyFont="1" applyFill="1" applyBorder="1" applyAlignment="1">
      <alignment horizontal="left" vertical="top"/>
    </xf>
    <xf numFmtId="49" fontId="30" fillId="2" borderId="1" xfId="20" applyNumberFormat="1" applyFont="1" applyFill="1" applyBorder="1" applyAlignment="1">
      <alignment vertical="center"/>
    </xf>
    <xf numFmtId="0" fontId="31" fillId="2" borderId="1" xfId="20" applyFont="1" applyFill="1" applyBorder="1" applyAlignment="1">
      <alignment horizontal="left" vertical="top"/>
    </xf>
    <xf numFmtId="4" fontId="10" fillId="8" borderId="1" xfId="5" applyNumberFormat="1" applyFont="1" applyFill="1" applyBorder="1" applyAlignment="1" applyProtection="1"/>
    <xf numFmtId="4" fontId="17" fillId="8" borderId="1" xfId="5" applyNumberFormat="1" applyFont="1" applyFill="1" applyBorder="1" applyAlignment="1" applyProtection="1"/>
    <xf numFmtId="0" fontId="30" fillId="3" borderId="1" xfId="0" applyFont="1" applyFill="1" applyBorder="1" applyAlignment="1"/>
    <xf numFmtId="0" fontId="10" fillId="2" borderId="1" xfId="20" applyFont="1" applyFill="1" applyBorder="1" applyAlignment="1">
      <alignment horizontal="center"/>
    </xf>
    <xf numFmtId="0" fontId="10" fillId="3" borderId="1" xfId="0" applyFont="1" applyFill="1" applyBorder="1" applyAlignment="1">
      <alignment vertical="center"/>
    </xf>
    <xf numFmtId="2" fontId="10" fillId="3" borderId="1" xfId="0" applyNumberFormat="1" applyFont="1" applyFill="1" applyBorder="1" applyAlignment="1">
      <alignment vertical="top"/>
    </xf>
    <xf numFmtId="0" fontId="10" fillId="2" borderId="1" xfId="0" applyFont="1" applyFill="1" applyBorder="1" applyAlignment="1">
      <alignment vertical="center"/>
    </xf>
    <xf numFmtId="14" fontId="17" fillId="2" borderId="1" xfId="21" applyNumberFormat="1" applyFont="1" applyFill="1" applyBorder="1" applyAlignment="1"/>
    <xf numFmtId="49" fontId="17" fillId="3" borderId="1" xfId="21" applyNumberFormat="1" applyFont="1" applyFill="1" applyBorder="1" applyAlignment="1"/>
    <xf numFmtId="0" fontId="17" fillId="2" borderId="1" xfId="21" applyFont="1" applyFill="1" applyBorder="1" applyAlignment="1"/>
    <xf numFmtId="14" fontId="17" fillId="3" borderId="1" xfId="21" applyNumberFormat="1" applyFont="1" applyFill="1" applyBorder="1" applyAlignment="1">
      <alignment horizontal="right"/>
    </xf>
    <xf numFmtId="0" fontId="17" fillId="3" borderId="1" xfId="21" applyFont="1" applyFill="1" applyBorder="1" applyAlignment="1"/>
    <xf numFmtId="14" fontId="17" fillId="3" borderId="1" xfId="21" applyNumberFormat="1" applyFont="1" applyFill="1" applyBorder="1" applyAlignment="1"/>
    <xf numFmtId="2" fontId="17" fillId="2" borderId="1" xfId="21" applyNumberFormat="1" applyFont="1" applyFill="1" applyBorder="1" applyAlignment="1"/>
    <xf numFmtId="2" fontId="17" fillId="3" borderId="1" xfId="21" applyNumberFormat="1" applyFont="1" applyFill="1" applyBorder="1" applyAlignment="1"/>
    <xf numFmtId="4" fontId="17" fillId="8" borderId="1" xfId="21" applyNumberFormat="1" applyFont="1" applyFill="1" applyBorder="1" applyAlignment="1"/>
    <xf numFmtId="49" fontId="17" fillId="2" borderId="1" xfId="21" applyNumberFormat="1" applyFont="1" applyFill="1" applyBorder="1" applyAlignment="1"/>
    <xf numFmtId="14" fontId="17" fillId="2" borderId="1" xfId="0" applyNumberFormat="1" applyFont="1" applyFill="1" applyBorder="1" applyAlignment="1" applyProtection="1"/>
    <xf numFmtId="49" fontId="17" fillId="3" borderId="1" xfId="0" applyNumberFormat="1" applyFont="1" applyFill="1" applyBorder="1" applyAlignment="1" applyProtection="1"/>
    <xf numFmtId="0" fontId="17" fillId="2" borderId="1" xfId="0" applyNumberFormat="1" applyFont="1" applyFill="1" applyBorder="1" applyAlignment="1" applyProtection="1"/>
    <xf numFmtId="0" fontId="33" fillId="2" borderId="1" xfId="0" applyNumberFormat="1" applyFont="1" applyFill="1" applyBorder="1" applyAlignment="1" applyProtection="1"/>
    <xf numFmtId="0" fontId="17" fillId="3" borderId="1" xfId="0" applyNumberFormat="1" applyFont="1" applyFill="1" applyBorder="1" applyAlignment="1" applyProtection="1"/>
    <xf numFmtId="14" fontId="17" fillId="3" borderId="1" xfId="0" applyNumberFormat="1" applyFont="1" applyFill="1" applyBorder="1" applyAlignment="1" applyProtection="1">
      <alignment horizontal="right"/>
    </xf>
    <xf numFmtId="14" fontId="17" fillId="3" borderId="1" xfId="0" applyNumberFormat="1" applyFont="1" applyFill="1" applyBorder="1" applyAlignment="1" applyProtection="1"/>
    <xf numFmtId="4" fontId="17" fillId="8" borderId="1" xfId="0" applyNumberFormat="1" applyFont="1" applyFill="1" applyBorder="1" applyAlignment="1" applyProtection="1"/>
    <xf numFmtId="49" fontId="17" fillId="2" borderId="1" xfId="0" applyNumberFormat="1" applyFont="1" applyFill="1" applyBorder="1" applyAlignment="1" applyProtection="1"/>
    <xf numFmtId="14" fontId="17" fillId="3" borderId="1" xfId="0" applyNumberFormat="1" applyFont="1" applyFill="1" applyBorder="1" applyAlignment="1">
      <alignment horizontal="left"/>
    </xf>
    <xf numFmtId="49" fontId="10" fillId="3" borderId="1" xfId="0" applyNumberFormat="1" applyFont="1" applyFill="1" applyBorder="1" applyAlignment="1">
      <alignment horizontal="left" vertical="top"/>
    </xf>
    <xf numFmtId="0" fontId="27" fillId="2" borderId="1" xfId="0" applyFont="1" applyFill="1" applyBorder="1" applyAlignment="1">
      <alignment horizontal="left" vertical="top"/>
    </xf>
    <xf numFmtId="14" fontId="10" fillId="3" borderId="1" xfId="0" applyNumberFormat="1" applyFont="1" applyFill="1" applyBorder="1" applyAlignment="1">
      <alignment horizontal="right" vertical="top"/>
    </xf>
    <xf numFmtId="0" fontId="10" fillId="2" borderId="1" xfId="0" applyFont="1" applyFill="1" applyBorder="1" applyAlignment="1">
      <alignment vertical="top"/>
    </xf>
    <xf numFmtId="4" fontId="10" fillId="9" borderId="1" xfId="0" applyNumberFormat="1" applyFont="1" applyFill="1" applyBorder="1"/>
    <xf numFmtId="14" fontId="0" fillId="0" borderId="1" xfId="0" applyNumberFormat="1" applyBorder="1"/>
    <xf numFmtId="14" fontId="10" fillId="0" borderId="1" xfId="0" applyNumberFormat="1" applyFont="1" applyBorder="1" applyAlignment="1"/>
    <xf numFmtId="49" fontId="10" fillId="3" borderId="1" xfId="0" applyNumberFormat="1" applyFont="1" applyFill="1" applyBorder="1" applyAlignment="1"/>
    <xf numFmtId="4" fontId="10" fillId="3" borderId="1" xfId="0" applyNumberFormat="1" applyFont="1" applyFill="1" applyBorder="1" applyAlignment="1"/>
    <xf numFmtId="4" fontId="10" fillId="9" borderId="1" xfId="0" applyNumberFormat="1" applyFont="1" applyFill="1" applyBorder="1" applyAlignment="1"/>
    <xf numFmtId="49" fontId="10" fillId="0" borderId="1" xfId="0" applyNumberFormat="1" applyFont="1" applyBorder="1" applyAlignment="1">
      <alignment wrapText="1"/>
    </xf>
    <xf numFmtId="49" fontId="0" fillId="2" borderId="0" xfId="0" applyNumberFormat="1" applyFill="1"/>
    <xf numFmtId="49" fontId="0" fillId="0" borderId="1" xfId="0" applyNumberFormat="1" applyFill="1" applyBorder="1" applyAlignment="1">
      <alignment wrapText="1"/>
    </xf>
    <xf numFmtId="49" fontId="18" fillId="5" borderId="21" xfId="0" applyNumberFormat="1" applyFont="1" applyFill="1" applyBorder="1" applyAlignment="1">
      <alignment horizontal="left" wrapText="1"/>
    </xf>
    <xf numFmtId="49" fontId="0" fillId="0" borderId="0" xfId="0" applyNumberFormat="1" applyAlignment="1">
      <alignment wrapText="1"/>
    </xf>
    <xf numFmtId="0" fontId="13" fillId="0" borderId="9" xfId="0" applyFont="1" applyBorder="1" applyAlignment="1">
      <alignment wrapText="1"/>
    </xf>
    <xf numFmtId="0" fontId="13" fillId="0" borderId="1" xfId="0" applyFont="1" applyBorder="1" applyAlignment="1">
      <alignment wrapText="1"/>
    </xf>
    <xf numFmtId="0" fontId="13" fillId="0" borderId="10" xfId="0" applyFont="1" applyBorder="1" applyAlignment="1">
      <alignment wrapText="1"/>
    </xf>
    <xf numFmtId="0" fontId="0" fillId="0" borderId="9" xfId="0" applyBorder="1" applyAlignment="1">
      <alignment wrapText="1"/>
    </xf>
    <xf numFmtId="0" fontId="0" fillId="0" borderId="1" xfId="0" applyBorder="1" applyAlignment="1">
      <alignment wrapText="1"/>
    </xf>
    <xf numFmtId="0" fontId="0" fillId="0" borderId="10" xfId="0" applyBorder="1" applyAlignment="1">
      <alignment wrapText="1"/>
    </xf>
    <xf numFmtId="0" fontId="0" fillId="0" borderId="9" xfId="0" applyBorder="1" applyAlignment="1">
      <alignment vertical="center"/>
    </xf>
    <xf numFmtId="0" fontId="0" fillId="0" borderId="1" xfId="0" applyBorder="1" applyAlignment="1">
      <alignment vertical="center"/>
    </xf>
    <xf numFmtId="0" fontId="0" fillId="0" borderId="10" xfId="0" applyBorder="1" applyAlignment="1">
      <alignment vertical="center"/>
    </xf>
    <xf numFmtId="0" fontId="0" fillId="0" borderId="11" xfId="0" applyBorder="1" applyAlignment="1">
      <alignment vertical="center" wrapText="1"/>
    </xf>
    <xf numFmtId="0" fontId="0" fillId="0" borderId="2" xfId="0" applyBorder="1" applyAlignment="1">
      <alignment vertical="center" wrapText="1"/>
    </xf>
    <xf numFmtId="0" fontId="0" fillId="0" borderId="12" xfId="0" applyBorder="1" applyAlignment="1">
      <alignment vertical="center" wrapText="1"/>
    </xf>
    <xf numFmtId="0" fontId="19" fillId="4" borderId="5" xfId="0" applyFont="1" applyFill="1" applyBorder="1"/>
    <xf numFmtId="0" fontId="19" fillId="4" borderId="6" xfId="0" applyFont="1" applyFill="1" applyBorder="1"/>
    <xf numFmtId="0" fontId="19" fillId="4" borderId="7" xfId="0" applyFont="1" applyFill="1" applyBorder="1"/>
    <xf numFmtId="0" fontId="13" fillId="0" borderId="3" xfId="0" applyFont="1" applyBorder="1" applyAlignment="1">
      <alignment wrapText="1"/>
    </xf>
    <xf numFmtId="0" fontId="13" fillId="0" borderId="13" xfId="0" applyFont="1" applyBorder="1" applyAlignment="1">
      <alignment wrapText="1"/>
    </xf>
    <xf numFmtId="0" fontId="12" fillId="2" borderId="3" xfId="9" applyFont="1" applyBorder="1" applyAlignment="1">
      <alignment vertical="top" wrapText="1"/>
    </xf>
    <xf numFmtId="0" fontId="12" fillId="2" borderId="9" xfId="9" applyFont="1" applyBorder="1" applyAlignment="1">
      <alignment vertical="top" wrapText="1"/>
    </xf>
    <xf numFmtId="0" fontId="12" fillId="2" borderId="11" xfId="9" applyFont="1" applyBorder="1" applyAlignment="1">
      <alignment vertical="top" wrapText="1"/>
    </xf>
    <xf numFmtId="0" fontId="17" fillId="8" borderId="6" xfId="9" applyFont="1" applyFill="1" applyBorder="1" applyAlignment="1">
      <alignment wrapText="1"/>
    </xf>
    <xf numFmtId="0" fontId="15" fillId="4" borderId="5" xfId="9" applyFont="1" applyFill="1" applyBorder="1"/>
    <xf numFmtId="0" fontId="15" fillId="4" borderId="6" xfId="9" applyFont="1" applyFill="1" applyBorder="1"/>
    <xf numFmtId="0" fontId="10" fillId="2" borderId="11" xfId="9" applyFont="1" applyBorder="1" applyAlignment="1">
      <alignment horizontal="left" vertical="center" wrapText="1"/>
    </xf>
    <xf numFmtId="0" fontId="10" fillId="2" borderId="2" xfId="9" applyFont="1" applyBorder="1" applyAlignment="1">
      <alignment horizontal="left" vertical="center" wrapText="1"/>
    </xf>
    <xf numFmtId="0" fontId="17" fillId="3" borderId="5" xfId="9" applyFont="1" applyFill="1" applyBorder="1" applyAlignment="1">
      <alignment horizontal="left" vertical="center" wrapText="1"/>
    </xf>
    <xf numFmtId="0" fontId="17" fillId="2" borderId="6" xfId="9" applyFont="1" applyBorder="1" applyAlignment="1">
      <alignment horizontal="left" vertical="center" wrapText="1"/>
    </xf>
    <xf numFmtId="0" fontId="10" fillId="10" borderId="6" xfId="0" applyFont="1" applyFill="1" applyBorder="1" applyAlignment="1">
      <alignment horizontal="left" vertical="top" wrapText="1"/>
    </xf>
    <xf numFmtId="0" fontId="12" fillId="0" borderId="23" xfId="0" applyFont="1" applyFill="1" applyBorder="1" applyAlignment="1">
      <alignment horizontal="center"/>
    </xf>
    <xf numFmtId="0" fontId="12" fillId="0" borderId="24" xfId="0" applyFont="1" applyFill="1" applyBorder="1" applyAlignment="1">
      <alignment horizontal="center"/>
    </xf>
    <xf numFmtId="0" fontId="12" fillId="0" borderId="25" xfId="0" applyFont="1" applyFill="1" applyBorder="1" applyAlignment="1">
      <alignment horizontal="center"/>
    </xf>
    <xf numFmtId="0" fontId="10" fillId="0" borderId="1" xfId="0" applyFont="1" applyFill="1" applyBorder="1" applyAlignment="1"/>
    <xf numFmtId="49" fontId="24" fillId="3" borderId="1" xfId="0" applyNumberFormat="1" applyFont="1" applyFill="1" applyBorder="1" applyAlignment="1">
      <alignment horizontal="center" vertical="center" wrapText="1"/>
    </xf>
    <xf numFmtId="49" fontId="25" fillId="8" borderId="1" xfId="0" applyNumberFormat="1" applyFont="1" applyFill="1" applyBorder="1" applyAlignment="1">
      <alignment horizontal="center" vertical="center" wrapText="1"/>
    </xf>
    <xf numFmtId="49" fontId="24" fillId="9" borderId="1" xfId="0" applyNumberFormat="1" applyFont="1" applyFill="1" applyBorder="1" applyAlignment="1">
      <alignment horizontal="center" vertical="center" wrapText="1"/>
    </xf>
  </cellXfs>
  <cellStyles count="22">
    <cellStyle name="Currency" xfId="18" builtinId="4"/>
    <cellStyle name="Going green" xfId="21"/>
    <cellStyle name="Hyperlink" xfId="3" builtinId="8"/>
    <cellStyle name="Hyperlink 2" xfId="11"/>
    <cellStyle name="Normal" xfId="0" builtinId="0"/>
    <cellStyle name="Normal 2" xfId="1"/>
    <cellStyle name="Normal 2 2" xfId="9"/>
    <cellStyle name="Normal 2 3" xfId="17"/>
    <cellStyle name="Normal 3" xfId="2"/>
    <cellStyle name="Normal 3 2" xfId="4"/>
    <cellStyle name="Normal 3 2 2" xfId="12"/>
    <cellStyle name="Normal 3 3" xfId="6"/>
    <cellStyle name="Normal 3 3 2" xfId="7"/>
    <cellStyle name="Normal 3 3 2 2" xfId="14"/>
    <cellStyle name="Normal 3 3 3" xfId="8"/>
    <cellStyle name="Normal 3 3 3 2" xfId="15"/>
    <cellStyle name="Normal 3 3 4" xfId="13"/>
    <cellStyle name="Normal 3 4" xfId="10"/>
    <cellStyle name="Normal 4" xfId="5"/>
    <cellStyle name="Normal 5" xfId="16"/>
    <cellStyle name="Normal 7" xfId="20"/>
    <cellStyle name="Normal 8" xfId="19"/>
  </cellStyles>
  <dxfs count="57">
    <dxf>
      <font>
        <b val="0"/>
        <i val="0"/>
        <strike val="0"/>
        <condense val="0"/>
        <extend val="0"/>
        <outline val="0"/>
        <shadow val="0"/>
        <u val="none"/>
        <vertAlign val="baseline"/>
        <sz val="10"/>
        <color auto="1"/>
        <name val="Arial"/>
        <scheme val="none"/>
      </font>
      <fill>
        <patternFill patternType="solid">
          <fgColor indexed="64"/>
          <bgColor theme="0"/>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30" formatCode="@"/>
      <fill>
        <patternFill patternType="solid">
          <fgColor indexed="64"/>
          <bgColor theme="0"/>
        </patternFill>
      </fill>
      <alignment horizontal="left" vertical="bottom" textRotation="0" wrapText="1" indent="0" justifyLastLine="0" shrinkToFit="0" readingOrder="0"/>
    </dxf>
    <dxf>
      <font>
        <b val="0"/>
        <i val="0"/>
        <strike val="0"/>
        <condense val="0"/>
        <extend val="0"/>
        <outline val="0"/>
        <shadow val="0"/>
        <u val="none"/>
        <vertAlign val="baseline"/>
        <sz val="10"/>
        <color auto="1"/>
        <name val="Arial"/>
        <scheme val="none"/>
      </font>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indexed="64"/>
          <bgColor rgb="FF92D050"/>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solid">
          <fgColor indexed="64"/>
          <bgColor rgb="FF92D050"/>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solid">
          <fgColor rgb="FFD9D9D9"/>
          <bgColor theme="7" tint="0.399975585192419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indexed="64"/>
          <bgColor rgb="FF92D050"/>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solid">
          <fgColor indexed="64"/>
          <bgColor rgb="FF92D050"/>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19" formatCode="dd/mm/yyyy"/>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19" formatCode="dd/mm/yyyy"/>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rgb="FFD9D9D9"/>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solid">
          <fgColor indexed="64"/>
          <bgColor rgb="FF92D050"/>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30" formatCode="@"/>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Arial"/>
        <scheme val="none"/>
      </font>
      <numFmt numFmtId="19" formatCode="dd/mm/yyyy"/>
      <fill>
        <patternFill patternType="none">
          <fgColor indexed="64"/>
          <bgColor indexed="65"/>
        </patternFill>
      </fill>
      <alignment horizontal="left" vertical="bottom" textRotation="0" wrapText="0" indent="0" justifyLastLine="0" shrinkToFit="0" readingOrder="0"/>
    </dxf>
    <dxf>
      <border outline="0">
        <left style="thin">
          <color theme="0" tint="-0.14996795556505021"/>
        </left>
        <right style="thin">
          <color theme="0" tint="-0.14996795556505021"/>
        </right>
        <top style="medium">
          <color indexed="64"/>
        </top>
      </border>
    </dxf>
  </dxfs>
  <tableStyles count="1" defaultTableStyle="TableStyleMedium9" defaultPivotStyle="PivotStyleMedium4">
    <tableStyle name="Table Style 1" pivot="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17" Type="http://schemas.openxmlformats.org/officeDocument/2006/relationships/customXml" Target="../customXml/item5.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gif"/><Relationship Id="rId3" Type="http://schemas.openxmlformats.org/officeDocument/2006/relationships/image" Target="../media/image4.gif"/><Relationship Id="rId7" Type="http://schemas.openxmlformats.org/officeDocument/2006/relationships/image" Target="../media/image8.gif"/><Relationship Id="rId2" Type="http://schemas.openxmlformats.org/officeDocument/2006/relationships/image" Target="../media/image3.gif"/><Relationship Id="rId1" Type="http://schemas.openxmlformats.org/officeDocument/2006/relationships/image" Target="../media/image2.gif"/><Relationship Id="rId6" Type="http://schemas.openxmlformats.org/officeDocument/2006/relationships/image" Target="../media/image7.gif"/><Relationship Id="rId5" Type="http://schemas.openxmlformats.org/officeDocument/2006/relationships/image" Target="../media/image6.gif"/><Relationship Id="rId4" Type="http://schemas.openxmlformats.org/officeDocument/2006/relationships/image" Target="../media/image5.gif"/></Relationships>
</file>

<file path=xl/drawings/drawing1.xml><?xml version="1.0" encoding="utf-8"?>
<xdr:wsDr xmlns:xdr="http://schemas.openxmlformats.org/drawingml/2006/spreadsheetDrawing" xmlns:a="http://schemas.openxmlformats.org/drawingml/2006/main">
  <xdr:absoluteAnchor>
    <xdr:pos x="85725" y="1457325"/>
    <xdr:ext cx="838200" cy="295275"/>
    <xdr:pic>
      <xdr:nvPicPr>
        <xdr:cNvPr id="2" name="image00.png">
          <a:extLst>
            <a:ext uri="{FF2B5EF4-FFF2-40B4-BE49-F238E27FC236}">
              <a16:creationId xmlns=""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85725" y="1457325"/>
          <a:ext cx="838200" cy="295275"/>
        </a:xfrm>
        <a:prstGeom prst="rect">
          <a:avLst/>
        </a:prstGeom>
        <a:noFill/>
      </xdr:spPr>
    </xdr:pic>
    <xdr:clientData fLocksWithSheet="0"/>
  </xdr:absoluteAnchor>
</xdr:wsDr>
</file>

<file path=xl/drawings/drawing2.xml><?xml version="1.0" encoding="utf-8"?>
<xdr:wsDr xmlns:xdr="http://schemas.openxmlformats.org/drawingml/2006/spreadsheetDrawing" xmlns:a="http://schemas.openxmlformats.org/drawingml/2006/main">
  <xdr:oneCellAnchor>
    <xdr:from>
      <xdr:col>2</xdr:col>
      <xdr:colOff>0</xdr:colOff>
      <xdr:row>14</xdr:row>
      <xdr:rowOff>0</xdr:rowOff>
    </xdr:from>
    <xdr:ext cx="9525" cy="9525"/>
    <xdr:sp macro="" textlink="">
      <xdr:nvSpPr>
        <xdr:cNvPr id="2" name="AutoShape 10" descr="https://d.adroll.com/cm/aol/out"/>
        <xdr:cNvSpPr>
          <a:spLocks noChangeAspect="1" noChangeArrowheads="1"/>
        </xdr:cNvSpPr>
      </xdr:nvSpPr>
      <xdr:spPr bwMode="auto">
        <a:xfrm>
          <a:off x="2190750" y="3609975"/>
          <a:ext cx="9525" cy="95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19050</xdr:colOff>
      <xdr:row>14</xdr:row>
      <xdr:rowOff>0</xdr:rowOff>
    </xdr:from>
    <xdr:ext cx="9525" cy="9525"/>
    <xdr:pic>
      <xdr:nvPicPr>
        <xdr:cNvPr id="3" name="Picture 2" descr="https://d.adroll.com/cm/index/out"/>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09800" y="36099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38100</xdr:colOff>
      <xdr:row>14</xdr:row>
      <xdr:rowOff>0</xdr:rowOff>
    </xdr:from>
    <xdr:ext cx="9525" cy="9525"/>
    <xdr:pic>
      <xdr:nvPicPr>
        <xdr:cNvPr id="4" name="Picture 3" descr="https://d.adroll.com/cm/n/out"/>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28850" y="36099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57150</xdr:colOff>
      <xdr:row>14</xdr:row>
      <xdr:rowOff>0</xdr:rowOff>
    </xdr:from>
    <xdr:ext cx="9525" cy="9525"/>
    <xdr:sp macro="" textlink="">
      <xdr:nvSpPr>
        <xdr:cNvPr id="5" name="AutoShape 13" descr="https://d.adroll.com/cm/outbrain/out"/>
        <xdr:cNvSpPr>
          <a:spLocks noChangeAspect="1" noChangeArrowheads="1"/>
        </xdr:cNvSpPr>
      </xdr:nvSpPr>
      <xdr:spPr bwMode="auto">
        <a:xfrm>
          <a:off x="2247900" y="3609975"/>
          <a:ext cx="9525" cy="95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76200</xdr:colOff>
      <xdr:row>14</xdr:row>
      <xdr:rowOff>0</xdr:rowOff>
    </xdr:from>
    <xdr:ext cx="9525" cy="9525"/>
    <xdr:sp macro="" textlink="">
      <xdr:nvSpPr>
        <xdr:cNvPr id="6" name="AutoShape 14" descr="https://d.adroll.com/cm/pubmatic/out"/>
        <xdr:cNvSpPr>
          <a:spLocks noChangeAspect="1" noChangeArrowheads="1"/>
        </xdr:cNvSpPr>
      </xdr:nvSpPr>
      <xdr:spPr bwMode="auto">
        <a:xfrm>
          <a:off x="2266950" y="3609975"/>
          <a:ext cx="9525" cy="95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95250</xdr:colOff>
      <xdr:row>14</xdr:row>
      <xdr:rowOff>0</xdr:rowOff>
    </xdr:from>
    <xdr:ext cx="9525" cy="9525"/>
    <xdr:sp macro="" textlink="">
      <xdr:nvSpPr>
        <xdr:cNvPr id="7" name="AutoShape 15" descr="https://d.adroll.com/cm/taboola/out"/>
        <xdr:cNvSpPr>
          <a:spLocks noChangeAspect="1" noChangeArrowheads="1"/>
        </xdr:cNvSpPr>
      </xdr:nvSpPr>
      <xdr:spPr bwMode="auto">
        <a:xfrm>
          <a:off x="2286000" y="3609975"/>
          <a:ext cx="9525" cy="95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114300</xdr:colOff>
      <xdr:row>14</xdr:row>
      <xdr:rowOff>0</xdr:rowOff>
    </xdr:from>
    <xdr:ext cx="9525" cy="9525"/>
    <xdr:pic>
      <xdr:nvPicPr>
        <xdr:cNvPr id="8" name="Picture 7" descr="https://d.adroll.com/cm/triplelift/out"/>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05050" y="36099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0</xdr:colOff>
      <xdr:row>14</xdr:row>
      <xdr:rowOff>0</xdr:rowOff>
    </xdr:from>
    <xdr:ext cx="9525" cy="9525"/>
    <xdr:sp macro="" textlink="">
      <xdr:nvSpPr>
        <xdr:cNvPr id="9" name="AutoShape 17" descr="https://d.adroll.com/cm/r/out"/>
        <xdr:cNvSpPr>
          <a:spLocks noChangeAspect="1" noChangeArrowheads="1"/>
        </xdr:cNvSpPr>
      </xdr:nvSpPr>
      <xdr:spPr bwMode="auto">
        <a:xfrm>
          <a:off x="2190750" y="3609975"/>
          <a:ext cx="9525" cy="95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19050</xdr:colOff>
      <xdr:row>14</xdr:row>
      <xdr:rowOff>0</xdr:rowOff>
    </xdr:from>
    <xdr:ext cx="9525" cy="9525"/>
    <xdr:pic>
      <xdr:nvPicPr>
        <xdr:cNvPr id="10" name="Picture 9" descr="https://d.adroll.com/cm/b/out"/>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09800" y="36099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38100</xdr:colOff>
      <xdr:row>14</xdr:row>
      <xdr:rowOff>0</xdr:rowOff>
    </xdr:from>
    <xdr:ext cx="9525" cy="9525"/>
    <xdr:pic>
      <xdr:nvPicPr>
        <xdr:cNvPr id="11" name="Picture 10" descr="https://d.adroll.com/cm/x/out"/>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228850" y="36099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57150</xdr:colOff>
      <xdr:row>14</xdr:row>
      <xdr:rowOff>0</xdr:rowOff>
    </xdr:from>
    <xdr:ext cx="9525" cy="9525"/>
    <xdr:pic>
      <xdr:nvPicPr>
        <xdr:cNvPr id="12" name="Picture 11" descr="https://d.adroll.com/cm/l/out"/>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247900" y="36099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76200</xdr:colOff>
      <xdr:row>14</xdr:row>
      <xdr:rowOff>0</xdr:rowOff>
    </xdr:from>
    <xdr:ext cx="9525" cy="9525"/>
    <xdr:pic>
      <xdr:nvPicPr>
        <xdr:cNvPr id="13" name="Picture 12" descr="https://d.adroll.com/cm/o/out"/>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266950" y="36099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95250</xdr:colOff>
      <xdr:row>14</xdr:row>
      <xdr:rowOff>0</xdr:rowOff>
    </xdr:from>
    <xdr:ext cx="9525" cy="9525"/>
    <xdr:pic>
      <xdr:nvPicPr>
        <xdr:cNvPr id="14" name="Picture 13" descr="https://d.adroll.com/cm/g/out?google_nid=adroll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286000" y="36099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0</xdr:colOff>
      <xdr:row>14</xdr:row>
      <xdr:rowOff>0</xdr:rowOff>
    </xdr:from>
    <xdr:ext cx="9525" cy="9525"/>
    <xdr:sp macro="" textlink="">
      <xdr:nvSpPr>
        <xdr:cNvPr id="15" name="AutoShape 36" descr="https://d.adroll.com/cm/aol/out"/>
        <xdr:cNvSpPr>
          <a:spLocks noChangeAspect="1" noChangeArrowheads="1"/>
        </xdr:cNvSpPr>
      </xdr:nvSpPr>
      <xdr:spPr bwMode="auto">
        <a:xfrm>
          <a:off x="2190750" y="3609975"/>
          <a:ext cx="9525" cy="95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19050</xdr:colOff>
      <xdr:row>14</xdr:row>
      <xdr:rowOff>0</xdr:rowOff>
    </xdr:from>
    <xdr:ext cx="9525" cy="9525"/>
    <xdr:pic>
      <xdr:nvPicPr>
        <xdr:cNvPr id="16" name="Picture 15" descr="https://d.adroll.com/cm/index/out"/>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09800" y="36099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38100</xdr:colOff>
      <xdr:row>14</xdr:row>
      <xdr:rowOff>0</xdr:rowOff>
    </xdr:from>
    <xdr:ext cx="9525" cy="9525"/>
    <xdr:pic>
      <xdr:nvPicPr>
        <xdr:cNvPr id="17" name="Picture 16" descr="https://d.adroll.com/cm/n/out"/>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28850" y="36099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57150</xdr:colOff>
      <xdr:row>14</xdr:row>
      <xdr:rowOff>0</xdr:rowOff>
    </xdr:from>
    <xdr:ext cx="9525" cy="9525"/>
    <xdr:sp macro="" textlink="">
      <xdr:nvSpPr>
        <xdr:cNvPr id="18" name="AutoShape 39" descr="https://d.adroll.com/cm/outbrain/out"/>
        <xdr:cNvSpPr>
          <a:spLocks noChangeAspect="1" noChangeArrowheads="1"/>
        </xdr:cNvSpPr>
      </xdr:nvSpPr>
      <xdr:spPr bwMode="auto">
        <a:xfrm>
          <a:off x="2247900" y="3609975"/>
          <a:ext cx="9525" cy="95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76200</xdr:colOff>
      <xdr:row>14</xdr:row>
      <xdr:rowOff>0</xdr:rowOff>
    </xdr:from>
    <xdr:ext cx="9525" cy="9525"/>
    <xdr:sp macro="" textlink="">
      <xdr:nvSpPr>
        <xdr:cNvPr id="19" name="AutoShape 40" descr="https://d.adroll.com/cm/pubmatic/out"/>
        <xdr:cNvSpPr>
          <a:spLocks noChangeAspect="1" noChangeArrowheads="1"/>
        </xdr:cNvSpPr>
      </xdr:nvSpPr>
      <xdr:spPr bwMode="auto">
        <a:xfrm>
          <a:off x="2266950" y="3609975"/>
          <a:ext cx="9525" cy="95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95250</xdr:colOff>
      <xdr:row>14</xdr:row>
      <xdr:rowOff>0</xdr:rowOff>
    </xdr:from>
    <xdr:ext cx="9525" cy="9525"/>
    <xdr:sp macro="" textlink="">
      <xdr:nvSpPr>
        <xdr:cNvPr id="20" name="AutoShape 41" descr="https://d.adroll.com/cm/taboola/out"/>
        <xdr:cNvSpPr>
          <a:spLocks noChangeAspect="1" noChangeArrowheads="1"/>
        </xdr:cNvSpPr>
      </xdr:nvSpPr>
      <xdr:spPr bwMode="auto">
        <a:xfrm>
          <a:off x="2286000" y="3609975"/>
          <a:ext cx="9525" cy="95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114300</xdr:colOff>
      <xdr:row>14</xdr:row>
      <xdr:rowOff>0</xdr:rowOff>
    </xdr:from>
    <xdr:ext cx="9525" cy="9525"/>
    <xdr:pic>
      <xdr:nvPicPr>
        <xdr:cNvPr id="21" name="Picture 20" descr="https://d.adroll.com/cm/triplelift/out"/>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05050" y="36099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0</xdr:colOff>
      <xdr:row>14</xdr:row>
      <xdr:rowOff>0</xdr:rowOff>
    </xdr:from>
    <xdr:ext cx="9525" cy="9525"/>
    <xdr:pic>
      <xdr:nvPicPr>
        <xdr:cNvPr id="22" name="Picture 21" descr="https://d.adroll.com/cm/r/out"/>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190750" y="36099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19050</xdr:colOff>
      <xdr:row>14</xdr:row>
      <xdr:rowOff>0</xdr:rowOff>
    </xdr:from>
    <xdr:ext cx="9525" cy="9525"/>
    <xdr:pic>
      <xdr:nvPicPr>
        <xdr:cNvPr id="23" name="Picture 22" descr="https://d.adroll.com/cm/b/out"/>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9800" y="36099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38100</xdr:colOff>
      <xdr:row>14</xdr:row>
      <xdr:rowOff>0</xdr:rowOff>
    </xdr:from>
    <xdr:ext cx="9525" cy="9525"/>
    <xdr:pic>
      <xdr:nvPicPr>
        <xdr:cNvPr id="24" name="Picture 23" descr="https://d.adroll.com/cm/x/out"/>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228850" y="36099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57150</xdr:colOff>
      <xdr:row>14</xdr:row>
      <xdr:rowOff>0</xdr:rowOff>
    </xdr:from>
    <xdr:ext cx="9525" cy="9525"/>
    <xdr:pic>
      <xdr:nvPicPr>
        <xdr:cNvPr id="25" name="Picture 24" descr="https://d.adroll.com/cm/l/out"/>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247900" y="36099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76200</xdr:colOff>
      <xdr:row>14</xdr:row>
      <xdr:rowOff>0</xdr:rowOff>
    </xdr:from>
    <xdr:ext cx="9525" cy="9525"/>
    <xdr:pic>
      <xdr:nvPicPr>
        <xdr:cNvPr id="26" name="Picture 25" descr="https://d.adroll.com/cm/o/out"/>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266950" y="36099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95250</xdr:colOff>
      <xdr:row>14</xdr:row>
      <xdr:rowOff>0</xdr:rowOff>
    </xdr:from>
    <xdr:ext cx="9525" cy="9525"/>
    <xdr:pic>
      <xdr:nvPicPr>
        <xdr:cNvPr id="27" name="Picture 26" descr="https://d.adroll.com/cm/g/out?google_nid=adroll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286000" y="36099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oton.ac.uk\Resource\Library\Open-Access\Compliance-checking\RCUK\RCUK-2017-return\RCUK-return-201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Library/Open-Access/COAF%20Grant/2016-2017/COAF2016_17.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ilestore.soton.ac.uk\users\nsc\mydesktop\RCUK_return_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definitions"/>
      <sheetName val="Jisc APC template v4"/>
      <sheetName val="Discounts, memberships &amp; pre-pa"/>
      <sheetName val="RCUK compliance summary"/>
      <sheetName val="Constrained valu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definitions"/>
      <sheetName val="Jisc APC template v4"/>
      <sheetName val="Discounts, memberships &amp; pre-pa"/>
      <sheetName val="RCUK compliance summary"/>
      <sheetName val="Constrained valu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definitions"/>
      <sheetName val="Jisc APC template v4"/>
      <sheetName val="Discounts, memberships &amp; pre-pa"/>
      <sheetName val="RCUK compliance summary"/>
      <sheetName val="Constrained valu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tables/table1.xml><?xml version="1.0" encoding="utf-8"?>
<table xmlns="http://schemas.openxmlformats.org/spreadsheetml/2006/main" id="1" name="apc" displayName="apc" ref="A4:AB478" tableBorderDxfId="56">
  <autoFilter ref="A4:AB478">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autoFilter>
  <tableColumns count="28">
    <tableColumn id="1" name="Date of acceptance" totalsRowLabel="Total" dataDxfId="55" totalsRowDxfId="54"/>
    <tableColumn id="2" name="PubMed ID" dataDxfId="53" totalsRowDxfId="52"/>
    <tableColumn id="3" name="DOI" dataDxfId="51" totalsRowDxfId="50"/>
    <tableColumn id="4" name="Publisher" dataDxfId="49" totalsRowDxfId="48"/>
    <tableColumn id="5" name="Journal" dataDxfId="47" totalsRowDxfId="46"/>
    <tableColumn id="6" name="E-ISSN" dataDxfId="45" totalsRowDxfId="44"/>
    <tableColumn id="7" name="Type of publication" dataDxfId="43" totalsRowDxfId="42"/>
    <tableColumn id="8" name="Article title" dataDxfId="41" totalsRowDxfId="40"/>
    <tableColumn id="9" name="Date of publication" dataDxfId="39" totalsRowDxfId="38"/>
    <tableColumn id="10" name="Fund that APC is paid from (1)" dataDxfId="37" totalsRowDxfId="36"/>
    <tableColumn id="11" name="Fund that APC is paid from (2)" dataDxfId="35" totalsRowDxfId="34"/>
    <tableColumn id="12" name="Fund that APC is paid from (3)" dataDxfId="33" totalsRowDxfId="32"/>
    <tableColumn id="13" name="Funder of research (1)" dataDxfId="31" totalsRowDxfId="30"/>
    <tableColumn id="14" name="Grant ID (1)" dataDxfId="29" totalsRowDxfId="28"/>
    <tableColumn id="15" name="Funder of research (2)" dataDxfId="27" totalsRowDxfId="26"/>
    <tableColumn id="16" name="Grant ID (2)" dataDxfId="25" totalsRowDxfId="24"/>
    <tableColumn id="17" name="Funder of research (3)" dataDxfId="23" totalsRowDxfId="22"/>
    <tableColumn id="18" name="Grant ID (3)" dataDxfId="21" totalsRowDxfId="20"/>
    <tableColumn id="19" name="Date of APC payment" dataDxfId="19" totalsRowDxfId="18"/>
    <tableColumn id="20" name="APC paid (actual currency) excluding VAT" dataDxfId="17" totalsRowDxfId="16"/>
    <tableColumn id="21" name="Currency of APC" dataDxfId="15" totalsRowDxfId="14"/>
    <tableColumn id="22" name="APC paid (£) including VAT if charged" dataDxfId="13" totalsRowDxfId="12"/>
    <tableColumn id="23" name="Additional publication costs (£)" dataDxfId="11" totalsRowDxfId="10"/>
    <tableColumn id="24" name="Discounts, memberships &amp; pre-payment agreements" dataDxfId="9" totalsRowDxfId="8"/>
    <tableColumn id="25" name="Amount of APC charged to COAF grant (including VAT if charged) in £" dataDxfId="7" totalsRowDxfId="6"/>
    <tableColumn id="26" name="Amount of APC charged to RCUK OA fund (including VAT if charged) in £" dataDxfId="5" totalsRowDxfId="4"/>
    <tableColumn id="27" name="Licence" dataDxfId="3" totalsRowDxfId="2"/>
    <tableColumn id="28" name="Notes" totalsRowFunction="count" dataDxfId="1" totalsRowDxfId="0"/>
  </tableColumns>
  <tableStyleInfo name="TableStyleLight9"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jisc-collections.ac.uk/Jisc-Monitor/APC-data-collection/Jisc-APC-template-FAQ/" TargetMode="External"/><Relationship Id="rId1" Type="http://schemas.openxmlformats.org/officeDocument/2006/relationships/hyperlink" Target="https://www.jisc-collections.ac.uk/Jisc-Monitor/APC-data-collection/"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hyperlink" Target="http://dictionary.casrai.org/APC_Payment/Licence_Type" TargetMode="External"/><Relationship Id="rId13" Type="http://schemas.openxmlformats.org/officeDocument/2006/relationships/hyperlink" Target="http://dictionary.casrai.org/APC_Payment/Source_Fund(s)" TargetMode="External"/><Relationship Id="rId3" Type="http://schemas.openxmlformats.org/officeDocument/2006/relationships/hyperlink" Target="http://dictionary.casrai.org/Journal_Article/ISSN" TargetMode="External"/><Relationship Id="rId7" Type="http://schemas.openxmlformats.org/officeDocument/2006/relationships/hyperlink" Target="http://dictionary.casrai.org/Journal_Article/Publication_Date" TargetMode="External"/><Relationship Id="rId12" Type="http://schemas.openxmlformats.org/officeDocument/2006/relationships/hyperlink" Target="http://dictionary.casrai.org/APC_Payment/Source_Fund(s)" TargetMode="External"/><Relationship Id="rId2" Type="http://schemas.openxmlformats.org/officeDocument/2006/relationships/hyperlink" Target="http://dictionary.casrai.org/Journal_Article/DOI" TargetMode="External"/><Relationship Id="rId1" Type="http://schemas.openxmlformats.org/officeDocument/2006/relationships/hyperlink" Target="http://dictionary.casrai.org/Internal_OA_Cost_Application/External_Notes" TargetMode="External"/><Relationship Id="rId6" Type="http://schemas.openxmlformats.org/officeDocument/2006/relationships/hyperlink" Target="http://dictionary.casrai.org/Journal_Article/Article_Title" TargetMode="External"/><Relationship Id="rId11" Type="http://schemas.openxmlformats.org/officeDocument/2006/relationships/hyperlink" Target="http://dictionary.casrai.org/APC_Payment/Amount_Paid" TargetMode="External"/><Relationship Id="rId5" Type="http://schemas.openxmlformats.org/officeDocument/2006/relationships/hyperlink" Target="http://dictionary.casrai.org/Journal_Article/Journal" TargetMode="External"/><Relationship Id="rId15" Type="http://schemas.openxmlformats.org/officeDocument/2006/relationships/printerSettings" Target="../printerSettings/printerSettings2.bin"/><Relationship Id="rId10" Type="http://schemas.openxmlformats.org/officeDocument/2006/relationships/hyperlink" Target="http://dictionary.casrai.org/APC_Payment/Currency" TargetMode="External"/><Relationship Id="rId4" Type="http://schemas.openxmlformats.org/officeDocument/2006/relationships/hyperlink" Target="http://dictionary.casrai.org/Journal_Article/Publisher_Name" TargetMode="External"/><Relationship Id="rId9" Type="http://schemas.openxmlformats.org/officeDocument/2006/relationships/hyperlink" Target="http://dictionary.casrai.org/APC_Payment/Date" TargetMode="External"/><Relationship Id="rId14" Type="http://schemas.openxmlformats.org/officeDocument/2006/relationships/hyperlink" Target="http://dictionary.casrai.org/APC_Payment/Source_Fund(s)" TargetMode="Externa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B24" sqref="B24"/>
    </sheetView>
  </sheetViews>
  <sheetFormatPr defaultRowHeight="15.75" customHeight="1" x14ac:dyDescent="0.2"/>
  <cols>
    <col min="1" max="1" width="27" customWidth="1"/>
    <col min="2" max="2" width="46.85546875" customWidth="1"/>
    <col min="3" max="3" width="58.140625" customWidth="1"/>
  </cols>
  <sheetData>
    <row r="1" spans="1:4" ht="30" customHeight="1" x14ac:dyDescent="0.25">
      <c r="A1" s="217" t="s">
        <v>67</v>
      </c>
      <c r="B1" s="218"/>
      <c r="C1" s="219"/>
      <c r="D1" s="3"/>
    </row>
    <row r="2" spans="1:4" ht="15.75" customHeight="1" x14ac:dyDescent="0.2">
      <c r="A2" s="220" t="s">
        <v>66</v>
      </c>
      <c r="B2" s="221"/>
      <c r="C2" s="4" t="s">
        <v>64</v>
      </c>
    </row>
    <row r="3" spans="1:4" ht="15.75" customHeight="1" x14ac:dyDescent="0.2">
      <c r="A3" s="5" t="s">
        <v>65</v>
      </c>
      <c r="B3" s="6" t="s">
        <v>68</v>
      </c>
      <c r="C3" s="7"/>
      <c r="D3" s="3"/>
    </row>
    <row r="4" spans="1:4" ht="30" customHeight="1" x14ac:dyDescent="0.2">
      <c r="A4" s="205" t="s">
        <v>85</v>
      </c>
      <c r="B4" s="206"/>
      <c r="C4" s="207"/>
      <c r="D4" s="3"/>
    </row>
    <row r="5" spans="1:4" ht="15.75" customHeight="1" x14ac:dyDescent="0.2">
      <c r="A5" s="208" t="s">
        <v>0</v>
      </c>
      <c r="B5" s="209"/>
      <c r="C5" s="210"/>
      <c r="D5" s="3"/>
    </row>
    <row r="6" spans="1:4" ht="37.5" customHeight="1" x14ac:dyDescent="0.2">
      <c r="A6" s="211"/>
      <c r="B6" s="212"/>
      <c r="C6" s="213"/>
      <c r="D6" s="3"/>
    </row>
    <row r="7" spans="1:4" ht="30" customHeight="1" x14ac:dyDescent="0.2">
      <c r="A7" s="214" t="s">
        <v>45</v>
      </c>
      <c r="B7" s="215"/>
      <c r="C7" s="216"/>
      <c r="D7" s="3"/>
    </row>
  </sheetData>
  <mergeCells count="6">
    <mergeCell ref="A4:C4"/>
    <mergeCell ref="A5:C5"/>
    <mergeCell ref="A6:C6"/>
    <mergeCell ref="A7:C7"/>
    <mergeCell ref="A1:C1"/>
    <mergeCell ref="A2:B2"/>
  </mergeCells>
  <hyperlinks>
    <hyperlink ref="C2" r:id="rId1"/>
    <hyperlink ref="B3" r:id="rId2"/>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5"/>
  <sheetViews>
    <sheetView zoomScaleNormal="100" workbookViewId="0">
      <selection activeCell="C28" sqref="C28"/>
    </sheetView>
  </sheetViews>
  <sheetFormatPr defaultColWidth="9.140625" defaultRowHeight="12.75" x14ac:dyDescent="0.2"/>
  <cols>
    <col min="1" max="1" width="13.28515625" style="1" customWidth="1"/>
    <col min="2" max="2" width="57.7109375" style="1" customWidth="1"/>
    <col min="3" max="3" width="71.42578125" style="1" customWidth="1"/>
    <col min="4" max="4" width="19.28515625" style="2" customWidth="1"/>
    <col min="5" max="5" width="20.28515625" style="31" customWidth="1"/>
    <col min="6" max="16384" width="9.140625" style="1"/>
  </cols>
  <sheetData>
    <row r="1" spans="1:5" ht="30" customHeight="1" x14ac:dyDescent="0.25">
      <c r="A1" s="226" t="s">
        <v>72</v>
      </c>
      <c r="B1" s="227"/>
      <c r="C1" s="13"/>
      <c r="D1" s="27"/>
      <c r="E1" s="30"/>
    </row>
    <row r="2" spans="1:5" s="2" customFormat="1" ht="94.9" customHeight="1" x14ac:dyDescent="0.2">
      <c r="A2" s="228" t="s">
        <v>186</v>
      </c>
      <c r="B2" s="229"/>
      <c r="C2" s="14"/>
      <c r="D2" s="9"/>
      <c r="E2" s="9"/>
    </row>
    <row r="3" spans="1:5" s="2" customFormat="1" ht="67.900000000000006" customHeight="1" x14ac:dyDescent="0.2">
      <c r="A3" s="230" t="s">
        <v>184</v>
      </c>
      <c r="B3" s="231"/>
      <c r="C3" s="32"/>
      <c r="D3" s="27"/>
      <c r="E3" s="27"/>
    </row>
    <row r="4" spans="1:5" s="2" customFormat="1" ht="74.45" customHeight="1" x14ac:dyDescent="0.2">
      <c r="A4" s="225" t="s">
        <v>153</v>
      </c>
      <c r="B4" s="225"/>
      <c r="C4" s="33"/>
      <c r="D4" s="27"/>
      <c r="E4" s="27"/>
    </row>
    <row r="5" spans="1:5" s="2" customFormat="1" ht="87" customHeight="1" x14ac:dyDescent="0.2">
      <c r="A5" s="232" t="s">
        <v>185</v>
      </c>
      <c r="B5" s="232"/>
      <c r="C5" s="33"/>
      <c r="D5" s="27"/>
      <c r="E5" s="27"/>
    </row>
    <row r="6" spans="1:5" ht="15.75" customHeight="1" x14ac:dyDescent="0.2">
      <c r="A6" s="28"/>
      <c r="B6" s="28"/>
      <c r="C6" s="15"/>
      <c r="D6" s="27"/>
      <c r="E6" s="30"/>
    </row>
    <row r="7" spans="1:5" ht="28.9" customHeight="1" x14ac:dyDescent="0.2">
      <c r="A7" s="10"/>
      <c r="B7" s="10" t="s">
        <v>155</v>
      </c>
      <c r="C7" s="12" t="s">
        <v>156</v>
      </c>
      <c r="D7" s="29" t="s">
        <v>69</v>
      </c>
      <c r="E7" s="91" t="s">
        <v>70</v>
      </c>
    </row>
    <row r="8" spans="1:5" ht="38.25" x14ac:dyDescent="0.2">
      <c r="A8" s="56" t="s">
        <v>1</v>
      </c>
      <c r="B8" s="85" t="s">
        <v>91</v>
      </c>
      <c r="C8" s="85" t="s">
        <v>92</v>
      </c>
      <c r="D8" s="85" t="s">
        <v>93</v>
      </c>
      <c r="E8" s="84" t="s">
        <v>94</v>
      </c>
    </row>
    <row r="9" spans="1:5" x14ac:dyDescent="0.2">
      <c r="A9" s="223" t="s">
        <v>2</v>
      </c>
      <c r="B9" s="86" t="s">
        <v>3</v>
      </c>
      <c r="C9" s="86" t="s">
        <v>95</v>
      </c>
      <c r="D9" s="86"/>
      <c r="E9" s="61" t="s">
        <v>96</v>
      </c>
    </row>
    <row r="10" spans="1:5" ht="25.5" x14ac:dyDescent="0.2">
      <c r="A10" s="223"/>
      <c r="B10" s="86" t="s">
        <v>4</v>
      </c>
      <c r="C10" s="86" t="s">
        <v>58</v>
      </c>
      <c r="D10" s="86" t="s">
        <v>51</v>
      </c>
      <c r="E10" s="61" t="s">
        <v>74</v>
      </c>
    </row>
    <row r="11" spans="1:5" ht="25.5" x14ac:dyDescent="0.2">
      <c r="A11" s="223"/>
      <c r="B11" s="85" t="s">
        <v>5</v>
      </c>
      <c r="C11" s="85" t="s">
        <v>190</v>
      </c>
      <c r="D11" s="85" t="s">
        <v>52</v>
      </c>
      <c r="E11" s="84" t="s">
        <v>76</v>
      </c>
    </row>
    <row r="12" spans="1:5" ht="38.25" x14ac:dyDescent="0.2">
      <c r="A12" s="223"/>
      <c r="B12" s="85" t="s">
        <v>6</v>
      </c>
      <c r="C12" s="85" t="s">
        <v>191</v>
      </c>
      <c r="D12" s="85"/>
      <c r="E12" s="84" t="s">
        <v>77</v>
      </c>
    </row>
    <row r="13" spans="1:5" ht="25.5" x14ac:dyDescent="0.2">
      <c r="A13" s="223"/>
      <c r="B13" s="85" t="s">
        <v>7</v>
      </c>
      <c r="C13" s="85" t="s">
        <v>192</v>
      </c>
      <c r="D13" s="85" t="s">
        <v>57</v>
      </c>
      <c r="E13" s="84" t="s">
        <v>75</v>
      </c>
    </row>
    <row r="14" spans="1:5" ht="25.5" x14ac:dyDescent="0.2">
      <c r="A14" s="223"/>
      <c r="B14" s="85" t="s">
        <v>8</v>
      </c>
      <c r="C14" s="85" t="s">
        <v>193</v>
      </c>
      <c r="D14" s="85" t="s">
        <v>97</v>
      </c>
      <c r="E14" s="84" t="s">
        <v>50</v>
      </c>
    </row>
    <row r="15" spans="1:5" x14ac:dyDescent="0.2">
      <c r="A15" s="223"/>
      <c r="B15" s="86" t="s">
        <v>9</v>
      </c>
      <c r="C15" s="86" t="s">
        <v>10</v>
      </c>
      <c r="D15" s="86" t="s">
        <v>53</v>
      </c>
      <c r="E15" s="61" t="s">
        <v>78</v>
      </c>
    </row>
    <row r="16" spans="1:5" ht="25.5" x14ac:dyDescent="0.2">
      <c r="A16" s="224"/>
      <c r="B16" s="87" t="s">
        <v>11</v>
      </c>
      <c r="C16" s="87" t="s">
        <v>86</v>
      </c>
      <c r="D16" s="87" t="s">
        <v>54</v>
      </c>
      <c r="E16" s="62" t="s">
        <v>79</v>
      </c>
    </row>
    <row r="17" spans="1:5" ht="38.25" x14ac:dyDescent="0.2">
      <c r="A17" s="222" t="s">
        <v>12</v>
      </c>
      <c r="B17" s="86" t="s">
        <v>13</v>
      </c>
      <c r="C17" s="86" t="s">
        <v>40</v>
      </c>
      <c r="D17" s="86"/>
      <c r="E17" s="61" t="s">
        <v>84</v>
      </c>
    </row>
    <row r="18" spans="1:5" x14ac:dyDescent="0.2">
      <c r="A18" s="223"/>
      <c r="B18" s="85" t="s">
        <v>14</v>
      </c>
      <c r="C18" s="85" t="s">
        <v>15</v>
      </c>
      <c r="D18" s="85"/>
      <c r="E18" s="84" t="s">
        <v>84</v>
      </c>
    </row>
    <row r="19" spans="1:5" x14ac:dyDescent="0.2">
      <c r="A19" s="223"/>
      <c r="B19" s="85" t="s">
        <v>16</v>
      </c>
      <c r="C19" s="85" t="s">
        <v>17</v>
      </c>
      <c r="D19" s="85"/>
      <c r="E19" s="84" t="s">
        <v>84</v>
      </c>
    </row>
    <row r="20" spans="1:5" ht="38.25" x14ac:dyDescent="0.2">
      <c r="A20" s="223"/>
      <c r="B20" s="86" t="s">
        <v>18</v>
      </c>
      <c r="C20" s="86" t="s">
        <v>187</v>
      </c>
      <c r="D20" s="86" t="s">
        <v>55</v>
      </c>
      <c r="E20" s="61"/>
    </row>
    <row r="21" spans="1:5" x14ac:dyDescent="0.2">
      <c r="A21" s="223"/>
      <c r="B21" s="86" t="s">
        <v>46</v>
      </c>
      <c r="C21" s="86" t="s">
        <v>188</v>
      </c>
      <c r="D21" s="86" t="s">
        <v>55</v>
      </c>
      <c r="E21" s="61"/>
    </row>
    <row r="22" spans="1:5" x14ac:dyDescent="0.2">
      <c r="A22" s="223"/>
      <c r="B22" s="85" t="s">
        <v>19</v>
      </c>
      <c r="C22" s="85" t="s">
        <v>61</v>
      </c>
      <c r="D22" s="85" t="s">
        <v>55</v>
      </c>
      <c r="E22" s="84"/>
    </row>
    <row r="23" spans="1:5" x14ac:dyDescent="0.2">
      <c r="A23" s="223"/>
      <c r="B23" s="85" t="s">
        <v>47</v>
      </c>
      <c r="C23" s="85" t="s">
        <v>98</v>
      </c>
      <c r="D23" s="85" t="s">
        <v>55</v>
      </c>
      <c r="E23" s="84"/>
    </row>
    <row r="24" spans="1:5" x14ac:dyDescent="0.2">
      <c r="A24" s="223"/>
      <c r="B24" s="85" t="s">
        <v>20</v>
      </c>
      <c r="C24" s="85" t="s">
        <v>62</v>
      </c>
      <c r="D24" s="85" t="s">
        <v>55</v>
      </c>
      <c r="E24" s="84"/>
    </row>
    <row r="25" spans="1:5" x14ac:dyDescent="0.2">
      <c r="A25" s="224"/>
      <c r="B25" s="85" t="s">
        <v>48</v>
      </c>
      <c r="C25" s="85" t="s">
        <v>99</v>
      </c>
      <c r="D25" s="85" t="s">
        <v>55</v>
      </c>
      <c r="E25" s="84"/>
    </row>
    <row r="26" spans="1:5" ht="38.25" x14ac:dyDescent="0.2">
      <c r="A26" s="222" t="s">
        <v>21</v>
      </c>
      <c r="B26" s="87" t="s">
        <v>22</v>
      </c>
      <c r="C26" s="87" t="s">
        <v>100</v>
      </c>
      <c r="D26" s="87"/>
      <c r="E26" s="62" t="s">
        <v>81</v>
      </c>
    </row>
    <row r="27" spans="1:5" ht="51" x14ac:dyDescent="0.2">
      <c r="A27" s="223"/>
      <c r="B27" s="85" t="s">
        <v>43</v>
      </c>
      <c r="C27" s="85" t="s">
        <v>101</v>
      </c>
      <c r="D27" s="85"/>
      <c r="E27" s="84" t="s">
        <v>83</v>
      </c>
    </row>
    <row r="28" spans="1:5" x14ac:dyDescent="0.2">
      <c r="A28" s="223"/>
      <c r="B28" s="85" t="s">
        <v>23</v>
      </c>
      <c r="C28" s="85" t="s">
        <v>87</v>
      </c>
      <c r="D28" s="85"/>
      <c r="E28" s="84" t="s">
        <v>82</v>
      </c>
    </row>
    <row r="29" spans="1:5" ht="51" x14ac:dyDescent="0.2">
      <c r="A29" s="223"/>
      <c r="B29" s="86" t="s">
        <v>28</v>
      </c>
      <c r="C29" s="86" t="s">
        <v>88</v>
      </c>
      <c r="D29" s="86"/>
      <c r="E29" s="61"/>
    </row>
    <row r="30" spans="1:5" ht="38.25" x14ac:dyDescent="0.2">
      <c r="A30" s="223"/>
      <c r="B30" s="88" t="s">
        <v>44</v>
      </c>
      <c r="C30" s="88" t="s">
        <v>60</v>
      </c>
      <c r="D30" s="88"/>
      <c r="E30" s="66"/>
    </row>
    <row r="31" spans="1:5" ht="38.25" x14ac:dyDescent="0.2">
      <c r="A31" s="223"/>
      <c r="B31" s="86" t="s">
        <v>24</v>
      </c>
      <c r="C31" s="86" t="s">
        <v>89</v>
      </c>
      <c r="D31" s="86" t="s">
        <v>50</v>
      </c>
      <c r="E31" s="61"/>
    </row>
    <row r="32" spans="1:5" x14ac:dyDescent="0.2">
      <c r="A32" s="223"/>
      <c r="B32" s="89" t="s">
        <v>25</v>
      </c>
      <c r="C32" s="89" t="s">
        <v>63</v>
      </c>
      <c r="D32" s="89" t="s">
        <v>50</v>
      </c>
      <c r="E32" s="69"/>
    </row>
    <row r="33" spans="1:5" ht="25.5" x14ac:dyDescent="0.2">
      <c r="A33" s="224"/>
      <c r="B33" s="88" t="s">
        <v>49</v>
      </c>
      <c r="C33" s="88" t="s">
        <v>90</v>
      </c>
      <c r="D33" s="88" t="s">
        <v>50</v>
      </c>
      <c r="E33" s="66"/>
    </row>
    <row r="34" spans="1:5" ht="25.5" x14ac:dyDescent="0.2">
      <c r="A34" s="56" t="s">
        <v>26</v>
      </c>
      <c r="B34" s="86" t="s">
        <v>29</v>
      </c>
      <c r="C34" s="86" t="s">
        <v>59</v>
      </c>
      <c r="D34" s="86" t="s">
        <v>56</v>
      </c>
      <c r="E34" s="61" t="s">
        <v>80</v>
      </c>
    </row>
    <row r="35" spans="1:5" ht="25.5" x14ac:dyDescent="0.2">
      <c r="A35" s="11" t="s">
        <v>27</v>
      </c>
      <c r="B35" s="90" t="s">
        <v>27</v>
      </c>
      <c r="C35" s="90" t="s">
        <v>71</v>
      </c>
      <c r="D35" s="90"/>
      <c r="E35" s="67" t="s">
        <v>73</v>
      </c>
    </row>
  </sheetData>
  <mergeCells count="8">
    <mergeCell ref="A17:A25"/>
    <mergeCell ref="A4:B4"/>
    <mergeCell ref="A1:B1"/>
    <mergeCell ref="A26:A33"/>
    <mergeCell ref="A2:B2"/>
    <mergeCell ref="A3:B3"/>
    <mergeCell ref="A9:A16"/>
    <mergeCell ref="A5:B5"/>
  </mergeCells>
  <hyperlinks>
    <hyperlink ref="E35" r:id="rId1"/>
    <hyperlink ref="E10" r:id="rId2"/>
    <hyperlink ref="E13" r:id="rId3"/>
    <hyperlink ref="E11" r:id="rId4"/>
    <hyperlink ref="E12" r:id="rId5"/>
    <hyperlink ref="E15" r:id="rId6"/>
    <hyperlink ref="E16" r:id="rId7"/>
    <hyperlink ref="E34" r:id="rId8"/>
    <hyperlink ref="E26" r:id="rId9"/>
    <hyperlink ref="E28" r:id="rId10"/>
    <hyperlink ref="E27" r:id="rId11"/>
    <hyperlink ref="E17" r:id="rId12"/>
    <hyperlink ref="E18" r:id="rId13"/>
    <hyperlink ref="E19" r:id="rId14"/>
  </hyperlinks>
  <pageMargins left="0.7" right="0.7" top="0.75" bottom="0.75" header="0.3" footer="0.3"/>
  <pageSetup paperSize="9" orientation="portrait" r:id="rId15"/>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D478"/>
  <sheetViews>
    <sheetView zoomScaleNormal="100" zoomScaleSheetLayoutView="100" workbookViewId="0">
      <pane ySplit="4" topLeftCell="A395" activePane="bottomLeft" state="frozen"/>
      <selection pane="bottomLeft" activeCell="A3" sqref="A3"/>
    </sheetView>
  </sheetViews>
  <sheetFormatPr defaultColWidth="10.7109375" defaultRowHeight="15.75" customHeight="1" x14ac:dyDescent="0.2"/>
  <cols>
    <col min="1" max="1" width="13.140625" style="36" customWidth="1"/>
    <col min="2" max="8" width="10.7109375" style="34"/>
    <col min="9" max="9" width="10.7109375" style="36"/>
    <col min="10" max="18" width="10.7109375" style="34"/>
    <col min="19" max="19" width="10.7109375" style="36"/>
    <col min="20" max="23" width="10.7109375" style="34"/>
    <col min="24" max="24" width="13" style="34" customWidth="1"/>
    <col min="25" max="27" width="10.7109375" style="34"/>
    <col min="28" max="28" width="126.42578125" style="204" bestFit="1" customWidth="1"/>
    <col min="29" max="16384" width="10.7109375" style="34"/>
  </cols>
  <sheetData>
    <row r="1" spans="1:30" s="94" customFormat="1" ht="15.75" customHeight="1" x14ac:dyDescent="0.2">
      <c r="A1" s="92" t="s">
        <v>2018</v>
      </c>
      <c r="B1" s="52"/>
      <c r="C1" s="52"/>
      <c r="D1" s="52"/>
      <c r="E1" s="52"/>
      <c r="F1" s="52"/>
      <c r="G1" s="52"/>
      <c r="I1" s="237" t="s">
        <v>183</v>
      </c>
      <c r="J1" s="237"/>
      <c r="K1" s="238" t="s">
        <v>178</v>
      </c>
      <c r="L1" s="238"/>
      <c r="M1" s="239" t="s">
        <v>179</v>
      </c>
      <c r="N1" s="239"/>
      <c r="O1" s="52"/>
      <c r="P1" s="52"/>
      <c r="Q1" s="52"/>
      <c r="R1" s="52"/>
      <c r="S1" s="93"/>
      <c r="AB1" s="201"/>
    </row>
    <row r="2" spans="1:30" s="94" customFormat="1" ht="17.45" customHeight="1" thickBot="1" x14ac:dyDescent="0.25">
      <c r="A2" s="92" t="s">
        <v>2019</v>
      </c>
      <c r="B2" s="52"/>
      <c r="C2" s="52"/>
      <c r="D2" s="52"/>
      <c r="E2" s="52"/>
      <c r="F2" s="52"/>
      <c r="G2" s="52"/>
      <c r="I2" s="237"/>
      <c r="J2" s="237"/>
      <c r="K2" s="238"/>
      <c r="L2" s="238"/>
      <c r="M2" s="239"/>
      <c r="N2" s="239"/>
      <c r="O2" s="52"/>
      <c r="P2" s="52"/>
      <c r="Q2" s="52"/>
      <c r="R2" s="52"/>
      <c r="S2" s="93"/>
      <c r="AB2" s="201"/>
    </row>
    <row r="3" spans="1:30" s="35" customFormat="1" ht="23.45" customHeight="1" x14ac:dyDescent="0.2">
      <c r="A3" s="59"/>
      <c r="B3" s="59"/>
      <c r="C3" s="59"/>
      <c r="D3" s="233" t="s">
        <v>189</v>
      </c>
      <c r="E3" s="234"/>
      <c r="F3" s="234"/>
      <c r="G3" s="235"/>
      <c r="H3" s="58"/>
      <c r="I3" s="59"/>
      <c r="J3" s="58"/>
      <c r="K3" s="58"/>
      <c r="L3" s="58"/>
      <c r="M3" s="58"/>
      <c r="N3" s="58"/>
      <c r="O3" s="58"/>
      <c r="P3" s="58"/>
      <c r="Q3" s="58"/>
      <c r="R3" s="58"/>
      <c r="S3" s="59"/>
      <c r="T3" s="236"/>
      <c r="U3" s="236"/>
      <c r="V3" s="236"/>
      <c r="W3" s="58"/>
      <c r="X3" s="58"/>
      <c r="Y3" s="58"/>
      <c r="Z3" s="58"/>
      <c r="AA3" s="58"/>
      <c r="AB3" s="202"/>
    </row>
    <row r="4" spans="1:30" s="53" customFormat="1" ht="76.900000000000006" customHeight="1" x14ac:dyDescent="0.2">
      <c r="A4" s="63" t="s">
        <v>91</v>
      </c>
      <c r="B4" s="70" t="s">
        <v>3</v>
      </c>
      <c r="C4" s="70" t="s">
        <v>4</v>
      </c>
      <c r="D4" s="63" t="s">
        <v>5</v>
      </c>
      <c r="E4" s="63" t="s">
        <v>6</v>
      </c>
      <c r="F4" s="63" t="s">
        <v>154</v>
      </c>
      <c r="G4" s="63" t="s">
        <v>8</v>
      </c>
      <c r="H4" s="71" t="s">
        <v>9</v>
      </c>
      <c r="I4" s="72" t="s">
        <v>11</v>
      </c>
      <c r="J4" s="71" t="s">
        <v>13</v>
      </c>
      <c r="K4" s="63" t="s">
        <v>14</v>
      </c>
      <c r="L4" s="63" t="s">
        <v>16</v>
      </c>
      <c r="M4" s="71" t="s">
        <v>18</v>
      </c>
      <c r="N4" s="71" t="s">
        <v>46</v>
      </c>
      <c r="O4" s="63" t="s">
        <v>19</v>
      </c>
      <c r="P4" s="63" t="s">
        <v>47</v>
      </c>
      <c r="Q4" s="63" t="s">
        <v>20</v>
      </c>
      <c r="R4" s="63" t="s">
        <v>48</v>
      </c>
      <c r="S4" s="72" t="s">
        <v>22</v>
      </c>
      <c r="T4" s="63" t="s">
        <v>43</v>
      </c>
      <c r="U4" s="63" t="s">
        <v>23</v>
      </c>
      <c r="V4" s="57" t="s">
        <v>28</v>
      </c>
      <c r="W4" s="64" t="s">
        <v>44</v>
      </c>
      <c r="X4" s="57" t="s">
        <v>24</v>
      </c>
      <c r="Y4" s="68" t="s">
        <v>172</v>
      </c>
      <c r="Z4" s="64" t="s">
        <v>173</v>
      </c>
      <c r="AA4" s="57" t="s">
        <v>29</v>
      </c>
      <c r="AB4" s="203" t="s">
        <v>27</v>
      </c>
      <c r="AC4" s="65"/>
      <c r="AD4" s="65"/>
    </row>
    <row r="5" spans="1:30" s="74" customFormat="1" ht="13.5" customHeight="1" x14ac:dyDescent="0.2">
      <c r="A5" s="95">
        <v>42837</v>
      </c>
      <c r="B5" s="62">
        <v>28427337</v>
      </c>
      <c r="C5" s="61" t="s">
        <v>195</v>
      </c>
      <c r="D5" s="52" t="s">
        <v>196</v>
      </c>
      <c r="E5" s="52" t="s">
        <v>197</v>
      </c>
      <c r="F5" s="52"/>
      <c r="G5" s="52" t="s">
        <v>198</v>
      </c>
      <c r="H5" s="61" t="s">
        <v>199</v>
      </c>
      <c r="I5" s="96">
        <v>42845</v>
      </c>
      <c r="J5" s="61" t="s">
        <v>31</v>
      </c>
      <c r="K5" s="52"/>
      <c r="L5" s="52"/>
      <c r="M5" s="61" t="s">
        <v>39</v>
      </c>
      <c r="N5" s="61" t="s">
        <v>200</v>
      </c>
      <c r="O5" s="52"/>
      <c r="P5" s="52"/>
      <c r="Q5" s="52"/>
      <c r="R5" s="52"/>
      <c r="S5" s="96">
        <v>42836</v>
      </c>
      <c r="T5" s="52"/>
      <c r="U5" s="52"/>
      <c r="V5" s="97">
        <v>1457.4</v>
      </c>
      <c r="W5" s="98">
        <v>0</v>
      </c>
      <c r="X5" s="61" t="s">
        <v>109</v>
      </c>
      <c r="Y5" s="99">
        <v>1457.4</v>
      </c>
      <c r="Z5" s="98">
        <v>0</v>
      </c>
      <c r="AA5" s="61" t="s">
        <v>41</v>
      </c>
      <c r="AB5" s="100"/>
      <c r="AC5" s="73"/>
      <c r="AD5" s="73"/>
    </row>
    <row r="6" spans="1:30" s="74" customFormat="1" ht="12.75" x14ac:dyDescent="0.2">
      <c r="A6" s="95">
        <v>42828</v>
      </c>
      <c r="B6" s="62">
        <v>28467787</v>
      </c>
      <c r="C6" s="61" t="s">
        <v>201</v>
      </c>
      <c r="D6" s="52" t="s">
        <v>202</v>
      </c>
      <c r="E6" s="52" t="s">
        <v>203</v>
      </c>
      <c r="F6" s="52"/>
      <c r="G6" s="52" t="s">
        <v>198</v>
      </c>
      <c r="H6" s="61" t="s">
        <v>204</v>
      </c>
      <c r="I6" s="96">
        <v>42839</v>
      </c>
      <c r="J6" s="61" t="s">
        <v>31</v>
      </c>
      <c r="K6" s="52"/>
      <c r="L6" s="52"/>
      <c r="M6" s="61" t="s">
        <v>39</v>
      </c>
      <c r="N6" s="61" t="s">
        <v>205</v>
      </c>
      <c r="O6" s="52"/>
      <c r="P6" s="52"/>
      <c r="Q6" s="52"/>
      <c r="R6" s="52"/>
      <c r="S6" s="96">
        <v>42837</v>
      </c>
      <c r="T6" s="52"/>
      <c r="U6" s="52"/>
      <c r="V6" s="97">
        <v>3242.99</v>
      </c>
      <c r="W6" s="98">
        <v>0</v>
      </c>
      <c r="X6" s="61" t="s">
        <v>35</v>
      </c>
      <c r="Y6" s="99">
        <v>3242.99</v>
      </c>
      <c r="Z6" s="98">
        <v>0</v>
      </c>
      <c r="AA6" s="61" t="s">
        <v>41</v>
      </c>
      <c r="AB6" s="100"/>
      <c r="AC6" s="73"/>
      <c r="AD6" s="73"/>
    </row>
    <row r="7" spans="1:30" s="74" customFormat="1" ht="15.75" customHeight="1" x14ac:dyDescent="0.2">
      <c r="A7" s="95">
        <v>42831</v>
      </c>
      <c r="B7" s="62">
        <v>28497588</v>
      </c>
      <c r="C7" s="61" t="s">
        <v>206</v>
      </c>
      <c r="D7" s="52" t="s">
        <v>207</v>
      </c>
      <c r="E7" s="52" t="s">
        <v>208</v>
      </c>
      <c r="F7" s="52"/>
      <c r="G7" s="52" t="s">
        <v>209</v>
      </c>
      <c r="H7" s="61" t="s">
        <v>210</v>
      </c>
      <c r="I7" s="96">
        <v>42866</v>
      </c>
      <c r="J7" s="61" t="s">
        <v>31</v>
      </c>
      <c r="K7" s="52"/>
      <c r="L7" s="52"/>
      <c r="M7" s="61" t="s">
        <v>127</v>
      </c>
      <c r="N7" s="61" t="s">
        <v>211</v>
      </c>
      <c r="O7" s="52"/>
      <c r="P7" s="52"/>
      <c r="Q7" s="52"/>
      <c r="R7" s="52"/>
      <c r="S7" s="96">
        <v>42870</v>
      </c>
      <c r="T7" s="52"/>
      <c r="U7" s="52"/>
      <c r="V7" s="97">
        <v>2520</v>
      </c>
      <c r="W7" s="98">
        <v>0</v>
      </c>
      <c r="X7" s="61" t="s">
        <v>106</v>
      </c>
      <c r="Y7" s="99">
        <v>2520</v>
      </c>
      <c r="Z7" s="98">
        <v>0</v>
      </c>
      <c r="AA7" s="61" t="s">
        <v>41</v>
      </c>
      <c r="AB7" s="100"/>
      <c r="AC7" s="73"/>
      <c r="AD7" s="73"/>
    </row>
    <row r="8" spans="1:30" s="74" customFormat="1" ht="15.75" customHeight="1" x14ac:dyDescent="0.2">
      <c r="A8" s="95">
        <v>42837</v>
      </c>
      <c r="B8" s="62">
        <v>28510570</v>
      </c>
      <c r="C8" s="61" t="s">
        <v>212</v>
      </c>
      <c r="D8" s="52" t="s">
        <v>213</v>
      </c>
      <c r="E8" s="52" t="s">
        <v>214</v>
      </c>
      <c r="F8" s="52"/>
      <c r="G8" s="52" t="s">
        <v>209</v>
      </c>
      <c r="H8" s="61" t="s">
        <v>215</v>
      </c>
      <c r="I8" s="96">
        <v>42871</v>
      </c>
      <c r="J8" s="61" t="s">
        <v>31</v>
      </c>
      <c r="K8" s="52"/>
      <c r="L8" s="52"/>
      <c r="M8" s="61" t="s">
        <v>127</v>
      </c>
      <c r="N8" s="61" t="s">
        <v>216</v>
      </c>
      <c r="O8" s="52" t="s">
        <v>117</v>
      </c>
      <c r="P8" s="52" t="s">
        <v>217</v>
      </c>
      <c r="Q8" s="52" t="s">
        <v>117</v>
      </c>
      <c r="R8" s="52" t="s">
        <v>218</v>
      </c>
      <c r="S8" s="96">
        <v>42872</v>
      </c>
      <c r="T8" s="52"/>
      <c r="U8" s="52"/>
      <c r="V8" s="97">
        <v>2400</v>
      </c>
      <c r="W8" s="98">
        <v>0</v>
      </c>
      <c r="X8" s="61" t="s">
        <v>35</v>
      </c>
      <c r="Y8" s="99">
        <v>2400</v>
      </c>
      <c r="Z8" s="98">
        <v>0</v>
      </c>
      <c r="AA8" s="61" t="s">
        <v>41</v>
      </c>
      <c r="AB8" s="100"/>
      <c r="AC8" s="73"/>
      <c r="AD8" s="73"/>
    </row>
    <row r="9" spans="1:30" s="60" customFormat="1" ht="15.75" customHeight="1" x14ac:dyDescent="0.2">
      <c r="A9" s="95">
        <v>42873</v>
      </c>
      <c r="B9" s="62">
        <v>28922779</v>
      </c>
      <c r="C9" s="61" t="s">
        <v>219</v>
      </c>
      <c r="D9" s="52" t="s">
        <v>220</v>
      </c>
      <c r="E9" s="52" t="s">
        <v>221</v>
      </c>
      <c r="F9" s="52"/>
      <c r="G9" s="52" t="s">
        <v>209</v>
      </c>
      <c r="H9" s="61" t="s">
        <v>222</v>
      </c>
      <c r="I9" s="96">
        <v>42950</v>
      </c>
      <c r="J9" s="61" t="s">
        <v>31</v>
      </c>
      <c r="K9" s="52"/>
      <c r="L9" s="52"/>
      <c r="M9" s="61" t="s">
        <v>127</v>
      </c>
      <c r="N9" s="61" t="s">
        <v>223</v>
      </c>
      <c r="O9" s="52" t="s">
        <v>127</v>
      </c>
      <c r="P9" s="52" t="s">
        <v>224</v>
      </c>
      <c r="Q9" s="52"/>
      <c r="R9" s="52"/>
      <c r="S9" s="96">
        <v>42900</v>
      </c>
      <c r="T9" s="52"/>
      <c r="U9" s="52"/>
      <c r="V9" s="97">
        <v>2700</v>
      </c>
      <c r="W9" s="98">
        <v>0</v>
      </c>
      <c r="X9" s="61" t="s">
        <v>35</v>
      </c>
      <c r="Y9" s="99">
        <v>2700</v>
      </c>
      <c r="Z9" s="98">
        <v>0</v>
      </c>
      <c r="AA9" s="61" t="s">
        <v>41</v>
      </c>
      <c r="AB9" s="100"/>
      <c r="AC9" s="52"/>
      <c r="AD9" s="52"/>
    </row>
    <row r="10" spans="1:30" s="60" customFormat="1" ht="15.75" customHeight="1" x14ac:dyDescent="0.2">
      <c r="A10" s="95">
        <v>42943</v>
      </c>
      <c r="B10" s="62">
        <v>28872675</v>
      </c>
      <c r="C10" s="61" t="s">
        <v>225</v>
      </c>
      <c r="D10" s="52" t="s">
        <v>207</v>
      </c>
      <c r="E10" s="52" t="s">
        <v>226</v>
      </c>
      <c r="F10" s="52"/>
      <c r="G10" s="52" t="s">
        <v>209</v>
      </c>
      <c r="H10" s="61" t="s">
        <v>227</v>
      </c>
      <c r="I10" s="96">
        <v>42983</v>
      </c>
      <c r="J10" s="61" t="s">
        <v>31</v>
      </c>
      <c r="K10" s="52"/>
      <c r="L10" s="52"/>
      <c r="M10" s="61" t="s">
        <v>39</v>
      </c>
      <c r="N10" s="61" t="s">
        <v>228</v>
      </c>
      <c r="O10" s="52"/>
      <c r="P10" s="52"/>
      <c r="Q10" s="52"/>
      <c r="R10" s="52"/>
      <c r="S10" s="96">
        <v>42950</v>
      </c>
      <c r="T10" s="52"/>
      <c r="U10" s="52"/>
      <c r="V10" s="97">
        <v>2279.6999999999998</v>
      </c>
      <c r="W10" s="98">
        <v>0</v>
      </c>
      <c r="X10" s="61" t="s">
        <v>106</v>
      </c>
      <c r="Y10" s="99">
        <v>2279.6999999999998</v>
      </c>
      <c r="Z10" s="98">
        <v>0</v>
      </c>
      <c r="AA10" s="61" t="s">
        <v>41</v>
      </c>
      <c r="AB10" s="100"/>
      <c r="AC10" s="52"/>
      <c r="AD10" s="52"/>
    </row>
    <row r="11" spans="1:30" s="60" customFormat="1" ht="15.75" customHeight="1" x14ac:dyDescent="0.2">
      <c r="A11" s="95">
        <v>42940</v>
      </c>
      <c r="B11" s="62">
        <v>28789658</v>
      </c>
      <c r="C11" s="61" t="s">
        <v>229</v>
      </c>
      <c r="D11" s="52" t="s">
        <v>196</v>
      </c>
      <c r="E11" s="52" t="s">
        <v>230</v>
      </c>
      <c r="F11" s="52"/>
      <c r="G11" s="52" t="s">
        <v>198</v>
      </c>
      <c r="H11" s="61" t="s">
        <v>231</v>
      </c>
      <c r="I11" s="96">
        <v>42955</v>
      </c>
      <c r="J11" s="61" t="s">
        <v>31</v>
      </c>
      <c r="K11" s="52"/>
      <c r="L11" s="52"/>
      <c r="M11" s="61" t="s">
        <v>39</v>
      </c>
      <c r="N11" s="61" t="s">
        <v>232</v>
      </c>
      <c r="O11" s="52"/>
      <c r="P11" s="52"/>
      <c r="Q11" s="52"/>
      <c r="R11" s="52"/>
      <c r="S11" s="96">
        <v>42970</v>
      </c>
      <c r="T11" s="52"/>
      <c r="U11" s="52"/>
      <c r="V11" s="97">
        <v>1704</v>
      </c>
      <c r="W11" s="98">
        <v>0</v>
      </c>
      <c r="X11" s="61" t="s">
        <v>109</v>
      </c>
      <c r="Y11" s="99">
        <v>1704</v>
      </c>
      <c r="Z11" s="98">
        <v>0</v>
      </c>
      <c r="AA11" s="61" t="s">
        <v>41</v>
      </c>
      <c r="AB11" s="100"/>
      <c r="AC11" s="52"/>
      <c r="AD11" s="52"/>
    </row>
    <row r="12" spans="1:30" s="60" customFormat="1" ht="15.75" customHeight="1" x14ac:dyDescent="0.2">
      <c r="A12" s="95">
        <v>42936</v>
      </c>
      <c r="B12" s="62">
        <v>28817839</v>
      </c>
      <c r="C12" s="61" t="s">
        <v>233</v>
      </c>
      <c r="D12" s="52" t="s">
        <v>213</v>
      </c>
      <c r="E12" s="52" t="s">
        <v>234</v>
      </c>
      <c r="F12" s="52"/>
      <c r="G12" s="52" t="s">
        <v>209</v>
      </c>
      <c r="H12" s="61" t="s">
        <v>235</v>
      </c>
      <c r="I12" s="96">
        <v>42964</v>
      </c>
      <c r="J12" s="61" t="s">
        <v>31</v>
      </c>
      <c r="K12" s="52"/>
      <c r="L12" s="52"/>
      <c r="M12" s="61" t="s">
        <v>127</v>
      </c>
      <c r="N12" s="61" t="s">
        <v>236</v>
      </c>
      <c r="O12" s="52"/>
      <c r="P12" s="52"/>
      <c r="Q12" s="52"/>
      <c r="R12" s="52"/>
      <c r="S12" s="96">
        <v>42984</v>
      </c>
      <c r="T12" s="52"/>
      <c r="U12" s="52"/>
      <c r="V12" s="97">
        <v>2400</v>
      </c>
      <c r="W12" s="98">
        <v>0</v>
      </c>
      <c r="X12" s="61" t="s">
        <v>35</v>
      </c>
      <c r="Y12" s="99">
        <v>2400</v>
      </c>
      <c r="Z12" s="98">
        <v>0</v>
      </c>
      <c r="AA12" s="61" t="s">
        <v>41</v>
      </c>
      <c r="AB12" s="100"/>
      <c r="AC12" s="52"/>
      <c r="AD12" s="52"/>
    </row>
    <row r="13" spans="1:30" s="60" customFormat="1" ht="15.75" customHeight="1" x14ac:dyDescent="0.2">
      <c r="A13" s="95">
        <v>42937</v>
      </c>
      <c r="B13" s="62">
        <v>28964293</v>
      </c>
      <c r="C13" s="61" t="s">
        <v>237</v>
      </c>
      <c r="D13" s="52" t="s">
        <v>238</v>
      </c>
      <c r="E13" s="52" t="s">
        <v>239</v>
      </c>
      <c r="F13" s="52"/>
      <c r="G13" s="52" t="s">
        <v>209</v>
      </c>
      <c r="H13" s="61" t="s">
        <v>240</v>
      </c>
      <c r="I13" s="96">
        <v>42941</v>
      </c>
      <c r="J13" s="61" t="s">
        <v>31</v>
      </c>
      <c r="K13" s="52"/>
      <c r="L13" s="52"/>
      <c r="M13" s="61" t="s">
        <v>39</v>
      </c>
      <c r="N13" s="61" t="s">
        <v>228</v>
      </c>
      <c r="O13" s="52"/>
      <c r="P13" s="52"/>
      <c r="Q13" s="52"/>
      <c r="R13" s="52"/>
      <c r="S13" s="96">
        <v>42984</v>
      </c>
      <c r="T13" s="52"/>
      <c r="U13" s="52"/>
      <c r="V13" s="97">
        <v>2397.4899999999998</v>
      </c>
      <c r="W13" s="98">
        <v>0</v>
      </c>
      <c r="X13" s="61" t="s">
        <v>35</v>
      </c>
      <c r="Y13" s="99">
        <v>2397.4899999999998</v>
      </c>
      <c r="Z13" s="98">
        <v>0</v>
      </c>
      <c r="AA13" s="61" t="s">
        <v>41</v>
      </c>
      <c r="AB13" s="100"/>
      <c r="AC13" s="52"/>
      <c r="AD13" s="52"/>
    </row>
    <row r="14" spans="1:30" s="60" customFormat="1" ht="15.75" customHeight="1" x14ac:dyDescent="0.2">
      <c r="A14" s="95">
        <v>42885</v>
      </c>
      <c r="B14" s="62">
        <v>28944954</v>
      </c>
      <c r="C14" s="61" t="s">
        <v>241</v>
      </c>
      <c r="D14" s="52" t="s">
        <v>238</v>
      </c>
      <c r="E14" s="52" t="s">
        <v>242</v>
      </c>
      <c r="F14" s="52"/>
      <c r="G14" s="52" t="s">
        <v>209</v>
      </c>
      <c r="H14" s="61" t="s">
        <v>243</v>
      </c>
      <c r="I14" s="96">
        <v>43003</v>
      </c>
      <c r="J14" s="61" t="s">
        <v>31</v>
      </c>
      <c r="K14" s="52"/>
      <c r="L14" s="52"/>
      <c r="M14" s="61" t="s">
        <v>127</v>
      </c>
      <c r="N14" s="61" t="s">
        <v>244</v>
      </c>
      <c r="O14" s="52" t="s">
        <v>127</v>
      </c>
      <c r="P14" s="52" t="s">
        <v>245</v>
      </c>
      <c r="Q14" s="52"/>
      <c r="R14" s="52"/>
      <c r="S14" s="96">
        <v>42997</v>
      </c>
      <c r="T14" s="52"/>
      <c r="U14" s="52"/>
      <c r="V14" s="97">
        <v>2160</v>
      </c>
      <c r="W14" s="98">
        <v>0</v>
      </c>
      <c r="X14" s="61" t="s">
        <v>106</v>
      </c>
      <c r="Y14" s="99">
        <v>2160</v>
      </c>
      <c r="Z14" s="98">
        <v>0</v>
      </c>
      <c r="AA14" s="61" t="s">
        <v>41</v>
      </c>
      <c r="AB14" s="100"/>
      <c r="AC14" s="52"/>
      <c r="AD14" s="52"/>
    </row>
    <row r="15" spans="1:30" s="60" customFormat="1" ht="15.75" customHeight="1" x14ac:dyDescent="0.2">
      <c r="A15" s="101">
        <v>43122</v>
      </c>
      <c r="B15" s="102"/>
      <c r="C15" s="103" t="s">
        <v>246</v>
      </c>
      <c r="D15" s="104" t="s">
        <v>213</v>
      </c>
      <c r="E15" s="104" t="s">
        <v>247</v>
      </c>
      <c r="F15" s="3"/>
      <c r="G15" s="104" t="s">
        <v>198</v>
      </c>
      <c r="H15" s="103" t="s">
        <v>248</v>
      </c>
      <c r="I15" s="105">
        <v>43133</v>
      </c>
      <c r="J15" s="103" t="s">
        <v>31</v>
      </c>
      <c r="K15" s="104" t="s">
        <v>31</v>
      </c>
      <c r="L15" s="104"/>
      <c r="M15" s="103" t="s">
        <v>127</v>
      </c>
      <c r="N15" s="103" t="s">
        <v>249</v>
      </c>
      <c r="O15" s="104" t="s">
        <v>127</v>
      </c>
      <c r="P15" s="104" t="s">
        <v>250</v>
      </c>
      <c r="Q15" s="104"/>
      <c r="R15" s="104"/>
      <c r="S15" s="105">
        <v>43152</v>
      </c>
      <c r="T15" s="104">
        <v>1165</v>
      </c>
      <c r="U15" s="104" t="s">
        <v>38</v>
      </c>
      <c r="V15" s="106">
        <v>1398</v>
      </c>
      <c r="W15" s="107">
        <v>0</v>
      </c>
      <c r="X15" s="103" t="s">
        <v>35</v>
      </c>
      <c r="Y15" s="108">
        <v>1398</v>
      </c>
      <c r="Z15" s="107">
        <v>0</v>
      </c>
      <c r="AA15" s="103" t="s">
        <v>41</v>
      </c>
      <c r="AB15" s="109"/>
      <c r="AC15" s="52"/>
      <c r="AD15" s="52"/>
    </row>
    <row r="16" spans="1:30" s="60" customFormat="1" ht="15.75" customHeight="1" x14ac:dyDescent="0.2">
      <c r="A16" s="101">
        <v>43130</v>
      </c>
      <c r="B16" s="102"/>
      <c r="C16" s="61" t="s">
        <v>251</v>
      </c>
      <c r="D16" s="104" t="s">
        <v>213</v>
      </c>
      <c r="E16" s="104" t="s">
        <v>234</v>
      </c>
      <c r="F16" s="3"/>
      <c r="G16" s="104" t="s">
        <v>209</v>
      </c>
      <c r="H16" s="103" t="s">
        <v>252</v>
      </c>
      <c r="I16" s="105">
        <v>43188</v>
      </c>
      <c r="J16" s="103" t="s">
        <v>31</v>
      </c>
      <c r="K16" s="104" t="s">
        <v>30</v>
      </c>
      <c r="L16" s="104" t="s">
        <v>31</v>
      </c>
      <c r="M16" s="103" t="s">
        <v>127</v>
      </c>
      <c r="N16" s="103" t="s">
        <v>244</v>
      </c>
      <c r="O16" s="104" t="s">
        <v>143</v>
      </c>
      <c r="P16" s="104" t="s">
        <v>253</v>
      </c>
      <c r="Q16" s="104" t="s">
        <v>127</v>
      </c>
      <c r="R16" s="104" t="s">
        <v>245</v>
      </c>
      <c r="S16" s="105">
        <v>43159</v>
      </c>
      <c r="T16" s="104">
        <v>2500</v>
      </c>
      <c r="U16" s="104" t="s">
        <v>38</v>
      </c>
      <c r="V16" s="106">
        <v>3000</v>
      </c>
      <c r="W16" s="107">
        <v>0</v>
      </c>
      <c r="X16" s="61" t="s">
        <v>35</v>
      </c>
      <c r="Y16" s="108">
        <v>3000</v>
      </c>
      <c r="Z16" s="107">
        <v>0</v>
      </c>
      <c r="AA16" s="61" t="s">
        <v>41</v>
      </c>
      <c r="AB16" s="109"/>
      <c r="AC16" s="52"/>
      <c r="AD16" s="52"/>
    </row>
    <row r="17" spans="1:30" s="60" customFormat="1" ht="15.75" customHeight="1" x14ac:dyDescent="0.2">
      <c r="A17" s="101">
        <v>43146</v>
      </c>
      <c r="B17" s="102"/>
      <c r="C17" s="61" t="s">
        <v>254</v>
      </c>
      <c r="D17" s="104" t="s">
        <v>238</v>
      </c>
      <c r="E17" s="104" t="s">
        <v>255</v>
      </c>
      <c r="F17" s="3"/>
      <c r="G17" s="104" t="s">
        <v>209</v>
      </c>
      <c r="H17" s="103" t="s">
        <v>256</v>
      </c>
      <c r="I17" s="105">
        <v>43181</v>
      </c>
      <c r="J17" s="103" t="s">
        <v>31</v>
      </c>
      <c r="K17" s="104"/>
      <c r="L17" s="104"/>
      <c r="M17" s="103" t="s">
        <v>127</v>
      </c>
      <c r="N17" s="103" t="s">
        <v>257</v>
      </c>
      <c r="O17" s="104"/>
      <c r="P17" s="104"/>
      <c r="Q17" s="104"/>
      <c r="R17" s="104"/>
      <c r="S17" s="105">
        <v>43173</v>
      </c>
      <c r="T17" s="104">
        <v>4595.3500000000004</v>
      </c>
      <c r="U17" s="104" t="s">
        <v>34</v>
      </c>
      <c r="V17" s="106">
        <v>4836.3599999999997</v>
      </c>
      <c r="W17" s="107">
        <v>0</v>
      </c>
      <c r="X17" s="103" t="s">
        <v>35</v>
      </c>
      <c r="Y17" s="108">
        <v>4836.3599999999997</v>
      </c>
      <c r="Z17" s="107">
        <v>0</v>
      </c>
      <c r="AA17" s="103" t="s">
        <v>41</v>
      </c>
      <c r="AB17" s="109"/>
      <c r="AC17" s="52"/>
      <c r="AD17" s="52"/>
    </row>
    <row r="18" spans="1:30" s="60" customFormat="1" ht="15.75" customHeight="1" x14ac:dyDescent="0.2">
      <c r="A18" s="101">
        <v>43000</v>
      </c>
      <c r="B18" s="102"/>
      <c r="C18" s="103" t="s">
        <v>258</v>
      </c>
      <c r="D18" s="104" t="s">
        <v>259</v>
      </c>
      <c r="E18" s="104" t="s">
        <v>260</v>
      </c>
      <c r="F18" s="3"/>
      <c r="G18" s="104" t="s">
        <v>209</v>
      </c>
      <c r="H18" s="103" t="s">
        <v>261</v>
      </c>
      <c r="I18" s="105">
        <v>43004</v>
      </c>
      <c r="J18" s="103" t="s">
        <v>31</v>
      </c>
      <c r="K18" s="104"/>
      <c r="L18" s="104"/>
      <c r="M18" s="103" t="s">
        <v>127</v>
      </c>
      <c r="N18" s="103" t="s">
        <v>262</v>
      </c>
      <c r="O18" s="104"/>
      <c r="P18" s="104"/>
      <c r="Q18" s="104"/>
      <c r="R18" s="104"/>
      <c r="S18" s="105">
        <v>43049</v>
      </c>
      <c r="T18" s="104">
        <v>3500</v>
      </c>
      <c r="U18" s="104" t="s">
        <v>263</v>
      </c>
      <c r="V18" s="106">
        <v>3140.19</v>
      </c>
      <c r="W18" s="107">
        <v>0</v>
      </c>
      <c r="X18" s="61" t="s">
        <v>35</v>
      </c>
      <c r="Y18" s="108">
        <v>3140.19</v>
      </c>
      <c r="Z18" s="107">
        <v>0</v>
      </c>
      <c r="AA18" s="103"/>
      <c r="AB18" s="109" t="s">
        <v>264</v>
      </c>
      <c r="AC18" s="52"/>
      <c r="AD18" s="52"/>
    </row>
    <row r="19" spans="1:30" s="60" customFormat="1" ht="15.75" customHeight="1" x14ac:dyDescent="0.2">
      <c r="A19" s="101">
        <v>43003</v>
      </c>
      <c r="B19" s="102"/>
      <c r="C19" s="103" t="s">
        <v>265</v>
      </c>
      <c r="D19" s="104" t="s">
        <v>266</v>
      </c>
      <c r="E19" s="104" t="s">
        <v>267</v>
      </c>
      <c r="F19" s="3"/>
      <c r="G19" s="104" t="s">
        <v>209</v>
      </c>
      <c r="H19" s="103" t="s">
        <v>268</v>
      </c>
      <c r="I19" s="105">
        <v>43019</v>
      </c>
      <c r="J19" s="103" t="s">
        <v>31</v>
      </c>
      <c r="K19" s="104" t="s">
        <v>30</v>
      </c>
      <c r="L19" s="104" t="s">
        <v>30</v>
      </c>
      <c r="M19" s="103" t="s">
        <v>127</v>
      </c>
      <c r="N19" s="103" t="s">
        <v>269</v>
      </c>
      <c r="O19" s="104" t="s">
        <v>149</v>
      </c>
      <c r="P19" s="104" t="s">
        <v>270</v>
      </c>
      <c r="Q19" s="104" t="s">
        <v>149</v>
      </c>
      <c r="R19" s="104" t="s">
        <v>271</v>
      </c>
      <c r="S19" s="105">
        <v>43063</v>
      </c>
      <c r="T19" s="104">
        <v>2000</v>
      </c>
      <c r="U19" s="104" t="s">
        <v>263</v>
      </c>
      <c r="V19" s="106">
        <v>1797.08</v>
      </c>
      <c r="W19" s="107">
        <v>0</v>
      </c>
      <c r="X19" s="103" t="s">
        <v>35</v>
      </c>
      <c r="Y19" s="108">
        <v>1797.08</v>
      </c>
      <c r="Z19" s="107">
        <v>0</v>
      </c>
      <c r="AA19" s="103" t="s">
        <v>41</v>
      </c>
      <c r="AB19" s="109"/>
      <c r="AC19" s="52"/>
      <c r="AD19" s="52"/>
    </row>
    <row r="20" spans="1:30" s="60" customFormat="1" ht="15.75" customHeight="1" x14ac:dyDescent="0.2">
      <c r="A20" s="101">
        <v>43003</v>
      </c>
      <c r="B20" s="102"/>
      <c r="C20" s="103" t="s">
        <v>272</v>
      </c>
      <c r="D20" s="104" t="s">
        <v>238</v>
      </c>
      <c r="E20" s="104" t="s">
        <v>273</v>
      </c>
      <c r="F20" s="3"/>
      <c r="G20" s="104" t="s">
        <v>209</v>
      </c>
      <c r="H20" s="103" t="s">
        <v>274</v>
      </c>
      <c r="I20" s="105">
        <v>43049</v>
      </c>
      <c r="J20" s="103" t="s">
        <v>31</v>
      </c>
      <c r="K20" s="104"/>
      <c r="L20" s="104"/>
      <c r="M20" s="103" t="s">
        <v>127</v>
      </c>
      <c r="N20" s="103" t="s">
        <v>275</v>
      </c>
      <c r="O20" s="104"/>
      <c r="P20" s="104"/>
      <c r="Q20" s="104"/>
      <c r="R20" s="104"/>
      <c r="S20" s="105">
        <v>43068</v>
      </c>
      <c r="T20" s="104">
        <v>3319.12</v>
      </c>
      <c r="U20" s="104" t="s">
        <v>34</v>
      </c>
      <c r="V20" s="106">
        <v>3496.57</v>
      </c>
      <c r="W20" s="107">
        <v>0</v>
      </c>
      <c r="X20" s="103" t="s">
        <v>35</v>
      </c>
      <c r="Y20" s="108">
        <v>3496.57</v>
      </c>
      <c r="Z20" s="107">
        <v>0</v>
      </c>
      <c r="AA20" s="103" t="s">
        <v>137</v>
      </c>
      <c r="AB20" s="109"/>
      <c r="AC20" s="52"/>
      <c r="AD20" s="52"/>
    </row>
    <row r="21" spans="1:30" s="60" customFormat="1" ht="15.75" customHeight="1" x14ac:dyDescent="0.2">
      <c r="A21" s="101">
        <v>43047</v>
      </c>
      <c r="B21" s="102"/>
      <c r="C21" s="103" t="s">
        <v>276</v>
      </c>
      <c r="D21" s="104" t="s">
        <v>238</v>
      </c>
      <c r="E21" s="104" t="s">
        <v>277</v>
      </c>
      <c r="F21" s="3"/>
      <c r="G21" s="104" t="s">
        <v>209</v>
      </c>
      <c r="H21" s="103" t="s">
        <v>278</v>
      </c>
      <c r="I21" s="105">
        <v>43111</v>
      </c>
      <c r="J21" s="103" t="s">
        <v>31</v>
      </c>
      <c r="K21" s="104"/>
      <c r="L21" s="104"/>
      <c r="M21" s="103" t="s">
        <v>127</v>
      </c>
      <c r="N21" s="103" t="s">
        <v>279</v>
      </c>
      <c r="O21" s="104"/>
      <c r="P21" s="104"/>
      <c r="Q21" s="104"/>
      <c r="R21" s="104"/>
      <c r="S21" s="105">
        <v>43075</v>
      </c>
      <c r="T21" s="104">
        <v>4485.3</v>
      </c>
      <c r="U21" s="104" t="s">
        <v>34</v>
      </c>
      <c r="V21" s="106">
        <v>4692.1499999999996</v>
      </c>
      <c r="W21" s="107">
        <v>0</v>
      </c>
      <c r="X21" s="103" t="s">
        <v>35</v>
      </c>
      <c r="Y21" s="108">
        <v>4692.1499999999996</v>
      </c>
      <c r="Z21" s="107">
        <v>0</v>
      </c>
      <c r="AA21" s="103" t="s">
        <v>41</v>
      </c>
      <c r="AB21" s="109"/>
      <c r="AC21" s="52"/>
      <c r="AD21" s="52"/>
    </row>
    <row r="22" spans="1:30" s="60" customFormat="1" ht="12.6" customHeight="1" x14ac:dyDescent="0.2">
      <c r="A22" s="101">
        <v>43055</v>
      </c>
      <c r="B22" s="102"/>
      <c r="C22" s="103" t="s">
        <v>280</v>
      </c>
      <c r="D22" s="104" t="s">
        <v>281</v>
      </c>
      <c r="E22" s="104" t="s">
        <v>282</v>
      </c>
      <c r="F22" s="3"/>
      <c r="G22" s="104" t="s">
        <v>198</v>
      </c>
      <c r="H22" s="103" t="s">
        <v>283</v>
      </c>
      <c r="I22" s="105">
        <v>43060</v>
      </c>
      <c r="J22" s="103" t="s">
        <v>31</v>
      </c>
      <c r="K22" s="104"/>
      <c r="L22" s="104"/>
      <c r="M22" s="103" t="s">
        <v>284</v>
      </c>
      <c r="N22" s="103" t="s">
        <v>285</v>
      </c>
      <c r="O22" s="104"/>
      <c r="P22" s="104"/>
      <c r="Q22" s="104"/>
      <c r="R22" s="104"/>
      <c r="S22" s="105">
        <v>43082</v>
      </c>
      <c r="T22" s="104">
        <v>1265.5</v>
      </c>
      <c r="U22" s="104" t="s">
        <v>38</v>
      </c>
      <c r="V22" s="106">
        <v>1518.6</v>
      </c>
      <c r="W22" s="107">
        <v>0</v>
      </c>
      <c r="X22" s="103" t="s">
        <v>286</v>
      </c>
      <c r="Y22" s="108">
        <v>1518.6</v>
      </c>
      <c r="Z22" s="107">
        <v>0</v>
      </c>
      <c r="AA22" s="103"/>
      <c r="AB22" s="109"/>
      <c r="AC22" s="52"/>
      <c r="AD22" s="52"/>
    </row>
    <row r="23" spans="1:30" s="43" customFormat="1" ht="15.75" customHeight="1" x14ac:dyDescent="0.2">
      <c r="A23" s="101">
        <v>43059</v>
      </c>
      <c r="B23" s="102"/>
      <c r="C23" s="103" t="s">
        <v>287</v>
      </c>
      <c r="D23" s="104" t="s">
        <v>288</v>
      </c>
      <c r="E23" s="104" t="s">
        <v>289</v>
      </c>
      <c r="F23" s="3"/>
      <c r="G23" s="104" t="s">
        <v>209</v>
      </c>
      <c r="H23" s="103" t="s">
        <v>290</v>
      </c>
      <c r="I23" s="105">
        <v>43082</v>
      </c>
      <c r="J23" s="103" t="s">
        <v>31</v>
      </c>
      <c r="K23" s="104"/>
      <c r="L23" s="104"/>
      <c r="M23" s="103" t="s">
        <v>284</v>
      </c>
      <c r="N23" s="103" t="s">
        <v>200</v>
      </c>
      <c r="O23" s="104"/>
      <c r="P23" s="104"/>
      <c r="Q23" s="104"/>
      <c r="R23" s="104"/>
      <c r="S23" s="105">
        <v>43089</v>
      </c>
      <c r="T23" s="104">
        <v>1275</v>
      </c>
      <c r="U23" s="104" t="s">
        <v>38</v>
      </c>
      <c r="V23" s="106">
        <v>1530</v>
      </c>
      <c r="W23" s="107">
        <v>0</v>
      </c>
      <c r="X23" s="103" t="s">
        <v>291</v>
      </c>
      <c r="Y23" s="108">
        <v>1530</v>
      </c>
      <c r="Z23" s="107">
        <v>0</v>
      </c>
      <c r="AA23" s="103" t="s">
        <v>41</v>
      </c>
      <c r="AB23" s="109"/>
    </row>
    <row r="24" spans="1:30" ht="15.75" customHeight="1" x14ac:dyDescent="0.2">
      <c r="A24" s="101">
        <v>43057</v>
      </c>
      <c r="B24" s="102"/>
      <c r="C24" s="110" t="s">
        <v>292</v>
      </c>
      <c r="D24" s="104" t="s">
        <v>207</v>
      </c>
      <c r="E24" s="104" t="s">
        <v>293</v>
      </c>
      <c r="F24" s="3"/>
      <c r="G24" s="104" t="s">
        <v>209</v>
      </c>
      <c r="H24" s="103" t="s">
        <v>294</v>
      </c>
      <c r="I24" s="105">
        <v>43097</v>
      </c>
      <c r="J24" s="103" t="s">
        <v>31</v>
      </c>
      <c r="K24" s="104"/>
      <c r="L24" s="104"/>
      <c r="M24" s="103" t="s">
        <v>295</v>
      </c>
      <c r="N24" s="103" t="s">
        <v>296</v>
      </c>
      <c r="O24" s="104"/>
      <c r="P24" s="104"/>
      <c r="Q24" s="104"/>
      <c r="R24" s="104"/>
      <c r="S24" s="105">
        <v>43103</v>
      </c>
      <c r="T24" s="104">
        <v>2100</v>
      </c>
      <c r="U24" s="104" t="s">
        <v>38</v>
      </c>
      <c r="V24" s="106">
        <v>2520</v>
      </c>
      <c r="W24" s="107">
        <v>0</v>
      </c>
      <c r="X24" s="103" t="s">
        <v>297</v>
      </c>
      <c r="Y24" s="108">
        <v>2520</v>
      </c>
      <c r="Z24" s="107">
        <v>0</v>
      </c>
      <c r="AA24" s="103" t="s">
        <v>41</v>
      </c>
      <c r="AB24" s="109"/>
    </row>
    <row r="25" spans="1:30" ht="15.75" customHeight="1" x14ac:dyDescent="0.2">
      <c r="A25" s="101">
        <v>43035</v>
      </c>
      <c r="B25" s="102">
        <v>29198913</v>
      </c>
      <c r="C25" s="103" t="s">
        <v>298</v>
      </c>
      <c r="D25" s="104" t="s">
        <v>299</v>
      </c>
      <c r="E25" s="104" t="s">
        <v>255</v>
      </c>
      <c r="F25" s="3"/>
      <c r="G25" s="104" t="s">
        <v>209</v>
      </c>
      <c r="H25" s="103" t="s">
        <v>300</v>
      </c>
      <c r="I25" s="105">
        <v>43069</v>
      </c>
      <c r="J25" s="103" t="s">
        <v>31</v>
      </c>
      <c r="K25" s="104"/>
      <c r="L25" s="104"/>
      <c r="M25" s="103" t="s">
        <v>127</v>
      </c>
      <c r="N25" s="103" t="s">
        <v>301</v>
      </c>
      <c r="O25" s="104"/>
      <c r="P25" s="104"/>
      <c r="Q25" s="104"/>
      <c r="R25" s="104"/>
      <c r="S25" s="105">
        <v>43110</v>
      </c>
      <c r="T25" s="104"/>
      <c r="U25" s="104" t="s">
        <v>34</v>
      </c>
      <c r="V25" s="106">
        <v>4729.67</v>
      </c>
      <c r="W25" s="107">
        <v>0</v>
      </c>
      <c r="X25" s="103" t="s">
        <v>35</v>
      </c>
      <c r="Y25" s="108">
        <v>4729.67</v>
      </c>
      <c r="Z25" s="107">
        <v>0</v>
      </c>
      <c r="AA25" s="103" t="s">
        <v>41</v>
      </c>
      <c r="AB25" s="109"/>
    </row>
    <row r="26" spans="1:30" ht="15.75" customHeight="1" x14ac:dyDescent="0.25">
      <c r="A26" s="111">
        <v>42529</v>
      </c>
      <c r="B26" s="112"/>
      <c r="C26" s="113" t="s">
        <v>302</v>
      </c>
      <c r="D26" s="52" t="s">
        <v>220</v>
      </c>
      <c r="E26" s="114" t="s">
        <v>303</v>
      </c>
      <c r="F26" s="115"/>
      <c r="G26" s="52" t="s">
        <v>209</v>
      </c>
      <c r="H26" s="116" t="s">
        <v>304</v>
      </c>
      <c r="I26" s="117">
        <v>42540</v>
      </c>
      <c r="J26" s="113" t="s">
        <v>30</v>
      </c>
      <c r="K26" s="52" t="s">
        <v>30</v>
      </c>
      <c r="L26" s="118"/>
      <c r="M26" s="119" t="s">
        <v>143</v>
      </c>
      <c r="N26" s="120" t="s">
        <v>305</v>
      </c>
      <c r="O26" s="52" t="s">
        <v>143</v>
      </c>
      <c r="P26" s="121" t="s">
        <v>306</v>
      </c>
      <c r="Q26" s="52"/>
      <c r="R26" s="122"/>
      <c r="S26" s="123">
        <v>42802</v>
      </c>
      <c r="T26" s="124">
        <v>2150</v>
      </c>
      <c r="U26" s="125" t="s">
        <v>38</v>
      </c>
      <c r="V26" s="126">
        <v>2580</v>
      </c>
      <c r="W26" s="127">
        <v>0</v>
      </c>
      <c r="X26" s="61" t="s">
        <v>35</v>
      </c>
      <c r="Y26" s="128">
        <v>0</v>
      </c>
      <c r="Z26" s="127">
        <v>2580</v>
      </c>
      <c r="AA26" s="129" t="s">
        <v>41</v>
      </c>
      <c r="AB26" s="130"/>
    </row>
    <row r="27" spans="1:30" ht="15.75" customHeight="1" x14ac:dyDescent="0.25">
      <c r="A27" s="111">
        <v>42530</v>
      </c>
      <c r="B27" s="112"/>
      <c r="C27" s="113" t="s">
        <v>307</v>
      </c>
      <c r="D27" s="52" t="s">
        <v>308</v>
      </c>
      <c r="E27" s="52" t="s">
        <v>309</v>
      </c>
      <c r="F27" s="115"/>
      <c r="G27" s="52" t="s">
        <v>209</v>
      </c>
      <c r="H27" s="113" t="s">
        <v>310</v>
      </c>
      <c r="I27" s="117">
        <v>42636</v>
      </c>
      <c r="J27" s="113" t="s">
        <v>30</v>
      </c>
      <c r="K27" s="52" t="s">
        <v>30</v>
      </c>
      <c r="L27" s="52"/>
      <c r="M27" s="113" t="s">
        <v>138</v>
      </c>
      <c r="N27" s="113" t="s">
        <v>311</v>
      </c>
      <c r="O27" s="52" t="s">
        <v>138</v>
      </c>
      <c r="P27" s="52" t="s">
        <v>312</v>
      </c>
      <c r="Q27" s="52"/>
      <c r="R27" s="52"/>
      <c r="S27" s="131">
        <v>42754</v>
      </c>
      <c r="T27" s="125">
        <v>1000</v>
      </c>
      <c r="U27" s="125" t="s">
        <v>263</v>
      </c>
      <c r="V27" s="126">
        <v>909.5</v>
      </c>
      <c r="W27" s="132">
        <v>0</v>
      </c>
      <c r="X27" s="61" t="s">
        <v>35</v>
      </c>
      <c r="Y27" s="128">
        <v>0</v>
      </c>
      <c r="Z27" s="132">
        <v>909.5</v>
      </c>
      <c r="AA27" s="113" t="s">
        <v>313</v>
      </c>
      <c r="AB27" s="133" t="s">
        <v>314</v>
      </c>
    </row>
    <row r="28" spans="1:30" ht="15.75" customHeight="1" x14ac:dyDescent="0.25">
      <c r="A28" s="111">
        <v>42572</v>
      </c>
      <c r="B28" s="112"/>
      <c r="C28" s="113" t="s">
        <v>315</v>
      </c>
      <c r="D28" s="52" t="s">
        <v>238</v>
      </c>
      <c r="E28" s="52" t="s">
        <v>316</v>
      </c>
      <c r="F28" s="115"/>
      <c r="G28" s="52" t="s">
        <v>209</v>
      </c>
      <c r="H28" s="113" t="s">
        <v>317</v>
      </c>
      <c r="I28" s="117">
        <v>42788</v>
      </c>
      <c r="J28" s="113" t="s">
        <v>30</v>
      </c>
      <c r="K28" s="52"/>
      <c r="L28" s="52"/>
      <c r="M28" s="113" t="s">
        <v>147</v>
      </c>
      <c r="N28" s="113" t="s">
        <v>318</v>
      </c>
      <c r="O28" s="52"/>
      <c r="P28" s="52"/>
      <c r="Q28" s="52"/>
      <c r="R28" s="52"/>
      <c r="S28" s="131">
        <v>42816</v>
      </c>
      <c r="T28" s="125">
        <v>3408.82</v>
      </c>
      <c r="U28" s="125" t="s">
        <v>34</v>
      </c>
      <c r="V28" s="120">
        <v>3472.19</v>
      </c>
      <c r="W28" s="132">
        <v>0</v>
      </c>
      <c r="X28" s="61" t="s">
        <v>35</v>
      </c>
      <c r="Y28" s="128">
        <v>0</v>
      </c>
      <c r="Z28" s="132">
        <v>3472.19</v>
      </c>
      <c r="AA28" s="113" t="s">
        <v>41</v>
      </c>
      <c r="AB28" s="133"/>
    </row>
    <row r="29" spans="1:30" ht="15.75" customHeight="1" x14ac:dyDescent="0.25">
      <c r="A29" s="111">
        <v>42573</v>
      </c>
      <c r="B29" s="112"/>
      <c r="C29" s="113" t="s">
        <v>319</v>
      </c>
      <c r="D29" s="52" t="s">
        <v>207</v>
      </c>
      <c r="E29" s="52" t="s">
        <v>320</v>
      </c>
      <c r="F29" s="115"/>
      <c r="G29" s="52" t="s">
        <v>209</v>
      </c>
      <c r="H29" s="113" t="s">
        <v>321</v>
      </c>
      <c r="I29" s="117">
        <v>42677</v>
      </c>
      <c r="J29" s="113" t="s">
        <v>30</v>
      </c>
      <c r="K29" s="52"/>
      <c r="L29" s="52"/>
      <c r="M29" s="113" t="s">
        <v>147</v>
      </c>
      <c r="N29" s="113" t="s">
        <v>322</v>
      </c>
      <c r="O29" s="52"/>
      <c r="P29" s="52"/>
      <c r="Q29" s="52"/>
      <c r="R29" s="52"/>
      <c r="S29" s="134">
        <v>42597</v>
      </c>
      <c r="T29" s="125">
        <v>1500</v>
      </c>
      <c r="U29" s="125" t="s">
        <v>38</v>
      </c>
      <c r="V29" s="126">
        <v>351.11</v>
      </c>
      <c r="W29" s="132">
        <v>351.11</v>
      </c>
      <c r="X29" s="61" t="s">
        <v>106</v>
      </c>
      <c r="Y29" s="128">
        <v>0</v>
      </c>
      <c r="Z29" s="132">
        <v>351.11</v>
      </c>
      <c r="AA29" s="113" t="s">
        <v>41</v>
      </c>
      <c r="AB29" s="133"/>
    </row>
    <row r="30" spans="1:30" ht="15.75" customHeight="1" x14ac:dyDescent="0.25">
      <c r="A30" s="135">
        <v>42597</v>
      </c>
      <c r="B30" s="136"/>
      <c r="C30" s="137" t="s">
        <v>323</v>
      </c>
      <c r="D30" s="138" t="s">
        <v>324</v>
      </c>
      <c r="E30" s="138" t="s">
        <v>325</v>
      </c>
      <c r="F30" s="139"/>
      <c r="G30" s="138" t="s">
        <v>326</v>
      </c>
      <c r="H30" s="137" t="s">
        <v>327</v>
      </c>
      <c r="I30" s="140">
        <v>42738</v>
      </c>
      <c r="J30" s="137" t="s">
        <v>30</v>
      </c>
      <c r="K30" s="138"/>
      <c r="L30" s="138"/>
      <c r="M30" s="137" t="s">
        <v>147</v>
      </c>
      <c r="N30" s="137" t="s">
        <v>328</v>
      </c>
      <c r="O30" s="138"/>
      <c r="P30" s="138"/>
      <c r="Q30" s="138"/>
      <c r="R30" s="138"/>
      <c r="S30" s="141">
        <v>42754</v>
      </c>
      <c r="T30" s="142">
        <v>1495</v>
      </c>
      <c r="U30" s="142" t="s">
        <v>263</v>
      </c>
      <c r="V30" s="143">
        <v>1424.83</v>
      </c>
      <c r="W30" s="144">
        <v>0</v>
      </c>
      <c r="X30" s="61" t="s">
        <v>35</v>
      </c>
      <c r="Y30" s="128">
        <v>0</v>
      </c>
      <c r="Z30" s="144">
        <v>1424.83</v>
      </c>
      <c r="AA30" s="137" t="s">
        <v>41</v>
      </c>
      <c r="AB30" s="145"/>
    </row>
    <row r="31" spans="1:30" ht="15.75" customHeight="1" x14ac:dyDescent="0.25">
      <c r="A31" s="146">
        <v>42642</v>
      </c>
      <c r="B31" s="147"/>
      <c r="C31" s="148" t="s">
        <v>329</v>
      </c>
      <c r="D31" s="149" t="s">
        <v>330</v>
      </c>
      <c r="E31" s="149" t="s">
        <v>331</v>
      </c>
      <c r="F31" s="150"/>
      <c r="G31" s="151" t="s">
        <v>209</v>
      </c>
      <c r="H31" s="152" t="s">
        <v>332</v>
      </c>
      <c r="I31" s="153">
        <v>42726</v>
      </c>
      <c r="J31" s="148" t="s">
        <v>30</v>
      </c>
      <c r="K31" s="151"/>
      <c r="L31" s="151"/>
      <c r="M31" s="148" t="s">
        <v>32</v>
      </c>
      <c r="N31" s="154" t="s">
        <v>333</v>
      </c>
      <c r="O31" s="151"/>
      <c r="P31" s="151"/>
      <c r="Q31" s="151"/>
      <c r="R31" s="151"/>
      <c r="S31" s="153">
        <v>42753</v>
      </c>
      <c r="T31" s="155">
        <v>1000</v>
      </c>
      <c r="U31" s="156" t="s">
        <v>38</v>
      </c>
      <c r="V31" s="157">
        <v>1200</v>
      </c>
      <c r="W31" s="158">
        <v>540</v>
      </c>
      <c r="X31" s="61" t="s">
        <v>35</v>
      </c>
      <c r="Y31" s="128">
        <v>0</v>
      </c>
      <c r="Z31" s="159">
        <v>1200</v>
      </c>
      <c r="AA31" s="148" t="s">
        <v>41</v>
      </c>
      <c r="AB31" s="145"/>
    </row>
    <row r="32" spans="1:30" ht="15.75" customHeight="1" x14ac:dyDescent="0.25">
      <c r="A32" s="146">
        <v>42642</v>
      </c>
      <c r="B32" s="147"/>
      <c r="C32" s="148" t="s">
        <v>329</v>
      </c>
      <c r="D32" s="149" t="s">
        <v>330</v>
      </c>
      <c r="E32" s="149" t="s">
        <v>331</v>
      </c>
      <c r="F32" s="150"/>
      <c r="G32" s="151" t="s">
        <v>209</v>
      </c>
      <c r="H32" s="152" t="s">
        <v>332</v>
      </c>
      <c r="I32" s="153">
        <v>42726</v>
      </c>
      <c r="J32" s="148" t="s">
        <v>30</v>
      </c>
      <c r="K32" s="151"/>
      <c r="L32" s="151"/>
      <c r="M32" s="148" t="s">
        <v>32</v>
      </c>
      <c r="N32" s="154" t="s">
        <v>333</v>
      </c>
      <c r="O32" s="151"/>
      <c r="P32" s="151"/>
      <c r="Q32" s="151"/>
      <c r="R32" s="151"/>
      <c r="S32" s="153">
        <v>42387</v>
      </c>
      <c r="T32" s="155">
        <v>540</v>
      </c>
      <c r="U32" s="156" t="s">
        <v>38</v>
      </c>
      <c r="V32" s="157">
        <v>540</v>
      </c>
      <c r="W32" s="158">
        <v>0</v>
      </c>
      <c r="X32" s="61" t="s">
        <v>35</v>
      </c>
      <c r="Y32" s="128">
        <v>0</v>
      </c>
      <c r="Z32" s="159">
        <v>540</v>
      </c>
      <c r="AA32" s="148" t="s">
        <v>41</v>
      </c>
      <c r="AB32" s="145"/>
    </row>
    <row r="33" spans="1:28" ht="15.75" customHeight="1" x14ac:dyDescent="0.25">
      <c r="A33" s="146">
        <v>42648</v>
      </c>
      <c r="B33" s="147"/>
      <c r="C33" s="148" t="s">
        <v>334</v>
      </c>
      <c r="D33" s="151" t="s">
        <v>335</v>
      </c>
      <c r="E33" s="151" t="s">
        <v>247</v>
      </c>
      <c r="F33" s="150"/>
      <c r="G33" s="151" t="s">
        <v>326</v>
      </c>
      <c r="H33" s="148" t="s">
        <v>336</v>
      </c>
      <c r="I33" s="153">
        <v>42649</v>
      </c>
      <c r="J33" s="148" t="s">
        <v>30</v>
      </c>
      <c r="K33" s="151"/>
      <c r="L33" s="151"/>
      <c r="M33" s="148" t="s">
        <v>147</v>
      </c>
      <c r="N33" s="110" t="s">
        <v>337</v>
      </c>
      <c r="O33" s="151"/>
      <c r="P33" s="151"/>
      <c r="Q33" s="151"/>
      <c r="R33" s="151"/>
      <c r="S33" s="153">
        <v>42767</v>
      </c>
      <c r="T33" s="155">
        <v>990</v>
      </c>
      <c r="U33" s="156" t="s">
        <v>38</v>
      </c>
      <c r="V33" s="157">
        <v>1188</v>
      </c>
      <c r="W33" s="158">
        <v>0</v>
      </c>
      <c r="X33" s="61" t="s">
        <v>35</v>
      </c>
      <c r="Y33" s="128">
        <v>0</v>
      </c>
      <c r="Z33" s="159">
        <v>1188</v>
      </c>
      <c r="AA33" s="148" t="s">
        <v>41</v>
      </c>
      <c r="AB33" s="145"/>
    </row>
    <row r="34" spans="1:28" ht="15.75" customHeight="1" x14ac:dyDescent="0.25">
      <c r="A34" s="146">
        <v>42696</v>
      </c>
      <c r="B34" s="147"/>
      <c r="C34" s="148" t="s">
        <v>338</v>
      </c>
      <c r="D34" s="151" t="s">
        <v>339</v>
      </c>
      <c r="E34" s="151" t="s">
        <v>340</v>
      </c>
      <c r="F34" s="150"/>
      <c r="G34" s="151" t="s">
        <v>326</v>
      </c>
      <c r="H34" s="160" t="s">
        <v>341</v>
      </c>
      <c r="I34" s="153">
        <v>42775</v>
      </c>
      <c r="J34" s="148" t="s">
        <v>30</v>
      </c>
      <c r="K34" s="151"/>
      <c r="L34" s="151"/>
      <c r="M34" s="148" t="s">
        <v>145</v>
      </c>
      <c r="N34" s="110" t="s">
        <v>342</v>
      </c>
      <c r="O34" s="151"/>
      <c r="P34" s="151"/>
      <c r="Q34" s="151"/>
      <c r="R34" s="151"/>
      <c r="S34" s="153">
        <v>42782</v>
      </c>
      <c r="T34" s="155">
        <v>2490</v>
      </c>
      <c r="U34" s="156" t="s">
        <v>263</v>
      </c>
      <c r="V34" s="157">
        <v>2421.98</v>
      </c>
      <c r="W34" s="158">
        <v>0</v>
      </c>
      <c r="X34" s="61" t="s">
        <v>35</v>
      </c>
      <c r="Y34" s="128">
        <v>0</v>
      </c>
      <c r="Z34" s="159">
        <v>2421.98</v>
      </c>
      <c r="AA34" s="148" t="s">
        <v>41</v>
      </c>
      <c r="AB34" s="145"/>
    </row>
    <row r="35" spans="1:28" ht="15.75" customHeight="1" x14ac:dyDescent="0.25">
      <c r="A35" s="146">
        <v>42662</v>
      </c>
      <c r="B35" s="147"/>
      <c r="C35" s="148" t="s">
        <v>343</v>
      </c>
      <c r="D35" s="151" t="s">
        <v>344</v>
      </c>
      <c r="E35" s="151" t="s">
        <v>345</v>
      </c>
      <c r="F35" s="150"/>
      <c r="G35" s="151" t="s">
        <v>209</v>
      </c>
      <c r="H35" s="160" t="s">
        <v>346</v>
      </c>
      <c r="I35" s="153">
        <v>42662</v>
      </c>
      <c r="J35" s="148" t="s">
        <v>30</v>
      </c>
      <c r="K35" s="151"/>
      <c r="L35" s="151"/>
      <c r="M35" s="148" t="s">
        <v>147</v>
      </c>
      <c r="N35" s="110" t="s">
        <v>347</v>
      </c>
      <c r="O35" s="151"/>
      <c r="P35" s="151"/>
      <c r="Q35" s="151"/>
      <c r="R35" s="151"/>
      <c r="S35" s="153">
        <v>42683</v>
      </c>
      <c r="T35" s="155">
        <v>1360</v>
      </c>
      <c r="U35" s="156" t="s">
        <v>38</v>
      </c>
      <c r="V35" s="157">
        <v>1200</v>
      </c>
      <c r="W35" s="158">
        <v>1200</v>
      </c>
      <c r="X35" s="61" t="s">
        <v>105</v>
      </c>
      <c r="Y35" s="128">
        <v>0</v>
      </c>
      <c r="Z35" s="159">
        <v>1200</v>
      </c>
      <c r="AA35" s="148" t="s">
        <v>41</v>
      </c>
      <c r="AB35" s="145"/>
    </row>
    <row r="36" spans="1:28" ht="15.75" customHeight="1" x14ac:dyDescent="0.25">
      <c r="A36" s="146">
        <v>42668</v>
      </c>
      <c r="B36" s="147"/>
      <c r="C36" s="148" t="s">
        <v>348</v>
      </c>
      <c r="D36" s="151" t="s">
        <v>238</v>
      </c>
      <c r="E36" s="151" t="s">
        <v>349</v>
      </c>
      <c r="F36" s="150"/>
      <c r="G36" s="151" t="s">
        <v>209</v>
      </c>
      <c r="H36" s="160" t="s">
        <v>350</v>
      </c>
      <c r="I36" s="153">
        <v>42675</v>
      </c>
      <c r="J36" s="148" t="s">
        <v>30</v>
      </c>
      <c r="K36" s="151"/>
      <c r="L36" s="151"/>
      <c r="M36" s="148" t="s">
        <v>145</v>
      </c>
      <c r="N36" s="110" t="s">
        <v>351</v>
      </c>
      <c r="O36" s="151"/>
      <c r="P36" s="151"/>
      <c r="Q36" s="151"/>
      <c r="R36" s="151"/>
      <c r="S36" s="153">
        <v>42774</v>
      </c>
      <c r="T36" s="155">
        <v>992.16</v>
      </c>
      <c r="U36" s="156" t="s">
        <v>34</v>
      </c>
      <c r="V36" s="157">
        <v>1037.28</v>
      </c>
      <c r="W36" s="158">
        <v>0</v>
      </c>
      <c r="X36" s="61" t="s">
        <v>35</v>
      </c>
      <c r="Y36" s="128">
        <v>0</v>
      </c>
      <c r="Z36" s="159">
        <v>1037.28</v>
      </c>
      <c r="AA36" s="148" t="s">
        <v>41</v>
      </c>
      <c r="AB36" s="161"/>
    </row>
    <row r="37" spans="1:28" ht="15.75" customHeight="1" x14ac:dyDescent="0.25">
      <c r="A37" s="146">
        <v>42671</v>
      </c>
      <c r="B37" s="147"/>
      <c r="C37" s="148" t="s">
        <v>352</v>
      </c>
      <c r="D37" s="151" t="s">
        <v>238</v>
      </c>
      <c r="E37" s="151" t="s">
        <v>353</v>
      </c>
      <c r="F37" s="150"/>
      <c r="G37" s="151" t="s">
        <v>209</v>
      </c>
      <c r="H37" s="148" t="s">
        <v>354</v>
      </c>
      <c r="I37" s="153">
        <v>42684</v>
      </c>
      <c r="J37" s="148" t="s">
        <v>30</v>
      </c>
      <c r="K37" s="151" t="s">
        <v>30</v>
      </c>
      <c r="L37" s="151" t="s">
        <v>117</v>
      </c>
      <c r="M37" s="148" t="s">
        <v>147</v>
      </c>
      <c r="N37" s="148" t="s">
        <v>355</v>
      </c>
      <c r="O37" s="151" t="s">
        <v>147</v>
      </c>
      <c r="P37" s="151" t="s">
        <v>356</v>
      </c>
      <c r="Q37" s="151" t="s">
        <v>117</v>
      </c>
      <c r="R37" s="151">
        <v>671571</v>
      </c>
      <c r="S37" s="153">
        <v>42760</v>
      </c>
      <c r="T37" s="155">
        <v>2164.6999999999998</v>
      </c>
      <c r="U37" s="156" t="s">
        <v>34</v>
      </c>
      <c r="V37" s="157">
        <v>2320.77</v>
      </c>
      <c r="W37" s="158">
        <v>0</v>
      </c>
      <c r="X37" s="61" t="s">
        <v>35</v>
      </c>
      <c r="Y37" s="128">
        <v>0</v>
      </c>
      <c r="Z37" s="159">
        <v>2320.77</v>
      </c>
      <c r="AA37" s="148" t="s">
        <v>41</v>
      </c>
      <c r="AB37" s="145"/>
    </row>
    <row r="38" spans="1:28" ht="15.75" customHeight="1" x14ac:dyDescent="0.25">
      <c r="A38" s="146">
        <v>42669</v>
      </c>
      <c r="B38" s="147"/>
      <c r="C38" s="148" t="s">
        <v>357</v>
      </c>
      <c r="D38" s="151" t="s">
        <v>238</v>
      </c>
      <c r="E38" s="151" t="s">
        <v>358</v>
      </c>
      <c r="F38" s="150"/>
      <c r="G38" s="151" t="s">
        <v>326</v>
      </c>
      <c r="H38" s="148" t="s">
        <v>359</v>
      </c>
      <c r="I38" s="153">
        <v>42676</v>
      </c>
      <c r="J38" s="148" t="s">
        <v>30</v>
      </c>
      <c r="K38" s="151"/>
      <c r="L38" s="151"/>
      <c r="M38" s="148" t="s">
        <v>147</v>
      </c>
      <c r="N38" s="148" t="s">
        <v>360</v>
      </c>
      <c r="O38" s="151"/>
      <c r="P38" s="151"/>
      <c r="Q38" s="151"/>
      <c r="R38" s="151"/>
      <c r="S38" s="153">
        <v>42760</v>
      </c>
      <c r="T38" s="155">
        <v>1172.55</v>
      </c>
      <c r="U38" s="156" t="s">
        <v>34</v>
      </c>
      <c r="V38" s="157">
        <v>1257.0899999999999</v>
      </c>
      <c r="W38" s="158">
        <v>0</v>
      </c>
      <c r="X38" s="61" t="s">
        <v>35</v>
      </c>
      <c r="Y38" s="128">
        <v>0</v>
      </c>
      <c r="Z38" s="159">
        <v>1257.0899999999999</v>
      </c>
      <c r="AA38" s="148" t="s">
        <v>41</v>
      </c>
      <c r="AB38" s="145"/>
    </row>
    <row r="39" spans="1:28" ht="15.75" customHeight="1" x14ac:dyDescent="0.2">
      <c r="A39" s="146">
        <v>42698</v>
      </c>
      <c r="B39" s="147"/>
      <c r="C39" s="148" t="s">
        <v>361</v>
      </c>
      <c r="D39" s="151" t="s">
        <v>335</v>
      </c>
      <c r="E39" s="151" t="s">
        <v>247</v>
      </c>
      <c r="F39" s="162"/>
      <c r="G39" s="151" t="s">
        <v>326</v>
      </c>
      <c r="H39" s="152" t="s">
        <v>362</v>
      </c>
      <c r="I39" s="153">
        <v>42797</v>
      </c>
      <c r="J39" s="148" t="s">
        <v>30</v>
      </c>
      <c r="K39" s="151" t="s">
        <v>30</v>
      </c>
      <c r="L39" s="151"/>
      <c r="M39" s="148" t="s">
        <v>32</v>
      </c>
      <c r="N39" s="110" t="s">
        <v>363</v>
      </c>
      <c r="O39" s="151" t="s">
        <v>32</v>
      </c>
      <c r="P39" s="121" t="s">
        <v>364</v>
      </c>
      <c r="Q39" s="151"/>
      <c r="R39" s="151"/>
      <c r="S39" s="153">
        <v>42788</v>
      </c>
      <c r="T39" s="155">
        <v>1110</v>
      </c>
      <c r="U39" s="156" t="s">
        <v>38</v>
      </c>
      <c r="V39" s="157">
        <v>1332</v>
      </c>
      <c r="W39" s="158">
        <v>0</v>
      </c>
      <c r="X39" s="61" t="s">
        <v>35</v>
      </c>
      <c r="Y39" s="128">
        <v>0</v>
      </c>
      <c r="Z39" s="159">
        <v>1332</v>
      </c>
      <c r="AA39" s="148" t="s">
        <v>41</v>
      </c>
      <c r="AB39" s="145"/>
    </row>
    <row r="40" spans="1:28" ht="15.75" customHeight="1" x14ac:dyDescent="0.25">
      <c r="A40" s="146">
        <v>42683</v>
      </c>
      <c r="B40" s="147"/>
      <c r="C40" s="148" t="s">
        <v>365</v>
      </c>
      <c r="D40" s="151" t="s">
        <v>366</v>
      </c>
      <c r="E40" s="151" t="s">
        <v>345</v>
      </c>
      <c r="F40" s="150"/>
      <c r="G40" s="151" t="s">
        <v>209</v>
      </c>
      <c r="H40" s="148" t="s">
        <v>367</v>
      </c>
      <c r="I40" s="153">
        <v>42692</v>
      </c>
      <c r="J40" s="148" t="s">
        <v>30</v>
      </c>
      <c r="K40" s="151"/>
      <c r="L40" s="151"/>
      <c r="M40" s="148" t="s">
        <v>147</v>
      </c>
      <c r="N40" s="148" t="s">
        <v>368</v>
      </c>
      <c r="O40" s="151"/>
      <c r="P40" s="151"/>
      <c r="Q40" s="151"/>
      <c r="R40" s="151"/>
      <c r="S40" s="153">
        <v>42767</v>
      </c>
      <c r="T40" s="155">
        <v>1360</v>
      </c>
      <c r="U40" s="156" t="s">
        <v>38</v>
      </c>
      <c r="V40" s="157">
        <v>1632</v>
      </c>
      <c r="W40" s="158">
        <v>0</v>
      </c>
      <c r="X40" s="61" t="s">
        <v>105</v>
      </c>
      <c r="Y40" s="128">
        <v>0</v>
      </c>
      <c r="Z40" s="159">
        <v>1632</v>
      </c>
      <c r="AA40" s="148" t="s">
        <v>41</v>
      </c>
      <c r="AB40" s="145"/>
    </row>
    <row r="41" spans="1:28" ht="15.75" customHeight="1" x14ac:dyDescent="0.25">
      <c r="A41" s="146">
        <v>42713</v>
      </c>
      <c r="B41" s="147"/>
      <c r="C41" s="148" t="s">
        <v>369</v>
      </c>
      <c r="D41" s="151" t="s">
        <v>370</v>
      </c>
      <c r="E41" s="151" t="s">
        <v>371</v>
      </c>
      <c r="F41" s="150"/>
      <c r="G41" s="151" t="s">
        <v>209</v>
      </c>
      <c r="H41" s="148" t="s">
        <v>372</v>
      </c>
      <c r="I41" s="153">
        <v>42773</v>
      </c>
      <c r="J41" s="148" t="s">
        <v>30</v>
      </c>
      <c r="K41" s="151" t="s">
        <v>30</v>
      </c>
      <c r="L41" s="151" t="s">
        <v>30</v>
      </c>
      <c r="M41" s="148" t="s">
        <v>147</v>
      </c>
      <c r="N41" s="152" t="s">
        <v>373</v>
      </c>
      <c r="O41" s="151" t="s">
        <v>147</v>
      </c>
      <c r="P41" s="151" t="s">
        <v>374</v>
      </c>
      <c r="Q41" s="151" t="s">
        <v>147</v>
      </c>
      <c r="R41" s="151" t="s">
        <v>375</v>
      </c>
      <c r="S41" s="153">
        <v>42754</v>
      </c>
      <c r="T41" s="155">
        <v>3226.8</v>
      </c>
      <c r="U41" s="156" t="s">
        <v>263</v>
      </c>
      <c r="V41" s="157">
        <v>2562.7800000000002</v>
      </c>
      <c r="W41" s="158">
        <v>0</v>
      </c>
      <c r="X41" s="61" t="s">
        <v>35</v>
      </c>
      <c r="Y41" s="128">
        <v>0</v>
      </c>
      <c r="Z41" s="163">
        <v>2562.7800000000002</v>
      </c>
      <c r="AA41" s="148" t="s">
        <v>41</v>
      </c>
      <c r="AB41" s="145"/>
    </row>
    <row r="42" spans="1:28" ht="15.75" customHeight="1" x14ac:dyDescent="0.25">
      <c r="A42" s="146">
        <v>42717</v>
      </c>
      <c r="B42" s="147"/>
      <c r="C42" s="148" t="s">
        <v>376</v>
      </c>
      <c r="D42" s="151" t="s">
        <v>377</v>
      </c>
      <c r="E42" s="151" t="s">
        <v>378</v>
      </c>
      <c r="F42" s="150"/>
      <c r="G42" s="151" t="s">
        <v>209</v>
      </c>
      <c r="H42" s="148" t="s">
        <v>379</v>
      </c>
      <c r="I42" s="153">
        <v>42779</v>
      </c>
      <c r="J42" s="148" t="s">
        <v>30</v>
      </c>
      <c r="K42" s="151" t="s">
        <v>30</v>
      </c>
      <c r="L42" s="151"/>
      <c r="M42" s="148" t="s">
        <v>147</v>
      </c>
      <c r="N42" s="110" t="s">
        <v>380</v>
      </c>
      <c r="O42" s="151" t="s">
        <v>147</v>
      </c>
      <c r="P42" s="121" t="s">
        <v>381</v>
      </c>
      <c r="Q42" s="151"/>
      <c r="R42" s="151"/>
      <c r="S42" s="153">
        <v>42754</v>
      </c>
      <c r="T42" s="155">
        <v>2689</v>
      </c>
      <c r="U42" s="156" t="s">
        <v>263</v>
      </c>
      <c r="V42" s="157">
        <v>2221.5500000000002</v>
      </c>
      <c r="W42" s="158">
        <v>0</v>
      </c>
      <c r="X42" s="61" t="s">
        <v>35</v>
      </c>
      <c r="Y42" s="128">
        <v>0</v>
      </c>
      <c r="Z42" s="159">
        <v>2221.5500000000002</v>
      </c>
      <c r="AA42" s="148" t="s">
        <v>41</v>
      </c>
      <c r="AB42" s="145"/>
    </row>
    <row r="43" spans="1:28" ht="15.75" customHeight="1" x14ac:dyDescent="0.25">
      <c r="A43" s="146">
        <v>42717</v>
      </c>
      <c r="B43" s="147"/>
      <c r="C43" s="148" t="s">
        <v>382</v>
      </c>
      <c r="D43" s="151" t="s">
        <v>324</v>
      </c>
      <c r="E43" s="151" t="s">
        <v>383</v>
      </c>
      <c r="F43" s="150"/>
      <c r="G43" s="151" t="s">
        <v>326</v>
      </c>
      <c r="H43" s="148" t="s">
        <v>384</v>
      </c>
      <c r="I43" s="153">
        <v>42731</v>
      </c>
      <c r="J43" s="148" t="s">
        <v>30</v>
      </c>
      <c r="K43" s="151"/>
      <c r="L43" s="151"/>
      <c r="M43" s="148" t="s">
        <v>147</v>
      </c>
      <c r="N43" s="110" t="s">
        <v>385</v>
      </c>
      <c r="O43" s="151"/>
      <c r="P43" s="156"/>
      <c r="Q43" s="151"/>
      <c r="R43" s="156"/>
      <c r="S43" s="153">
        <v>42754</v>
      </c>
      <c r="T43" s="155">
        <v>2700</v>
      </c>
      <c r="U43" s="156" t="s">
        <v>263</v>
      </c>
      <c r="V43" s="157">
        <v>2144.39</v>
      </c>
      <c r="W43" s="158">
        <v>0</v>
      </c>
      <c r="X43" s="61" t="s">
        <v>35</v>
      </c>
      <c r="Y43" s="128">
        <v>0</v>
      </c>
      <c r="Z43" s="164">
        <v>2144.39</v>
      </c>
      <c r="AA43" s="148" t="s">
        <v>41</v>
      </c>
      <c r="AB43" s="145"/>
    </row>
    <row r="44" spans="1:28" ht="15.75" customHeight="1" x14ac:dyDescent="0.25">
      <c r="A44" s="146">
        <v>42717</v>
      </c>
      <c r="B44" s="147"/>
      <c r="C44" s="110" t="s">
        <v>386</v>
      </c>
      <c r="D44" s="151" t="s">
        <v>387</v>
      </c>
      <c r="E44" s="151" t="s">
        <v>388</v>
      </c>
      <c r="F44" s="150"/>
      <c r="G44" s="151" t="s">
        <v>326</v>
      </c>
      <c r="H44" s="148" t="s">
        <v>389</v>
      </c>
      <c r="I44" s="153">
        <v>42683</v>
      </c>
      <c r="J44" s="148" t="s">
        <v>30</v>
      </c>
      <c r="K44" s="151"/>
      <c r="L44" s="151"/>
      <c r="M44" s="148" t="s">
        <v>147</v>
      </c>
      <c r="N44" s="148" t="s">
        <v>390</v>
      </c>
      <c r="O44" s="151"/>
      <c r="P44" s="151"/>
      <c r="Q44" s="151"/>
      <c r="R44" s="151"/>
      <c r="S44" s="153">
        <v>42714</v>
      </c>
      <c r="T44" s="155">
        <v>1300</v>
      </c>
      <c r="U44" s="156" t="s">
        <v>38</v>
      </c>
      <c r="V44" s="157">
        <v>1560</v>
      </c>
      <c r="W44" s="158">
        <v>0</v>
      </c>
      <c r="X44" s="61" t="s">
        <v>35</v>
      </c>
      <c r="Y44" s="128">
        <v>0</v>
      </c>
      <c r="Z44" s="164">
        <v>1560</v>
      </c>
      <c r="AA44" s="148" t="s">
        <v>41</v>
      </c>
      <c r="AB44" s="145"/>
    </row>
    <row r="45" spans="1:28" ht="15.75" customHeight="1" x14ac:dyDescent="0.25">
      <c r="A45" s="146">
        <v>42719</v>
      </c>
      <c r="B45" s="147"/>
      <c r="C45" s="110" t="s">
        <v>391</v>
      </c>
      <c r="D45" s="151" t="s">
        <v>392</v>
      </c>
      <c r="E45" s="151" t="s">
        <v>247</v>
      </c>
      <c r="F45" s="150"/>
      <c r="G45" s="151" t="s">
        <v>326</v>
      </c>
      <c r="H45" s="148" t="s">
        <v>393</v>
      </c>
      <c r="I45" s="153">
        <v>42713</v>
      </c>
      <c r="J45" s="148" t="s">
        <v>30</v>
      </c>
      <c r="K45" s="151"/>
      <c r="L45" s="151"/>
      <c r="M45" s="148" t="s">
        <v>32</v>
      </c>
      <c r="N45" s="165" t="s">
        <v>394</v>
      </c>
      <c r="O45" s="151"/>
      <c r="P45" s="166"/>
      <c r="Q45" s="151"/>
      <c r="R45" s="151"/>
      <c r="S45" s="153">
        <v>42760</v>
      </c>
      <c r="T45" s="155">
        <v>990</v>
      </c>
      <c r="U45" s="156" t="s">
        <v>38</v>
      </c>
      <c r="V45" s="157">
        <v>1188</v>
      </c>
      <c r="W45" s="158">
        <v>0</v>
      </c>
      <c r="X45" s="61" t="s">
        <v>35</v>
      </c>
      <c r="Y45" s="128">
        <v>0</v>
      </c>
      <c r="Z45" s="159">
        <v>1188</v>
      </c>
      <c r="AA45" s="148" t="s">
        <v>41</v>
      </c>
      <c r="AB45" s="145"/>
    </row>
    <row r="46" spans="1:28" ht="15.75" customHeight="1" x14ac:dyDescent="0.25">
      <c r="A46" s="146">
        <v>42719</v>
      </c>
      <c r="B46" s="147"/>
      <c r="C46" s="148" t="s">
        <v>395</v>
      </c>
      <c r="D46" s="151"/>
      <c r="E46" s="151" t="s">
        <v>396</v>
      </c>
      <c r="F46" s="150"/>
      <c r="G46" s="151" t="s">
        <v>209</v>
      </c>
      <c r="H46" s="148" t="s">
        <v>397</v>
      </c>
      <c r="I46" s="153">
        <v>42789</v>
      </c>
      <c r="J46" s="148" t="s">
        <v>30</v>
      </c>
      <c r="K46" s="151" t="s">
        <v>30</v>
      </c>
      <c r="L46" s="151"/>
      <c r="M46" s="148" t="s">
        <v>145</v>
      </c>
      <c r="N46" s="110" t="s">
        <v>398</v>
      </c>
      <c r="O46" s="151" t="s">
        <v>143</v>
      </c>
      <c r="P46" s="121" t="s">
        <v>399</v>
      </c>
      <c r="Q46" s="151"/>
      <c r="R46" s="151"/>
      <c r="S46" s="153">
        <v>42760</v>
      </c>
      <c r="T46" s="121">
        <v>4740.7</v>
      </c>
      <c r="U46" s="121" t="s">
        <v>34</v>
      </c>
      <c r="V46" s="110">
        <v>4800.71</v>
      </c>
      <c r="W46" s="132">
        <v>0</v>
      </c>
      <c r="X46" s="61" t="s">
        <v>35</v>
      </c>
      <c r="Y46" s="128">
        <v>0</v>
      </c>
      <c r="Z46" s="132">
        <v>4800.71</v>
      </c>
      <c r="AA46" s="148" t="s">
        <v>41</v>
      </c>
      <c r="AB46" s="145"/>
    </row>
    <row r="47" spans="1:28" ht="15.75" customHeight="1" x14ac:dyDescent="0.25">
      <c r="A47" s="146">
        <v>42720</v>
      </c>
      <c r="B47" s="147"/>
      <c r="C47" s="148" t="s">
        <v>400</v>
      </c>
      <c r="D47" s="151" t="s">
        <v>401</v>
      </c>
      <c r="E47" s="151" t="s">
        <v>402</v>
      </c>
      <c r="F47" s="150"/>
      <c r="G47" s="151" t="s">
        <v>209</v>
      </c>
      <c r="H47" s="167" t="s">
        <v>403</v>
      </c>
      <c r="I47" s="153">
        <v>42755</v>
      </c>
      <c r="J47" s="148" t="s">
        <v>30</v>
      </c>
      <c r="K47" s="151" t="s">
        <v>30</v>
      </c>
      <c r="L47" s="151"/>
      <c r="M47" s="148" t="s">
        <v>32</v>
      </c>
      <c r="N47" s="148" t="s">
        <v>363</v>
      </c>
      <c r="O47" s="151" t="s">
        <v>32</v>
      </c>
      <c r="P47" s="151" t="s">
        <v>404</v>
      </c>
      <c r="Q47" s="151"/>
      <c r="R47" s="151"/>
      <c r="S47" s="153">
        <v>42782</v>
      </c>
      <c r="T47" s="155">
        <v>3070</v>
      </c>
      <c r="U47" s="156" t="s">
        <v>263</v>
      </c>
      <c r="V47" s="157">
        <v>2986.14</v>
      </c>
      <c r="W47" s="158">
        <v>0</v>
      </c>
      <c r="X47" s="61" t="s">
        <v>35</v>
      </c>
      <c r="Y47" s="128">
        <v>0</v>
      </c>
      <c r="Z47" s="159">
        <v>2986.14</v>
      </c>
      <c r="AA47" s="148" t="s">
        <v>405</v>
      </c>
      <c r="AB47" s="145"/>
    </row>
    <row r="48" spans="1:28" ht="15.75" customHeight="1" x14ac:dyDescent="0.25">
      <c r="A48" s="146">
        <v>42720</v>
      </c>
      <c r="B48" s="147"/>
      <c r="C48" s="148" t="s">
        <v>406</v>
      </c>
      <c r="D48" s="151" t="s">
        <v>299</v>
      </c>
      <c r="E48" s="151" t="s">
        <v>407</v>
      </c>
      <c r="F48" s="150"/>
      <c r="G48" s="151" t="s">
        <v>326</v>
      </c>
      <c r="H48" s="167" t="s">
        <v>408</v>
      </c>
      <c r="I48" s="153">
        <v>42745</v>
      </c>
      <c r="J48" s="148" t="s">
        <v>30</v>
      </c>
      <c r="K48" s="151"/>
      <c r="L48" s="151"/>
      <c r="M48" s="148" t="s">
        <v>143</v>
      </c>
      <c r="N48" s="110" t="s">
        <v>409</v>
      </c>
      <c r="O48" s="151"/>
      <c r="P48" s="151"/>
      <c r="Q48" s="151"/>
      <c r="R48" s="151"/>
      <c r="S48" s="153">
        <v>42760</v>
      </c>
      <c r="T48" s="155">
        <v>4509.8</v>
      </c>
      <c r="U48" s="156" t="s">
        <v>34</v>
      </c>
      <c r="V48" s="157">
        <v>4559.1899999999996</v>
      </c>
      <c r="W48" s="158">
        <v>0</v>
      </c>
      <c r="X48" s="61" t="s">
        <v>35</v>
      </c>
      <c r="Y48" s="128">
        <v>0</v>
      </c>
      <c r="Z48" s="159">
        <v>4559.1899999999996</v>
      </c>
      <c r="AA48" s="148" t="s">
        <v>41</v>
      </c>
      <c r="AB48" s="145"/>
    </row>
    <row r="49" spans="1:28" ht="15.75" customHeight="1" x14ac:dyDescent="0.25">
      <c r="A49" s="146">
        <v>42683</v>
      </c>
      <c r="B49" s="147"/>
      <c r="C49" s="148" t="s">
        <v>410</v>
      </c>
      <c r="D49" s="151" t="s">
        <v>411</v>
      </c>
      <c r="E49" s="151" t="s">
        <v>412</v>
      </c>
      <c r="F49" s="150"/>
      <c r="G49" s="151" t="s">
        <v>209</v>
      </c>
      <c r="H49" s="167" t="s">
        <v>413</v>
      </c>
      <c r="I49" s="153">
        <v>42683</v>
      </c>
      <c r="J49" s="148" t="s">
        <v>30</v>
      </c>
      <c r="K49" s="151"/>
      <c r="L49" s="151"/>
      <c r="M49" s="148" t="s">
        <v>32</v>
      </c>
      <c r="N49" s="152" t="s">
        <v>414</v>
      </c>
      <c r="O49" s="151"/>
      <c r="P49" s="156"/>
      <c r="Q49" s="151"/>
      <c r="R49" s="156"/>
      <c r="S49" s="153">
        <v>42760</v>
      </c>
      <c r="T49" s="155">
        <v>447</v>
      </c>
      <c r="U49" s="156" t="s">
        <v>38</v>
      </c>
      <c r="V49" s="157">
        <v>447</v>
      </c>
      <c r="W49" s="158">
        <v>0</v>
      </c>
      <c r="X49" s="61" t="s">
        <v>115</v>
      </c>
      <c r="Y49" s="128">
        <v>0</v>
      </c>
      <c r="Z49" s="164">
        <v>447</v>
      </c>
      <c r="AA49" s="148" t="s">
        <v>41</v>
      </c>
      <c r="AB49" s="145"/>
    </row>
    <row r="50" spans="1:28" ht="15.75" customHeight="1" x14ac:dyDescent="0.25">
      <c r="A50" s="111">
        <v>42724</v>
      </c>
      <c r="B50" s="112"/>
      <c r="C50" s="113" t="s">
        <v>415</v>
      </c>
      <c r="D50" s="52" t="s">
        <v>196</v>
      </c>
      <c r="E50" s="52" t="s">
        <v>416</v>
      </c>
      <c r="F50" s="115"/>
      <c r="G50" s="52" t="s">
        <v>326</v>
      </c>
      <c r="H50" s="110" t="s">
        <v>417</v>
      </c>
      <c r="I50" s="117">
        <v>42754</v>
      </c>
      <c r="J50" s="113" t="s">
        <v>117</v>
      </c>
      <c r="K50" s="52"/>
      <c r="L50" s="52"/>
      <c r="M50" s="113" t="s">
        <v>117</v>
      </c>
      <c r="N50" s="113"/>
      <c r="O50" s="52"/>
      <c r="P50" s="52"/>
      <c r="Q50" s="52"/>
      <c r="R50" s="52"/>
      <c r="S50" s="134">
        <v>42774</v>
      </c>
      <c r="T50" s="125">
        <v>1214.5</v>
      </c>
      <c r="U50" s="125" t="s">
        <v>38</v>
      </c>
      <c r="V50" s="126">
        <v>1457.4</v>
      </c>
      <c r="W50" s="132">
        <v>0</v>
      </c>
      <c r="X50" s="61" t="s">
        <v>109</v>
      </c>
      <c r="Y50" s="128">
        <v>0</v>
      </c>
      <c r="Z50" s="132">
        <v>1457.4</v>
      </c>
      <c r="AA50" s="113" t="s">
        <v>41</v>
      </c>
      <c r="AB50" s="133"/>
    </row>
    <row r="51" spans="1:28" ht="15.75" customHeight="1" x14ac:dyDescent="0.25">
      <c r="A51" s="111">
        <v>42724</v>
      </c>
      <c r="B51" s="112"/>
      <c r="C51" s="113" t="s">
        <v>418</v>
      </c>
      <c r="D51" s="52" t="s">
        <v>207</v>
      </c>
      <c r="E51" s="52" t="s">
        <v>419</v>
      </c>
      <c r="F51" s="115"/>
      <c r="G51" s="52" t="s">
        <v>209</v>
      </c>
      <c r="H51" s="148" t="s">
        <v>420</v>
      </c>
      <c r="I51" s="117">
        <v>43091</v>
      </c>
      <c r="J51" s="113" t="s">
        <v>30</v>
      </c>
      <c r="K51" s="52"/>
      <c r="L51" s="52"/>
      <c r="M51" s="113" t="s">
        <v>32</v>
      </c>
      <c r="N51" s="148" t="s">
        <v>421</v>
      </c>
      <c r="O51" s="52"/>
      <c r="P51" s="52"/>
      <c r="Q51" s="52"/>
      <c r="R51" s="52"/>
      <c r="S51" s="134">
        <v>42810</v>
      </c>
      <c r="T51" s="121">
        <v>1000</v>
      </c>
      <c r="U51" s="121" t="s">
        <v>263</v>
      </c>
      <c r="V51" s="110">
        <v>950.12</v>
      </c>
      <c r="W51" s="132">
        <v>0</v>
      </c>
      <c r="X51" s="61" t="s">
        <v>106</v>
      </c>
      <c r="Y51" s="128">
        <v>0</v>
      </c>
      <c r="Z51" s="132">
        <v>950.12</v>
      </c>
      <c r="AA51" s="113" t="s">
        <v>405</v>
      </c>
      <c r="AB51" s="133"/>
    </row>
    <row r="52" spans="1:28" ht="15.75" customHeight="1" x14ac:dyDescent="0.25">
      <c r="A52" s="111">
        <v>42726</v>
      </c>
      <c r="B52" s="112"/>
      <c r="C52" s="167" t="s">
        <v>422</v>
      </c>
      <c r="D52" s="52" t="s">
        <v>207</v>
      </c>
      <c r="E52" s="52" t="s">
        <v>423</v>
      </c>
      <c r="F52" s="115"/>
      <c r="G52" s="52" t="s">
        <v>209</v>
      </c>
      <c r="H52" s="148" t="s">
        <v>424</v>
      </c>
      <c r="I52" s="117">
        <v>42727</v>
      </c>
      <c r="J52" s="113" t="s">
        <v>31</v>
      </c>
      <c r="K52" s="52" t="s">
        <v>30</v>
      </c>
      <c r="L52" s="52"/>
      <c r="M52" s="113" t="s">
        <v>39</v>
      </c>
      <c r="N52" s="110" t="s">
        <v>425</v>
      </c>
      <c r="O52" s="52" t="s">
        <v>143</v>
      </c>
      <c r="P52" s="52" t="s">
        <v>426</v>
      </c>
      <c r="Q52" s="52"/>
      <c r="R52" s="121"/>
      <c r="S52" s="134">
        <v>42822</v>
      </c>
      <c r="T52" s="124">
        <v>2250</v>
      </c>
      <c r="U52" s="125" t="s">
        <v>38</v>
      </c>
      <c r="V52" s="168">
        <v>2700</v>
      </c>
      <c r="W52" s="132">
        <v>0</v>
      </c>
      <c r="X52" s="61" t="s">
        <v>106</v>
      </c>
      <c r="Y52" s="128">
        <v>0</v>
      </c>
      <c r="Z52" s="132">
        <v>2700</v>
      </c>
      <c r="AA52" s="113" t="s">
        <v>41</v>
      </c>
      <c r="AB52" s="133"/>
    </row>
    <row r="53" spans="1:28" ht="15.75" customHeight="1" x14ac:dyDescent="0.25">
      <c r="A53" s="111">
        <v>42733</v>
      </c>
      <c r="B53" s="112"/>
      <c r="C53" s="113" t="s">
        <v>427</v>
      </c>
      <c r="D53" s="52" t="s">
        <v>207</v>
      </c>
      <c r="E53" s="52" t="s">
        <v>428</v>
      </c>
      <c r="F53" s="115"/>
      <c r="G53" s="52" t="s">
        <v>209</v>
      </c>
      <c r="H53" s="113" t="s">
        <v>429</v>
      </c>
      <c r="I53" s="117">
        <v>42733</v>
      </c>
      <c r="J53" s="113" t="s">
        <v>30</v>
      </c>
      <c r="K53" s="52" t="s">
        <v>30</v>
      </c>
      <c r="L53" s="52" t="s">
        <v>30</v>
      </c>
      <c r="M53" s="113" t="s">
        <v>138</v>
      </c>
      <c r="N53" s="110" t="s">
        <v>430</v>
      </c>
      <c r="O53" s="52" t="s">
        <v>32</v>
      </c>
      <c r="P53" s="121" t="s">
        <v>431</v>
      </c>
      <c r="Q53" s="52" t="s">
        <v>138</v>
      </c>
      <c r="R53" s="121" t="s">
        <v>311</v>
      </c>
      <c r="S53" s="134">
        <v>42810</v>
      </c>
      <c r="T53" s="125">
        <v>1000</v>
      </c>
      <c r="U53" s="125" t="s">
        <v>263</v>
      </c>
      <c r="V53" s="126">
        <v>950.12</v>
      </c>
      <c r="W53" s="132">
        <v>950.12</v>
      </c>
      <c r="X53" s="61" t="s">
        <v>106</v>
      </c>
      <c r="Y53" s="128">
        <v>0</v>
      </c>
      <c r="Z53" s="132">
        <v>950.12</v>
      </c>
      <c r="AA53" s="113" t="s">
        <v>405</v>
      </c>
      <c r="AB53" s="133"/>
    </row>
    <row r="54" spans="1:28" ht="15.75" customHeight="1" x14ac:dyDescent="0.3">
      <c r="A54" s="111">
        <v>42372</v>
      </c>
      <c r="B54" s="112"/>
      <c r="C54" s="110" t="s">
        <v>432</v>
      </c>
      <c r="D54" s="52" t="s">
        <v>344</v>
      </c>
      <c r="E54" s="52" t="s">
        <v>433</v>
      </c>
      <c r="F54" s="115"/>
      <c r="G54" s="52" t="s">
        <v>209</v>
      </c>
      <c r="H54" s="113" t="s">
        <v>434</v>
      </c>
      <c r="I54" s="117">
        <v>42738</v>
      </c>
      <c r="J54" s="113" t="s">
        <v>30</v>
      </c>
      <c r="K54" s="52" t="s">
        <v>117</v>
      </c>
      <c r="L54" s="52"/>
      <c r="M54" s="113" t="s">
        <v>147</v>
      </c>
      <c r="N54" s="110" t="s">
        <v>435</v>
      </c>
      <c r="O54" s="169" t="s">
        <v>436</v>
      </c>
      <c r="P54" s="52"/>
      <c r="Q54" s="169"/>
      <c r="R54" s="52"/>
      <c r="S54" s="134">
        <v>42781</v>
      </c>
      <c r="T54" s="125">
        <v>1360</v>
      </c>
      <c r="U54" s="125" t="s">
        <v>38</v>
      </c>
      <c r="V54" s="126">
        <v>1632</v>
      </c>
      <c r="W54" s="132">
        <v>0</v>
      </c>
      <c r="X54" s="61" t="s">
        <v>35</v>
      </c>
      <c r="Y54" s="128">
        <v>0</v>
      </c>
      <c r="Z54" s="132">
        <v>1632</v>
      </c>
      <c r="AA54" s="113" t="s">
        <v>41</v>
      </c>
      <c r="AB54" s="133"/>
    </row>
    <row r="55" spans="1:28" ht="15.75" customHeight="1" x14ac:dyDescent="0.25">
      <c r="A55" s="111">
        <v>42374</v>
      </c>
      <c r="B55" s="112"/>
      <c r="C55" s="113" t="s">
        <v>437</v>
      </c>
      <c r="D55" s="52" t="s">
        <v>238</v>
      </c>
      <c r="E55" s="169" t="s">
        <v>438</v>
      </c>
      <c r="F55" s="115"/>
      <c r="G55" s="52" t="s">
        <v>209</v>
      </c>
      <c r="H55" s="113" t="s">
        <v>439</v>
      </c>
      <c r="I55" s="117">
        <v>42732</v>
      </c>
      <c r="J55" s="113" t="s">
        <v>30</v>
      </c>
      <c r="K55" s="52"/>
      <c r="L55" s="52"/>
      <c r="M55" s="113" t="s">
        <v>32</v>
      </c>
      <c r="N55" s="113" t="s">
        <v>440</v>
      </c>
      <c r="O55" s="52"/>
      <c r="P55" s="52"/>
      <c r="Q55" s="52"/>
      <c r="R55" s="52"/>
      <c r="S55" s="134">
        <v>42760</v>
      </c>
      <c r="T55" s="125">
        <v>2976.47</v>
      </c>
      <c r="U55" s="125" t="s">
        <v>34</v>
      </c>
      <c r="V55" s="126">
        <v>3014.15</v>
      </c>
      <c r="W55" s="132">
        <v>0</v>
      </c>
      <c r="X55" s="61" t="s">
        <v>35</v>
      </c>
      <c r="Y55" s="128">
        <v>0</v>
      </c>
      <c r="Z55" s="132">
        <v>3014.15</v>
      </c>
      <c r="AA55" s="113" t="s">
        <v>41</v>
      </c>
      <c r="AB55" s="133"/>
    </row>
    <row r="56" spans="1:28" ht="15.75" customHeight="1" x14ac:dyDescent="0.25">
      <c r="A56" s="111">
        <v>42748</v>
      </c>
      <c r="B56" s="112"/>
      <c r="C56" s="113" t="s">
        <v>441</v>
      </c>
      <c r="D56" s="52" t="s">
        <v>238</v>
      </c>
      <c r="E56" s="52" t="s">
        <v>442</v>
      </c>
      <c r="F56" s="115"/>
      <c r="G56" s="52" t="s">
        <v>209</v>
      </c>
      <c r="H56" s="113" t="s">
        <v>443</v>
      </c>
      <c r="I56" s="117">
        <v>42740</v>
      </c>
      <c r="J56" s="113" t="s">
        <v>30</v>
      </c>
      <c r="K56" s="52"/>
      <c r="L56" s="52"/>
      <c r="M56" s="113" t="s">
        <v>32</v>
      </c>
      <c r="N56" s="113" t="s">
        <v>444</v>
      </c>
      <c r="O56" s="52" t="s">
        <v>32</v>
      </c>
      <c r="P56" s="52" t="s">
        <v>445</v>
      </c>
      <c r="Q56" s="52" t="s">
        <v>32</v>
      </c>
      <c r="R56" s="52" t="s">
        <v>446</v>
      </c>
      <c r="S56" s="134">
        <v>42774</v>
      </c>
      <c r="T56" s="121">
        <v>2511.77</v>
      </c>
      <c r="U56" s="121" t="s">
        <v>34</v>
      </c>
      <c r="V56" s="110">
        <v>2543.56</v>
      </c>
      <c r="W56" s="132">
        <v>0</v>
      </c>
      <c r="X56" s="61" t="s">
        <v>35</v>
      </c>
      <c r="Y56" s="128">
        <v>0</v>
      </c>
      <c r="Z56" s="132">
        <v>2543.56</v>
      </c>
      <c r="AA56" s="113" t="s">
        <v>41</v>
      </c>
      <c r="AB56" s="133"/>
    </row>
    <row r="57" spans="1:28" ht="15.75" customHeight="1" x14ac:dyDescent="0.25">
      <c r="A57" s="111">
        <v>42751</v>
      </c>
      <c r="B57" s="112"/>
      <c r="C57" s="113" t="s">
        <v>447</v>
      </c>
      <c r="D57" s="52" t="s">
        <v>238</v>
      </c>
      <c r="E57" s="52" t="s">
        <v>448</v>
      </c>
      <c r="F57" s="115"/>
      <c r="G57" s="52" t="s">
        <v>209</v>
      </c>
      <c r="H57" s="119" t="s">
        <v>449</v>
      </c>
      <c r="I57" s="117">
        <v>42758</v>
      </c>
      <c r="J57" s="113" t="s">
        <v>30</v>
      </c>
      <c r="K57" s="52" t="s">
        <v>30</v>
      </c>
      <c r="L57" s="52"/>
      <c r="M57" s="113" t="s">
        <v>32</v>
      </c>
      <c r="N57" s="113" t="s">
        <v>450</v>
      </c>
      <c r="O57" s="52" t="s">
        <v>451</v>
      </c>
      <c r="P57" s="52" t="s">
        <v>452</v>
      </c>
      <c r="Q57" s="52"/>
      <c r="R57" s="52"/>
      <c r="S57" s="134">
        <v>42774</v>
      </c>
      <c r="T57" s="121">
        <v>2870.59</v>
      </c>
      <c r="U57" s="121" t="s">
        <v>34</v>
      </c>
      <c r="V57" s="110">
        <v>2906.93</v>
      </c>
      <c r="W57" s="132">
        <v>0</v>
      </c>
      <c r="X57" s="61" t="s">
        <v>35</v>
      </c>
      <c r="Y57" s="128">
        <v>0</v>
      </c>
      <c r="Z57" s="132">
        <v>2906.93</v>
      </c>
      <c r="AA57" s="113" t="s">
        <v>41</v>
      </c>
      <c r="AB57" s="133"/>
    </row>
    <row r="58" spans="1:28" ht="15.75" customHeight="1" x14ac:dyDescent="0.25">
      <c r="A58" s="111">
        <v>42752</v>
      </c>
      <c r="B58" s="112"/>
      <c r="C58" s="113" t="s">
        <v>453</v>
      </c>
      <c r="D58" s="52" t="s">
        <v>454</v>
      </c>
      <c r="E58" s="52" t="s">
        <v>455</v>
      </c>
      <c r="F58" s="115"/>
      <c r="G58" s="52" t="s">
        <v>209</v>
      </c>
      <c r="H58" s="113" t="s">
        <v>456</v>
      </c>
      <c r="I58" s="117">
        <v>42752</v>
      </c>
      <c r="J58" s="113" t="s">
        <v>30</v>
      </c>
      <c r="K58" s="52"/>
      <c r="L58" s="52"/>
      <c r="M58" s="113" t="s">
        <v>147</v>
      </c>
      <c r="N58" s="113" t="s">
        <v>457</v>
      </c>
      <c r="O58" s="52" t="s">
        <v>147</v>
      </c>
      <c r="P58" s="52" t="s">
        <v>458</v>
      </c>
      <c r="Q58" s="52" t="s">
        <v>149</v>
      </c>
      <c r="R58" s="52" t="s">
        <v>459</v>
      </c>
      <c r="S58" s="134">
        <v>42776</v>
      </c>
      <c r="T58" s="121">
        <v>2500</v>
      </c>
      <c r="U58" s="121" t="s">
        <v>263</v>
      </c>
      <c r="V58" s="126">
        <v>2375.3000000000002</v>
      </c>
      <c r="W58" s="132">
        <v>0</v>
      </c>
      <c r="X58" s="61" t="s">
        <v>104</v>
      </c>
      <c r="Y58" s="128">
        <v>0</v>
      </c>
      <c r="Z58" s="132">
        <v>2375.3000000000002</v>
      </c>
      <c r="AA58" s="113" t="s">
        <v>41</v>
      </c>
      <c r="AB58" s="133"/>
    </row>
    <row r="59" spans="1:28" ht="15.75" customHeight="1" x14ac:dyDescent="0.25">
      <c r="A59" s="111">
        <v>42755</v>
      </c>
      <c r="B59" s="112"/>
      <c r="C59" s="113" t="s">
        <v>460</v>
      </c>
      <c r="D59" s="52" t="s">
        <v>344</v>
      </c>
      <c r="E59" s="52" t="s">
        <v>461</v>
      </c>
      <c r="F59" s="115"/>
      <c r="G59" s="52" t="s">
        <v>209</v>
      </c>
      <c r="H59" s="113" t="s">
        <v>462</v>
      </c>
      <c r="I59" s="117">
        <v>42754</v>
      </c>
      <c r="J59" s="113" t="s">
        <v>30</v>
      </c>
      <c r="K59" s="52"/>
      <c r="L59" s="52"/>
      <c r="M59" s="113" t="s">
        <v>147</v>
      </c>
      <c r="N59" s="113" t="s">
        <v>463</v>
      </c>
      <c r="O59" s="52"/>
      <c r="P59" s="52"/>
      <c r="Q59" s="52"/>
      <c r="R59" s="52"/>
      <c r="S59" s="134">
        <v>42795</v>
      </c>
      <c r="T59" s="125">
        <v>1360</v>
      </c>
      <c r="U59" s="125" t="s">
        <v>38</v>
      </c>
      <c r="V59" s="126">
        <v>1632</v>
      </c>
      <c r="W59" s="132">
        <v>0</v>
      </c>
      <c r="X59" s="61" t="s">
        <v>35</v>
      </c>
      <c r="Y59" s="128">
        <v>0</v>
      </c>
      <c r="Z59" s="132">
        <v>1632</v>
      </c>
      <c r="AA59" s="113" t="s">
        <v>41</v>
      </c>
      <c r="AB59" s="133"/>
    </row>
    <row r="60" spans="1:28" ht="15.75" customHeight="1" x14ac:dyDescent="0.25">
      <c r="A60" s="170">
        <v>42758</v>
      </c>
      <c r="B60" s="171"/>
      <c r="C60" s="113" t="s">
        <v>464</v>
      </c>
      <c r="D60" s="172" t="s">
        <v>465</v>
      </c>
      <c r="E60" s="172" t="s">
        <v>466</v>
      </c>
      <c r="F60" s="115"/>
      <c r="G60" s="172" t="s">
        <v>209</v>
      </c>
      <c r="H60" s="167" t="s">
        <v>467</v>
      </c>
      <c r="I60" s="173">
        <v>42760</v>
      </c>
      <c r="J60" s="174" t="s">
        <v>30</v>
      </c>
      <c r="K60" s="172"/>
      <c r="L60" s="172"/>
      <c r="M60" s="174" t="s">
        <v>32</v>
      </c>
      <c r="N60" s="167" t="s">
        <v>468</v>
      </c>
      <c r="O60" s="172"/>
      <c r="P60" s="172"/>
      <c r="Q60" s="172"/>
      <c r="R60" s="172"/>
      <c r="S60" s="175">
        <v>42782</v>
      </c>
      <c r="T60" s="176">
        <v>800</v>
      </c>
      <c r="U60" s="176" t="s">
        <v>263</v>
      </c>
      <c r="V60" s="177">
        <v>778.15</v>
      </c>
      <c r="W60" s="178">
        <v>0</v>
      </c>
      <c r="X60" s="61" t="s">
        <v>115</v>
      </c>
      <c r="Y60" s="128">
        <v>0</v>
      </c>
      <c r="Z60" s="178">
        <v>778.15</v>
      </c>
      <c r="AA60" s="174" t="s">
        <v>41</v>
      </c>
      <c r="AB60" s="179"/>
    </row>
    <row r="61" spans="1:28" ht="15.75" customHeight="1" x14ac:dyDescent="0.25">
      <c r="A61" s="180">
        <v>42758</v>
      </c>
      <c r="B61" s="181"/>
      <c r="C61" s="113" t="s">
        <v>469</v>
      </c>
      <c r="D61" s="182" t="s">
        <v>470</v>
      </c>
      <c r="E61" s="182" t="s">
        <v>471</v>
      </c>
      <c r="F61" s="183"/>
      <c r="G61" s="182" t="s">
        <v>326</v>
      </c>
      <c r="H61" s="184" t="s">
        <v>472</v>
      </c>
      <c r="I61" s="185">
        <v>42773</v>
      </c>
      <c r="J61" s="184" t="s">
        <v>30</v>
      </c>
      <c r="K61" s="182" t="s">
        <v>30</v>
      </c>
      <c r="L61" s="182"/>
      <c r="M61" s="184" t="s">
        <v>143</v>
      </c>
      <c r="N61" s="110" t="s">
        <v>473</v>
      </c>
      <c r="O61" s="172" t="s">
        <v>474</v>
      </c>
      <c r="P61" s="121" t="s">
        <v>475</v>
      </c>
      <c r="Q61" s="182"/>
      <c r="R61" s="182"/>
      <c r="S61" s="186">
        <v>42781</v>
      </c>
      <c r="T61" s="182">
        <v>3300</v>
      </c>
      <c r="U61" s="182" t="s">
        <v>263</v>
      </c>
      <c r="V61" s="184">
        <v>3209.86</v>
      </c>
      <c r="W61" s="187">
        <v>0</v>
      </c>
      <c r="X61" s="61" t="s">
        <v>35</v>
      </c>
      <c r="Y61" s="128">
        <v>0</v>
      </c>
      <c r="Z61" s="187">
        <v>3209.86</v>
      </c>
      <c r="AA61" s="184" t="s">
        <v>41</v>
      </c>
      <c r="AB61" s="188"/>
    </row>
    <row r="62" spans="1:28" ht="15.75" customHeight="1" x14ac:dyDescent="0.25">
      <c r="A62" s="111">
        <v>42758</v>
      </c>
      <c r="B62" s="112"/>
      <c r="C62" s="113" t="s">
        <v>476</v>
      </c>
      <c r="D62" s="52" t="s">
        <v>238</v>
      </c>
      <c r="E62" s="52" t="s">
        <v>477</v>
      </c>
      <c r="F62" s="115"/>
      <c r="G62" s="52" t="s">
        <v>209</v>
      </c>
      <c r="H62" s="184" t="s">
        <v>478</v>
      </c>
      <c r="I62" s="117">
        <v>42765</v>
      </c>
      <c r="J62" s="113" t="s">
        <v>30</v>
      </c>
      <c r="K62" s="52" t="s">
        <v>30</v>
      </c>
      <c r="L62" s="52" t="s">
        <v>30</v>
      </c>
      <c r="M62" s="113" t="s">
        <v>32</v>
      </c>
      <c r="N62" s="110" t="s">
        <v>479</v>
      </c>
      <c r="O62" s="52" t="s">
        <v>32</v>
      </c>
      <c r="P62" s="121" t="s">
        <v>480</v>
      </c>
      <c r="Q62" s="52" t="s">
        <v>32</v>
      </c>
      <c r="R62" s="121" t="s">
        <v>481</v>
      </c>
      <c r="S62" s="134">
        <v>42781</v>
      </c>
      <c r="T62" s="125">
        <v>2511.77</v>
      </c>
      <c r="U62" s="125" t="s">
        <v>34</v>
      </c>
      <c r="V62" s="126">
        <v>2543.56</v>
      </c>
      <c r="W62" s="132">
        <v>0</v>
      </c>
      <c r="X62" s="61" t="s">
        <v>35</v>
      </c>
      <c r="Y62" s="128">
        <v>0</v>
      </c>
      <c r="Z62" s="132">
        <v>2543.56</v>
      </c>
      <c r="AA62" s="113" t="s">
        <v>41</v>
      </c>
      <c r="AB62" s="133"/>
    </row>
    <row r="63" spans="1:28" ht="15.75" customHeight="1" x14ac:dyDescent="0.25">
      <c r="A63" s="111">
        <v>42759</v>
      </c>
      <c r="B63" s="112"/>
      <c r="C63" s="110" t="s">
        <v>482</v>
      </c>
      <c r="D63" s="52" t="s">
        <v>238</v>
      </c>
      <c r="E63" s="52" t="s">
        <v>483</v>
      </c>
      <c r="F63" s="115"/>
      <c r="G63" s="52" t="s">
        <v>209</v>
      </c>
      <c r="H63" s="184" t="s">
        <v>484</v>
      </c>
      <c r="I63" s="117">
        <v>42759</v>
      </c>
      <c r="J63" s="113" t="s">
        <v>30</v>
      </c>
      <c r="K63" s="52"/>
      <c r="L63" s="52"/>
      <c r="M63" s="113" t="s">
        <v>143</v>
      </c>
      <c r="N63" s="113" t="s">
        <v>485</v>
      </c>
      <c r="O63" s="52"/>
      <c r="P63" s="52"/>
      <c r="Q63" s="52"/>
      <c r="R63" s="52"/>
      <c r="S63" s="134">
        <v>42781</v>
      </c>
      <c r="T63" s="125">
        <v>2933.38</v>
      </c>
      <c r="U63" s="125" t="s">
        <v>34</v>
      </c>
      <c r="V63" s="126">
        <v>2970.51</v>
      </c>
      <c r="W63" s="132">
        <v>0</v>
      </c>
      <c r="X63" s="61" t="s">
        <v>35</v>
      </c>
      <c r="Y63" s="128">
        <v>0</v>
      </c>
      <c r="Z63" s="132">
        <v>2970.51</v>
      </c>
      <c r="AA63" s="113" t="s">
        <v>41</v>
      </c>
      <c r="AB63" s="133"/>
    </row>
    <row r="64" spans="1:28" ht="15.75" customHeight="1" x14ac:dyDescent="0.25">
      <c r="A64" s="111">
        <v>43097</v>
      </c>
      <c r="B64" s="112"/>
      <c r="C64" s="113" t="s">
        <v>486</v>
      </c>
      <c r="D64" s="52" t="s">
        <v>238</v>
      </c>
      <c r="E64" s="52" t="s">
        <v>487</v>
      </c>
      <c r="F64" s="115"/>
      <c r="G64" s="52" t="s">
        <v>209</v>
      </c>
      <c r="H64" s="167" t="s">
        <v>488</v>
      </c>
      <c r="I64" s="117">
        <v>42738</v>
      </c>
      <c r="J64" s="113" t="s">
        <v>30</v>
      </c>
      <c r="K64" s="52"/>
      <c r="L64" s="52"/>
      <c r="M64" s="113" t="s">
        <v>147</v>
      </c>
      <c r="N64" s="110" t="s">
        <v>489</v>
      </c>
      <c r="O64" s="52"/>
      <c r="P64" s="52"/>
      <c r="Q64" s="52"/>
      <c r="R64" s="52"/>
      <c r="S64" s="134">
        <v>42774</v>
      </c>
      <c r="T64" s="125">
        <v>1623.53</v>
      </c>
      <c r="U64" s="125" t="s">
        <v>34</v>
      </c>
      <c r="V64" s="126">
        <v>1644.08</v>
      </c>
      <c r="W64" s="132">
        <v>0</v>
      </c>
      <c r="X64" s="61" t="s">
        <v>35</v>
      </c>
      <c r="Y64" s="128">
        <v>0</v>
      </c>
      <c r="Z64" s="132">
        <v>1644.08</v>
      </c>
      <c r="AA64" s="113" t="s">
        <v>41</v>
      </c>
      <c r="AB64" s="133"/>
    </row>
    <row r="65" spans="1:28" ht="15.75" customHeight="1" x14ac:dyDescent="0.25">
      <c r="A65" s="111">
        <v>42762</v>
      </c>
      <c r="B65" s="112"/>
      <c r="C65" s="113" t="s">
        <v>490</v>
      </c>
      <c r="D65" s="52" t="s">
        <v>207</v>
      </c>
      <c r="E65" s="52" t="s">
        <v>491</v>
      </c>
      <c r="F65" s="115"/>
      <c r="G65" s="52" t="s">
        <v>326</v>
      </c>
      <c r="H65" s="113" t="s">
        <v>492</v>
      </c>
      <c r="I65" s="117">
        <v>42790</v>
      </c>
      <c r="J65" s="113" t="s">
        <v>30</v>
      </c>
      <c r="K65" s="52" t="s">
        <v>30</v>
      </c>
      <c r="L65" s="52" t="s">
        <v>30</v>
      </c>
      <c r="M65" s="113" t="s">
        <v>32</v>
      </c>
      <c r="N65" s="113" t="s">
        <v>493</v>
      </c>
      <c r="O65" s="52" t="s">
        <v>32</v>
      </c>
      <c r="P65" s="52" t="s">
        <v>494</v>
      </c>
      <c r="Q65" s="52" t="s">
        <v>32</v>
      </c>
      <c r="R65" s="52" t="s">
        <v>495</v>
      </c>
      <c r="S65" s="134">
        <v>42762</v>
      </c>
      <c r="T65" s="125">
        <v>849</v>
      </c>
      <c r="U65" s="125" t="s">
        <v>38</v>
      </c>
      <c r="V65" s="126">
        <v>1018.8</v>
      </c>
      <c r="W65" s="132">
        <v>0</v>
      </c>
      <c r="X65" s="61" t="s">
        <v>35</v>
      </c>
      <c r="Y65" s="128">
        <v>0</v>
      </c>
      <c r="Z65" s="132">
        <v>1018.8</v>
      </c>
      <c r="AA65" s="113" t="s">
        <v>41</v>
      </c>
      <c r="AB65" s="133"/>
    </row>
    <row r="66" spans="1:28" ht="15.75" customHeight="1" x14ac:dyDescent="0.25">
      <c r="A66" s="111">
        <v>42766</v>
      </c>
      <c r="B66" s="112"/>
      <c r="C66" s="110" t="s">
        <v>496</v>
      </c>
      <c r="D66" s="52" t="s">
        <v>497</v>
      </c>
      <c r="E66" s="52" t="s">
        <v>498</v>
      </c>
      <c r="F66" s="115"/>
      <c r="G66" s="52" t="s">
        <v>209</v>
      </c>
      <c r="H66" s="113" t="s">
        <v>499</v>
      </c>
      <c r="I66" s="117">
        <v>42754</v>
      </c>
      <c r="J66" s="113" t="s">
        <v>30</v>
      </c>
      <c r="K66" s="52" t="s">
        <v>30</v>
      </c>
      <c r="L66" s="52" t="s">
        <v>30</v>
      </c>
      <c r="M66" s="113" t="s">
        <v>147</v>
      </c>
      <c r="N66" s="110" t="s">
        <v>500</v>
      </c>
      <c r="O66" s="52" t="s">
        <v>147</v>
      </c>
      <c r="P66" s="121" t="s">
        <v>501</v>
      </c>
      <c r="Q66" s="52" t="s">
        <v>147</v>
      </c>
      <c r="R66" s="121" t="s">
        <v>502</v>
      </c>
      <c r="S66" s="134">
        <v>42776</v>
      </c>
      <c r="T66" s="125">
        <v>2000</v>
      </c>
      <c r="U66" s="125" t="s">
        <v>263</v>
      </c>
      <c r="V66" s="126">
        <v>1945.37</v>
      </c>
      <c r="W66" s="132">
        <v>0</v>
      </c>
      <c r="X66" s="61" t="s">
        <v>104</v>
      </c>
      <c r="Y66" s="128">
        <v>0</v>
      </c>
      <c r="Z66" s="132">
        <v>1945.37</v>
      </c>
      <c r="AA66" s="113" t="s">
        <v>41</v>
      </c>
      <c r="AB66" s="133"/>
    </row>
    <row r="67" spans="1:28" ht="15.75" customHeight="1" x14ac:dyDescent="0.25">
      <c r="A67" s="111">
        <v>42766</v>
      </c>
      <c r="B67" s="112"/>
      <c r="C67" s="113" t="s">
        <v>503</v>
      </c>
      <c r="D67" s="52" t="s">
        <v>504</v>
      </c>
      <c r="E67" s="52" t="s">
        <v>505</v>
      </c>
      <c r="F67" s="115"/>
      <c r="G67" s="52" t="s">
        <v>209</v>
      </c>
      <c r="H67" s="113" t="s">
        <v>506</v>
      </c>
      <c r="I67" s="117">
        <v>42772</v>
      </c>
      <c r="J67" s="113" t="s">
        <v>30</v>
      </c>
      <c r="K67" s="52"/>
      <c r="L67" s="52"/>
      <c r="M67" s="113" t="s">
        <v>32</v>
      </c>
      <c r="N67" s="110" t="s">
        <v>507</v>
      </c>
      <c r="O67" s="52"/>
      <c r="P67" s="52"/>
      <c r="Q67" s="52"/>
      <c r="R67" s="52"/>
      <c r="S67" s="134">
        <v>42782</v>
      </c>
      <c r="T67" s="125">
        <v>2500</v>
      </c>
      <c r="U67" s="125" t="s">
        <v>263</v>
      </c>
      <c r="V67" s="126">
        <v>2431.71</v>
      </c>
      <c r="W67" s="132">
        <v>0</v>
      </c>
      <c r="X67" s="61" t="s">
        <v>35</v>
      </c>
      <c r="Y67" s="128">
        <v>0</v>
      </c>
      <c r="Z67" s="132">
        <v>2431.71</v>
      </c>
      <c r="AA67" s="113" t="s">
        <v>41</v>
      </c>
      <c r="AB67" s="133"/>
    </row>
    <row r="68" spans="1:28" ht="15.75" customHeight="1" x14ac:dyDescent="0.25">
      <c r="A68" s="111">
        <v>42759</v>
      </c>
      <c r="B68" s="112"/>
      <c r="C68" s="110" t="s">
        <v>508</v>
      </c>
      <c r="D68" s="52" t="s">
        <v>238</v>
      </c>
      <c r="E68" s="52" t="s">
        <v>509</v>
      </c>
      <c r="F68" s="115"/>
      <c r="G68" s="52" t="s">
        <v>209</v>
      </c>
      <c r="H68" s="113" t="s">
        <v>510</v>
      </c>
      <c r="I68" s="117">
        <v>42759</v>
      </c>
      <c r="J68" s="113" t="s">
        <v>30</v>
      </c>
      <c r="K68" s="52"/>
      <c r="L68" s="52"/>
      <c r="M68" s="113" t="s">
        <v>147</v>
      </c>
      <c r="N68" s="165" t="s">
        <v>511</v>
      </c>
      <c r="O68" s="52"/>
      <c r="P68" s="52"/>
      <c r="Q68" s="52"/>
      <c r="R68" s="52"/>
      <c r="S68" s="134">
        <v>42781</v>
      </c>
      <c r="T68" s="125">
        <v>2960.29</v>
      </c>
      <c r="U68" s="125" t="s">
        <v>34</v>
      </c>
      <c r="V68" s="126">
        <v>3036.71</v>
      </c>
      <c r="W68" s="132">
        <v>2420.9299999999998</v>
      </c>
      <c r="X68" s="61" t="s">
        <v>35</v>
      </c>
      <c r="Y68" s="128">
        <v>0</v>
      </c>
      <c r="Z68" s="132">
        <v>3036.71</v>
      </c>
      <c r="AA68" s="113" t="s">
        <v>41</v>
      </c>
      <c r="AB68" s="133"/>
    </row>
    <row r="69" spans="1:28" ht="15.75" customHeight="1" x14ac:dyDescent="0.25">
      <c r="A69" s="111">
        <v>42759</v>
      </c>
      <c r="B69" s="112"/>
      <c r="C69" s="110" t="s">
        <v>508</v>
      </c>
      <c r="D69" s="52" t="s">
        <v>238</v>
      </c>
      <c r="E69" s="52" t="s">
        <v>509</v>
      </c>
      <c r="F69" s="115"/>
      <c r="G69" s="52" t="s">
        <v>209</v>
      </c>
      <c r="H69" s="113" t="s">
        <v>510</v>
      </c>
      <c r="I69" s="117">
        <v>42759</v>
      </c>
      <c r="J69" s="113" t="s">
        <v>30</v>
      </c>
      <c r="K69" s="52"/>
      <c r="L69" s="52"/>
      <c r="M69" s="113" t="s">
        <v>147</v>
      </c>
      <c r="N69" s="165" t="s">
        <v>511</v>
      </c>
      <c r="O69" s="52"/>
      <c r="P69" s="52"/>
      <c r="Q69" s="52"/>
      <c r="R69" s="52"/>
      <c r="S69" s="134">
        <v>42781</v>
      </c>
      <c r="T69" s="125">
        <v>2360</v>
      </c>
      <c r="U69" s="125" t="s">
        <v>34</v>
      </c>
      <c r="V69" s="126">
        <v>2420.9299999999998</v>
      </c>
      <c r="W69" s="132">
        <v>0</v>
      </c>
      <c r="X69" s="61" t="s">
        <v>35</v>
      </c>
      <c r="Y69" s="128">
        <v>0</v>
      </c>
      <c r="Z69" s="132">
        <v>2420.9299999999998</v>
      </c>
      <c r="AA69" s="113" t="s">
        <v>41</v>
      </c>
      <c r="AB69" s="133" t="s">
        <v>512</v>
      </c>
    </row>
    <row r="70" spans="1:28" ht="15.75" customHeight="1" x14ac:dyDescent="0.25">
      <c r="A70" s="111">
        <v>42766</v>
      </c>
      <c r="B70" s="112"/>
      <c r="C70" s="167" t="s">
        <v>513</v>
      </c>
      <c r="D70" s="121" t="s">
        <v>207</v>
      </c>
      <c r="E70" s="52" t="s">
        <v>514</v>
      </c>
      <c r="F70" s="115"/>
      <c r="G70" s="52" t="s">
        <v>209</v>
      </c>
      <c r="H70" s="167" t="s">
        <v>515</v>
      </c>
      <c r="I70" s="117">
        <v>42818</v>
      </c>
      <c r="J70" s="113" t="s">
        <v>30</v>
      </c>
      <c r="K70" s="52"/>
      <c r="L70" s="52"/>
      <c r="M70" s="113" t="s">
        <v>32</v>
      </c>
      <c r="N70" s="110" t="s">
        <v>516</v>
      </c>
      <c r="O70" s="52"/>
      <c r="P70" s="121"/>
      <c r="Q70" s="52"/>
      <c r="R70" s="52"/>
      <c r="S70" s="189">
        <v>42767</v>
      </c>
      <c r="T70" s="125">
        <v>1125</v>
      </c>
      <c r="U70" s="125" t="s">
        <v>38</v>
      </c>
      <c r="V70" s="126">
        <v>1350</v>
      </c>
      <c r="W70" s="132">
        <v>0</v>
      </c>
      <c r="X70" s="61" t="s">
        <v>106</v>
      </c>
      <c r="Y70" s="128">
        <v>0</v>
      </c>
      <c r="Z70" s="132">
        <v>1350</v>
      </c>
      <c r="AA70" s="113" t="s">
        <v>41</v>
      </c>
      <c r="AB70" s="133"/>
    </row>
    <row r="71" spans="1:28" ht="15.75" customHeight="1" x14ac:dyDescent="0.25">
      <c r="A71" s="111">
        <v>42768</v>
      </c>
      <c r="B71" s="112"/>
      <c r="C71" s="113" t="s">
        <v>517</v>
      </c>
      <c r="D71" s="151" t="s">
        <v>465</v>
      </c>
      <c r="E71" s="52" t="s">
        <v>466</v>
      </c>
      <c r="F71" s="115"/>
      <c r="G71" s="52" t="s">
        <v>209</v>
      </c>
      <c r="H71" s="113" t="s">
        <v>518</v>
      </c>
      <c r="I71" s="117">
        <v>42822</v>
      </c>
      <c r="J71" s="113" t="s">
        <v>30</v>
      </c>
      <c r="K71" s="52"/>
      <c r="L71" s="52"/>
      <c r="M71" s="113" t="s">
        <v>32</v>
      </c>
      <c r="N71" s="113" t="s">
        <v>519</v>
      </c>
      <c r="O71" s="52"/>
      <c r="P71" s="52"/>
      <c r="Q71" s="52"/>
      <c r="R71" s="52"/>
      <c r="S71" s="134">
        <v>42782</v>
      </c>
      <c r="T71" s="125">
        <v>800</v>
      </c>
      <c r="U71" s="125" t="s">
        <v>263</v>
      </c>
      <c r="V71" s="126">
        <v>760.1</v>
      </c>
      <c r="W71" s="132">
        <v>2522.35</v>
      </c>
      <c r="X71" s="61" t="s">
        <v>35</v>
      </c>
      <c r="Y71" s="128">
        <v>0</v>
      </c>
      <c r="Z71" s="132">
        <v>760.1</v>
      </c>
      <c r="AA71" s="113" t="s">
        <v>41</v>
      </c>
      <c r="AB71" s="133"/>
    </row>
    <row r="72" spans="1:28" ht="15.75" customHeight="1" x14ac:dyDescent="0.25">
      <c r="A72" s="111">
        <v>42768</v>
      </c>
      <c r="B72" s="112"/>
      <c r="C72" s="113" t="s">
        <v>517</v>
      </c>
      <c r="D72" s="151" t="s">
        <v>465</v>
      </c>
      <c r="E72" s="52" t="s">
        <v>466</v>
      </c>
      <c r="F72" s="115"/>
      <c r="G72" s="52" t="s">
        <v>209</v>
      </c>
      <c r="H72" s="113" t="s">
        <v>518</v>
      </c>
      <c r="I72" s="117">
        <v>42822</v>
      </c>
      <c r="J72" s="113" t="s">
        <v>30</v>
      </c>
      <c r="K72" s="52"/>
      <c r="L72" s="52"/>
      <c r="M72" s="113" t="s">
        <v>32</v>
      </c>
      <c r="N72" s="113" t="s">
        <v>519</v>
      </c>
      <c r="O72" s="52"/>
      <c r="P72" s="52"/>
      <c r="Q72" s="52"/>
      <c r="R72" s="52"/>
      <c r="S72" s="134">
        <v>42824</v>
      </c>
      <c r="T72" s="125">
        <v>2610</v>
      </c>
      <c r="U72" s="125" t="s">
        <v>263</v>
      </c>
      <c r="V72" s="126">
        <v>2522.35</v>
      </c>
      <c r="W72" s="132">
        <v>0</v>
      </c>
      <c r="X72" s="61" t="s">
        <v>35</v>
      </c>
      <c r="Y72" s="128">
        <v>0</v>
      </c>
      <c r="Z72" s="132">
        <v>2522.35</v>
      </c>
      <c r="AA72" s="113" t="s">
        <v>41</v>
      </c>
      <c r="AB72" s="133" t="s">
        <v>512</v>
      </c>
    </row>
    <row r="73" spans="1:28" ht="15.75" customHeight="1" x14ac:dyDescent="0.25">
      <c r="A73" s="111">
        <v>42773</v>
      </c>
      <c r="B73" s="112"/>
      <c r="C73" s="113" t="s">
        <v>520</v>
      </c>
      <c r="D73" s="52" t="s">
        <v>521</v>
      </c>
      <c r="E73" s="52" t="s">
        <v>522</v>
      </c>
      <c r="F73" s="115"/>
      <c r="G73" s="52" t="s">
        <v>209</v>
      </c>
      <c r="H73" s="113" t="s">
        <v>523</v>
      </c>
      <c r="I73" s="117">
        <v>42719</v>
      </c>
      <c r="J73" s="113" t="s">
        <v>30</v>
      </c>
      <c r="K73" s="52"/>
      <c r="L73" s="52"/>
      <c r="M73" s="113" t="s">
        <v>32</v>
      </c>
      <c r="N73" s="113" t="s">
        <v>524</v>
      </c>
      <c r="O73" s="52"/>
      <c r="P73" s="52"/>
      <c r="Q73" s="52"/>
      <c r="R73" s="52"/>
      <c r="S73" s="134">
        <v>42782</v>
      </c>
      <c r="T73" s="125">
        <v>500</v>
      </c>
      <c r="U73" s="125" t="s">
        <v>263</v>
      </c>
      <c r="V73" s="126">
        <v>476.53</v>
      </c>
      <c r="W73" s="132">
        <v>0</v>
      </c>
      <c r="X73" s="61" t="s">
        <v>35</v>
      </c>
      <c r="Y73" s="128">
        <v>0</v>
      </c>
      <c r="Z73" s="132">
        <v>476.53</v>
      </c>
      <c r="AA73" s="113" t="s">
        <v>405</v>
      </c>
      <c r="AB73" s="133"/>
    </row>
    <row r="74" spans="1:28" ht="15.75" customHeight="1" x14ac:dyDescent="0.25">
      <c r="A74" s="111">
        <v>42774</v>
      </c>
      <c r="B74" s="112"/>
      <c r="C74" s="113" t="s">
        <v>525</v>
      </c>
      <c r="D74" s="52" t="s">
        <v>238</v>
      </c>
      <c r="E74" s="52" t="s">
        <v>526</v>
      </c>
      <c r="F74" s="115"/>
      <c r="G74" s="52" t="s">
        <v>209</v>
      </c>
      <c r="H74" s="113" t="s">
        <v>527</v>
      </c>
      <c r="I74" s="117">
        <v>42774</v>
      </c>
      <c r="J74" s="113" t="s">
        <v>30</v>
      </c>
      <c r="K74" s="52"/>
      <c r="L74" s="52"/>
      <c r="M74" s="113" t="s">
        <v>147</v>
      </c>
      <c r="N74" s="113" t="s">
        <v>528</v>
      </c>
      <c r="O74" s="52"/>
      <c r="P74" s="52"/>
      <c r="Q74" s="52"/>
      <c r="R74" s="52"/>
      <c r="S74" s="134">
        <v>42795</v>
      </c>
      <c r="T74" s="125">
        <v>2646.32</v>
      </c>
      <c r="U74" s="125" t="s">
        <v>34</v>
      </c>
      <c r="V74" s="126">
        <v>2714.64</v>
      </c>
      <c r="W74" s="132">
        <v>0</v>
      </c>
      <c r="X74" s="61" t="s">
        <v>35</v>
      </c>
      <c r="Y74" s="128">
        <v>0</v>
      </c>
      <c r="Z74" s="132">
        <v>2714.64</v>
      </c>
      <c r="AA74" s="113" t="s">
        <v>41</v>
      </c>
      <c r="AB74" s="133"/>
    </row>
    <row r="75" spans="1:28" ht="15.75" customHeight="1" x14ac:dyDescent="0.25">
      <c r="A75" s="111">
        <v>42775</v>
      </c>
      <c r="B75" s="112"/>
      <c r="C75" s="113" t="s">
        <v>529</v>
      </c>
      <c r="D75" s="52" t="s">
        <v>530</v>
      </c>
      <c r="E75" s="52" t="s">
        <v>505</v>
      </c>
      <c r="F75" s="115"/>
      <c r="G75" s="52" t="s">
        <v>209</v>
      </c>
      <c r="H75" s="113" t="s">
        <v>531</v>
      </c>
      <c r="I75" s="117">
        <v>42779</v>
      </c>
      <c r="J75" s="113" t="s">
        <v>30</v>
      </c>
      <c r="K75" s="52"/>
      <c r="L75" s="52"/>
      <c r="M75" s="113" t="s">
        <v>32</v>
      </c>
      <c r="N75" s="110" t="s">
        <v>532</v>
      </c>
      <c r="O75" s="52"/>
      <c r="P75" s="52"/>
      <c r="Q75" s="52"/>
      <c r="R75" s="52"/>
      <c r="S75" s="134">
        <v>42796</v>
      </c>
      <c r="T75" s="125">
        <v>2500</v>
      </c>
      <c r="U75" s="125" t="s">
        <v>263</v>
      </c>
      <c r="V75" s="126">
        <v>2375.3000000000002</v>
      </c>
      <c r="W75" s="132">
        <v>0</v>
      </c>
      <c r="X75" s="61" t="s">
        <v>35</v>
      </c>
      <c r="Y75" s="128">
        <v>0</v>
      </c>
      <c r="Z75" s="132">
        <v>2375.3000000000002</v>
      </c>
      <c r="AA75" s="113" t="s">
        <v>41</v>
      </c>
      <c r="AB75" s="133"/>
    </row>
    <row r="76" spans="1:28" ht="15.75" customHeight="1" x14ac:dyDescent="0.25">
      <c r="A76" s="111">
        <v>42779</v>
      </c>
      <c r="B76" s="112"/>
      <c r="C76" s="113" t="s">
        <v>533</v>
      </c>
      <c r="D76" s="52" t="s">
        <v>534</v>
      </c>
      <c r="E76" s="52" t="s">
        <v>535</v>
      </c>
      <c r="F76" s="115"/>
      <c r="G76" s="52" t="s">
        <v>326</v>
      </c>
      <c r="H76" s="113" t="s">
        <v>536</v>
      </c>
      <c r="I76" s="117">
        <v>42858</v>
      </c>
      <c r="J76" s="113" t="s">
        <v>30</v>
      </c>
      <c r="K76" s="52"/>
      <c r="L76" s="52"/>
      <c r="M76" s="113" t="s">
        <v>147</v>
      </c>
      <c r="N76" s="113" t="s">
        <v>537</v>
      </c>
      <c r="O76" s="52"/>
      <c r="P76" s="52"/>
      <c r="Q76" s="52"/>
      <c r="R76" s="52"/>
      <c r="S76" s="134">
        <v>42796</v>
      </c>
      <c r="T76" s="125">
        <v>1605</v>
      </c>
      <c r="U76" s="121" t="s">
        <v>263</v>
      </c>
      <c r="V76" s="126">
        <v>1524.94</v>
      </c>
      <c r="W76" s="132">
        <v>0</v>
      </c>
      <c r="X76" s="61" t="s">
        <v>35</v>
      </c>
      <c r="Y76" s="128">
        <v>0</v>
      </c>
      <c r="Z76" s="132">
        <v>1524.94</v>
      </c>
      <c r="AA76" s="113" t="s">
        <v>41</v>
      </c>
      <c r="AB76" s="133"/>
    </row>
    <row r="77" spans="1:28" ht="15.75" customHeight="1" x14ac:dyDescent="0.25">
      <c r="A77" s="111">
        <v>42780</v>
      </c>
      <c r="B77" s="112"/>
      <c r="C77" s="113" t="s">
        <v>538</v>
      </c>
      <c r="D77" s="52" t="s">
        <v>238</v>
      </c>
      <c r="E77" s="52" t="s">
        <v>539</v>
      </c>
      <c r="F77" s="115"/>
      <c r="G77" s="52" t="s">
        <v>209</v>
      </c>
      <c r="H77" s="113" t="s">
        <v>540</v>
      </c>
      <c r="I77" s="117">
        <v>42856</v>
      </c>
      <c r="J77" s="113" t="s">
        <v>30</v>
      </c>
      <c r="K77" s="52" t="s">
        <v>30</v>
      </c>
      <c r="L77" s="52" t="s">
        <v>117</v>
      </c>
      <c r="M77" s="113" t="s">
        <v>147</v>
      </c>
      <c r="N77" s="110" t="s">
        <v>541</v>
      </c>
      <c r="O77" s="52" t="s">
        <v>147</v>
      </c>
      <c r="P77" s="121" t="s">
        <v>542</v>
      </c>
      <c r="Q77" s="52" t="s">
        <v>117</v>
      </c>
      <c r="R77" s="52"/>
      <c r="S77" s="134">
        <v>42809</v>
      </c>
      <c r="T77" s="121">
        <v>2579.04</v>
      </c>
      <c r="U77" s="121" t="s">
        <v>34</v>
      </c>
      <c r="V77" s="110">
        <v>2645.62</v>
      </c>
      <c r="W77" s="132">
        <v>0</v>
      </c>
      <c r="X77" s="61" t="s">
        <v>35</v>
      </c>
      <c r="Y77" s="128">
        <v>0</v>
      </c>
      <c r="Z77" s="132">
        <v>2645.62</v>
      </c>
      <c r="AA77" s="113" t="s">
        <v>41</v>
      </c>
      <c r="AB77" s="133"/>
    </row>
    <row r="78" spans="1:28" ht="15.75" customHeight="1" x14ac:dyDescent="0.25">
      <c r="A78" s="111">
        <v>42780</v>
      </c>
      <c r="B78" s="112"/>
      <c r="C78" s="113" t="s">
        <v>543</v>
      </c>
      <c r="D78" s="52" t="s">
        <v>544</v>
      </c>
      <c r="E78" s="52" t="s">
        <v>545</v>
      </c>
      <c r="F78" s="115"/>
      <c r="G78" s="52" t="s">
        <v>209</v>
      </c>
      <c r="H78" s="113" t="s">
        <v>546</v>
      </c>
      <c r="I78" s="117">
        <v>42816</v>
      </c>
      <c r="J78" s="113" t="s">
        <v>30</v>
      </c>
      <c r="K78" s="52" t="s">
        <v>117</v>
      </c>
      <c r="L78" s="52"/>
      <c r="M78" s="113" t="s">
        <v>147</v>
      </c>
      <c r="N78" s="110" t="s">
        <v>547</v>
      </c>
      <c r="O78" s="52" t="s">
        <v>120</v>
      </c>
      <c r="P78" s="121" t="s">
        <v>548</v>
      </c>
      <c r="Q78" s="52"/>
      <c r="R78" s="52"/>
      <c r="S78" s="134">
        <v>42825</v>
      </c>
      <c r="T78" s="125">
        <v>2360</v>
      </c>
      <c r="U78" s="125" t="s">
        <v>263</v>
      </c>
      <c r="V78" s="126">
        <v>2280.7399999999998</v>
      </c>
      <c r="W78" s="132">
        <v>0</v>
      </c>
      <c r="X78" s="61" t="s">
        <v>35</v>
      </c>
      <c r="Y78" s="128">
        <v>0</v>
      </c>
      <c r="Z78" s="132">
        <v>2280.7399999999998</v>
      </c>
      <c r="AA78" s="113" t="s">
        <v>41</v>
      </c>
      <c r="AB78" s="133"/>
    </row>
    <row r="79" spans="1:28" ht="15.75" customHeight="1" x14ac:dyDescent="0.25">
      <c r="A79" s="111">
        <v>42781</v>
      </c>
      <c r="B79" s="112"/>
      <c r="C79" s="113" t="s">
        <v>549</v>
      </c>
      <c r="D79" s="52" t="s">
        <v>238</v>
      </c>
      <c r="E79" s="118" t="s">
        <v>550</v>
      </c>
      <c r="F79" s="115"/>
      <c r="G79" s="52" t="s">
        <v>209</v>
      </c>
      <c r="H79" s="119" t="s">
        <v>551</v>
      </c>
      <c r="I79" s="117">
        <v>42781</v>
      </c>
      <c r="J79" s="113" t="s">
        <v>30</v>
      </c>
      <c r="K79" s="52" t="s">
        <v>117</v>
      </c>
      <c r="L79" s="52" t="s">
        <v>37</v>
      </c>
      <c r="M79" s="113" t="s">
        <v>32</v>
      </c>
      <c r="N79" s="113"/>
      <c r="O79" s="52" t="s">
        <v>117</v>
      </c>
      <c r="P79" s="121" t="s">
        <v>552</v>
      </c>
      <c r="Q79" s="52" t="s">
        <v>117</v>
      </c>
      <c r="R79" s="52"/>
      <c r="S79" s="134">
        <v>42795</v>
      </c>
      <c r="T79" s="121">
        <v>2691.18</v>
      </c>
      <c r="U79" s="121" t="s">
        <v>34</v>
      </c>
      <c r="V79" s="110">
        <v>2103.39</v>
      </c>
      <c r="W79" s="132">
        <v>0</v>
      </c>
      <c r="X79" s="61" t="s">
        <v>35</v>
      </c>
      <c r="Y79" s="128">
        <v>0</v>
      </c>
      <c r="Z79" s="132">
        <v>2103.39</v>
      </c>
      <c r="AA79" s="113" t="s">
        <v>41</v>
      </c>
      <c r="AB79" s="133"/>
    </row>
    <row r="80" spans="1:28" ht="15.75" customHeight="1" x14ac:dyDescent="0.25">
      <c r="A80" s="111">
        <v>42653</v>
      </c>
      <c r="B80" s="112"/>
      <c r="C80" s="113" t="s">
        <v>553</v>
      </c>
      <c r="D80" s="52" t="s">
        <v>238</v>
      </c>
      <c r="E80" s="52" t="s">
        <v>554</v>
      </c>
      <c r="F80" s="115"/>
      <c r="G80" s="52" t="s">
        <v>209</v>
      </c>
      <c r="H80" s="113" t="s">
        <v>555</v>
      </c>
      <c r="I80" s="117">
        <v>42715</v>
      </c>
      <c r="J80" s="113" t="s">
        <v>30</v>
      </c>
      <c r="K80" s="52"/>
      <c r="L80" s="52"/>
      <c r="M80" s="113" t="s">
        <v>147</v>
      </c>
      <c r="N80" s="110" t="s">
        <v>528</v>
      </c>
      <c r="O80" s="52"/>
      <c r="P80" s="52"/>
      <c r="Q80" s="52"/>
      <c r="R80" s="52"/>
      <c r="S80" s="134">
        <v>42802</v>
      </c>
      <c r="T80" s="125">
        <v>2705.88</v>
      </c>
      <c r="U80" s="125" t="s">
        <v>263</v>
      </c>
      <c r="V80" s="126">
        <v>2775.74</v>
      </c>
      <c r="W80" s="132">
        <v>0</v>
      </c>
      <c r="X80" s="61" t="s">
        <v>35</v>
      </c>
      <c r="Y80" s="128">
        <v>0</v>
      </c>
      <c r="Z80" s="132">
        <v>2775.74</v>
      </c>
      <c r="AA80" s="113" t="s">
        <v>41</v>
      </c>
      <c r="AB80" s="133"/>
    </row>
    <row r="81" spans="1:28" ht="15.75" customHeight="1" x14ac:dyDescent="0.25">
      <c r="A81" s="111">
        <v>42782</v>
      </c>
      <c r="B81" s="112"/>
      <c r="C81" s="113" t="s">
        <v>556</v>
      </c>
      <c r="D81" s="52" t="s">
        <v>370</v>
      </c>
      <c r="E81" s="52" t="s">
        <v>378</v>
      </c>
      <c r="F81" s="115"/>
      <c r="G81" s="52" t="s">
        <v>209</v>
      </c>
      <c r="H81" s="113" t="s">
        <v>557</v>
      </c>
      <c r="I81" s="117">
        <v>42849</v>
      </c>
      <c r="J81" s="113" t="s">
        <v>30</v>
      </c>
      <c r="K81" s="52"/>
      <c r="L81" s="52"/>
      <c r="M81" s="113" t="s">
        <v>147</v>
      </c>
      <c r="N81" s="113" t="s">
        <v>558</v>
      </c>
      <c r="O81" s="52" t="s">
        <v>147</v>
      </c>
      <c r="P81" s="52" t="s">
        <v>559</v>
      </c>
      <c r="Q81" s="52"/>
      <c r="R81" s="52"/>
      <c r="S81" s="134">
        <v>42824</v>
      </c>
      <c r="T81" s="125">
        <v>2689</v>
      </c>
      <c r="U81" s="125" t="s">
        <v>263</v>
      </c>
      <c r="V81" s="126">
        <v>2598.6999999999998</v>
      </c>
      <c r="W81" s="132">
        <v>0</v>
      </c>
      <c r="X81" s="61" t="s">
        <v>35</v>
      </c>
      <c r="Y81" s="128">
        <v>0</v>
      </c>
      <c r="Z81" s="132">
        <v>2598.6999999999998</v>
      </c>
      <c r="AA81" s="113" t="s">
        <v>41</v>
      </c>
      <c r="AB81" s="133"/>
    </row>
    <row r="82" spans="1:28" ht="15.75" customHeight="1" x14ac:dyDescent="0.25">
      <c r="A82" s="111">
        <v>42783</v>
      </c>
      <c r="B82" s="112"/>
      <c r="C82" s="113" t="s">
        <v>560</v>
      </c>
      <c r="D82" s="52" t="s">
        <v>370</v>
      </c>
      <c r="E82" s="52" t="s">
        <v>561</v>
      </c>
      <c r="F82" s="115"/>
      <c r="G82" s="52" t="s">
        <v>209</v>
      </c>
      <c r="H82" s="113" t="s">
        <v>562</v>
      </c>
      <c r="I82" s="117">
        <v>42843</v>
      </c>
      <c r="J82" s="113" t="s">
        <v>30</v>
      </c>
      <c r="K82" s="52" t="s">
        <v>30</v>
      </c>
      <c r="L82" s="52"/>
      <c r="M82" s="113" t="s">
        <v>147</v>
      </c>
      <c r="N82" s="113" t="s">
        <v>563</v>
      </c>
      <c r="O82" s="52" t="s">
        <v>147</v>
      </c>
      <c r="P82" s="52" t="s">
        <v>564</v>
      </c>
      <c r="Q82" s="52"/>
      <c r="R82" s="52"/>
      <c r="S82" s="134">
        <v>42824</v>
      </c>
      <c r="T82" s="121">
        <v>1621</v>
      </c>
      <c r="U82" s="121" t="s">
        <v>263</v>
      </c>
      <c r="V82" s="110">
        <v>1566.56</v>
      </c>
      <c r="W82" s="132">
        <v>0</v>
      </c>
      <c r="X82" s="61" t="s">
        <v>35</v>
      </c>
      <c r="Y82" s="128">
        <v>0</v>
      </c>
      <c r="Z82" s="132">
        <v>1566.56</v>
      </c>
      <c r="AA82" s="113" t="s">
        <v>41</v>
      </c>
      <c r="AB82" s="133"/>
    </row>
    <row r="83" spans="1:28" ht="15.75" customHeight="1" x14ac:dyDescent="0.25">
      <c r="A83" s="111">
        <v>42684</v>
      </c>
      <c r="B83" s="112"/>
      <c r="C83" s="113" t="s">
        <v>565</v>
      </c>
      <c r="D83" s="52" t="s">
        <v>213</v>
      </c>
      <c r="E83" s="52" t="s">
        <v>392</v>
      </c>
      <c r="F83" s="115"/>
      <c r="G83" s="52" t="s">
        <v>209</v>
      </c>
      <c r="H83" s="113" t="s">
        <v>566</v>
      </c>
      <c r="I83" s="117">
        <v>42765</v>
      </c>
      <c r="J83" s="113" t="s">
        <v>30</v>
      </c>
      <c r="K83" s="52" t="s">
        <v>30</v>
      </c>
      <c r="L83" s="52" t="s">
        <v>30</v>
      </c>
      <c r="M83" s="113" t="s">
        <v>32</v>
      </c>
      <c r="N83" s="113" t="s">
        <v>567</v>
      </c>
      <c r="O83" s="52" t="s">
        <v>32</v>
      </c>
      <c r="P83" s="52" t="s">
        <v>568</v>
      </c>
      <c r="Q83" s="52" t="s">
        <v>32</v>
      </c>
      <c r="R83" s="52" t="s">
        <v>569</v>
      </c>
      <c r="S83" s="134">
        <v>42795</v>
      </c>
      <c r="T83" s="125">
        <v>1764</v>
      </c>
      <c r="U83" s="121" t="s">
        <v>38</v>
      </c>
      <c r="V83" s="126">
        <v>2116.8000000000002</v>
      </c>
      <c r="W83" s="132">
        <v>0</v>
      </c>
      <c r="X83" s="61" t="s">
        <v>35</v>
      </c>
      <c r="Y83" s="128">
        <v>0</v>
      </c>
      <c r="Z83" s="132">
        <v>2116.8000000000002</v>
      </c>
      <c r="AA83" s="113" t="s">
        <v>405</v>
      </c>
      <c r="AB83" s="133"/>
    </row>
    <row r="84" spans="1:28" ht="15.75" customHeight="1" x14ac:dyDescent="0.25">
      <c r="A84" s="111">
        <v>42781</v>
      </c>
      <c r="B84" s="112"/>
      <c r="C84" s="165" t="s">
        <v>570</v>
      </c>
      <c r="D84" s="52" t="s">
        <v>196</v>
      </c>
      <c r="E84" s="52" t="s">
        <v>571</v>
      </c>
      <c r="F84" s="115"/>
      <c r="G84" s="52" t="s">
        <v>326</v>
      </c>
      <c r="H84" s="113" t="s">
        <v>572</v>
      </c>
      <c r="I84" s="131">
        <v>42819</v>
      </c>
      <c r="J84" s="113" t="s">
        <v>30</v>
      </c>
      <c r="K84" s="52"/>
      <c r="L84" s="52"/>
      <c r="M84" s="113" t="s">
        <v>573</v>
      </c>
      <c r="N84" s="110" t="s">
        <v>574</v>
      </c>
      <c r="O84" s="52"/>
      <c r="P84" s="52"/>
      <c r="Q84" s="52"/>
      <c r="R84" s="52"/>
      <c r="S84" s="134">
        <v>42816</v>
      </c>
      <c r="T84" s="125">
        <v>1214.5</v>
      </c>
      <c r="U84" s="125" t="s">
        <v>38</v>
      </c>
      <c r="V84" s="126">
        <v>1457.4</v>
      </c>
      <c r="W84" s="132">
        <v>0</v>
      </c>
      <c r="X84" s="61" t="s">
        <v>109</v>
      </c>
      <c r="Y84" s="128">
        <v>0</v>
      </c>
      <c r="Z84" s="132">
        <v>1457.4</v>
      </c>
      <c r="AA84" s="113" t="s">
        <v>41</v>
      </c>
      <c r="AB84" s="133"/>
    </row>
    <row r="85" spans="1:28" ht="15.75" customHeight="1" x14ac:dyDescent="0.2">
      <c r="A85" s="111">
        <v>42781</v>
      </c>
      <c r="B85" s="190"/>
      <c r="C85" s="110" t="s">
        <v>575</v>
      </c>
      <c r="D85" s="52" t="s">
        <v>576</v>
      </c>
      <c r="E85" s="52" t="s">
        <v>577</v>
      </c>
      <c r="F85" s="191"/>
      <c r="G85" s="118" t="s">
        <v>209</v>
      </c>
      <c r="H85" s="113" t="s">
        <v>578</v>
      </c>
      <c r="I85" s="192">
        <v>42805</v>
      </c>
      <c r="J85" s="119" t="s">
        <v>30</v>
      </c>
      <c r="K85" s="118" t="s">
        <v>30</v>
      </c>
      <c r="L85" s="118"/>
      <c r="M85" s="119" t="s">
        <v>32</v>
      </c>
      <c r="N85" s="110" t="s">
        <v>579</v>
      </c>
      <c r="O85" s="118" t="s">
        <v>32</v>
      </c>
      <c r="P85" s="121" t="s">
        <v>580</v>
      </c>
      <c r="Q85" s="118"/>
      <c r="R85" s="121"/>
      <c r="S85" s="123">
        <v>42793</v>
      </c>
      <c r="T85" s="124">
        <v>1875</v>
      </c>
      <c r="U85" s="193" t="s">
        <v>38</v>
      </c>
      <c r="V85" s="168">
        <v>2250</v>
      </c>
      <c r="W85" s="127">
        <v>0</v>
      </c>
      <c r="X85" s="61" t="s">
        <v>106</v>
      </c>
      <c r="Y85" s="128">
        <v>0</v>
      </c>
      <c r="Z85" s="127">
        <v>2250</v>
      </c>
      <c r="AA85" s="119" t="s">
        <v>41</v>
      </c>
      <c r="AB85" s="133"/>
    </row>
    <row r="86" spans="1:28" ht="15.75" customHeight="1" x14ac:dyDescent="0.25">
      <c r="A86" s="111">
        <v>42788</v>
      </c>
      <c r="B86" s="112"/>
      <c r="C86" s="113" t="s">
        <v>581</v>
      </c>
      <c r="D86" s="52" t="s">
        <v>411</v>
      </c>
      <c r="E86" s="52" t="s">
        <v>582</v>
      </c>
      <c r="F86" s="115"/>
      <c r="G86" s="52" t="s">
        <v>209</v>
      </c>
      <c r="H86" s="113" t="s">
        <v>583</v>
      </c>
      <c r="I86" s="117">
        <v>42802</v>
      </c>
      <c r="J86" s="113" t="s">
        <v>30</v>
      </c>
      <c r="K86" s="52"/>
      <c r="L86" s="52"/>
      <c r="M86" s="113" t="s">
        <v>145</v>
      </c>
      <c r="N86" s="113" t="s">
        <v>584</v>
      </c>
      <c r="O86" s="52"/>
      <c r="P86" s="52"/>
      <c r="Q86" s="52"/>
      <c r="R86" s="52"/>
      <c r="S86" s="134">
        <v>42823</v>
      </c>
      <c r="T86" s="125">
        <v>447</v>
      </c>
      <c r="U86" s="121" t="s">
        <v>38</v>
      </c>
      <c r="V86" s="126">
        <v>536.4</v>
      </c>
      <c r="W86" s="132">
        <v>0</v>
      </c>
      <c r="X86" s="61" t="s">
        <v>115</v>
      </c>
      <c r="Y86" s="128">
        <v>0</v>
      </c>
      <c r="Z86" s="132">
        <v>536.4</v>
      </c>
      <c r="AA86" s="113" t="s">
        <v>41</v>
      </c>
      <c r="AB86" s="133"/>
    </row>
    <row r="87" spans="1:28" ht="15.75" customHeight="1" x14ac:dyDescent="0.25">
      <c r="A87" s="111">
        <v>42793</v>
      </c>
      <c r="B87" s="112"/>
      <c r="C87" s="113" t="s">
        <v>585</v>
      </c>
      <c r="D87" s="52" t="s">
        <v>366</v>
      </c>
      <c r="E87" s="52" t="s">
        <v>586</v>
      </c>
      <c r="F87" s="115"/>
      <c r="G87" s="52" t="s">
        <v>209</v>
      </c>
      <c r="H87" s="113" t="s">
        <v>587</v>
      </c>
      <c r="I87" s="117">
        <v>42793</v>
      </c>
      <c r="J87" s="113" t="s">
        <v>30</v>
      </c>
      <c r="K87" s="52" t="s">
        <v>30</v>
      </c>
      <c r="L87" s="52"/>
      <c r="M87" s="113" t="s">
        <v>147</v>
      </c>
      <c r="N87" s="110" t="s">
        <v>588</v>
      </c>
      <c r="O87" s="52" t="s">
        <v>147</v>
      </c>
      <c r="P87" s="121" t="s">
        <v>589</v>
      </c>
      <c r="Q87" s="52"/>
      <c r="R87" s="52"/>
      <c r="S87" s="134">
        <v>42823</v>
      </c>
      <c r="T87" s="125">
        <v>1360</v>
      </c>
      <c r="U87" s="121" t="s">
        <v>38</v>
      </c>
      <c r="V87" s="126">
        <v>1632</v>
      </c>
      <c r="W87" s="132">
        <v>0</v>
      </c>
      <c r="X87" s="61" t="s">
        <v>105</v>
      </c>
      <c r="Y87" s="128">
        <v>0</v>
      </c>
      <c r="Z87" s="132">
        <v>1632</v>
      </c>
      <c r="AA87" s="113" t="s">
        <v>41</v>
      </c>
      <c r="AB87" s="133"/>
    </row>
    <row r="88" spans="1:28" ht="15.75" customHeight="1" x14ac:dyDescent="0.25">
      <c r="A88" s="111">
        <v>42794</v>
      </c>
      <c r="B88" s="112"/>
      <c r="C88" s="113" t="s">
        <v>590</v>
      </c>
      <c r="D88" s="52" t="s">
        <v>576</v>
      </c>
      <c r="E88" s="52" t="s">
        <v>591</v>
      </c>
      <c r="F88" s="115"/>
      <c r="G88" s="52" t="s">
        <v>209</v>
      </c>
      <c r="H88" s="113" t="s">
        <v>592</v>
      </c>
      <c r="I88" s="117">
        <v>42853</v>
      </c>
      <c r="J88" s="113" t="s">
        <v>30</v>
      </c>
      <c r="K88" s="52" t="s">
        <v>30</v>
      </c>
      <c r="L88" s="52" t="s">
        <v>30</v>
      </c>
      <c r="M88" s="113" t="s">
        <v>32</v>
      </c>
      <c r="N88" s="110" t="s">
        <v>363</v>
      </c>
      <c r="O88" s="52" t="s">
        <v>138</v>
      </c>
      <c r="P88" s="121" t="s">
        <v>431</v>
      </c>
      <c r="Q88" s="52" t="s">
        <v>32</v>
      </c>
      <c r="R88" s="121" t="s">
        <v>593</v>
      </c>
      <c r="S88" s="134">
        <v>42821</v>
      </c>
      <c r="T88" s="121">
        <v>1875</v>
      </c>
      <c r="U88" s="121" t="s">
        <v>38</v>
      </c>
      <c r="V88" s="126">
        <v>2250</v>
      </c>
      <c r="W88" s="132">
        <v>0</v>
      </c>
      <c r="X88" s="61" t="s">
        <v>106</v>
      </c>
      <c r="Y88" s="128">
        <v>0</v>
      </c>
      <c r="Z88" s="132">
        <v>2250</v>
      </c>
      <c r="AA88" s="113" t="s">
        <v>41</v>
      </c>
      <c r="AB88" s="133"/>
    </row>
    <row r="89" spans="1:28" ht="15.75" customHeight="1" x14ac:dyDescent="0.25">
      <c r="A89" s="111">
        <v>42796</v>
      </c>
      <c r="B89" s="112"/>
      <c r="C89" s="113" t="s">
        <v>594</v>
      </c>
      <c r="D89" s="52" t="s">
        <v>207</v>
      </c>
      <c r="E89" s="52" t="s">
        <v>595</v>
      </c>
      <c r="F89" s="115"/>
      <c r="G89" s="52" t="s">
        <v>209</v>
      </c>
      <c r="H89" s="113" t="s">
        <v>596</v>
      </c>
      <c r="I89" s="117">
        <v>42863</v>
      </c>
      <c r="J89" s="113" t="s">
        <v>30</v>
      </c>
      <c r="K89" s="52"/>
      <c r="L89" s="52"/>
      <c r="M89" s="113" t="s">
        <v>147</v>
      </c>
      <c r="N89" s="113" t="s">
        <v>597</v>
      </c>
      <c r="O89" s="52"/>
      <c r="P89" s="52"/>
      <c r="Q89" s="52"/>
      <c r="R89" s="52"/>
      <c r="S89" s="134">
        <v>42807</v>
      </c>
      <c r="T89" s="121">
        <v>1749.75</v>
      </c>
      <c r="U89" s="121" t="s">
        <v>38</v>
      </c>
      <c r="V89" s="126">
        <v>2099.6999999999998</v>
      </c>
      <c r="W89" s="132">
        <v>0</v>
      </c>
      <c r="X89" s="61" t="s">
        <v>106</v>
      </c>
      <c r="Y89" s="128">
        <v>0</v>
      </c>
      <c r="Z89" s="132">
        <v>2099.6999999999998</v>
      </c>
      <c r="AA89" s="113" t="s">
        <v>41</v>
      </c>
      <c r="AB89" s="133"/>
    </row>
    <row r="90" spans="1:28" ht="15.75" customHeight="1" x14ac:dyDescent="0.25">
      <c r="A90" s="111">
        <v>42797</v>
      </c>
      <c r="B90" s="112"/>
      <c r="C90" s="113" t="s">
        <v>598</v>
      </c>
      <c r="D90" s="52" t="s">
        <v>599</v>
      </c>
      <c r="E90" s="52" t="s">
        <v>600</v>
      </c>
      <c r="F90" s="115"/>
      <c r="G90" s="52" t="s">
        <v>326</v>
      </c>
      <c r="H90" s="113" t="s">
        <v>601</v>
      </c>
      <c r="I90" s="117">
        <v>42828</v>
      </c>
      <c r="J90" s="113" t="s">
        <v>30</v>
      </c>
      <c r="K90" s="52"/>
      <c r="L90" s="52"/>
      <c r="M90" s="113" t="s">
        <v>143</v>
      </c>
      <c r="N90" s="113" t="s">
        <v>602</v>
      </c>
      <c r="O90" s="52"/>
      <c r="P90" s="52"/>
      <c r="Q90" s="52"/>
      <c r="R90" s="52"/>
      <c r="S90" s="134">
        <v>42823</v>
      </c>
      <c r="T90" s="125">
        <v>1420</v>
      </c>
      <c r="U90" s="125" t="s">
        <v>38</v>
      </c>
      <c r="V90" s="126">
        <v>1704</v>
      </c>
      <c r="W90" s="132">
        <v>0</v>
      </c>
      <c r="X90" s="61" t="s">
        <v>109</v>
      </c>
      <c r="Y90" s="128">
        <v>0</v>
      </c>
      <c r="Z90" s="132">
        <v>1704</v>
      </c>
      <c r="AA90" s="113" t="s">
        <v>41</v>
      </c>
      <c r="AB90" s="133"/>
    </row>
    <row r="91" spans="1:28" ht="15.75" customHeight="1" x14ac:dyDescent="0.25">
      <c r="A91" s="111">
        <v>42801</v>
      </c>
      <c r="B91" s="112"/>
      <c r="C91" s="165" t="s">
        <v>603</v>
      </c>
      <c r="D91" s="52" t="s">
        <v>213</v>
      </c>
      <c r="E91" s="52" t="s">
        <v>247</v>
      </c>
      <c r="F91" s="115"/>
      <c r="G91" s="52" t="s">
        <v>326</v>
      </c>
      <c r="H91" s="113" t="s">
        <v>604</v>
      </c>
      <c r="I91" s="117">
        <v>42828</v>
      </c>
      <c r="J91" s="113" t="s">
        <v>30</v>
      </c>
      <c r="K91" s="52"/>
      <c r="L91" s="52"/>
      <c r="M91" s="113" t="s">
        <v>149</v>
      </c>
      <c r="N91" s="110" t="s">
        <v>605</v>
      </c>
      <c r="O91" s="52"/>
      <c r="P91" s="121"/>
      <c r="Q91" s="52"/>
      <c r="R91" s="52"/>
      <c r="S91" s="134">
        <v>42823</v>
      </c>
      <c r="T91" s="125">
        <v>1332</v>
      </c>
      <c r="U91" s="125" t="s">
        <v>38</v>
      </c>
      <c r="V91" s="126">
        <v>1332</v>
      </c>
      <c r="W91" s="132">
        <v>0</v>
      </c>
      <c r="X91" s="61" t="s">
        <v>35</v>
      </c>
      <c r="Y91" s="128">
        <v>0</v>
      </c>
      <c r="Z91" s="132">
        <v>1332</v>
      </c>
      <c r="AA91" s="113" t="s">
        <v>41</v>
      </c>
      <c r="AB91" s="133"/>
    </row>
    <row r="92" spans="1:28" ht="15.75" customHeight="1" x14ac:dyDescent="0.25">
      <c r="A92" s="111">
        <v>42802</v>
      </c>
      <c r="B92" s="112"/>
      <c r="C92" s="165" t="s">
        <v>606</v>
      </c>
      <c r="D92" s="52" t="s">
        <v>607</v>
      </c>
      <c r="E92" s="52" t="s">
        <v>371</v>
      </c>
      <c r="F92" s="115"/>
      <c r="G92" s="52" t="s">
        <v>209</v>
      </c>
      <c r="H92" s="113" t="s">
        <v>608</v>
      </c>
      <c r="I92" s="117">
        <v>42828</v>
      </c>
      <c r="J92" s="113" t="s">
        <v>30</v>
      </c>
      <c r="K92" s="52"/>
      <c r="L92" s="52"/>
      <c r="M92" s="113" t="s">
        <v>147</v>
      </c>
      <c r="N92" s="110" t="s">
        <v>597</v>
      </c>
      <c r="O92" s="52"/>
      <c r="P92" s="52"/>
      <c r="Q92" s="52"/>
      <c r="R92" s="52"/>
      <c r="S92" s="134">
        <v>42810</v>
      </c>
      <c r="T92" s="125">
        <v>1939</v>
      </c>
      <c r="U92" s="125" t="s">
        <v>263</v>
      </c>
      <c r="V92" s="126">
        <v>1873.88</v>
      </c>
      <c r="W92" s="132">
        <v>0</v>
      </c>
      <c r="X92" s="61" t="s">
        <v>35</v>
      </c>
      <c r="Y92" s="128">
        <v>0</v>
      </c>
      <c r="Z92" s="132">
        <v>1873.88</v>
      </c>
      <c r="AA92" s="113" t="s">
        <v>41</v>
      </c>
      <c r="AB92" s="133"/>
    </row>
    <row r="93" spans="1:28" ht="15.75" customHeight="1" x14ac:dyDescent="0.25">
      <c r="A93" s="111">
        <v>42804</v>
      </c>
      <c r="B93" s="112"/>
      <c r="C93" s="167" t="s">
        <v>609</v>
      </c>
      <c r="D93" s="52" t="s">
        <v>238</v>
      </c>
      <c r="E93" s="52" t="s">
        <v>610</v>
      </c>
      <c r="F93" s="115"/>
      <c r="G93" s="52" t="s">
        <v>209</v>
      </c>
      <c r="H93" s="119" t="s">
        <v>611</v>
      </c>
      <c r="I93" s="117">
        <v>42805</v>
      </c>
      <c r="J93" s="113" t="s">
        <v>30</v>
      </c>
      <c r="K93" s="52" t="s">
        <v>30</v>
      </c>
      <c r="L93" s="52" t="s">
        <v>30</v>
      </c>
      <c r="M93" s="113" t="s">
        <v>147</v>
      </c>
      <c r="N93" s="110" t="s">
        <v>612</v>
      </c>
      <c r="O93" s="52" t="s">
        <v>147</v>
      </c>
      <c r="P93" s="121" t="s">
        <v>318</v>
      </c>
      <c r="Q93" s="52" t="s">
        <v>147</v>
      </c>
      <c r="R93" s="52" t="s">
        <v>613</v>
      </c>
      <c r="S93" s="134">
        <v>42823</v>
      </c>
      <c r="T93" s="125">
        <v>2780.88</v>
      </c>
      <c r="U93" s="125" t="s">
        <v>34</v>
      </c>
      <c r="V93" s="126">
        <v>2832.57</v>
      </c>
      <c r="W93" s="132">
        <v>0</v>
      </c>
      <c r="X93" s="61" t="s">
        <v>35</v>
      </c>
      <c r="Y93" s="128">
        <v>0</v>
      </c>
      <c r="Z93" s="132">
        <v>2832.57</v>
      </c>
      <c r="AA93" s="113" t="s">
        <v>41</v>
      </c>
      <c r="AB93" s="133"/>
    </row>
    <row r="94" spans="1:28" ht="15.75" customHeight="1" x14ac:dyDescent="0.25">
      <c r="A94" s="111">
        <v>42797</v>
      </c>
      <c r="B94" s="112"/>
      <c r="C94" s="167" t="s">
        <v>614</v>
      </c>
      <c r="D94" s="151" t="s">
        <v>238</v>
      </c>
      <c r="E94" s="52" t="s">
        <v>615</v>
      </c>
      <c r="F94" s="115"/>
      <c r="G94" s="52" t="s">
        <v>209</v>
      </c>
      <c r="H94" s="119" t="s">
        <v>616</v>
      </c>
      <c r="I94" s="117">
        <v>42800</v>
      </c>
      <c r="J94" s="113" t="s">
        <v>30</v>
      </c>
      <c r="K94" s="52" t="s">
        <v>30</v>
      </c>
      <c r="L94" s="52"/>
      <c r="M94" s="113" t="s">
        <v>147</v>
      </c>
      <c r="N94" s="110" t="s">
        <v>617</v>
      </c>
      <c r="O94" s="52" t="s">
        <v>147</v>
      </c>
      <c r="P94" s="121" t="s">
        <v>618</v>
      </c>
      <c r="Q94" s="52"/>
      <c r="R94" s="121"/>
      <c r="S94" s="134">
        <v>42823</v>
      </c>
      <c r="T94" s="125">
        <v>2736.03</v>
      </c>
      <c r="U94" s="125" t="s">
        <v>34</v>
      </c>
      <c r="V94" s="126">
        <v>2786.89</v>
      </c>
      <c r="W94" s="132">
        <v>0</v>
      </c>
      <c r="X94" s="61" t="s">
        <v>35</v>
      </c>
      <c r="Y94" s="128">
        <v>0</v>
      </c>
      <c r="Z94" s="132">
        <v>2786.89</v>
      </c>
      <c r="AA94" s="113" t="s">
        <v>41</v>
      </c>
      <c r="AB94" s="133"/>
    </row>
    <row r="95" spans="1:28" ht="15.75" customHeight="1" x14ac:dyDescent="0.25">
      <c r="A95" s="111">
        <v>42807</v>
      </c>
      <c r="B95" s="112"/>
      <c r="C95" s="167" t="s">
        <v>619</v>
      </c>
      <c r="D95" s="52" t="s">
        <v>497</v>
      </c>
      <c r="E95" s="52" t="s">
        <v>620</v>
      </c>
      <c r="F95" s="115"/>
      <c r="G95" s="52" t="s">
        <v>209</v>
      </c>
      <c r="H95" s="119" t="s">
        <v>621</v>
      </c>
      <c r="I95" s="117">
        <v>42802</v>
      </c>
      <c r="J95" s="113" t="s">
        <v>30</v>
      </c>
      <c r="K95" s="52" t="s">
        <v>30</v>
      </c>
      <c r="L95" s="52" t="s">
        <v>117</v>
      </c>
      <c r="M95" s="113" t="s">
        <v>149</v>
      </c>
      <c r="N95" s="110" t="s">
        <v>622</v>
      </c>
      <c r="O95" s="121" t="s">
        <v>147</v>
      </c>
      <c r="P95" s="121" t="s">
        <v>623</v>
      </c>
      <c r="Q95" s="52" t="s">
        <v>120</v>
      </c>
      <c r="R95" s="121" t="s">
        <v>624</v>
      </c>
      <c r="S95" s="134">
        <v>42818</v>
      </c>
      <c r="T95" s="125">
        <v>2000</v>
      </c>
      <c r="U95" s="125" t="s">
        <v>34</v>
      </c>
      <c r="V95" s="126">
        <v>1932.83</v>
      </c>
      <c r="W95" s="132">
        <v>0</v>
      </c>
      <c r="X95" s="61" t="s">
        <v>104</v>
      </c>
      <c r="Y95" s="128">
        <v>0</v>
      </c>
      <c r="Z95" s="132">
        <v>1932.83</v>
      </c>
      <c r="AA95" s="113" t="s">
        <v>41</v>
      </c>
      <c r="AB95" s="133"/>
    </row>
    <row r="96" spans="1:28" ht="15.75" customHeight="1" x14ac:dyDescent="0.25">
      <c r="A96" s="111">
        <v>42808</v>
      </c>
      <c r="B96" s="112"/>
      <c r="C96" s="110" t="s">
        <v>625</v>
      </c>
      <c r="D96" s="52" t="s">
        <v>238</v>
      </c>
      <c r="E96" s="52" t="s">
        <v>626</v>
      </c>
      <c r="F96" s="115"/>
      <c r="G96" s="52" t="s">
        <v>209</v>
      </c>
      <c r="H96" s="119" t="s">
        <v>627</v>
      </c>
      <c r="I96" s="117">
        <v>42814</v>
      </c>
      <c r="J96" s="113" t="s">
        <v>30</v>
      </c>
      <c r="K96" s="52" t="s">
        <v>30</v>
      </c>
      <c r="L96" s="52" t="s">
        <v>30</v>
      </c>
      <c r="M96" s="113" t="s">
        <v>147</v>
      </c>
      <c r="N96" s="110" t="s">
        <v>628</v>
      </c>
      <c r="O96" s="52" t="s">
        <v>147</v>
      </c>
      <c r="P96" s="121" t="s">
        <v>629</v>
      </c>
      <c r="Q96" s="52" t="s">
        <v>147</v>
      </c>
      <c r="R96" s="121" t="s">
        <v>630</v>
      </c>
      <c r="S96" s="134">
        <v>42816</v>
      </c>
      <c r="T96" s="121">
        <v>2332.35</v>
      </c>
      <c r="U96" s="121" t="s">
        <v>34</v>
      </c>
      <c r="V96" s="110">
        <v>2375.71</v>
      </c>
      <c r="W96" s="132">
        <v>0</v>
      </c>
      <c r="X96" s="61" t="s">
        <v>35</v>
      </c>
      <c r="Y96" s="128">
        <v>0</v>
      </c>
      <c r="Z96" s="132">
        <v>2375.71</v>
      </c>
      <c r="AA96" s="113" t="s">
        <v>41</v>
      </c>
      <c r="AB96" s="133"/>
    </row>
    <row r="97" spans="1:28" ht="15.75" customHeight="1" x14ac:dyDescent="0.25">
      <c r="A97" s="111">
        <v>42652</v>
      </c>
      <c r="B97" s="112"/>
      <c r="C97" s="167" t="s">
        <v>631</v>
      </c>
      <c r="D97" s="52" t="s">
        <v>632</v>
      </c>
      <c r="E97" s="52" t="s">
        <v>633</v>
      </c>
      <c r="F97" s="115"/>
      <c r="G97" s="52" t="s">
        <v>326</v>
      </c>
      <c r="H97" s="167" t="s">
        <v>634</v>
      </c>
      <c r="I97" s="117">
        <v>42737</v>
      </c>
      <c r="J97" s="113" t="s">
        <v>30</v>
      </c>
      <c r="K97" s="52"/>
      <c r="L97" s="52"/>
      <c r="M97" s="113" t="s">
        <v>32</v>
      </c>
      <c r="N97" s="110" t="s">
        <v>635</v>
      </c>
      <c r="O97" s="52"/>
      <c r="P97" s="52"/>
      <c r="Q97" s="52"/>
      <c r="R97" s="52"/>
      <c r="S97" s="134">
        <v>42816</v>
      </c>
      <c r="T97" s="121">
        <v>2250</v>
      </c>
      <c r="U97" s="121" t="s">
        <v>34</v>
      </c>
      <c r="V97" s="110">
        <v>2291.83</v>
      </c>
      <c r="W97" s="132">
        <v>0</v>
      </c>
      <c r="X97" s="61" t="s">
        <v>35</v>
      </c>
      <c r="Y97" s="128">
        <v>0</v>
      </c>
      <c r="Z97" s="132">
        <v>2291.83</v>
      </c>
      <c r="AA97" s="113" t="s">
        <v>41</v>
      </c>
      <c r="AB97" s="133"/>
    </row>
    <row r="98" spans="1:28" ht="15.75" customHeight="1" x14ac:dyDescent="0.25">
      <c r="A98" s="111">
        <v>42795</v>
      </c>
      <c r="B98" s="112"/>
      <c r="C98" s="103" t="s">
        <v>636</v>
      </c>
      <c r="D98" s="52" t="s">
        <v>637</v>
      </c>
      <c r="E98" s="52" t="s">
        <v>638</v>
      </c>
      <c r="F98" s="115"/>
      <c r="G98" s="52" t="s">
        <v>326</v>
      </c>
      <c r="H98" s="113" t="s">
        <v>639</v>
      </c>
      <c r="I98" s="117">
        <v>42818</v>
      </c>
      <c r="J98" s="113" t="s">
        <v>30</v>
      </c>
      <c r="K98" s="52"/>
      <c r="L98" s="52"/>
      <c r="M98" s="113" t="s">
        <v>32</v>
      </c>
      <c r="N98" s="165" t="s">
        <v>640</v>
      </c>
      <c r="O98" s="52"/>
      <c r="P98" s="52"/>
      <c r="Q98" s="52"/>
      <c r="R98" s="52"/>
      <c r="S98" s="134">
        <v>42823</v>
      </c>
      <c r="T98" s="125">
        <v>495</v>
      </c>
      <c r="U98" s="125" t="s">
        <v>34</v>
      </c>
      <c r="V98" s="126">
        <v>504.2</v>
      </c>
      <c r="W98" s="132">
        <v>0</v>
      </c>
      <c r="X98" s="61" t="s">
        <v>35</v>
      </c>
      <c r="Y98" s="128">
        <v>0</v>
      </c>
      <c r="Z98" s="132">
        <v>504.2</v>
      </c>
      <c r="AA98" s="113" t="s">
        <v>41</v>
      </c>
      <c r="AB98" s="133"/>
    </row>
    <row r="99" spans="1:28" ht="15.75" customHeight="1" x14ac:dyDescent="0.2">
      <c r="A99" s="101">
        <v>42802</v>
      </c>
      <c r="B99" s="102">
        <v>28386100</v>
      </c>
      <c r="C99" s="103" t="s">
        <v>641</v>
      </c>
      <c r="D99" s="104" t="s">
        <v>392</v>
      </c>
      <c r="E99" s="104" t="s">
        <v>247</v>
      </c>
      <c r="F99" s="3"/>
      <c r="G99" s="104" t="s">
        <v>326</v>
      </c>
      <c r="H99" s="103" t="s">
        <v>642</v>
      </c>
      <c r="I99" s="105">
        <v>42831</v>
      </c>
      <c r="J99" s="103" t="s">
        <v>31</v>
      </c>
      <c r="K99" s="104"/>
      <c r="L99" s="104"/>
      <c r="M99" s="103" t="s">
        <v>39</v>
      </c>
      <c r="N99" s="103" t="s">
        <v>643</v>
      </c>
      <c r="O99" s="104"/>
      <c r="P99" s="104"/>
      <c r="Q99" s="104"/>
      <c r="R99" s="104"/>
      <c r="S99" s="105">
        <v>42823</v>
      </c>
      <c r="T99" s="104"/>
      <c r="U99" s="104"/>
      <c r="V99" s="106">
        <v>1332</v>
      </c>
      <c r="W99" s="107">
        <v>0</v>
      </c>
      <c r="X99" s="61" t="s">
        <v>35</v>
      </c>
      <c r="Y99" s="194">
        <v>1332</v>
      </c>
      <c r="Z99" s="107">
        <v>0</v>
      </c>
      <c r="AA99" s="103" t="s">
        <v>41</v>
      </c>
      <c r="AB99" s="109"/>
    </row>
    <row r="100" spans="1:28" ht="15.75" customHeight="1" x14ac:dyDescent="0.2">
      <c r="A100" s="101">
        <v>42770</v>
      </c>
      <c r="B100" s="102">
        <v>28399063</v>
      </c>
      <c r="C100" s="103" t="s">
        <v>644</v>
      </c>
      <c r="D100" s="104" t="s">
        <v>645</v>
      </c>
      <c r="E100" s="104" t="s">
        <v>646</v>
      </c>
      <c r="F100" s="3"/>
      <c r="G100" s="104" t="s">
        <v>209</v>
      </c>
      <c r="H100" s="103" t="s">
        <v>647</v>
      </c>
      <c r="I100" s="105">
        <v>43008</v>
      </c>
      <c r="J100" s="103" t="s">
        <v>31</v>
      </c>
      <c r="K100" s="104"/>
      <c r="L100" s="104"/>
      <c r="M100" s="103" t="s">
        <v>39</v>
      </c>
      <c r="N100" s="103" t="s">
        <v>648</v>
      </c>
      <c r="O100" s="104"/>
      <c r="P100" s="104"/>
      <c r="Q100" s="104"/>
      <c r="R100" s="104"/>
      <c r="S100" s="105">
        <v>42810</v>
      </c>
      <c r="T100" s="104"/>
      <c r="U100" s="104"/>
      <c r="V100" s="103">
        <v>3705.46</v>
      </c>
      <c r="W100" s="107">
        <v>0</v>
      </c>
      <c r="X100" s="61" t="s">
        <v>35</v>
      </c>
      <c r="Y100" s="194">
        <v>3705.46</v>
      </c>
      <c r="Z100" s="107">
        <v>0</v>
      </c>
      <c r="AA100" s="103" t="s">
        <v>41</v>
      </c>
      <c r="AB100" s="109"/>
    </row>
    <row r="101" spans="1:28" ht="15.75" customHeight="1" x14ac:dyDescent="0.2">
      <c r="A101" s="101">
        <v>42762</v>
      </c>
      <c r="B101" s="102">
        <v>28251804</v>
      </c>
      <c r="C101" s="105" t="s">
        <v>649</v>
      </c>
      <c r="D101" s="101" t="s">
        <v>207</v>
      </c>
      <c r="E101" s="101" t="s">
        <v>650</v>
      </c>
      <c r="F101" s="195"/>
      <c r="G101" s="101" t="s">
        <v>209</v>
      </c>
      <c r="H101" s="105" t="s">
        <v>651</v>
      </c>
      <c r="I101" s="105">
        <v>42796</v>
      </c>
      <c r="J101" s="105" t="s">
        <v>31</v>
      </c>
      <c r="K101" s="101"/>
      <c r="L101" s="101"/>
      <c r="M101" s="105" t="s">
        <v>39</v>
      </c>
      <c r="N101" s="105" t="s">
        <v>652</v>
      </c>
      <c r="O101" s="101"/>
      <c r="P101" s="101"/>
      <c r="Q101" s="101"/>
      <c r="R101" s="101"/>
      <c r="S101" s="105">
        <v>42781</v>
      </c>
      <c r="T101" s="101"/>
      <c r="U101" s="101"/>
      <c r="V101" s="106">
        <v>2220.3000000000002</v>
      </c>
      <c r="W101" s="107">
        <v>0</v>
      </c>
      <c r="X101" s="105" t="s">
        <v>106</v>
      </c>
      <c r="Y101" s="194">
        <v>2220.3000000000002</v>
      </c>
      <c r="Z101" s="107">
        <v>0</v>
      </c>
      <c r="AA101" s="105" t="s">
        <v>41</v>
      </c>
      <c r="AB101" s="109"/>
    </row>
    <row r="102" spans="1:28" ht="15.75" customHeight="1" x14ac:dyDescent="0.2">
      <c r="A102" s="196">
        <v>42741</v>
      </c>
      <c r="B102" s="197">
        <v>28140386</v>
      </c>
      <c r="C102" s="110" t="s">
        <v>653</v>
      </c>
      <c r="D102" s="60" t="s">
        <v>654</v>
      </c>
      <c r="E102" s="60" t="s">
        <v>655</v>
      </c>
      <c r="F102" s="60"/>
      <c r="G102" s="60" t="s">
        <v>326</v>
      </c>
      <c r="H102" s="110" t="s">
        <v>656</v>
      </c>
      <c r="I102" s="131">
        <v>42766</v>
      </c>
      <c r="J102" s="110" t="s">
        <v>31</v>
      </c>
      <c r="K102" s="60"/>
      <c r="L102" s="60"/>
      <c r="M102" s="110" t="s">
        <v>39</v>
      </c>
      <c r="N102" s="110" t="s">
        <v>657</v>
      </c>
      <c r="O102" s="60"/>
      <c r="P102" s="60"/>
      <c r="Q102" s="60"/>
      <c r="R102" s="60"/>
      <c r="S102" s="131">
        <v>42788</v>
      </c>
      <c r="T102" s="60"/>
      <c r="U102" s="60"/>
      <c r="V102" s="198">
        <v>1068</v>
      </c>
      <c r="W102" s="132">
        <v>0</v>
      </c>
      <c r="X102" s="110" t="s">
        <v>117</v>
      </c>
      <c r="Y102" s="199">
        <v>1068</v>
      </c>
      <c r="Z102" s="132">
        <v>0</v>
      </c>
      <c r="AA102" s="110" t="s">
        <v>41</v>
      </c>
      <c r="AB102" s="200"/>
    </row>
    <row r="103" spans="1:28" ht="15.75" customHeight="1" x14ac:dyDescent="0.2">
      <c r="A103" s="196">
        <v>42741</v>
      </c>
      <c r="B103" s="197">
        <v>28546999</v>
      </c>
      <c r="C103" s="110" t="s">
        <v>658</v>
      </c>
      <c r="D103" s="60" t="s">
        <v>207</v>
      </c>
      <c r="E103" s="60" t="s">
        <v>659</v>
      </c>
      <c r="F103" s="60"/>
      <c r="G103" s="60" t="s">
        <v>209</v>
      </c>
      <c r="H103" s="110" t="s">
        <v>660</v>
      </c>
      <c r="I103" s="131">
        <v>42795</v>
      </c>
      <c r="J103" s="110" t="s">
        <v>31</v>
      </c>
      <c r="K103" s="60"/>
      <c r="L103" s="60"/>
      <c r="M103" s="110" t="s">
        <v>132</v>
      </c>
      <c r="N103" s="197">
        <v>12060</v>
      </c>
      <c r="O103" s="60"/>
      <c r="P103" s="60"/>
      <c r="Q103" s="60"/>
      <c r="R103" s="60"/>
      <c r="S103" s="131">
        <v>42793</v>
      </c>
      <c r="T103" s="60"/>
      <c r="U103" s="60"/>
      <c r="V103" s="198">
        <v>1276.8</v>
      </c>
      <c r="W103" s="132">
        <v>0</v>
      </c>
      <c r="X103" s="110" t="s">
        <v>106</v>
      </c>
      <c r="Y103" s="199">
        <v>1276.8</v>
      </c>
      <c r="Z103" s="132">
        <v>0</v>
      </c>
      <c r="AA103" s="110" t="s">
        <v>41</v>
      </c>
      <c r="AB103" s="200"/>
    </row>
    <row r="104" spans="1:28" ht="15.75" customHeight="1" x14ac:dyDescent="0.2">
      <c r="A104" s="196">
        <v>42649</v>
      </c>
      <c r="B104" s="197">
        <v>27912942</v>
      </c>
      <c r="C104" s="110" t="s">
        <v>661</v>
      </c>
      <c r="D104" s="60" t="s">
        <v>238</v>
      </c>
      <c r="E104" s="60" t="s">
        <v>662</v>
      </c>
      <c r="F104" s="60"/>
      <c r="G104" s="60" t="s">
        <v>209</v>
      </c>
      <c r="H104" s="110" t="s">
        <v>663</v>
      </c>
      <c r="I104" s="131">
        <v>42649</v>
      </c>
      <c r="J104" s="110" t="s">
        <v>31</v>
      </c>
      <c r="K104" s="60"/>
      <c r="L104" s="60"/>
      <c r="M104" s="110" t="s">
        <v>135</v>
      </c>
      <c r="N104" s="197">
        <v>20113</v>
      </c>
      <c r="O104" s="60"/>
      <c r="P104" s="60"/>
      <c r="Q104" s="60"/>
      <c r="R104" s="60"/>
      <c r="S104" s="131">
        <v>42676</v>
      </c>
      <c r="T104" s="60"/>
      <c r="U104" s="60"/>
      <c r="V104" s="198">
        <v>1885.96</v>
      </c>
      <c r="W104" s="132">
        <v>0</v>
      </c>
      <c r="X104" s="110" t="s">
        <v>35</v>
      </c>
      <c r="Y104" s="199">
        <v>1885.96</v>
      </c>
      <c r="Z104" s="132">
        <v>0</v>
      </c>
      <c r="AA104" s="110" t="s">
        <v>41</v>
      </c>
      <c r="AB104" s="200"/>
    </row>
    <row r="105" spans="1:28" ht="15.75" customHeight="1" x14ac:dyDescent="0.2">
      <c r="A105" s="196">
        <v>42818</v>
      </c>
      <c r="B105" s="197">
        <v>28484365</v>
      </c>
      <c r="C105" s="110" t="s">
        <v>664</v>
      </c>
      <c r="D105" s="60" t="s">
        <v>339</v>
      </c>
      <c r="E105" s="60" t="s">
        <v>665</v>
      </c>
      <c r="F105" s="60"/>
      <c r="G105" s="60" t="s">
        <v>326</v>
      </c>
      <c r="H105" s="110" t="s">
        <v>666</v>
      </c>
      <c r="I105" s="131">
        <v>42849</v>
      </c>
      <c r="J105" s="110" t="s">
        <v>31</v>
      </c>
      <c r="K105" s="60"/>
      <c r="L105" s="60"/>
      <c r="M105" s="110" t="s">
        <v>39</v>
      </c>
      <c r="N105" s="197">
        <v>84655</v>
      </c>
      <c r="O105" s="60"/>
      <c r="P105" s="60"/>
      <c r="Q105" s="60"/>
      <c r="R105" s="60"/>
      <c r="S105" s="131">
        <v>42824</v>
      </c>
      <c r="T105" s="60"/>
      <c r="U105" s="60"/>
      <c r="V105" s="198">
        <v>2406.38</v>
      </c>
      <c r="W105" s="132">
        <v>0</v>
      </c>
      <c r="X105" s="110" t="s">
        <v>117</v>
      </c>
      <c r="Y105" s="199">
        <v>2406.38</v>
      </c>
      <c r="Z105" s="132">
        <v>0</v>
      </c>
      <c r="AA105" s="110" t="s">
        <v>41</v>
      </c>
      <c r="AB105" s="200"/>
    </row>
    <row r="106" spans="1:28" ht="15.75" customHeight="1" x14ac:dyDescent="0.2">
      <c r="A106" s="196">
        <v>42697</v>
      </c>
      <c r="B106" s="197">
        <v>28356371</v>
      </c>
      <c r="C106" s="110" t="s">
        <v>667</v>
      </c>
      <c r="D106" s="60" t="s">
        <v>668</v>
      </c>
      <c r="E106" s="60" t="s">
        <v>669</v>
      </c>
      <c r="F106" s="60"/>
      <c r="G106" s="60" t="s">
        <v>209</v>
      </c>
      <c r="H106" s="110" t="s">
        <v>670</v>
      </c>
      <c r="I106" s="131">
        <v>42823</v>
      </c>
      <c r="J106" s="110" t="s">
        <v>31</v>
      </c>
      <c r="K106" s="60"/>
      <c r="L106" s="60"/>
      <c r="M106" s="110" t="s">
        <v>39</v>
      </c>
      <c r="N106" s="110" t="s">
        <v>671</v>
      </c>
      <c r="O106" s="60" t="s">
        <v>39</v>
      </c>
      <c r="P106" s="60" t="s">
        <v>672</v>
      </c>
      <c r="Q106" s="60"/>
      <c r="R106" s="60"/>
      <c r="S106" s="131">
        <v>42767</v>
      </c>
      <c r="T106" s="60"/>
      <c r="U106" s="60"/>
      <c r="V106" s="198">
        <v>3026.4</v>
      </c>
      <c r="W106" s="132">
        <v>0</v>
      </c>
      <c r="X106" s="110" t="s">
        <v>35</v>
      </c>
      <c r="Y106" s="199">
        <v>3026.4</v>
      </c>
      <c r="Z106" s="132">
        <v>0</v>
      </c>
      <c r="AA106" s="110" t="s">
        <v>41</v>
      </c>
      <c r="AB106" s="200"/>
    </row>
    <row r="107" spans="1:28" ht="15.75" customHeight="1" x14ac:dyDescent="0.2">
      <c r="A107" s="196">
        <v>43070</v>
      </c>
      <c r="B107" s="197">
        <v>28052164</v>
      </c>
      <c r="C107" s="110" t="s">
        <v>673</v>
      </c>
      <c r="D107" s="60"/>
      <c r="E107" s="60" t="s">
        <v>674</v>
      </c>
      <c r="F107" s="60"/>
      <c r="G107" s="60" t="s">
        <v>209</v>
      </c>
      <c r="H107" s="110" t="s">
        <v>675</v>
      </c>
      <c r="I107" s="131">
        <v>42739</v>
      </c>
      <c r="J107" s="110" t="s">
        <v>31</v>
      </c>
      <c r="K107" s="60"/>
      <c r="L107" s="60"/>
      <c r="M107" s="110" t="s">
        <v>135</v>
      </c>
      <c r="N107" s="110" t="s">
        <v>676</v>
      </c>
      <c r="O107" s="60"/>
      <c r="P107" s="60"/>
      <c r="Q107" s="60"/>
      <c r="R107" s="60"/>
      <c r="S107" s="131">
        <v>42774</v>
      </c>
      <c r="T107" s="60"/>
      <c r="U107" s="60"/>
      <c r="V107" s="198">
        <v>1516.43</v>
      </c>
      <c r="W107" s="132">
        <v>0</v>
      </c>
      <c r="X107" s="110" t="s">
        <v>35</v>
      </c>
      <c r="Y107" s="199">
        <v>1516.43</v>
      </c>
      <c r="Z107" s="132">
        <v>0</v>
      </c>
      <c r="AA107" s="110" t="s">
        <v>41</v>
      </c>
      <c r="AB107" s="200"/>
    </row>
    <row r="108" spans="1:28" ht="15.75" customHeight="1" x14ac:dyDescent="0.2">
      <c r="A108" s="196">
        <v>42711</v>
      </c>
      <c r="B108" s="197"/>
      <c r="C108" s="110" t="s">
        <v>677</v>
      </c>
      <c r="D108" s="60" t="s">
        <v>678</v>
      </c>
      <c r="E108" s="60" t="s">
        <v>679</v>
      </c>
      <c r="F108" s="60"/>
      <c r="G108" s="60" t="s">
        <v>326</v>
      </c>
      <c r="H108" s="110" t="s">
        <v>680</v>
      </c>
      <c r="I108" s="131">
        <v>42938</v>
      </c>
      <c r="J108" s="110" t="s">
        <v>30</v>
      </c>
      <c r="K108" s="60" t="s">
        <v>30</v>
      </c>
      <c r="L108" s="60"/>
      <c r="M108" s="110" t="s">
        <v>147</v>
      </c>
      <c r="N108" s="110" t="s">
        <v>681</v>
      </c>
      <c r="O108" s="60" t="s">
        <v>147</v>
      </c>
      <c r="P108" s="60" t="s">
        <v>682</v>
      </c>
      <c r="Q108" s="60"/>
      <c r="R108" s="60"/>
      <c r="S108" s="131">
        <v>42816</v>
      </c>
      <c r="T108" s="60">
        <v>1200</v>
      </c>
      <c r="U108" s="60" t="s">
        <v>34</v>
      </c>
      <c r="V108" s="198">
        <v>1222.31</v>
      </c>
      <c r="W108" s="132">
        <v>0</v>
      </c>
      <c r="X108" s="110" t="s">
        <v>110</v>
      </c>
      <c r="Y108" s="199">
        <v>0</v>
      </c>
      <c r="Z108" s="132">
        <v>1223.31</v>
      </c>
      <c r="AA108" s="110" t="s">
        <v>137</v>
      </c>
      <c r="AB108" s="200"/>
    </row>
    <row r="109" spans="1:28" ht="15.75" customHeight="1" x14ac:dyDescent="0.2">
      <c r="A109" s="196">
        <v>42485</v>
      </c>
      <c r="B109" s="197"/>
      <c r="C109" s="110" t="s">
        <v>683</v>
      </c>
      <c r="D109" s="60" t="s">
        <v>684</v>
      </c>
      <c r="E109" s="60" t="s">
        <v>685</v>
      </c>
      <c r="F109" s="60"/>
      <c r="G109" s="60" t="s">
        <v>209</v>
      </c>
      <c r="H109" s="110" t="s">
        <v>686</v>
      </c>
      <c r="I109" s="131">
        <v>42503</v>
      </c>
      <c r="J109" s="110" t="s">
        <v>30</v>
      </c>
      <c r="K109" s="60" t="s">
        <v>30</v>
      </c>
      <c r="L109" s="60"/>
      <c r="M109" s="110" t="s">
        <v>451</v>
      </c>
      <c r="N109" s="110" t="s">
        <v>687</v>
      </c>
      <c r="O109" s="60" t="s">
        <v>32</v>
      </c>
      <c r="P109" s="60" t="s">
        <v>688</v>
      </c>
      <c r="Q109" s="60"/>
      <c r="R109" s="60"/>
      <c r="S109" s="131">
        <v>43031</v>
      </c>
      <c r="T109" s="60">
        <v>447</v>
      </c>
      <c r="U109" s="60" t="s">
        <v>38</v>
      </c>
      <c r="V109" s="198">
        <v>536.4</v>
      </c>
      <c r="W109" s="132">
        <v>0</v>
      </c>
      <c r="X109" s="110" t="s">
        <v>115</v>
      </c>
      <c r="Y109" s="199"/>
      <c r="Z109" s="132">
        <v>536.4</v>
      </c>
      <c r="AA109" s="110" t="s">
        <v>41</v>
      </c>
      <c r="AB109" s="200"/>
    </row>
    <row r="110" spans="1:28" ht="15.75" customHeight="1" x14ac:dyDescent="0.2">
      <c r="A110" s="196">
        <v>43017</v>
      </c>
      <c r="B110" s="197"/>
      <c r="C110" s="110" t="s">
        <v>689</v>
      </c>
      <c r="D110" s="60" t="s">
        <v>324</v>
      </c>
      <c r="E110" s="60" t="s">
        <v>325</v>
      </c>
      <c r="F110" s="60"/>
      <c r="G110" s="60" t="s">
        <v>326</v>
      </c>
      <c r="H110" s="110" t="s">
        <v>690</v>
      </c>
      <c r="I110" s="131">
        <v>43076</v>
      </c>
      <c r="J110" s="110" t="s">
        <v>30</v>
      </c>
      <c r="K110" s="60" t="s">
        <v>117</v>
      </c>
      <c r="L110" s="60" t="s">
        <v>117</v>
      </c>
      <c r="M110" s="110" t="s">
        <v>167</v>
      </c>
      <c r="N110" s="110" t="s">
        <v>691</v>
      </c>
      <c r="O110" s="60" t="s">
        <v>692</v>
      </c>
      <c r="P110" s="60" t="s">
        <v>693</v>
      </c>
      <c r="Q110" s="60" t="s">
        <v>694</v>
      </c>
      <c r="R110" s="60" t="s">
        <v>695</v>
      </c>
      <c r="S110" s="131">
        <v>43077</v>
      </c>
      <c r="T110" s="60">
        <v>1495</v>
      </c>
      <c r="U110" s="60" t="s">
        <v>263</v>
      </c>
      <c r="V110" s="198">
        <v>1343.32</v>
      </c>
      <c r="W110" s="132">
        <v>0</v>
      </c>
      <c r="X110" s="110" t="s">
        <v>35</v>
      </c>
      <c r="Y110" s="199"/>
      <c r="Z110" s="132">
        <v>1343.32</v>
      </c>
      <c r="AA110" s="110" t="s">
        <v>41</v>
      </c>
      <c r="AB110" s="200" t="s">
        <v>696</v>
      </c>
    </row>
    <row r="111" spans="1:28" ht="15.75" customHeight="1" x14ac:dyDescent="0.2">
      <c r="A111" s="196">
        <v>42691</v>
      </c>
      <c r="B111" s="197"/>
      <c r="C111" s="110" t="s">
        <v>697</v>
      </c>
      <c r="D111" s="60" t="s">
        <v>207</v>
      </c>
      <c r="E111" s="60" t="s">
        <v>591</v>
      </c>
      <c r="F111" s="60"/>
      <c r="G111" s="60" t="s">
        <v>209</v>
      </c>
      <c r="H111" s="110" t="s">
        <v>698</v>
      </c>
      <c r="I111" s="131">
        <v>42758</v>
      </c>
      <c r="J111" s="110" t="s">
        <v>30</v>
      </c>
      <c r="K111" s="60" t="s">
        <v>30</v>
      </c>
      <c r="L111" s="60"/>
      <c r="M111" s="110" t="s">
        <v>138</v>
      </c>
      <c r="N111" s="110" t="s">
        <v>699</v>
      </c>
      <c r="O111" s="60" t="s">
        <v>138</v>
      </c>
      <c r="P111" s="60" t="s">
        <v>431</v>
      </c>
      <c r="Q111" s="60"/>
      <c r="R111" s="60"/>
      <c r="S111" s="131">
        <v>42908</v>
      </c>
      <c r="T111" s="60">
        <v>1000</v>
      </c>
      <c r="U111" s="60" t="s">
        <v>263</v>
      </c>
      <c r="V111" s="198">
        <v>934.65</v>
      </c>
      <c r="W111" s="132">
        <v>934.65</v>
      </c>
      <c r="X111" s="110" t="s">
        <v>106</v>
      </c>
      <c r="Y111" s="199"/>
      <c r="Z111" s="132">
        <v>934.65</v>
      </c>
      <c r="AA111" s="110" t="s">
        <v>405</v>
      </c>
      <c r="AB111" s="200" t="s">
        <v>700</v>
      </c>
    </row>
    <row r="112" spans="1:28" ht="15.75" customHeight="1" x14ac:dyDescent="0.2">
      <c r="A112" s="196" t="s">
        <v>701</v>
      </c>
      <c r="B112" s="197"/>
      <c r="C112" s="110" t="s">
        <v>702</v>
      </c>
      <c r="D112" s="60" t="s">
        <v>220</v>
      </c>
      <c r="E112" s="60" t="s">
        <v>703</v>
      </c>
      <c r="F112" s="60"/>
      <c r="G112" s="60" t="s">
        <v>209</v>
      </c>
      <c r="H112" s="110" t="s">
        <v>704</v>
      </c>
      <c r="I112" s="131">
        <v>42730</v>
      </c>
      <c r="J112" s="110" t="s">
        <v>30</v>
      </c>
      <c r="K112" s="60"/>
      <c r="L112" s="60"/>
      <c r="M112" s="110" t="s">
        <v>32</v>
      </c>
      <c r="N112" s="110" t="s">
        <v>705</v>
      </c>
      <c r="O112" s="60"/>
      <c r="P112" s="60"/>
      <c r="Q112" s="60"/>
      <c r="R112" s="60"/>
      <c r="S112" s="131" t="s">
        <v>706</v>
      </c>
      <c r="T112" s="60">
        <v>700</v>
      </c>
      <c r="U112" s="60" t="s">
        <v>38</v>
      </c>
      <c r="V112" s="198">
        <v>840</v>
      </c>
      <c r="W112" s="132">
        <v>0</v>
      </c>
      <c r="X112" s="110" t="s">
        <v>35</v>
      </c>
      <c r="Y112" s="199"/>
      <c r="Z112" s="132">
        <v>840</v>
      </c>
      <c r="AA112" s="110" t="s">
        <v>41</v>
      </c>
      <c r="AB112" s="200" t="s">
        <v>707</v>
      </c>
    </row>
    <row r="113" spans="1:28" ht="15.75" customHeight="1" x14ac:dyDescent="0.2">
      <c r="A113" s="196">
        <v>42881</v>
      </c>
      <c r="B113" s="197"/>
      <c r="C113" s="110" t="s">
        <v>708</v>
      </c>
      <c r="D113" s="60" t="s">
        <v>387</v>
      </c>
      <c r="E113" s="60" t="s">
        <v>709</v>
      </c>
      <c r="F113" s="60"/>
      <c r="G113" s="60" t="s">
        <v>326</v>
      </c>
      <c r="H113" s="110" t="s">
        <v>710</v>
      </c>
      <c r="I113" s="131">
        <v>42936</v>
      </c>
      <c r="J113" s="110" t="s">
        <v>30</v>
      </c>
      <c r="K113" s="60"/>
      <c r="L113" s="60"/>
      <c r="M113" s="110" t="s">
        <v>143</v>
      </c>
      <c r="N113" s="110" t="s">
        <v>711</v>
      </c>
      <c r="O113" s="60"/>
      <c r="P113" s="60"/>
      <c r="Q113" s="60"/>
      <c r="R113" s="60"/>
      <c r="S113" s="131">
        <v>42963</v>
      </c>
      <c r="T113" s="60">
        <v>1300</v>
      </c>
      <c r="U113" s="60" t="s">
        <v>38</v>
      </c>
      <c r="V113" s="198">
        <v>1560</v>
      </c>
      <c r="W113" s="132">
        <v>0</v>
      </c>
      <c r="X113" s="110" t="s">
        <v>35</v>
      </c>
      <c r="Y113" s="199"/>
      <c r="Z113" s="132">
        <v>1560</v>
      </c>
      <c r="AA113" s="110" t="s">
        <v>41</v>
      </c>
      <c r="AB113" s="200"/>
    </row>
    <row r="114" spans="1:28" ht="15.75" customHeight="1" x14ac:dyDescent="0.2">
      <c r="A114" s="196">
        <v>42858</v>
      </c>
      <c r="B114" s="197"/>
      <c r="C114" s="110" t="s">
        <v>712</v>
      </c>
      <c r="D114" s="60" t="s">
        <v>713</v>
      </c>
      <c r="E114" s="60" t="s">
        <v>714</v>
      </c>
      <c r="F114" s="60"/>
      <c r="G114" s="60" t="s">
        <v>209</v>
      </c>
      <c r="H114" s="110" t="s">
        <v>715</v>
      </c>
      <c r="I114" s="131">
        <v>42913</v>
      </c>
      <c r="J114" s="110" t="s">
        <v>30</v>
      </c>
      <c r="K114" s="60"/>
      <c r="L114" s="60"/>
      <c r="M114" s="110" t="s">
        <v>138</v>
      </c>
      <c r="N114" s="110" t="s">
        <v>716</v>
      </c>
      <c r="O114" s="60"/>
      <c r="P114" s="60"/>
      <c r="Q114" s="60"/>
      <c r="R114" s="60"/>
      <c r="S114" s="131">
        <v>42888</v>
      </c>
      <c r="T114" s="60">
        <v>966.67</v>
      </c>
      <c r="U114" s="60" t="s">
        <v>263</v>
      </c>
      <c r="V114" s="198">
        <v>897.42</v>
      </c>
      <c r="W114" s="132">
        <v>0</v>
      </c>
      <c r="X114" s="110" t="s">
        <v>35</v>
      </c>
      <c r="Y114" s="199"/>
      <c r="Z114" s="132">
        <v>897.42</v>
      </c>
      <c r="AA114" s="110" t="s">
        <v>41</v>
      </c>
      <c r="AB114" s="200" t="s">
        <v>696</v>
      </c>
    </row>
    <row r="115" spans="1:28" ht="15.75" customHeight="1" x14ac:dyDescent="0.2">
      <c r="A115" s="196">
        <v>43208</v>
      </c>
      <c r="B115" s="197"/>
      <c r="C115" s="110" t="s">
        <v>717</v>
      </c>
      <c r="D115" s="60" t="s">
        <v>718</v>
      </c>
      <c r="E115" s="60" t="s">
        <v>719</v>
      </c>
      <c r="F115" s="60"/>
      <c r="G115" s="60" t="s">
        <v>209</v>
      </c>
      <c r="H115" s="110" t="s">
        <v>720</v>
      </c>
      <c r="I115" s="131">
        <v>42881</v>
      </c>
      <c r="J115" s="110" t="s">
        <v>30</v>
      </c>
      <c r="K115" s="60" t="s">
        <v>30</v>
      </c>
      <c r="L115" s="60" t="s">
        <v>117</v>
      </c>
      <c r="M115" s="110" t="s">
        <v>147</v>
      </c>
      <c r="N115" s="110" t="s">
        <v>721</v>
      </c>
      <c r="O115" s="60" t="s">
        <v>147</v>
      </c>
      <c r="P115" s="60" t="s">
        <v>380</v>
      </c>
      <c r="Q115" s="60" t="s">
        <v>117</v>
      </c>
      <c r="R115" s="60" t="s">
        <v>722</v>
      </c>
      <c r="S115" s="131">
        <v>42866</v>
      </c>
      <c r="T115" s="60">
        <v>1950</v>
      </c>
      <c r="U115" s="60" t="s">
        <v>34</v>
      </c>
      <c r="V115" s="198">
        <v>1859.95</v>
      </c>
      <c r="W115" s="132">
        <v>616.87</v>
      </c>
      <c r="X115" s="110" t="s">
        <v>35</v>
      </c>
      <c r="Y115" s="199"/>
      <c r="Z115" s="132">
        <v>1859.95</v>
      </c>
      <c r="AA115" s="110" t="s">
        <v>41</v>
      </c>
      <c r="AB115" s="200"/>
    </row>
    <row r="116" spans="1:28" ht="15.75" customHeight="1" x14ac:dyDescent="0.2">
      <c r="A116" s="196">
        <v>42843</v>
      </c>
      <c r="B116" s="197"/>
      <c r="C116" s="110" t="s">
        <v>723</v>
      </c>
      <c r="D116" s="60" t="s">
        <v>718</v>
      </c>
      <c r="E116" s="60" t="s">
        <v>719</v>
      </c>
      <c r="F116" s="60"/>
      <c r="G116" s="60" t="s">
        <v>209</v>
      </c>
      <c r="H116" s="110" t="s">
        <v>720</v>
      </c>
      <c r="I116" s="131">
        <v>42881</v>
      </c>
      <c r="J116" s="110" t="s">
        <v>30</v>
      </c>
      <c r="K116" s="60" t="s">
        <v>30</v>
      </c>
      <c r="L116" s="60" t="s">
        <v>117</v>
      </c>
      <c r="M116" s="110" t="s">
        <v>147</v>
      </c>
      <c r="N116" s="110" t="s">
        <v>721</v>
      </c>
      <c r="O116" s="60" t="s">
        <v>147</v>
      </c>
      <c r="P116" s="60" t="s">
        <v>380</v>
      </c>
      <c r="Q116" s="60" t="s">
        <v>117</v>
      </c>
      <c r="R116" s="60" t="s">
        <v>722</v>
      </c>
      <c r="S116" s="131">
        <v>42908</v>
      </c>
      <c r="T116" s="60">
        <v>660</v>
      </c>
      <c r="U116" s="60" t="s">
        <v>34</v>
      </c>
      <c r="V116" s="198">
        <v>616.87</v>
      </c>
      <c r="W116" s="132">
        <v>0</v>
      </c>
      <c r="X116" s="110" t="s">
        <v>35</v>
      </c>
      <c r="Y116" s="199"/>
      <c r="Z116" s="132">
        <v>616.87</v>
      </c>
      <c r="AA116" s="110" t="s">
        <v>41</v>
      </c>
      <c r="AB116" s="200"/>
    </row>
    <row r="117" spans="1:28" ht="15.75" customHeight="1" x14ac:dyDescent="0.2">
      <c r="A117" s="196">
        <v>42689</v>
      </c>
      <c r="B117" s="197"/>
      <c r="C117" s="110" t="s">
        <v>724</v>
      </c>
      <c r="D117" s="60" t="s">
        <v>238</v>
      </c>
      <c r="E117" s="60" t="s">
        <v>725</v>
      </c>
      <c r="F117" s="60"/>
      <c r="G117" s="60" t="s">
        <v>209</v>
      </c>
      <c r="H117" s="110" t="s">
        <v>726</v>
      </c>
      <c r="I117" s="131">
        <v>42731</v>
      </c>
      <c r="J117" s="110" t="s">
        <v>30</v>
      </c>
      <c r="K117" s="60"/>
      <c r="L117" s="60"/>
      <c r="M117" s="110" t="s">
        <v>32</v>
      </c>
      <c r="N117" s="110" t="s">
        <v>727</v>
      </c>
      <c r="O117" s="60"/>
      <c r="P117" s="60"/>
      <c r="Q117" s="60"/>
      <c r="R117" s="60"/>
      <c r="S117" s="131">
        <v>42865</v>
      </c>
      <c r="T117" s="60">
        <v>2507.59</v>
      </c>
      <c r="U117" s="60" t="s">
        <v>34</v>
      </c>
      <c r="V117" s="198">
        <v>2598.7399999999998</v>
      </c>
      <c r="W117" s="132">
        <v>0</v>
      </c>
      <c r="X117" s="110" t="s">
        <v>35</v>
      </c>
      <c r="Y117" s="199"/>
      <c r="Z117" s="132">
        <v>2598.7399999999998</v>
      </c>
      <c r="AA117" s="110" t="s">
        <v>41</v>
      </c>
      <c r="AB117" s="200"/>
    </row>
    <row r="118" spans="1:28" ht="15.75" customHeight="1" x14ac:dyDescent="0.2">
      <c r="A118" s="196">
        <v>42752</v>
      </c>
      <c r="B118" s="197"/>
      <c r="C118" s="110" t="s">
        <v>728</v>
      </c>
      <c r="D118" s="60" t="s">
        <v>207</v>
      </c>
      <c r="E118" s="60" t="s">
        <v>729</v>
      </c>
      <c r="F118" s="60"/>
      <c r="G118" s="60" t="s">
        <v>209</v>
      </c>
      <c r="H118" s="110" t="s">
        <v>730</v>
      </c>
      <c r="I118" s="131">
        <v>42843</v>
      </c>
      <c r="J118" s="110" t="s">
        <v>30</v>
      </c>
      <c r="K118" s="60"/>
      <c r="L118" s="60"/>
      <c r="M118" s="110" t="s">
        <v>145</v>
      </c>
      <c r="N118" s="110" t="s">
        <v>731</v>
      </c>
      <c r="O118" s="60"/>
      <c r="P118" s="60"/>
      <c r="Q118" s="60"/>
      <c r="R118" s="60"/>
      <c r="S118" s="131">
        <v>43061</v>
      </c>
      <c r="T118" s="60">
        <v>2000</v>
      </c>
      <c r="U118" s="60" t="s">
        <v>38</v>
      </c>
      <c r="V118" s="198">
        <v>2400</v>
      </c>
      <c r="W118" s="132">
        <v>0</v>
      </c>
      <c r="X118" s="110" t="s">
        <v>106</v>
      </c>
      <c r="Y118" s="199"/>
      <c r="Z118" s="132">
        <v>2400</v>
      </c>
      <c r="AA118" s="110" t="s">
        <v>732</v>
      </c>
      <c r="AB118" s="200"/>
    </row>
    <row r="119" spans="1:28" ht="15.75" customHeight="1" x14ac:dyDescent="0.2">
      <c r="A119" s="196" t="s">
        <v>733</v>
      </c>
      <c r="B119" s="197"/>
      <c r="C119" s="110" t="s">
        <v>734</v>
      </c>
      <c r="D119" s="60" t="s">
        <v>735</v>
      </c>
      <c r="E119" s="60" t="s">
        <v>736</v>
      </c>
      <c r="F119" s="60"/>
      <c r="G119" s="60" t="s">
        <v>209</v>
      </c>
      <c r="H119" s="110" t="s">
        <v>737</v>
      </c>
      <c r="I119" s="131" t="s">
        <v>733</v>
      </c>
      <c r="J119" s="110" t="s">
        <v>30</v>
      </c>
      <c r="K119" s="60"/>
      <c r="L119" s="60"/>
      <c r="M119" s="110" t="s">
        <v>32</v>
      </c>
      <c r="N119" s="110" t="s">
        <v>738</v>
      </c>
      <c r="O119" s="60"/>
      <c r="P119" s="60"/>
      <c r="Q119" s="60"/>
      <c r="R119" s="60"/>
      <c r="S119" s="131">
        <v>42893</v>
      </c>
      <c r="T119" s="60">
        <v>1275</v>
      </c>
      <c r="U119" s="60" t="s">
        <v>38</v>
      </c>
      <c r="V119" s="198">
        <v>1530</v>
      </c>
      <c r="W119" s="132">
        <v>0</v>
      </c>
      <c r="X119" s="110" t="s">
        <v>109</v>
      </c>
      <c r="Y119" s="199"/>
      <c r="Z119" s="132">
        <v>1530</v>
      </c>
      <c r="AA119" s="110" t="s">
        <v>41</v>
      </c>
      <c r="AB119" s="200"/>
    </row>
    <row r="120" spans="1:28" ht="15.75" customHeight="1" x14ac:dyDescent="0.2">
      <c r="A120" s="196">
        <v>43116</v>
      </c>
      <c r="B120" s="197"/>
      <c r="C120" s="110" t="s">
        <v>464</v>
      </c>
      <c r="D120" s="60" t="s">
        <v>465</v>
      </c>
      <c r="E120" s="60" t="s">
        <v>466</v>
      </c>
      <c r="F120" s="60"/>
      <c r="G120" s="60" t="s">
        <v>209</v>
      </c>
      <c r="H120" s="110" t="s">
        <v>467</v>
      </c>
      <c r="I120" s="131">
        <v>42811</v>
      </c>
      <c r="J120" s="110" t="s">
        <v>30</v>
      </c>
      <c r="K120" s="60"/>
      <c r="L120" s="60"/>
      <c r="M120" s="110" t="s">
        <v>32</v>
      </c>
      <c r="N120" s="110" t="s">
        <v>468</v>
      </c>
      <c r="O120" s="60"/>
      <c r="P120" s="60"/>
      <c r="Q120" s="60"/>
      <c r="R120" s="60"/>
      <c r="S120" s="131">
        <v>42880</v>
      </c>
      <c r="T120" s="60">
        <v>2175</v>
      </c>
      <c r="U120" s="60" t="s">
        <v>263</v>
      </c>
      <c r="V120" s="198">
        <v>2101.96</v>
      </c>
      <c r="W120" s="132">
        <v>0</v>
      </c>
      <c r="X120" s="110" t="s">
        <v>35</v>
      </c>
      <c r="Y120" s="199"/>
      <c r="Z120" s="132">
        <v>2101.96</v>
      </c>
      <c r="AA120" s="110" t="s">
        <v>41</v>
      </c>
      <c r="AB120" s="200"/>
    </row>
    <row r="121" spans="1:28" ht="15.75" customHeight="1" x14ac:dyDescent="0.2">
      <c r="A121" s="196">
        <v>42732</v>
      </c>
      <c r="B121" s="197"/>
      <c r="C121" s="110" t="s">
        <v>486</v>
      </c>
      <c r="D121" s="60" t="s">
        <v>238</v>
      </c>
      <c r="E121" s="60" t="s">
        <v>487</v>
      </c>
      <c r="F121" s="60"/>
      <c r="G121" s="60" t="s">
        <v>209</v>
      </c>
      <c r="H121" s="110" t="s">
        <v>488</v>
      </c>
      <c r="I121" s="131">
        <v>42738</v>
      </c>
      <c r="J121" s="110" t="s">
        <v>30</v>
      </c>
      <c r="K121" s="60"/>
      <c r="L121" s="60"/>
      <c r="M121" s="110" t="s">
        <v>147</v>
      </c>
      <c r="N121" s="110" t="s">
        <v>489</v>
      </c>
      <c r="O121" s="60"/>
      <c r="P121" s="60"/>
      <c r="Q121" s="60"/>
      <c r="R121" s="60"/>
      <c r="S121" s="131">
        <v>42865</v>
      </c>
      <c r="T121" s="60">
        <v>708</v>
      </c>
      <c r="U121" s="60" t="s">
        <v>34</v>
      </c>
      <c r="V121" s="198">
        <v>600.36</v>
      </c>
      <c r="W121" s="132">
        <v>600.36</v>
      </c>
      <c r="X121" s="110" t="s">
        <v>35</v>
      </c>
      <c r="Y121" s="199"/>
      <c r="Z121" s="132">
        <v>600.36</v>
      </c>
      <c r="AA121" s="110" t="s">
        <v>41</v>
      </c>
      <c r="AB121" s="200"/>
    </row>
    <row r="122" spans="1:28" ht="15.75" customHeight="1" x14ac:dyDescent="0.2">
      <c r="A122" s="196">
        <v>42747</v>
      </c>
      <c r="B122" s="197"/>
      <c r="C122" s="110" t="s">
        <v>739</v>
      </c>
      <c r="D122" s="60" t="s">
        <v>718</v>
      </c>
      <c r="E122" s="60" t="s">
        <v>740</v>
      </c>
      <c r="F122" s="60"/>
      <c r="G122" s="60" t="s">
        <v>209</v>
      </c>
      <c r="H122" s="110" t="s">
        <v>741</v>
      </c>
      <c r="I122" s="131">
        <v>42766</v>
      </c>
      <c r="J122" s="110" t="s">
        <v>30</v>
      </c>
      <c r="K122" s="60"/>
      <c r="L122" s="60"/>
      <c r="M122" s="110" t="s">
        <v>147</v>
      </c>
      <c r="N122" s="110" t="s">
        <v>742</v>
      </c>
      <c r="O122" s="60"/>
      <c r="P122" s="60"/>
      <c r="Q122" s="60"/>
      <c r="R122" s="60"/>
      <c r="S122" s="131">
        <v>43044</v>
      </c>
      <c r="T122" s="60">
        <v>1950</v>
      </c>
      <c r="U122" s="60" t="s">
        <v>263</v>
      </c>
      <c r="V122" s="198">
        <v>1896.73</v>
      </c>
      <c r="W122" s="132">
        <v>0</v>
      </c>
      <c r="X122" s="110" t="s">
        <v>35</v>
      </c>
      <c r="Y122" s="199"/>
      <c r="Z122" s="132">
        <v>1896.73</v>
      </c>
      <c r="AA122" s="110" t="s">
        <v>41</v>
      </c>
      <c r="AB122" s="200"/>
    </row>
    <row r="123" spans="1:28" ht="15.75" customHeight="1" x14ac:dyDescent="0.2">
      <c r="A123" s="196">
        <v>42772</v>
      </c>
      <c r="B123" s="197"/>
      <c r="C123" s="110" t="s">
        <v>743</v>
      </c>
      <c r="D123" s="60" t="s">
        <v>213</v>
      </c>
      <c r="E123" s="60" t="s">
        <v>744</v>
      </c>
      <c r="F123" s="60"/>
      <c r="G123" s="60" t="s">
        <v>326</v>
      </c>
      <c r="H123" s="110" t="s">
        <v>745</v>
      </c>
      <c r="I123" s="131">
        <v>42829</v>
      </c>
      <c r="J123" s="110" t="s">
        <v>30</v>
      </c>
      <c r="K123" s="60"/>
      <c r="L123" s="60"/>
      <c r="M123" s="110" t="s">
        <v>32</v>
      </c>
      <c r="N123" s="110" t="s">
        <v>746</v>
      </c>
      <c r="O123" s="60"/>
      <c r="P123" s="60"/>
      <c r="Q123" s="60"/>
      <c r="R123" s="60"/>
      <c r="S123" s="131">
        <v>42893</v>
      </c>
      <c r="T123" s="60">
        <v>3150</v>
      </c>
      <c r="U123" s="60" t="s">
        <v>38</v>
      </c>
      <c r="V123" s="198">
        <v>3780</v>
      </c>
      <c r="W123" s="132">
        <v>0</v>
      </c>
      <c r="X123" s="110" t="s">
        <v>35</v>
      </c>
      <c r="Y123" s="199"/>
      <c r="Z123" s="132">
        <v>3780</v>
      </c>
      <c r="AA123" s="110" t="s">
        <v>41</v>
      </c>
      <c r="AB123" s="200"/>
    </row>
    <row r="124" spans="1:28" ht="15.75" customHeight="1" x14ac:dyDescent="0.2">
      <c r="A124" s="196">
        <v>42899</v>
      </c>
      <c r="B124" s="197"/>
      <c r="C124" s="110" t="s">
        <v>747</v>
      </c>
      <c r="D124" s="60" t="s">
        <v>207</v>
      </c>
      <c r="E124" s="60" t="s">
        <v>748</v>
      </c>
      <c r="F124" s="60"/>
      <c r="G124" s="60" t="s">
        <v>209</v>
      </c>
      <c r="H124" s="110" t="s">
        <v>749</v>
      </c>
      <c r="I124" s="131">
        <v>42902</v>
      </c>
      <c r="J124" s="110" t="s">
        <v>30</v>
      </c>
      <c r="K124" s="60" t="s">
        <v>30</v>
      </c>
      <c r="L124" s="60"/>
      <c r="M124" s="110" t="s">
        <v>138</v>
      </c>
      <c r="N124" s="110" t="s">
        <v>311</v>
      </c>
      <c r="O124" s="60" t="s">
        <v>32</v>
      </c>
      <c r="P124" s="60" t="s">
        <v>750</v>
      </c>
      <c r="Q124" s="60"/>
      <c r="R124" s="60"/>
      <c r="S124" s="131">
        <v>43004</v>
      </c>
      <c r="T124" s="60">
        <v>1000</v>
      </c>
      <c r="U124" s="60" t="s">
        <v>263</v>
      </c>
      <c r="V124" s="198">
        <v>918.77</v>
      </c>
      <c r="W124" s="132">
        <v>0</v>
      </c>
      <c r="X124" s="110" t="s">
        <v>106</v>
      </c>
      <c r="Y124" s="199"/>
      <c r="Z124" s="132">
        <v>918.77</v>
      </c>
      <c r="AA124" s="110" t="s">
        <v>41</v>
      </c>
      <c r="AB124" s="200" t="s">
        <v>696</v>
      </c>
    </row>
    <row r="125" spans="1:28" ht="15.75" customHeight="1" x14ac:dyDescent="0.2">
      <c r="A125" s="196">
        <v>42768</v>
      </c>
      <c r="B125" s="197"/>
      <c r="C125" s="110" t="s">
        <v>751</v>
      </c>
      <c r="D125" s="60" t="s">
        <v>366</v>
      </c>
      <c r="E125" s="60" t="s">
        <v>433</v>
      </c>
      <c r="F125" s="60"/>
      <c r="G125" s="60" t="s">
        <v>209</v>
      </c>
      <c r="H125" s="110" t="s">
        <v>752</v>
      </c>
      <c r="I125" s="131">
        <v>42768</v>
      </c>
      <c r="J125" s="110" t="s">
        <v>30</v>
      </c>
      <c r="K125" s="60" t="s">
        <v>30</v>
      </c>
      <c r="L125" s="60" t="s">
        <v>30</v>
      </c>
      <c r="M125" s="110" t="s">
        <v>147</v>
      </c>
      <c r="N125" s="110" t="s">
        <v>753</v>
      </c>
      <c r="O125" s="60" t="s">
        <v>147</v>
      </c>
      <c r="P125" s="60" t="s">
        <v>754</v>
      </c>
      <c r="Q125" s="60" t="s">
        <v>147</v>
      </c>
      <c r="R125" s="60" t="s">
        <v>755</v>
      </c>
      <c r="S125" s="131">
        <v>42858</v>
      </c>
      <c r="T125" s="60">
        <v>1360</v>
      </c>
      <c r="U125" s="60" t="s">
        <v>38</v>
      </c>
      <c r="V125" s="198">
        <v>1632</v>
      </c>
      <c r="W125" s="132">
        <v>0</v>
      </c>
      <c r="X125" s="110" t="s">
        <v>105</v>
      </c>
      <c r="Y125" s="199"/>
      <c r="Z125" s="132">
        <v>1632</v>
      </c>
      <c r="AA125" s="110" t="s">
        <v>41</v>
      </c>
      <c r="AB125" s="200"/>
    </row>
    <row r="126" spans="1:28" ht="15.75" customHeight="1" x14ac:dyDescent="0.2">
      <c r="A126" s="196">
        <v>42768</v>
      </c>
      <c r="B126" s="197"/>
      <c r="C126" s="110" t="s">
        <v>756</v>
      </c>
      <c r="D126" s="60" t="s">
        <v>757</v>
      </c>
      <c r="E126" s="60" t="s">
        <v>758</v>
      </c>
      <c r="F126" s="60"/>
      <c r="G126" s="60" t="s">
        <v>326</v>
      </c>
      <c r="H126" s="110" t="s">
        <v>759</v>
      </c>
      <c r="I126" s="131">
        <v>42768</v>
      </c>
      <c r="J126" s="110" t="s">
        <v>30</v>
      </c>
      <c r="K126" s="60"/>
      <c r="L126" s="60"/>
      <c r="M126" s="110" t="s">
        <v>32</v>
      </c>
      <c r="N126" s="110" t="s">
        <v>524</v>
      </c>
      <c r="O126" s="60"/>
      <c r="P126" s="60"/>
      <c r="Q126" s="60"/>
      <c r="R126" s="60"/>
      <c r="S126" s="131">
        <v>42832</v>
      </c>
      <c r="T126" s="60">
        <v>300</v>
      </c>
      <c r="U126" s="60" t="s">
        <v>760</v>
      </c>
      <c r="V126" s="198">
        <v>296.52999999999997</v>
      </c>
      <c r="W126" s="132">
        <v>49.42</v>
      </c>
      <c r="X126" s="110" t="s">
        <v>35</v>
      </c>
      <c r="Y126" s="199"/>
      <c r="Z126" s="132">
        <v>296.54000000000002</v>
      </c>
      <c r="AA126" s="110" t="s">
        <v>41</v>
      </c>
      <c r="AB126" s="200" t="s">
        <v>696</v>
      </c>
    </row>
    <row r="127" spans="1:28" ht="15.75" customHeight="1" x14ac:dyDescent="0.2">
      <c r="A127" s="196">
        <v>42774</v>
      </c>
      <c r="B127" s="197"/>
      <c r="C127" s="110" t="s">
        <v>549</v>
      </c>
      <c r="D127" s="60" t="s">
        <v>238</v>
      </c>
      <c r="E127" s="60" t="s">
        <v>550</v>
      </c>
      <c r="F127" s="60"/>
      <c r="G127" s="60" t="s">
        <v>209</v>
      </c>
      <c r="H127" s="110" t="s">
        <v>551</v>
      </c>
      <c r="I127" s="131">
        <v>42781</v>
      </c>
      <c r="J127" s="110" t="s">
        <v>30</v>
      </c>
      <c r="K127" s="60" t="s">
        <v>117</v>
      </c>
      <c r="L127" s="60" t="s">
        <v>37</v>
      </c>
      <c r="M127" s="110" t="s">
        <v>32</v>
      </c>
      <c r="N127" s="110" t="s">
        <v>552</v>
      </c>
      <c r="O127" s="60" t="s">
        <v>117</v>
      </c>
      <c r="P127" s="60"/>
      <c r="Q127" s="60" t="s">
        <v>117</v>
      </c>
      <c r="R127" s="60"/>
      <c r="S127" s="131">
        <v>42830</v>
      </c>
      <c r="T127" s="60">
        <v>2065</v>
      </c>
      <c r="U127" s="60" t="s">
        <v>34</v>
      </c>
      <c r="V127" s="198">
        <v>2103.39</v>
      </c>
      <c r="W127" s="132">
        <v>2103.39</v>
      </c>
      <c r="X127" s="110" t="s">
        <v>35</v>
      </c>
      <c r="Y127" s="199"/>
      <c r="Z127" s="132">
        <v>2103.39</v>
      </c>
      <c r="AA127" s="110" t="s">
        <v>41</v>
      </c>
      <c r="AB127" s="200"/>
    </row>
    <row r="128" spans="1:28" ht="15.75" customHeight="1" x14ac:dyDescent="0.2">
      <c r="A128" s="196">
        <v>42769</v>
      </c>
      <c r="B128" s="197"/>
      <c r="C128" s="110" t="s">
        <v>761</v>
      </c>
      <c r="D128" s="60" t="s">
        <v>207</v>
      </c>
      <c r="E128" s="60" t="s">
        <v>762</v>
      </c>
      <c r="F128" s="60"/>
      <c r="G128" s="60" t="s">
        <v>209</v>
      </c>
      <c r="H128" s="110" t="s">
        <v>763</v>
      </c>
      <c r="I128" s="131">
        <v>42818</v>
      </c>
      <c r="J128" s="110" t="s">
        <v>30</v>
      </c>
      <c r="K128" s="60" t="s">
        <v>30</v>
      </c>
      <c r="L128" s="60"/>
      <c r="M128" s="110" t="s">
        <v>32</v>
      </c>
      <c r="N128" s="110" t="s">
        <v>764</v>
      </c>
      <c r="O128" s="60" t="s">
        <v>32</v>
      </c>
      <c r="P128" s="60" t="s">
        <v>765</v>
      </c>
      <c r="Q128" s="60"/>
      <c r="R128" s="60"/>
      <c r="S128" s="131">
        <v>42926</v>
      </c>
      <c r="T128" s="60">
        <v>1875</v>
      </c>
      <c r="U128" s="60" t="s">
        <v>38</v>
      </c>
      <c r="V128" s="198">
        <v>2250</v>
      </c>
      <c r="W128" s="132">
        <v>0</v>
      </c>
      <c r="X128" s="110" t="s">
        <v>106</v>
      </c>
      <c r="Y128" s="199"/>
      <c r="Z128" s="132">
        <v>2250</v>
      </c>
      <c r="AA128" s="110" t="s">
        <v>41</v>
      </c>
      <c r="AB128" s="200" t="s">
        <v>766</v>
      </c>
    </row>
    <row r="129" spans="1:28" ht="15.75" customHeight="1" x14ac:dyDescent="0.2">
      <c r="A129" s="196">
        <v>42781</v>
      </c>
      <c r="B129" s="197"/>
      <c r="C129" s="110" t="s">
        <v>575</v>
      </c>
      <c r="D129" s="60" t="s">
        <v>576</v>
      </c>
      <c r="E129" s="60" t="s">
        <v>577</v>
      </c>
      <c r="F129" s="60"/>
      <c r="G129" s="60" t="s">
        <v>209</v>
      </c>
      <c r="H129" s="110" t="s">
        <v>578</v>
      </c>
      <c r="I129" s="131">
        <v>42784</v>
      </c>
      <c r="J129" s="110" t="s">
        <v>30</v>
      </c>
      <c r="K129" s="60" t="s">
        <v>30</v>
      </c>
      <c r="L129" s="60"/>
      <c r="M129" s="110" t="s">
        <v>32</v>
      </c>
      <c r="N129" s="110" t="s">
        <v>579</v>
      </c>
      <c r="O129" s="60" t="s">
        <v>32</v>
      </c>
      <c r="P129" s="60" t="s">
        <v>580</v>
      </c>
      <c r="Q129" s="60"/>
      <c r="R129" s="60"/>
      <c r="S129" s="131">
        <v>42866</v>
      </c>
      <c r="T129" s="60">
        <v>1500</v>
      </c>
      <c r="U129" s="60" t="s">
        <v>263</v>
      </c>
      <c r="V129" s="198">
        <v>1449.63</v>
      </c>
      <c r="W129" s="132">
        <v>1449.63</v>
      </c>
      <c r="X129" s="110" t="s">
        <v>106</v>
      </c>
      <c r="Y129" s="199"/>
      <c r="Z129" s="132">
        <v>1449.63</v>
      </c>
      <c r="AA129" s="110" t="s">
        <v>41</v>
      </c>
      <c r="AB129" s="200"/>
    </row>
    <row r="130" spans="1:28" ht="15.75" customHeight="1" x14ac:dyDescent="0.2">
      <c r="A130" s="196" t="s">
        <v>767</v>
      </c>
      <c r="B130" s="197"/>
      <c r="C130" s="110" t="s">
        <v>768</v>
      </c>
      <c r="D130" s="60" t="s">
        <v>678</v>
      </c>
      <c r="E130" s="60" t="s">
        <v>769</v>
      </c>
      <c r="F130" s="60"/>
      <c r="G130" s="60" t="s">
        <v>209</v>
      </c>
      <c r="H130" s="110" t="s">
        <v>770</v>
      </c>
      <c r="I130" s="131" t="s">
        <v>771</v>
      </c>
      <c r="J130" s="110" t="s">
        <v>30</v>
      </c>
      <c r="K130" s="60"/>
      <c r="L130" s="60"/>
      <c r="M130" s="110" t="s">
        <v>147</v>
      </c>
      <c r="N130" s="110" t="s">
        <v>772</v>
      </c>
      <c r="O130" s="60"/>
      <c r="P130" s="60"/>
      <c r="Q130" s="60"/>
      <c r="R130" s="60"/>
      <c r="S130" s="131">
        <v>42916</v>
      </c>
      <c r="T130" s="60">
        <v>1200</v>
      </c>
      <c r="U130" s="60" t="s">
        <v>34</v>
      </c>
      <c r="V130" s="198">
        <v>1629.74</v>
      </c>
      <c r="W130" s="132">
        <v>0</v>
      </c>
      <c r="X130" s="110" t="s">
        <v>35</v>
      </c>
      <c r="Y130" s="199"/>
      <c r="Z130" s="132">
        <v>1629.74</v>
      </c>
      <c r="AA130" s="110" t="s">
        <v>41</v>
      </c>
      <c r="AB130" s="200"/>
    </row>
    <row r="131" spans="1:28" ht="15.75" customHeight="1" x14ac:dyDescent="0.2">
      <c r="A131" s="196">
        <v>43109</v>
      </c>
      <c r="B131" s="197"/>
      <c r="C131" s="110" t="s">
        <v>773</v>
      </c>
      <c r="D131" s="60" t="s">
        <v>774</v>
      </c>
      <c r="E131" s="60" t="s">
        <v>775</v>
      </c>
      <c r="F131" s="60"/>
      <c r="G131" s="60" t="s">
        <v>326</v>
      </c>
      <c r="H131" s="110" t="s">
        <v>776</v>
      </c>
      <c r="I131" s="131">
        <v>42790</v>
      </c>
      <c r="J131" s="110" t="s">
        <v>30</v>
      </c>
      <c r="K131" s="60" t="s">
        <v>30</v>
      </c>
      <c r="L131" s="60" t="s">
        <v>30</v>
      </c>
      <c r="M131" s="110" t="s">
        <v>32</v>
      </c>
      <c r="N131" s="110" t="s">
        <v>777</v>
      </c>
      <c r="O131" s="60" t="s">
        <v>32</v>
      </c>
      <c r="P131" s="60" t="s">
        <v>778</v>
      </c>
      <c r="Q131" s="60" t="s">
        <v>32</v>
      </c>
      <c r="R131" s="60" t="s">
        <v>779</v>
      </c>
      <c r="S131" s="131">
        <v>42879</v>
      </c>
      <c r="T131" s="60">
        <v>1980</v>
      </c>
      <c r="U131" s="60" t="s">
        <v>34</v>
      </c>
      <c r="V131" s="198">
        <v>2014.75</v>
      </c>
      <c r="W131" s="132">
        <v>0</v>
      </c>
      <c r="X131" s="110" t="s">
        <v>35</v>
      </c>
      <c r="Y131" s="199"/>
      <c r="Z131" s="132">
        <v>2014.75</v>
      </c>
      <c r="AA131" s="110" t="s">
        <v>41</v>
      </c>
      <c r="AB131" s="200"/>
    </row>
    <row r="132" spans="1:28" ht="15.75" customHeight="1" x14ac:dyDescent="0.2">
      <c r="A132" s="196">
        <v>76025</v>
      </c>
      <c r="B132" s="197"/>
      <c r="C132" s="110" t="s">
        <v>590</v>
      </c>
      <c r="D132" s="60" t="s">
        <v>576</v>
      </c>
      <c r="E132" s="60" t="s">
        <v>591</v>
      </c>
      <c r="F132" s="60"/>
      <c r="G132" s="60" t="s">
        <v>209</v>
      </c>
      <c r="H132" s="110" t="s">
        <v>592</v>
      </c>
      <c r="I132" s="131">
        <v>42805</v>
      </c>
      <c r="J132" s="110" t="s">
        <v>30</v>
      </c>
      <c r="K132" s="60" t="s">
        <v>30</v>
      </c>
      <c r="L132" s="60" t="s">
        <v>30</v>
      </c>
      <c r="M132" s="110" t="s">
        <v>32</v>
      </c>
      <c r="N132" s="110" t="s">
        <v>363</v>
      </c>
      <c r="O132" s="60" t="s">
        <v>138</v>
      </c>
      <c r="P132" s="60" t="s">
        <v>431</v>
      </c>
      <c r="Q132" s="60" t="s">
        <v>32</v>
      </c>
      <c r="R132" s="60" t="s">
        <v>593</v>
      </c>
      <c r="S132" s="131">
        <v>42833</v>
      </c>
      <c r="T132" s="60">
        <v>625</v>
      </c>
      <c r="U132" s="60" t="s">
        <v>263</v>
      </c>
      <c r="V132" s="198">
        <v>565.48</v>
      </c>
      <c r="W132" s="132">
        <v>565.48</v>
      </c>
      <c r="X132" s="110" t="s">
        <v>106</v>
      </c>
      <c r="Y132" s="199"/>
      <c r="Z132" s="132">
        <v>565.48</v>
      </c>
      <c r="AA132" s="110" t="s">
        <v>41</v>
      </c>
      <c r="AB132" s="200" t="s">
        <v>696</v>
      </c>
    </row>
    <row r="133" spans="1:28" ht="15.75" customHeight="1" x14ac:dyDescent="0.2">
      <c r="A133" s="196">
        <v>42783</v>
      </c>
      <c r="B133" s="197"/>
      <c r="C133" s="110" t="s">
        <v>780</v>
      </c>
      <c r="D133" s="60" t="s">
        <v>781</v>
      </c>
      <c r="E133" s="60" t="s">
        <v>782</v>
      </c>
      <c r="F133" s="60"/>
      <c r="G133" s="60" t="s">
        <v>209</v>
      </c>
      <c r="H133" s="110" t="s">
        <v>783</v>
      </c>
      <c r="I133" s="131">
        <v>43123</v>
      </c>
      <c r="J133" s="110" t="s">
        <v>30</v>
      </c>
      <c r="K133" s="60"/>
      <c r="L133" s="60"/>
      <c r="M133" s="110" t="s">
        <v>167</v>
      </c>
      <c r="N133" s="110" t="s">
        <v>784</v>
      </c>
      <c r="O133" s="60"/>
      <c r="P133" s="60"/>
      <c r="Q133" s="60"/>
      <c r="R133" s="60"/>
      <c r="S133" s="131">
        <v>43012</v>
      </c>
      <c r="T133" s="60">
        <v>1980</v>
      </c>
      <c r="U133" s="60" t="s">
        <v>38</v>
      </c>
      <c r="V133" s="198">
        <v>2376</v>
      </c>
      <c r="W133" s="132">
        <v>0</v>
      </c>
      <c r="X133" s="110" t="s">
        <v>35</v>
      </c>
      <c r="Y133" s="199"/>
      <c r="Z133" s="132">
        <v>2376</v>
      </c>
      <c r="AA133" s="110" t="s">
        <v>41</v>
      </c>
      <c r="AB133" s="200"/>
    </row>
    <row r="134" spans="1:28" ht="15.75" customHeight="1" x14ac:dyDescent="0.2">
      <c r="A134" s="196">
        <v>42795</v>
      </c>
      <c r="B134" s="197"/>
      <c r="C134" s="110" t="s">
        <v>785</v>
      </c>
      <c r="D134" s="60" t="s">
        <v>718</v>
      </c>
      <c r="E134" s="60" t="s">
        <v>786</v>
      </c>
      <c r="F134" s="60"/>
      <c r="G134" s="60" t="s">
        <v>326</v>
      </c>
      <c r="H134" s="110" t="s">
        <v>787</v>
      </c>
      <c r="I134" s="131">
        <v>42797</v>
      </c>
      <c r="J134" s="110" t="s">
        <v>30</v>
      </c>
      <c r="K134" s="60" t="s">
        <v>30</v>
      </c>
      <c r="L134" s="60"/>
      <c r="M134" s="110" t="s">
        <v>147</v>
      </c>
      <c r="N134" s="110" t="s">
        <v>788</v>
      </c>
      <c r="O134" s="60" t="s">
        <v>147</v>
      </c>
      <c r="P134" s="60" t="s">
        <v>789</v>
      </c>
      <c r="Q134" s="60"/>
      <c r="R134" s="60"/>
      <c r="S134" s="131">
        <v>42916</v>
      </c>
      <c r="T134" s="60">
        <v>1487.5</v>
      </c>
      <c r="U134" s="60" t="s">
        <v>263</v>
      </c>
      <c r="V134" s="198">
        <v>1437.55</v>
      </c>
      <c r="W134" s="132">
        <v>0</v>
      </c>
      <c r="X134" s="110" t="s">
        <v>35</v>
      </c>
      <c r="Y134" s="199"/>
      <c r="Z134" s="132">
        <v>1437.55</v>
      </c>
      <c r="AA134" s="110" t="s">
        <v>41</v>
      </c>
      <c r="AB134" s="200"/>
    </row>
    <row r="135" spans="1:28" ht="15.75" customHeight="1" x14ac:dyDescent="0.2">
      <c r="A135" s="196">
        <v>42926</v>
      </c>
      <c r="B135" s="197"/>
      <c r="C135" s="110" t="s">
        <v>790</v>
      </c>
      <c r="D135" s="60" t="s">
        <v>544</v>
      </c>
      <c r="E135" s="60" t="s">
        <v>545</v>
      </c>
      <c r="F135" s="60"/>
      <c r="G135" s="60" t="s">
        <v>209</v>
      </c>
      <c r="H135" s="110" t="s">
        <v>791</v>
      </c>
      <c r="I135" s="131">
        <v>42954</v>
      </c>
      <c r="J135" s="110" t="s">
        <v>30</v>
      </c>
      <c r="K135" s="60" t="s">
        <v>30</v>
      </c>
      <c r="L135" s="60"/>
      <c r="M135" s="110" t="s">
        <v>147</v>
      </c>
      <c r="N135" s="110" t="s">
        <v>792</v>
      </c>
      <c r="O135" s="60" t="s">
        <v>143</v>
      </c>
      <c r="P135" s="60" t="s">
        <v>793</v>
      </c>
      <c r="Q135" s="60"/>
      <c r="R135" s="60"/>
      <c r="S135" s="131">
        <v>42965</v>
      </c>
      <c r="T135" s="60">
        <v>2200</v>
      </c>
      <c r="U135" s="60" t="s">
        <v>263</v>
      </c>
      <c r="V135" s="198">
        <v>2135.2600000000002</v>
      </c>
      <c r="W135" s="132">
        <v>0</v>
      </c>
      <c r="X135" s="110" t="s">
        <v>35</v>
      </c>
      <c r="Y135" s="199"/>
      <c r="Z135" s="132">
        <v>2135.2600000000002</v>
      </c>
      <c r="AA135" s="110" t="s">
        <v>41</v>
      </c>
      <c r="AB135" s="200" t="s">
        <v>696</v>
      </c>
    </row>
    <row r="136" spans="1:28" ht="15.75" customHeight="1" x14ac:dyDescent="0.2">
      <c r="A136" s="196">
        <v>42795</v>
      </c>
      <c r="B136" s="197"/>
      <c r="C136" s="110" t="s">
        <v>794</v>
      </c>
      <c r="D136" s="60" t="s">
        <v>795</v>
      </c>
      <c r="E136" s="60" t="s">
        <v>466</v>
      </c>
      <c r="F136" s="60"/>
      <c r="G136" s="60" t="s">
        <v>209</v>
      </c>
      <c r="H136" s="110" t="s">
        <v>796</v>
      </c>
      <c r="I136" s="131">
        <v>42901</v>
      </c>
      <c r="J136" s="110" t="s">
        <v>30</v>
      </c>
      <c r="K136" s="60"/>
      <c r="L136" s="60"/>
      <c r="M136" s="110" t="s">
        <v>32</v>
      </c>
      <c r="N136" s="110" t="s">
        <v>797</v>
      </c>
      <c r="O136" s="60"/>
      <c r="P136" s="60"/>
      <c r="Q136" s="60"/>
      <c r="R136" s="60"/>
      <c r="S136" s="131">
        <v>42880</v>
      </c>
      <c r="T136" s="60">
        <v>800</v>
      </c>
      <c r="U136" s="60" t="s">
        <v>263</v>
      </c>
      <c r="V136" s="198">
        <v>773.13</v>
      </c>
      <c r="W136" s="132">
        <v>2489.4699999999998</v>
      </c>
      <c r="X136" s="110" t="s">
        <v>35</v>
      </c>
      <c r="Y136" s="199"/>
      <c r="Z136" s="132">
        <v>773.13</v>
      </c>
      <c r="AA136" s="110" t="s">
        <v>41</v>
      </c>
      <c r="AB136" s="200"/>
    </row>
    <row r="137" spans="1:28" ht="15.75" customHeight="1" x14ac:dyDescent="0.2">
      <c r="A137" s="196">
        <v>42795</v>
      </c>
      <c r="B137" s="197"/>
      <c r="C137" s="110" t="s">
        <v>794</v>
      </c>
      <c r="D137" s="60" t="s">
        <v>795</v>
      </c>
      <c r="E137" s="60" t="s">
        <v>466</v>
      </c>
      <c r="F137" s="60"/>
      <c r="G137" s="60" t="s">
        <v>209</v>
      </c>
      <c r="H137" s="110" t="s">
        <v>796</v>
      </c>
      <c r="I137" s="131">
        <v>42901</v>
      </c>
      <c r="J137" s="110" t="s">
        <v>30</v>
      </c>
      <c r="K137" s="60"/>
      <c r="L137" s="60"/>
      <c r="M137" s="110" t="s">
        <v>32</v>
      </c>
      <c r="N137" s="110" t="s">
        <v>797</v>
      </c>
      <c r="O137" s="60"/>
      <c r="P137" s="60"/>
      <c r="Q137" s="60"/>
      <c r="R137" s="60"/>
      <c r="S137" s="131">
        <v>42880</v>
      </c>
      <c r="T137" s="60">
        <v>2610</v>
      </c>
      <c r="U137" s="60" t="s">
        <v>263</v>
      </c>
      <c r="V137" s="198">
        <v>2489.4699999999998</v>
      </c>
      <c r="W137" s="132">
        <v>0</v>
      </c>
      <c r="X137" s="110" t="s">
        <v>35</v>
      </c>
      <c r="Y137" s="199"/>
      <c r="Z137" s="132">
        <v>2489.4699999999998</v>
      </c>
      <c r="AA137" s="110" t="s">
        <v>41</v>
      </c>
      <c r="AB137" s="200"/>
    </row>
    <row r="138" spans="1:28" ht="15.75" customHeight="1" x14ac:dyDescent="0.2">
      <c r="A138" s="196">
        <v>42808</v>
      </c>
      <c r="B138" s="197"/>
      <c r="C138" s="110" t="s">
        <v>798</v>
      </c>
      <c r="D138" s="60" t="s">
        <v>799</v>
      </c>
      <c r="E138" s="60" t="s">
        <v>800</v>
      </c>
      <c r="F138" s="60"/>
      <c r="G138" s="60" t="s">
        <v>209</v>
      </c>
      <c r="H138" s="110" t="s">
        <v>801</v>
      </c>
      <c r="I138" s="131">
        <v>42900</v>
      </c>
      <c r="J138" s="110" t="s">
        <v>30</v>
      </c>
      <c r="K138" s="60"/>
      <c r="L138" s="60"/>
      <c r="M138" s="110" t="s">
        <v>167</v>
      </c>
      <c r="N138" s="110" t="s">
        <v>802</v>
      </c>
      <c r="O138" s="60"/>
      <c r="P138" s="60"/>
      <c r="Q138" s="60"/>
      <c r="R138" s="60"/>
      <c r="S138" s="131">
        <v>42888</v>
      </c>
      <c r="T138" s="60">
        <v>1780</v>
      </c>
      <c r="U138" s="60" t="s">
        <v>38</v>
      </c>
      <c r="V138" s="198">
        <v>2136</v>
      </c>
      <c r="W138" s="132">
        <v>0</v>
      </c>
      <c r="X138" s="110" t="s">
        <v>35</v>
      </c>
      <c r="Y138" s="199"/>
      <c r="Z138" s="132">
        <v>2135.2600000000002</v>
      </c>
      <c r="AA138" s="110" t="s">
        <v>41</v>
      </c>
      <c r="AB138" s="200"/>
    </row>
    <row r="139" spans="1:28" ht="15.75" customHeight="1" x14ac:dyDescent="0.2">
      <c r="A139" s="196">
        <v>42926</v>
      </c>
      <c r="B139" s="197"/>
      <c r="C139" s="110" t="s">
        <v>803</v>
      </c>
      <c r="D139" s="60" t="s">
        <v>718</v>
      </c>
      <c r="E139" s="60" t="s">
        <v>804</v>
      </c>
      <c r="F139" s="60"/>
      <c r="G139" s="60"/>
      <c r="H139" s="110" t="s">
        <v>805</v>
      </c>
      <c r="I139" s="131">
        <v>42927</v>
      </c>
      <c r="J139" s="110" t="s">
        <v>30</v>
      </c>
      <c r="K139" s="60"/>
      <c r="L139" s="60"/>
      <c r="M139" s="110" t="s">
        <v>147</v>
      </c>
      <c r="N139" s="110" t="s">
        <v>721</v>
      </c>
      <c r="O139" s="60"/>
      <c r="P139" s="60"/>
      <c r="Q139" s="60"/>
      <c r="R139" s="60"/>
      <c r="S139" s="131">
        <v>42930</v>
      </c>
      <c r="T139" s="60">
        <v>1950</v>
      </c>
      <c r="U139" s="60" t="s">
        <v>263</v>
      </c>
      <c r="V139" s="198">
        <v>1791.59</v>
      </c>
      <c r="W139" s="132">
        <v>0</v>
      </c>
      <c r="X139" s="110" t="s">
        <v>35</v>
      </c>
      <c r="Y139" s="199"/>
      <c r="Z139" s="132">
        <v>1791.59</v>
      </c>
      <c r="AA139" s="110" t="s">
        <v>41</v>
      </c>
      <c r="AB139" s="200" t="s">
        <v>696</v>
      </c>
    </row>
    <row r="140" spans="1:28" ht="15.75" customHeight="1" x14ac:dyDescent="0.2">
      <c r="A140" s="196">
        <v>43014</v>
      </c>
      <c r="B140" s="197"/>
      <c r="C140" s="110" t="s">
        <v>806</v>
      </c>
      <c r="D140" s="60" t="s">
        <v>344</v>
      </c>
      <c r="E140" s="60" t="s">
        <v>807</v>
      </c>
      <c r="F140" s="60"/>
      <c r="G140" s="60" t="s">
        <v>209</v>
      </c>
      <c r="H140" s="110" t="s">
        <v>808</v>
      </c>
      <c r="I140" s="131">
        <v>43014</v>
      </c>
      <c r="J140" s="110" t="s">
        <v>30</v>
      </c>
      <c r="K140" s="60"/>
      <c r="L140" s="60"/>
      <c r="M140" s="110" t="s">
        <v>147</v>
      </c>
      <c r="N140" s="110" t="s">
        <v>537</v>
      </c>
      <c r="O140" s="60"/>
      <c r="P140" s="60"/>
      <c r="Q140" s="60"/>
      <c r="R140" s="60"/>
      <c r="S140" s="131">
        <v>43054</v>
      </c>
      <c r="T140" s="60">
        <v>2125</v>
      </c>
      <c r="U140" s="60" t="s">
        <v>38</v>
      </c>
      <c r="V140" s="198">
        <v>2550</v>
      </c>
      <c r="W140" s="132">
        <v>0</v>
      </c>
      <c r="X140" s="110" t="s">
        <v>35</v>
      </c>
      <c r="Y140" s="199"/>
      <c r="Z140" s="132">
        <v>2550</v>
      </c>
      <c r="AA140" s="110" t="s">
        <v>41</v>
      </c>
      <c r="AB140" s="200"/>
    </row>
    <row r="141" spans="1:28" ht="15.75" customHeight="1" x14ac:dyDescent="0.2">
      <c r="A141" s="196">
        <v>42773</v>
      </c>
      <c r="B141" s="197"/>
      <c r="C141" s="110" t="s">
        <v>809</v>
      </c>
      <c r="D141" s="60" t="s">
        <v>718</v>
      </c>
      <c r="E141" s="60" t="s">
        <v>810</v>
      </c>
      <c r="F141" s="60"/>
      <c r="G141" s="60" t="s">
        <v>209</v>
      </c>
      <c r="H141" s="110" t="s">
        <v>811</v>
      </c>
      <c r="I141" s="131">
        <v>42790</v>
      </c>
      <c r="J141" s="110" t="s">
        <v>30</v>
      </c>
      <c r="K141" s="60"/>
      <c r="L141" s="60"/>
      <c r="M141" s="110" t="s">
        <v>147</v>
      </c>
      <c r="N141" s="110" t="s">
        <v>812</v>
      </c>
      <c r="O141" s="60"/>
      <c r="P141" s="60"/>
      <c r="Q141" s="60"/>
      <c r="R141" s="60"/>
      <c r="S141" s="131">
        <v>42894</v>
      </c>
      <c r="T141" s="60">
        <v>1100</v>
      </c>
      <c r="U141" s="60" t="s">
        <v>263</v>
      </c>
      <c r="V141" s="198">
        <v>1049.2</v>
      </c>
      <c r="W141" s="132">
        <v>1489.33</v>
      </c>
      <c r="X141" s="110" t="s">
        <v>35</v>
      </c>
      <c r="Y141" s="199"/>
      <c r="Z141" s="132">
        <v>1049.2</v>
      </c>
      <c r="AA141" s="110" t="s">
        <v>41</v>
      </c>
      <c r="AB141" s="200"/>
    </row>
    <row r="142" spans="1:28" ht="15.75" customHeight="1" x14ac:dyDescent="0.2">
      <c r="A142" s="196">
        <v>42773</v>
      </c>
      <c r="B142" s="197"/>
      <c r="C142" s="110" t="s">
        <v>813</v>
      </c>
      <c r="D142" s="60" t="s">
        <v>718</v>
      </c>
      <c r="E142" s="60" t="s">
        <v>810</v>
      </c>
      <c r="F142" s="60"/>
      <c r="G142" s="60"/>
      <c r="H142" s="110" t="s">
        <v>811</v>
      </c>
      <c r="I142" s="131">
        <v>42790</v>
      </c>
      <c r="J142" s="110" t="s">
        <v>30</v>
      </c>
      <c r="K142" s="60"/>
      <c r="L142" s="60"/>
      <c r="M142" s="110" t="s">
        <v>147</v>
      </c>
      <c r="N142" s="110" t="s">
        <v>812</v>
      </c>
      <c r="O142" s="60"/>
      <c r="P142" s="60"/>
      <c r="Q142" s="60"/>
      <c r="R142" s="60"/>
      <c r="S142" s="131">
        <v>43105</v>
      </c>
      <c r="T142" s="60">
        <v>1657.5</v>
      </c>
      <c r="U142" s="60" t="s">
        <v>263</v>
      </c>
      <c r="V142" s="198">
        <v>1489.33</v>
      </c>
      <c r="W142" s="132">
        <v>0</v>
      </c>
      <c r="X142" s="110" t="s">
        <v>35</v>
      </c>
      <c r="Y142" s="199"/>
      <c r="Z142" s="132">
        <v>1489.33</v>
      </c>
      <c r="AA142" s="110" t="s">
        <v>41</v>
      </c>
      <c r="AB142" s="200"/>
    </row>
    <row r="143" spans="1:28" ht="15.75" customHeight="1" x14ac:dyDescent="0.2">
      <c r="A143" s="196" t="s">
        <v>814</v>
      </c>
      <c r="B143" s="197"/>
      <c r="C143" s="110" t="s">
        <v>815</v>
      </c>
      <c r="D143" s="60" t="s">
        <v>238</v>
      </c>
      <c r="E143" s="60" t="s">
        <v>816</v>
      </c>
      <c r="F143" s="60"/>
      <c r="G143" s="60" t="s">
        <v>209</v>
      </c>
      <c r="H143" s="110" t="s">
        <v>817</v>
      </c>
      <c r="I143" s="131" t="s">
        <v>818</v>
      </c>
      <c r="J143" s="110" t="s">
        <v>30</v>
      </c>
      <c r="K143" s="60"/>
      <c r="L143" s="60"/>
      <c r="M143" s="110" t="s">
        <v>147</v>
      </c>
      <c r="N143" s="110" t="s">
        <v>819</v>
      </c>
      <c r="O143" s="60"/>
      <c r="P143" s="60"/>
      <c r="Q143" s="60"/>
      <c r="R143" s="60"/>
      <c r="S143" s="131">
        <v>42851</v>
      </c>
      <c r="T143" s="60">
        <v>2780</v>
      </c>
      <c r="U143" s="60" t="s">
        <v>34</v>
      </c>
      <c r="V143" s="198">
        <v>2829.69</v>
      </c>
      <c r="W143" s="132">
        <v>0</v>
      </c>
      <c r="X143" s="110" t="s">
        <v>35</v>
      </c>
      <c r="Y143" s="199"/>
      <c r="Z143" s="132">
        <v>2829.69</v>
      </c>
      <c r="AA143" s="110" t="s">
        <v>41</v>
      </c>
      <c r="AB143" s="200"/>
    </row>
    <row r="144" spans="1:28" ht="15.75" customHeight="1" x14ac:dyDescent="0.2">
      <c r="A144" s="196" t="s">
        <v>820</v>
      </c>
      <c r="B144" s="197"/>
      <c r="C144" s="110" t="s">
        <v>821</v>
      </c>
      <c r="D144" s="60" t="s">
        <v>238</v>
      </c>
      <c r="E144" s="60" t="s">
        <v>822</v>
      </c>
      <c r="F144" s="60"/>
      <c r="G144" s="60" t="s">
        <v>209</v>
      </c>
      <c r="H144" s="110" t="s">
        <v>823</v>
      </c>
      <c r="I144" s="131" t="s">
        <v>824</v>
      </c>
      <c r="J144" s="110" t="s">
        <v>30</v>
      </c>
      <c r="K144" s="60"/>
      <c r="L144" s="60"/>
      <c r="M144" s="110" t="s">
        <v>147</v>
      </c>
      <c r="N144" s="110" t="s">
        <v>511</v>
      </c>
      <c r="O144" s="60"/>
      <c r="P144" s="60"/>
      <c r="Q144" s="60"/>
      <c r="R144" s="60"/>
      <c r="S144" s="131">
        <v>42830</v>
      </c>
      <c r="T144" s="60">
        <v>2870.59</v>
      </c>
      <c r="U144" s="60" t="s">
        <v>34</v>
      </c>
      <c r="V144" s="198">
        <v>2923.95</v>
      </c>
      <c r="W144" s="132">
        <v>0</v>
      </c>
      <c r="X144" s="110" t="s">
        <v>35</v>
      </c>
      <c r="Y144" s="199"/>
      <c r="Z144" s="132">
        <v>2923.95</v>
      </c>
      <c r="AA144" s="110" t="s">
        <v>41</v>
      </c>
      <c r="AB144" s="200"/>
    </row>
    <row r="145" spans="1:28" ht="15.75" customHeight="1" x14ac:dyDescent="0.2">
      <c r="A145" s="196" t="s">
        <v>825</v>
      </c>
      <c r="B145" s="197"/>
      <c r="C145" s="110" t="s">
        <v>826</v>
      </c>
      <c r="D145" s="60" t="s">
        <v>335</v>
      </c>
      <c r="E145" s="60" t="s">
        <v>247</v>
      </c>
      <c r="F145" s="60"/>
      <c r="G145" s="60" t="s">
        <v>326</v>
      </c>
      <c r="H145" s="110" t="s">
        <v>827</v>
      </c>
      <c r="I145" s="131" t="s">
        <v>828</v>
      </c>
      <c r="J145" s="110" t="s">
        <v>30</v>
      </c>
      <c r="K145" s="60"/>
      <c r="L145" s="60"/>
      <c r="M145" s="110" t="s">
        <v>147</v>
      </c>
      <c r="N145" s="110" t="s">
        <v>537</v>
      </c>
      <c r="O145" s="60"/>
      <c r="P145" s="60"/>
      <c r="Q145" s="60"/>
      <c r="R145" s="60"/>
      <c r="S145" s="131">
        <v>42851</v>
      </c>
      <c r="T145" s="60">
        <v>1110</v>
      </c>
      <c r="U145" s="60" t="s">
        <v>38</v>
      </c>
      <c r="V145" s="198">
        <v>1332</v>
      </c>
      <c r="W145" s="132">
        <v>0</v>
      </c>
      <c r="X145" s="110" t="s">
        <v>35</v>
      </c>
      <c r="Y145" s="199"/>
      <c r="Z145" s="132">
        <v>1332</v>
      </c>
      <c r="AA145" s="110" t="s">
        <v>41</v>
      </c>
      <c r="AB145" s="200"/>
    </row>
    <row r="146" spans="1:28" ht="15.75" customHeight="1" x14ac:dyDescent="0.2">
      <c r="A146" s="196" t="s">
        <v>825</v>
      </c>
      <c r="B146" s="197"/>
      <c r="C146" s="110" t="s">
        <v>829</v>
      </c>
      <c r="D146" s="60" t="s">
        <v>238</v>
      </c>
      <c r="E146" s="60" t="s">
        <v>830</v>
      </c>
      <c r="F146" s="60"/>
      <c r="G146" s="60" t="s">
        <v>209</v>
      </c>
      <c r="H146" s="110" t="s">
        <v>831</v>
      </c>
      <c r="I146" s="131" t="s">
        <v>832</v>
      </c>
      <c r="J146" s="110" t="s">
        <v>30</v>
      </c>
      <c r="K146" s="60"/>
      <c r="L146" s="60"/>
      <c r="M146" s="110" t="s">
        <v>143</v>
      </c>
      <c r="N146" s="110" t="s">
        <v>409</v>
      </c>
      <c r="O146" s="60"/>
      <c r="P146" s="60"/>
      <c r="Q146" s="60"/>
      <c r="R146" s="60"/>
      <c r="S146" s="131">
        <v>42830</v>
      </c>
      <c r="T146" s="60">
        <v>2577.77</v>
      </c>
      <c r="U146" s="60" t="s">
        <v>34</v>
      </c>
      <c r="V146" s="198">
        <v>2558.46</v>
      </c>
      <c r="W146" s="132">
        <v>0</v>
      </c>
      <c r="X146" s="110" t="s">
        <v>35</v>
      </c>
      <c r="Y146" s="199"/>
      <c r="Z146" s="132">
        <v>2558.46</v>
      </c>
      <c r="AA146" s="110" t="s">
        <v>41</v>
      </c>
      <c r="AB146" s="200"/>
    </row>
    <row r="147" spans="1:28" ht="15.75" customHeight="1" x14ac:dyDescent="0.2">
      <c r="A147" s="196" t="s">
        <v>824</v>
      </c>
      <c r="B147" s="197"/>
      <c r="C147" s="110" t="s">
        <v>833</v>
      </c>
      <c r="D147" s="60" t="s">
        <v>238</v>
      </c>
      <c r="E147" s="60" t="s">
        <v>834</v>
      </c>
      <c r="F147" s="60"/>
      <c r="G147" s="60" t="s">
        <v>209</v>
      </c>
      <c r="H147" s="110" t="s">
        <v>835</v>
      </c>
      <c r="I147" s="131" t="s">
        <v>836</v>
      </c>
      <c r="J147" s="110" t="s">
        <v>30</v>
      </c>
      <c r="K147" s="60"/>
      <c r="L147" s="60"/>
      <c r="M147" s="110" t="s">
        <v>147</v>
      </c>
      <c r="N147" s="110" t="s">
        <v>511</v>
      </c>
      <c r="O147" s="60"/>
      <c r="P147" s="60"/>
      <c r="Q147" s="60"/>
      <c r="R147" s="60"/>
      <c r="S147" s="131">
        <v>42851</v>
      </c>
      <c r="T147" s="60">
        <v>2960.29</v>
      </c>
      <c r="U147" s="60" t="s">
        <v>34</v>
      </c>
      <c r="V147" s="198">
        <v>3015.32</v>
      </c>
      <c r="W147" s="132">
        <v>1201.94</v>
      </c>
      <c r="X147" s="110" t="s">
        <v>35</v>
      </c>
      <c r="Y147" s="199"/>
      <c r="Z147" s="132">
        <v>3015.32</v>
      </c>
      <c r="AA147" s="110" t="s">
        <v>41</v>
      </c>
      <c r="AB147" s="200"/>
    </row>
    <row r="148" spans="1:28" ht="15.75" customHeight="1" x14ac:dyDescent="0.2">
      <c r="A148" s="196" t="s">
        <v>824</v>
      </c>
      <c r="B148" s="197"/>
      <c r="C148" s="110" t="s">
        <v>833</v>
      </c>
      <c r="D148" s="60" t="s">
        <v>238</v>
      </c>
      <c r="E148" s="60" t="s">
        <v>834</v>
      </c>
      <c r="F148" s="60"/>
      <c r="G148" s="60" t="s">
        <v>209</v>
      </c>
      <c r="H148" s="110" t="s">
        <v>835</v>
      </c>
      <c r="I148" s="131" t="s">
        <v>836</v>
      </c>
      <c r="J148" s="110" t="s">
        <v>30</v>
      </c>
      <c r="K148" s="60"/>
      <c r="L148" s="60"/>
      <c r="M148" s="110" t="s">
        <v>147</v>
      </c>
      <c r="N148" s="110" t="s">
        <v>511</v>
      </c>
      <c r="O148" s="60"/>
      <c r="P148" s="60"/>
      <c r="Q148" s="60"/>
      <c r="R148" s="60"/>
      <c r="S148" s="131">
        <v>42851</v>
      </c>
      <c r="T148" s="60">
        <v>1180</v>
      </c>
      <c r="U148" s="60" t="s">
        <v>34</v>
      </c>
      <c r="V148" s="198">
        <v>1201.94</v>
      </c>
      <c r="W148" s="132">
        <v>0</v>
      </c>
      <c r="X148" s="110" t="s">
        <v>35</v>
      </c>
      <c r="Y148" s="199"/>
      <c r="Z148" s="132">
        <v>1201.94</v>
      </c>
      <c r="AA148" s="110" t="s">
        <v>41</v>
      </c>
      <c r="AB148" s="200"/>
    </row>
    <row r="149" spans="1:28" ht="15.75" customHeight="1" x14ac:dyDescent="0.2">
      <c r="A149" s="196">
        <v>42796</v>
      </c>
      <c r="B149" s="197"/>
      <c r="C149" s="110" t="s">
        <v>837</v>
      </c>
      <c r="D149" s="60" t="s">
        <v>411</v>
      </c>
      <c r="E149" s="60" t="s">
        <v>838</v>
      </c>
      <c r="F149" s="60"/>
      <c r="G149" s="60" t="s">
        <v>209</v>
      </c>
      <c r="H149" s="110" t="s">
        <v>839</v>
      </c>
      <c r="I149" s="131">
        <v>43012</v>
      </c>
      <c r="J149" s="110" t="s">
        <v>30</v>
      </c>
      <c r="K149" s="60"/>
      <c r="L149" s="60"/>
      <c r="M149" s="110" t="s">
        <v>145</v>
      </c>
      <c r="N149" s="110" t="s">
        <v>840</v>
      </c>
      <c r="O149" s="60"/>
      <c r="P149" s="60"/>
      <c r="Q149" s="60"/>
      <c r="R149" s="60"/>
      <c r="S149" s="131">
        <v>43152</v>
      </c>
      <c r="T149" s="60">
        <v>447</v>
      </c>
      <c r="U149" s="60" t="s">
        <v>38</v>
      </c>
      <c r="V149" s="198">
        <v>536.4</v>
      </c>
      <c r="W149" s="132">
        <v>0</v>
      </c>
      <c r="X149" s="110" t="s">
        <v>115</v>
      </c>
      <c r="Y149" s="199"/>
      <c r="Z149" s="132">
        <v>536.4</v>
      </c>
      <c r="AA149" s="110" t="s">
        <v>41</v>
      </c>
      <c r="AB149" s="200"/>
    </row>
    <row r="150" spans="1:28" ht="15.75" customHeight="1" x14ac:dyDescent="0.2">
      <c r="A150" s="196">
        <v>42822</v>
      </c>
      <c r="B150" s="197"/>
      <c r="C150" s="110" t="s">
        <v>841</v>
      </c>
      <c r="D150" s="60" t="s">
        <v>220</v>
      </c>
      <c r="E150" s="60" t="s">
        <v>842</v>
      </c>
      <c r="F150" s="60"/>
      <c r="G150" s="60" t="s">
        <v>209</v>
      </c>
      <c r="H150" s="110" t="s">
        <v>843</v>
      </c>
      <c r="I150" s="131">
        <v>42739</v>
      </c>
      <c r="J150" s="110" t="s">
        <v>30</v>
      </c>
      <c r="K150" s="60"/>
      <c r="L150" s="60"/>
      <c r="M150" s="110" t="s">
        <v>32</v>
      </c>
      <c r="N150" s="110" t="s">
        <v>844</v>
      </c>
      <c r="O150" s="60"/>
      <c r="P150" s="60"/>
      <c r="Q150" s="60"/>
      <c r="R150" s="60"/>
      <c r="S150" s="131">
        <v>42858</v>
      </c>
      <c r="T150" s="60">
        <v>1600</v>
      </c>
      <c r="U150" s="60" t="s">
        <v>38</v>
      </c>
      <c r="V150" s="198">
        <v>1920</v>
      </c>
      <c r="W150" s="132">
        <v>240</v>
      </c>
      <c r="X150" s="110" t="s">
        <v>35</v>
      </c>
      <c r="Y150" s="199"/>
      <c r="Z150" s="132">
        <v>1920</v>
      </c>
      <c r="AA150" s="110" t="s">
        <v>41</v>
      </c>
      <c r="AB150" s="200"/>
    </row>
    <row r="151" spans="1:28" ht="15.75" customHeight="1" x14ac:dyDescent="0.2">
      <c r="A151" s="196">
        <v>42822</v>
      </c>
      <c r="B151" s="197"/>
      <c r="C151" s="110" t="s">
        <v>841</v>
      </c>
      <c r="D151" s="60" t="s">
        <v>220</v>
      </c>
      <c r="E151" s="60" t="s">
        <v>842</v>
      </c>
      <c r="F151" s="60"/>
      <c r="G151" s="60" t="s">
        <v>209</v>
      </c>
      <c r="H151" s="110" t="s">
        <v>843</v>
      </c>
      <c r="I151" s="131">
        <v>42887</v>
      </c>
      <c r="J151" s="110" t="s">
        <v>30</v>
      </c>
      <c r="K151" s="60"/>
      <c r="L151" s="60"/>
      <c r="M151" s="110" t="s">
        <v>32</v>
      </c>
      <c r="N151" s="110" t="s">
        <v>844</v>
      </c>
      <c r="O151" s="60"/>
      <c r="P151" s="60"/>
      <c r="Q151" s="60"/>
      <c r="R151" s="60"/>
      <c r="S151" s="131">
        <v>43019</v>
      </c>
      <c r="T151" s="60">
        <v>200</v>
      </c>
      <c r="U151" s="60" t="s">
        <v>38</v>
      </c>
      <c r="V151" s="198">
        <v>240</v>
      </c>
      <c r="W151" s="132">
        <v>0</v>
      </c>
      <c r="X151" s="110" t="s">
        <v>35</v>
      </c>
      <c r="Y151" s="199"/>
      <c r="Z151" s="132">
        <v>240</v>
      </c>
      <c r="AA151" s="110" t="s">
        <v>41</v>
      </c>
      <c r="AB151" s="200"/>
    </row>
    <row r="152" spans="1:28" ht="15.75" customHeight="1" x14ac:dyDescent="0.2">
      <c r="A152" s="196">
        <v>42836</v>
      </c>
      <c r="B152" s="197"/>
      <c r="C152" s="110" t="s">
        <v>845</v>
      </c>
      <c r="D152" s="60" t="s">
        <v>220</v>
      </c>
      <c r="E152" s="60" t="s">
        <v>846</v>
      </c>
      <c r="F152" s="60"/>
      <c r="G152" s="60" t="s">
        <v>326</v>
      </c>
      <c r="H152" s="110" t="s">
        <v>847</v>
      </c>
      <c r="I152" s="131">
        <v>43073</v>
      </c>
      <c r="J152" s="110" t="s">
        <v>30</v>
      </c>
      <c r="K152" s="60"/>
      <c r="L152" s="60"/>
      <c r="M152" s="110" t="s">
        <v>149</v>
      </c>
      <c r="N152" s="110" t="s">
        <v>848</v>
      </c>
      <c r="O152" s="60"/>
      <c r="P152" s="60"/>
      <c r="Q152" s="60"/>
      <c r="R152" s="60"/>
      <c r="S152" s="131">
        <v>42858</v>
      </c>
      <c r="T152" s="60">
        <v>1420</v>
      </c>
      <c r="U152" s="60" t="s">
        <v>38</v>
      </c>
      <c r="V152" s="198">
        <v>1704</v>
      </c>
      <c r="W152" s="132">
        <v>0</v>
      </c>
      <c r="X152" s="110" t="s">
        <v>35</v>
      </c>
      <c r="Y152" s="199"/>
      <c r="Z152" s="132">
        <v>1704</v>
      </c>
      <c r="AA152" s="110" t="s">
        <v>41</v>
      </c>
      <c r="AB152" s="200"/>
    </row>
    <row r="153" spans="1:28" ht="15.75" customHeight="1" x14ac:dyDescent="0.2">
      <c r="A153" s="196">
        <v>42836</v>
      </c>
      <c r="B153" s="197"/>
      <c r="C153" s="110" t="s">
        <v>845</v>
      </c>
      <c r="D153" s="60" t="s">
        <v>220</v>
      </c>
      <c r="E153" s="60" t="s">
        <v>846</v>
      </c>
      <c r="F153" s="60"/>
      <c r="G153" s="60" t="s">
        <v>326</v>
      </c>
      <c r="H153" s="110" t="s">
        <v>847</v>
      </c>
      <c r="I153" s="131">
        <v>43073</v>
      </c>
      <c r="J153" s="110" t="s">
        <v>30</v>
      </c>
      <c r="K153" s="60"/>
      <c r="L153" s="60"/>
      <c r="M153" s="110" t="s">
        <v>149</v>
      </c>
      <c r="N153" s="110" t="s">
        <v>848</v>
      </c>
      <c r="O153" s="60"/>
      <c r="P153" s="60"/>
      <c r="Q153" s="60"/>
      <c r="R153" s="60"/>
      <c r="S153" s="131">
        <v>42858</v>
      </c>
      <c r="T153" s="60">
        <v>1420</v>
      </c>
      <c r="U153" s="60" t="s">
        <v>38</v>
      </c>
      <c r="V153" s="198">
        <v>1704</v>
      </c>
      <c r="W153" s="132">
        <v>360</v>
      </c>
      <c r="X153" s="110" t="s">
        <v>35</v>
      </c>
      <c r="Y153" s="199"/>
      <c r="Z153" s="132">
        <v>360</v>
      </c>
      <c r="AA153" s="110" t="s">
        <v>41</v>
      </c>
      <c r="AB153" s="200"/>
    </row>
    <row r="154" spans="1:28" ht="15.75" customHeight="1" x14ac:dyDescent="0.2">
      <c r="A154" s="196">
        <v>42807</v>
      </c>
      <c r="B154" s="197"/>
      <c r="C154" s="110" t="s">
        <v>849</v>
      </c>
      <c r="D154" s="60" t="s">
        <v>213</v>
      </c>
      <c r="E154" s="60" t="s">
        <v>247</v>
      </c>
      <c r="F154" s="60"/>
      <c r="G154" s="60" t="s">
        <v>326</v>
      </c>
      <c r="H154" s="110" t="s">
        <v>850</v>
      </c>
      <c r="I154" s="131">
        <v>42831</v>
      </c>
      <c r="J154" s="110" t="s">
        <v>30</v>
      </c>
      <c r="K154" s="60"/>
      <c r="L154" s="60"/>
      <c r="M154" s="110" t="s">
        <v>147</v>
      </c>
      <c r="N154" s="110" t="s">
        <v>851</v>
      </c>
      <c r="O154" s="60"/>
      <c r="P154" s="60"/>
      <c r="Q154" s="60"/>
      <c r="R154" s="60"/>
      <c r="S154" s="131">
        <v>42837</v>
      </c>
      <c r="T154" s="60">
        <v>1110</v>
      </c>
      <c r="U154" s="60" t="s">
        <v>38</v>
      </c>
      <c r="V154" s="198">
        <v>1332</v>
      </c>
      <c r="W154" s="132">
        <v>0</v>
      </c>
      <c r="X154" s="110" t="s">
        <v>35</v>
      </c>
      <c r="Y154" s="199"/>
      <c r="Z154" s="132">
        <v>1332</v>
      </c>
      <c r="AA154" s="110" t="s">
        <v>41</v>
      </c>
      <c r="AB154" s="200"/>
    </row>
    <row r="155" spans="1:28" ht="15.75" customHeight="1" x14ac:dyDescent="0.2">
      <c r="A155" s="196">
        <v>42773</v>
      </c>
      <c r="B155" s="197"/>
      <c r="C155" s="110" t="s">
        <v>852</v>
      </c>
      <c r="D155" s="60" t="s">
        <v>853</v>
      </c>
      <c r="E155" s="60" t="s">
        <v>854</v>
      </c>
      <c r="F155" s="60"/>
      <c r="G155" s="60" t="s">
        <v>209</v>
      </c>
      <c r="H155" s="110" t="s">
        <v>855</v>
      </c>
      <c r="I155" s="131">
        <v>42823</v>
      </c>
      <c r="J155" s="110" t="s">
        <v>30</v>
      </c>
      <c r="K155" s="60"/>
      <c r="L155" s="60"/>
      <c r="M155" s="110" t="s">
        <v>143</v>
      </c>
      <c r="N155" s="110" t="s">
        <v>856</v>
      </c>
      <c r="O155" s="60" t="s">
        <v>117</v>
      </c>
      <c r="P155" s="60" t="s">
        <v>857</v>
      </c>
      <c r="Q155" s="60" t="s">
        <v>120</v>
      </c>
      <c r="R155" s="60" t="s">
        <v>858</v>
      </c>
      <c r="S155" s="131">
        <v>42851</v>
      </c>
      <c r="T155" s="60">
        <v>1785</v>
      </c>
      <c r="U155" s="60" t="s">
        <v>38</v>
      </c>
      <c r="V155" s="198">
        <v>2142</v>
      </c>
      <c r="W155" s="132">
        <v>0</v>
      </c>
      <c r="X155" s="110" t="s">
        <v>35</v>
      </c>
      <c r="Y155" s="199"/>
      <c r="Z155" s="132">
        <v>2142</v>
      </c>
      <c r="AA155" s="110" t="s">
        <v>41</v>
      </c>
      <c r="AB155" s="200"/>
    </row>
    <row r="156" spans="1:28" ht="15.75" customHeight="1" x14ac:dyDescent="0.2">
      <c r="A156" s="196">
        <v>42822</v>
      </c>
      <c r="B156" s="197"/>
      <c r="C156" s="110" t="s">
        <v>859</v>
      </c>
      <c r="D156" s="60" t="s">
        <v>238</v>
      </c>
      <c r="E156" s="60" t="s">
        <v>860</v>
      </c>
      <c r="F156" s="60"/>
      <c r="G156" s="60" t="s">
        <v>326</v>
      </c>
      <c r="H156" s="110" t="s">
        <v>861</v>
      </c>
      <c r="I156" s="131">
        <v>42825</v>
      </c>
      <c r="J156" s="110" t="s">
        <v>30</v>
      </c>
      <c r="K156" s="60" t="s">
        <v>30</v>
      </c>
      <c r="L156" s="60"/>
      <c r="M156" s="110" t="s">
        <v>145</v>
      </c>
      <c r="N156" s="110" t="s">
        <v>862</v>
      </c>
      <c r="O156" s="60" t="s">
        <v>147</v>
      </c>
      <c r="P156" s="60" t="s">
        <v>731</v>
      </c>
      <c r="Q156" s="60"/>
      <c r="R156" s="60"/>
      <c r="S156" s="131">
        <v>42865</v>
      </c>
      <c r="T156" s="60">
        <v>1036.0999999999999</v>
      </c>
      <c r="U156" s="60" t="s">
        <v>34</v>
      </c>
      <c r="V156" s="198">
        <v>1054.29</v>
      </c>
      <c r="W156" s="132">
        <v>0</v>
      </c>
      <c r="X156" s="110" t="s">
        <v>35</v>
      </c>
      <c r="Y156" s="199"/>
      <c r="Z156" s="132">
        <v>1054.29</v>
      </c>
      <c r="AA156" s="110" t="s">
        <v>41</v>
      </c>
      <c r="AB156" s="200"/>
    </row>
    <row r="157" spans="1:28" ht="15.75" customHeight="1" x14ac:dyDescent="0.2">
      <c r="A157" s="196">
        <v>42804</v>
      </c>
      <c r="B157" s="197"/>
      <c r="C157" s="110" t="s">
        <v>863</v>
      </c>
      <c r="D157" s="60" t="s">
        <v>370</v>
      </c>
      <c r="E157" s="60" t="s">
        <v>371</v>
      </c>
      <c r="F157" s="60"/>
      <c r="G157" s="60" t="s">
        <v>326</v>
      </c>
      <c r="H157" s="110" t="s">
        <v>864</v>
      </c>
      <c r="I157" s="131">
        <v>42856</v>
      </c>
      <c r="J157" s="110" t="s">
        <v>30</v>
      </c>
      <c r="K157" s="60"/>
      <c r="L157" s="60"/>
      <c r="M157" s="110" t="s">
        <v>147</v>
      </c>
      <c r="N157" s="110" t="s">
        <v>865</v>
      </c>
      <c r="O157" s="60"/>
      <c r="P157" s="60"/>
      <c r="Q157" s="60"/>
      <c r="R157" s="60"/>
      <c r="S157" s="131">
        <v>42837</v>
      </c>
      <c r="T157" s="60">
        <v>1939</v>
      </c>
      <c r="U157" s="60" t="s">
        <v>263</v>
      </c>
      <c r="V157" s="198">
        <v>1873.88</v>
      </c>
      <c r="W157" s="132">
        <v>0</v>
      </c>
      <c r="X157" s="110" t="s">
        <v>35</v>
      </c>
      <c r="Y157" s="199"/>
      <c r="Z157" s="132">
        <v>1873.88</v>
      </c>
      <c r="AA157" s="110" t="s">
        <v>41</v>
      </c>
      <c r="AB157" s="200"/>
    </row>
    <row r="158" spans="1:28" ht="15.75" customHeight="1" x14ac:dyDescent="0.2">
      <c r="A158" s="196">
        <v>42818</v>
      </c>
      <c r="B158" s="197"/>
      <c r="C158" s="110" t="s">
        <v>866</v>
      </c>
      <c r="D158" s="60" t="s">
        <v>387</v>
      </c>
      <c r="E158" s="60" t="s">
        <v>867</v>
      </c>
      <c r="F158" s="60"/>
      <c r="G158" s="60" t="s">
        <v>209</v>
      </c>
      <c r="H158" s="110" t="s">
        <v>868</v>
      </c>
      <c r="I158" s="131">
        <v>42880</v>
      </c>
      <c r="J158" s="110" t="s">
        <v>30</v>
      </c>
      <c r="K158" s="60"/>
      <c r="L158" s="60"/>
      <c r="M158" s="110" t="s">
        <v>147</v>
      </c>
      <c r="N158" s="110" t="s">
        <v>375</v>
      </c>
      <c r="O158" s="60"/>
      <c r="P158" s="60"/>
      <c r="Q158" s="60"/>
      <c r="R158" s="60"/>
      <c r="S158" s="131">
        <v>42907</v>
      </c>
      <c r="T158" s="60">
        <v>1700</v>
      </c>
      <c r="U158" s="60" t="s">
        <v>38</v>
      </c>
      <c r="V158" s="198">
        <v>2040</v>
      </c>
      <c r="W158" s="132">
        <v>1500</v>
      </c>
      <c r="X158" s="110" t="s">
        <v>35</v>
      </c>
      <c r="Y158" s="199"/>
      <c r="Z158" s="132">
        <v>2040</v>
      </c>
      <c r="AA158" s="110" t="s">
        <v>41</v>
      </c>
      <c r="AB158" s="200"/>
    </row>
    <row r="159" spans="1:28" ht="15.75" customHeight="1" x14ac:dyDescent="0.2">
      <c r="A159" s="196">
        <v>42818</v>
      </c>
      <c r="B159" s="197"/>
      <c r="C159" s="110" t="s">
        <v>866</v>
      </c>
      <c r="D159" s="60" t="s">
        <v>387</v>
      </c>
      <c r="E159" s="60" t="s">
        <v>867</v>
      </c>
      <c r="F159" s="60"/>
      <c r="G159" s="60" t="s">
        <v>209</v>
      </c>
      <c r="H159" s="110" t="s">
        <v>868</v>
      </c>
      <c r="I159" s="131">
        <v>42880</v>
      </c>
      <c r="J159" s="110" t="s">
        <v>30</v>
      </c>
      <c r="K159" s="60"/>
      <c r="L159" s="60"/>
      <c r="M159" s="110" t="s">
        <v>147</v>
      </c>
      <c r="N159" s="110" t="s">
        <v>375</v>
      </c>
      <c r="O159" s="60"/>
      <c r="P159" s="60"/>
      <c r="Q159" s="60"/>
      <c r="R159" s="60"/>
      <c r="S159" s="131">
        <v>42970</v>
      </c>
      <c r="T159" s="60">
        <v>1250</v>
      </c>
      <c r="U159" s="60" t="s">
        <v>38</v>
      </c>
      <c r="V159" s="198">
        <v>1500</v>
      </c>
      <c r="W159" s="132">
        <v>0</v>
      </c>
      <c r="X159" s="110" t="s">
        <v>35</v>
      </c>
      <c r="Y159" s="199"/>
      <c r="Z159" s="132">
        <v>1500</v>
      </c>
      <c r="AA159" s="110" t="s">
        <v>41</v>
      </c>
      <c r="AB159" s="200"/>
    </row>
    <row r="160" spans="1:28" ht="15.75" customHeight="1" x14ac:dyDescent="0.2">
      <c r="A160" s="196">
        <v>42824</v>
      </c>
      <c r="B160" s="197"/>
      <c r="C160" s="110" t="s">
        <v>869</v>
      </c>
      <c r="D160" s="60" t="s">
        <v>238</v>
      </c>
      <c r="E160" s="60" t="s">
        <v>870</v>
      </c>
      <c r="F160" s="60"/>
      <c r="G160" s="60" t="s">
        <v>209</v>
      </c>
      <c r="H160" s="110" t="s">
        <v>871</v>
      </c>
      <c r="I160" s="131">
        <v>42825</v>
      </c>
      <c r="J160" s="110" t="s">
        <v>30</v>
      </c>
      <c r="K160" s="60"/>
      <c r="L160" s="60"/>
      <c r="M160" s="110" t="s">
        <v>147</v>
      </c>
      <c r="N160" s="110" t="s">
        <v>872</v>
      </c>
      <c r="O160" s="60"/>
      <c r="P160" s="60"/>
      <c r="Q160" s="60"/>
      <c r="R160" s="60"/>
      <c r="S160" s="131">
        <v>42858</v>
      </c>
      <c r="T160" s="60">
        <v>1973.53</v>
      </c>
      <c r="U160" s="60" t="s">
        <v>34</v>
      </c>
      <c r="V160" s="198">
        <v>2008.17</v>
      </c>
      <c r="W160" s="132">
        <v>0</v>
      </c>
      <c r="X160" s="110" t="s">
        <v>35</v>
      </c>
      <c r="Y160" s="199"/>
      <c r="Z160" s="132">
        <v>2008.17</v>
      </c>
      <c r="AA160" s="110" t="s">
        <v>41</v>
      </c>
      <c r="AB160" s="200"/>
    </row>
    <row r="161" spans="1:28" ht="15.75" customHeight="1" x14ac:dyDescent="0.2">
      <c r="A161" s="196">
        <v>42823</v>
      </c>
      <c r="B161" s="197"/>
      <c r="C161" s="110" t="s">
        <v>873</v>
      </c>
      <c r="D161" s="60" t="s">
        <v>370</v>
      </c>
      <c r="E161" s="60" t="s">
        <v>371</v>
      </c>
      <c r="F161" s="60"/>
      <c r="G161" s="60" t="s">
        <v>326</v>
      </c>
      <c r="H161" s="110" t="s">
        <v>874</v>
      </c>
      <c r="I161" s="131">
        <v>42879</v>
      </c>
      <c r="J161" s="110" t="s">
        <v>30</v>
      </c>
      <c r="K161" s="60"/>
      <c r="L161" s="60"/>
      <c r="M161" s="110" t="s">
        <v>147</v>
      </c>
      <c r="N161" s="110" t="s">
        <v>390</v>
      </c>
      <c r="O161" s="60"/>
      <c r="P161" s="60"/>
      <c r="Q161" s="60"/>
      <c r="R161" s="60"/>
      <c r="S161" s="131">
        <v>42866</v>
      </c>
      <c r="T161" s="60">
        <v>2689</v>
      </c>
      <c r="U161" s="60" t="s">
        <v>263</v>
      </c>
      <c r="V161" s="198">
        <v>2564.8200000000002</v>
      </c>
      <c r="W161" s="132">
        <v>0</v>
      </c>
      <c r="X161" s="110" t="s">
        <v>35</v>
      </c>
      <c r="Y161" s="199"/>
      <c r="Z161" s="132">
        <v>2564.8200000000002</v>
      </c>
      <c r="AA161" s="110" t="s">
        <v>41</v>
      </c>
      <c r="AB161" s="200"/>
    </row>
    <row r="162" spans="1:28" ht="15.75" customHeight="1" x14ac:dyDescent="0.2">
      <c r="A162" s="196">
        <v>42815</v>
      </c>
      <c r="B162" s="197"/>
      <c r="C162" s="110" t="s">
        <v>875</v>
      </c>
      <c r="D162" s="60" t="s">
        <v>207</v>
      </c>
      <c r="E162" s="60" t="s">
        <v>876</v>
      </c>
      <c r="F162" s="60"/>
      <c r="G162" s="60" t="s">
        <v>209</v>
      </c>
      <c r="H162" s="110" t="s">
        <v>877</v>
      </c>
      <c r="I162" s="131">
        <v>42866</v>
      </c>
      <c r="J162" s="110" t="s">
        <v>30</v>
      </c>
      <c r="K162" s="60"/>
      <c r="L162" s="60"/>
      <c r="M162" s="110" t="s">
        <v>147</v>
      </c>
      <c r="N162" s="110" t="s">
        <v>772</v>
      </c>
      <c r="O162" s="60"/>
      <c r="P162" s="60"/>
      <c r="Q162" s="60"/>
      <c r="R162" s="60"/>
      <c r="S162" s="131">
        <v>42849</v>
      </c>
      <c r="T162" s="60">
        <v>2812.5</v>
      </c>
      <c r="U162" s="60" t="s">
        <v>38</v>
      </c>
      <c r="V162" s="198">
        <v>3375</v>
      </c>
      <c r="W162" s="132">
        <v>0</v>
      </c>
      <c r="X162" s="110" t="s">
        <v>106</v>
      </c>
      <c r="Y162" s="199"/>
      <c r="Z162" s="132">
        <v>3375</v>
      </c>
      <c r="AA162" s="110" t="s">
        <v>41</v>
      </c>
      <c r="AB162" s="200"/>
    </row>
    <row r="163" spans="1:28" ht="15.75" customHeight="1" x14ac:dyDescent="0.2">
      <c r="A163" s="196">
        <v>42891</v>
      </c>
      <c r="B163" s="197"/>
      <c r="C163" s="110" t="s">
        <v>878</v>
      </c>
      <c r="D163" s="60" t="s">
        <v>392</v>
      </c>
      <c r="E163" s="60" t="s">
        <v>247</v>
      </c>
      <c r="F163" s="60"/>
      <c r="G163" s="60" t="s">
        <v>326</v>
      </c>
      <c r="H163" s="110" t="s">
        <v>879</v>
      </c>
      <c r="I163" s="131">
        <v>42930</v>
      </c>
      <c r="J163" s="110" t="s">
        <v>30</v>
      </c>
      <c r="K163" s="60" t="s">
        <v>30</v>
      </c>
      <c r="L163" s="60" t="s">
        <v>30</v>
      </c>
      <c r="M163" s="110" t="s">
        <v>147</v>
      </c>
      <c r="N163" s="110" t="s">
        <v>682</v>
      </c>
      <c r="O163" s="60" t="s">
        <v>147</v>
      </c>
      <c r="P163" s="60" t="s">
        <v>682</v>
      </c>
      <c r="Q163" s="60"/>
      <c r="R163" s="60"/>
      <c r="S163" s="131">
        <v>42914</v>
      </c>
      <c r="T163" s="60">
        <v>1110</v>
      </c>
      <c r="U163" s="60" t="s">
        <v>38</v>
      </c>
      <c r="V163" s="198">
        <v>1332</v>
      </c>
      <c r="W163" s="132">
        <v>0</v>
      </c>
      <c r="X163" s="110" t="s">
        <v>35</v>
      </c>
      <c r="Y163" s="199"/>
      <c r="Z163" s="132">
        <v>1332</v>
      </c>
      <c r="AA163" s="110" t="s">
        <v>41</v>
      </c>
      <c r="AB163" s="200"/>
    </row>
    <row r="164" spans="1:28" ht="15.75" customHeight="1" x14ac:dyDescent="0.2">
      <c r="A164" s="196">
        <v>42854</v>
      </c>
      <c r="B164" s="197"/>
      <c r="C164" s="110" t="s">
        <v>880</v>
      </c>
      <c r="D164" s="60" t="s">
        <v>207</v>
      </c>
      <c r="E164" s="60" t="s">
        <v>881</v>
      </c>
      <c r="F164" s="60"/>
      <c r="G164" s="60" t="s">
        <v>326</v>
      </c>
      <c r="H164" s="110" t="s">
        <v>882</v>
      </c>
      <c r="I164" s="131">
        <v>42892</v>
      </c>
      <c r="J164" s="110" t="s">
        <v>30</v>
      </c>
      <c r="K164" s="60"/>
      <c r="L164" s="60"/>
      <c r="M164" s="110" t="s">
        <v>149</v>
      </c>
      <c r="N164" s="110" t="s">
        <v>883</v>
      </c>
      <c r="O164" s="60"/>
      <c r="P164" s="60"/>
      <c r="Q164" s="60"/>
      <c r="R164" s="60"/>
      <c r="S164" s="131">
        <v>42835</v>
      </c>
      <c r="T164" s="60">
        <v>1357</v>
      </c>
      <c r="U164" s="60" t="s">
        <v>38</v>
      </c>
      <c r="V164" s="198">
        <v>1628.4</v>
      </c>
      <c r="W164" s="132">
        <v>0</v>
      </c>
      <c r="X164" s="110" t="s">
        <v>106</v>
      </c>
      <c r="Y164" s="199"/>
      <c r="Z164" s="132">
        <v>1628.4</v>
      </c>
      <c r="AA164" s="110" t="s">
        <v>41</v>
      </c>
      <c r="AB164" s="200"/>
    </row>
    <row r="165" spans="1:28" ht="15.75" customHeight="1" x14ac:dyDescent="0.2">
      <c r="A165" s="196">
        <v>75686</v>
      </c>
      <c r="B165" s="197"/>
      <c r="C165" s="110" t="s">
        <v>884</v>
      </c>
      <c r="D165" s="60" t="s">
        <v>213</v>
      </c>
      <c r="E165" s="60" t="s">
        <v>247</v>
      </c>
      <c r="F165" s="60"/>
      <c r="G165" s="60" t="s">
        <v>326</v>
      </c>
      <c r="H165" s="110" t="s">
        <v>885</v>
      </c>
      <c r="I165" s="131">
        <v>42849</v>
      </c>
      <c r="J165" s="110" t="s">
        <v>30</v>
      </c>
      <c r="K165" s="60" t="s">
        <v>30</v>
      </c>
      <c r="L165" s="60"/>
      <c r="M165" s="110" t="s">
        <v>149</v>
      </c>
      <c r="N165" s="110" t="s">
        <v>886</v>
      </c>
      <c r="O165" s="60" t="s">
        <v>149</v>
      </c>
      <c r="P165" s="60" t="s">
        <v>887</v>
      </c>
      <c r="Q165" s="60"/>
      <c r="R165" s="60"/>
      <c r="S165" s="131">
        <v>42858</v>
      </c>
      <c r="T165" s="60">
        <v>1110</v>
      </c>
      <c r="U165" s="60" t="s">
        <v>38</v>
      </c>
      <c r="V165" s="198">
        <v>1332</v>
      </c>
      <c r="W165" s="132">
        <v>0</v>
      </c>
      <c r="X165" s="110" t="s">
        <v>35</v>
      </c>
      <c r="Y165" s="199"/>
      <c r="Z165" s="132">
        <v>1332</v>
      </c>
      <c r="AA165" s="110" t="s">
        <v>41</v>
      </c>
      <c r="AB165" s="200"/>
    </row>
    <row r="166" spans="1:28" ht="15.75" customHeight="1" x14ac:dyDescent="0.2">
      <c r="A166" s="196">
        <v>42858</v>
      </c>
      <c r="B166" s="197"/>
      <c r="C166" s="110" t="s">
        <v>888</v>
      </c>
      <c r="D166" s="60" t="s">
        <v>335</v>
      </c>
      <c r="E166" s="60" t="s">
        <v>744</v>
      </c>
      <c r="F166" s="60"/>
      <c r="G166" s="60" t="s">
        <v>326</v>
      </c>
      <c r="H166" s="110" t="s">
        <v>889</v>
      </c>
      <c r="I166" s="131">
        <v>42908</v>
      </c>
      <c r="J166" s="110" t="s">
        <v>30</v>
      </c>
      <c r="K166" s="60" t="s">
        <v>117</v>
      </c>
      <c r="L166" s="60" t="s">
        <v>30</v>
      </c>
      <c r="M166" s="110" t="s">
        <v>147</v>
      </c>
      <c r="N166" s="110" t="s">
        <v>890</v>
      </c>
      <c r="O166" s="60" t="s">
        <v>138</v>
      </c>
      <c r="P166" s="60" t="s">
        <v>891</v>
      </c>
      <c r="Q166" s="60" t="s">
        <v>138</v>
      </c>
      <c r="R166" s="60" t="s">
        <v>892</v>
      </c>
      <c r="S166" s="131">
        <v>42886</v>
      </c>
      <c r="T166" s="60">
        <v>3150</v>
      </c>
      <c r="U166" s="60" t="s">
        <v>38</v>
      </c>
      <c r="V166" s="198">
        <v>3780</v>
      </c>
      <c r="W166" s="132">
        <v>0</v>
      </c>
      <c r="X166" s="110" t="s">
        <v>35</v>
      </c>
      <c r="Y166" s="199"/>
      <c r="Z166" s="132">
        <v>3780</v>
      </c>
      <c r="AA166" s="110" t="s">
        <v>41</v>
      </c>
      <c r="AB166" s="200"/>
    </row>
    <row r="167" spans="1:28" ht="15.75" customHeight="1" x14ac:dyDescent="0.2">
      <c r="A167" s="196">
        <v>42826</v>
      </c>
      <c r="B167" s="197"/>
      <c r="C167" s="110" t="s">
        <v>893</v>
      </c>
      <c r="D167" s="60" t="s">
        <v>213</v>
      </c>
      <c r="E167" s="60" t="s">
        <v>247</v>
      </c>
      <c r="F167" s="60"/>
      <c r="G167" s="60" t="s">
        <v>326</v>
      </c>
      <c r="H167" s="110" t="s">
        <v>894</v>
      </c>
      <c r="I167" s="131">
        <v>42871</v>
      </c>
      <c r="J167" s="110" t="s">
        <v>30</v>
      </c>
      <c r="K167" s="60"/>
      <c r="L167" s="60"/>
      <c r="M167" s="110" t="s">
        <v>149</v>
      </c>
      <c r="N167" s="110">
        <v>502450101</v>
      </c>
      <c r="O167" s="60"/>
      <c r="P167" s="60"/>
      <c r="Q167" s="60"/>
      <c r="R167" s="60"/>
      <c r="S167" s="131">
        <v>42858</v>
      </c>
      <c r="T167" s="60">
        <v>1110</v>
      </c>
      <c r="U167" s="60" t="s">
        <v>38</v>
      </c>
      <c r="V167" s="198">
        <v>1332</v>
      </c>
      <c r="W167" s="132">
        <v>0</v>
      </c>
      <c r="X167" s="110" t="s">
        <v>35</v>
      </c>
      <c r="Y167" s="199"/>
      <c r="Z167" s="132">
        <v>1332</v>
      </c>
      <c r="AA167" s="110" t="s">
        <v>41</v>
      </c>
      <c r="AB167" s="200"/>
    </row>
    <row r="168" spans="1:28" ht="15.75" customHeight="1" x14ac:dyDescent="0.2">
      <c r="A168" s="196">
        <v>42821</v>
      </c>
      <c r="B168" s="197"/>
      <c r="C168" s="110" t="s">
        <v>895</v>
      </c>
      <c r="D168" s="60" t="s">
        <v>896</v>
      </c>
      <c r="E168" s="60" t="s">
        <v>897</v>
      </c>
      <c r="F168" s="60"/>
      <c r="G168" s="60" t="s">
        <v>209</v>
      </c>
      <c r="H168" s="110" t="s">
        <v>898</v>
      </c>
      <c r="I168" s="131">
        <v>42832</v>
      </c>
      <c r="J168" s="110" t="s">
        <v>30</v>
      </c>
      <c r="K168" s="60"/>
      <c r="L168" s="60"/>
      <c r="M168" s="110" t="s">
        <v>147</v>
      </c>
      <c r="N168" s="110" t="s">
        <v>628</v>
      </c>
      <c r="O168" s="60"/>
      <c r="P168" s="60"/>
      <c r="Q168" s="60"/>
      <c r="R168" s="60"/>
      <c r="S168" s="131">
        <v>42888</v>
      </c>
      <c r="T168" s="60">
        <v>100</v>
      </c>
      <c r="U168" s="60" t="s">
        <v>263</v>
      </c>
      <c r="V168" s="198">
        <v>95.38</v>
      </c>
      <c r="W168" s="132">
        <v>95.38</v>
      </c>
      <c r="X168" s="110" t="s">
        <v>117</v>
      </c>
      <c r="Y168" s="199"/>
      <c r="Z168" s="132">
        <v>95.38</v>
      </c>
      <c r="AA168" s="110" t="s">
        <v>899</v>
      </c>
      <c r="AB168" s="200" t="s">
        <v>900</v>
      </c>
    </row>
    <row r="169" spans="1:28" ht="15.75" customHeight="1" x14ac:dyDescent="0.2">
      <c r="A169" s="196">
        <v>42836</v>
      </c>
      <c r="B169" s="197"/>
      <c r="C169" s="110" t="s">
        <v>901</v>
      </c>
      <c r="D169" s="60" t="s">
        <v>370</v>
      </c>
      <c r="E169" s="60" t="s">
        <v>561</v>
      </c>
      <c r="F169" s="60"/>
      <c r="G169" s="60" t="s">
        <v>209</v>
      </c>
      <c r="H169" s="110" t="s">
        <v>902</v>
      </c>
      <c r="I169" s="131">
        <v>42879</v>
      </c>
      <c r="J169" s="110" t="s">
        <v>30</v>
      </c>
      <c r="K169" s="60"/>
      <c r="L169" s="60"/>
      <c r="M169" s="110" t="s">
        <v>147</v>
      </c>
      <c r="N169" s="110" t="s">
        <v>903</v>
      </c>
      <c r="O169" s="60"/>
      <c r="P169" s="60"/>
      <c r="Q169" s="60"/>
      <c r="R169" s="60"/>
      <c r="S169" s="131">
        <v>42866</v>
      </c>
      <c r="T169" s="60">
        <v>1621</v>
      </c>
      <c r="U169" s="60" t="s">
        <v>263</v>
      </c>
      <c r="V169" s="198">
        <v>1546.14</v>
      </c>
      <c r="W169" s="132">
        <v>0</v>
      </c>
      <c r="X169" s="110" t="s">
        <v>35</v>
      </c>
      <c r="Y169" s="199"/>
      <c r="Z169" s="132">
        <v>1546.14</v>
      </c>
      <c r="AA169" s="110" t="s">
        <v>41</v>
      </c>
      <c r="AB169" s="200"/>
    </row>
    <row r="170" spans="1:28" ht="15.75" customHeight="1" x14ac:dyDescent="0.2">
      <c r="A170" s="196">
        <v>42851</v>
      </c>
      <c r="B170" s="197"/>
      <c r="C170" s="110" t="s">
        <v>904</v>
      </c>
      <c r="D170" s="60" t="s">
        <v>207</v>
      </c>
      <c r="E170" s="60" t="s">
        <v>905</v>
      </c>
      <c r="F170" s="60"/>
      <c r="G170" s="60" t="s">
        <v>209</v>
      </c>
      <c r="H170" s="110" t="s">
        <v>906</v>
      </c>
      <c r="I170" s="131">
        <v>42893</v>
      </c>
      <c r="J170" s="110" t="s">
        <v>30</v>
      </c>
      <c r="K170" s="60" t="s">
        <v>117</v>
      </c>
      <c r="L170" s="60"/>
      <c r="M170" s="110" t="s">
        <v>147</v>
      </c>
      <c r="N170" s="110" t="s">
        <v>355</v>
      </c>
      <c r="O170" s="60" t="s">
        <v>117</v>
      </c>
      <c r="P170" s="60">
        <v>671571</v>
      </c>
      <c r="Q170" s="60"/>
      <c r="R170" s="60"/>
      <c r="S170" s="131">
        <v>42858</v>
      </c>
      <c r="T170" s="60">
        <v>1800</v>
      </c>
      <c r="U170" s="60" t="s">
        <v>38</v>
      </c>
      <c r="V170" s="198">
        <v>2160</v>
      </c>
      <c r="W170" s="132">
        <v>0</v>
      </c>
      <c r="X170" s="110" t="s">
        <v>117</v>
      </c>
      <c r="Y170" s="199"/>
      <c r="Z170" s="132">
        <v>2160</v>
      </c>
      <c r="AA170" s="110" t="s">
        <v>41</v>
      </c>
      <c r="AB170" s="200"/>
    </row>
    <row r="171" spans="1:28" ht="15.75" customHeight="1" x14ac:dyDescent="0.2">
      <c r="A171" s="196">
        <v>42843</v>
      </c>
      <c r="B171" s="197"/>
      <c r="C171" s="110" t="s">
        <v>907</v>
      </c>
      <c r="D171" s="60" t="s">
        <v>908</v>
      </c>
      <c r="E171" s="60" t="s">
        <v>909</v>
      </c>
      <c r="F171" s="60"/>
      <c r="G171" s="60" t="s">
        <v>209</v>
      </c>
      <c r="H171" s="110" t="s">
        <v>910</v>
      </c>
      <c r="I171" s="131">
        <v>42907</v>
      </c>
      <c r="J171" s="110" t="s">
        <v>30</v>
      </c>
      <c r="K171" s="60"/>
      <c r="L171" s="60"/>
      <c r="M171" s="110" t="s">
        <v>147</v>
      </c>
      <c r="N171" s="110" t="s">
        <v>911</v>
      </c>
      <c r="O171" s="60"/>
      <c r="P171" s="60"/>
      <c r="Q171" s="60"/>
      <c r="R171" s="60"/>
      <c r="S171" s="131">
        <v>42893</v>
      </c>
      <c r="T171" s="60">
        <v>1600</v>
      </c>
      <c r="U171" s="60" t="s">
        <v>38</v>
      </c>
      <c r="V171" s="198">
        <v>1920</v>
      </c>
      <c r="W171" s="132">
        <v>0</v>
      </c>
      <c r="X171" s="110" t="s">
        <v>35</v>
      </c>
      <c r="Y171" s="199"/>
      <c r="Z171" s="132">
        <v>1920</v>
      </c>
      <c r="AA171" s="110" t="s">
        <v>41</v>
      </c>
      <c r="AB171" s="200"/>
    </row>
    <row r="172" spans="1:28" ht="15.75" customHeight="1" x14ac:dyDescent="0.2">
      <c r="A172" s="196">
        <v>42844</v>
      </c>
      <c r="B172" s="197"/>
      <c r="C172" s="110" t="s">
        <v>912</v>
      </c>
      <c r="D172" s="60" t="s">
        <v>335</v>
      </c>
      <c r="E172" s="60" t="s">
        <v>247</v>
      </c>
      <c r="F172" s="60"/>
      <c r="G172" s="60" t="s">
        <v>326</v>
      </c>
      <c r="H172" s="110" t="s">
        <v>913</v>
      </c>
      <c r="I172" s="131">
        <v>42908</v>
      </c>
      <c r="J172" s="110" t="s">
        <v>30</v>
      </c>
      <c r="K172" s="60" t="s">
        <v>30</v>
      </c>
      <c r="L172" s="60" t="s">
        <v>30</v>
      </c>
      <c r="M172" s="110" t="s">
        <v>147</v>
      </c>
      <c r="N172" s="110" t="s">
        <v>537</v>
      </c>
      <c r="O172" s="60" t="s">
        <v>147</v>
      </c>
      <c r="P172" s="60" t="s">
        <v>463</v>
      </c>
      <c r="Q172" s="60" t="s">
        <v>147</v>
      </c>
      <c r="R172" s="60" t="s">
        <v>914</v>
      </c>
      <c r="S172" s="131">
        <v>42872</v>
      </c>
      <c r="T172" s="60">
        <v>890</v>
      </c>
      <c r="U172" s="60" t="s">
        <v>38</v>
      </c>
      <c r="V172" s="198">
        <v>1068</v>
      </c>
      <c r="W172" s="132">
        <v>0</v>
      </c>
      <c r="X172" s="110" t="s">
        <v>35</v>
      </c>
      <c r="Y172" s="199"/>
      <c r="Z172" s="132">
        <v>1068</v>
      </c>
      <c r="AA172" s="110" t="s">
        <v>41</v>
      </c>
      <c r="AB172" s="200"/>
    </row>
    <row r="173" spans="1:28" ht="15.75" customHeight="1" x14ac:dyDescent="0.2">
      <c r="A173" s="196">
        <v>42842</v>
      </c>
      <c r="B173" s="197"/>
      <c r="C173" s="110" t="s">
        <v>915</v>
      </c>
      <c r="D173" s="60" t="s">
        <v>497</v>
      </c>
      <c r="E173" s="60" t="s">
        <v>916</v>
      </c>
      <c r="F173" s="60"/>
      <c r="G173" s="60" t="s">
        <v>209</v>
      </c>
      <c r="H173" s="110" t="s">
        <v>917</v>
      </c>
      <c r="I173" s="131">
        <v>41746</v>
      </c>
      <c r="J173" s="110" t="s">
        <v>30</v>
      </c>
      <c r="K173" s="60" t="s">
        <v>30</v>
      </c>
      <c r="L173" s="60" t="s">
        <v>30</v>
      </c>
      <c r="M173" s="110" t="s">
        <v>149</v>
      </c>
      <c r="N173" s="110" t="s">
        <v>622</v>
      </c>
      <c r="O173" s="60" t="s">
        <v>149</v>
      </c>
      <c r="P173" s="60" t="s">
        <v>918</v>
      </c>
      <c r="Q173" s="60" t="s">
        <v>147</v>
      </c>
      <c r="R173" s="60" t="s">
        <v>919</v>
      </c>
      <c r="S173" s="131">
        <v>42874</v>
      </c>
      <c r="T173" s="60">
        <v>2000</v>
      </c>
      <c r="U173" s="60" t="s">
        <v>263</v>
      </c>
      <c r="V173" s="198">
        <v>1907.64</v>
      </c>
      <c r="W173" s="132">
        <v>0</v>
      </c>
      <c r="X173" s="110" t="s">
        <v>104</v>
      </c>
      <c r="Y173" s="199"/>
      <c r="Z173" s="132">
        <v>1907.64</v>
      </c>
      <c r="AA173" s="110" t="s">
        <v>41</v>
      </c>
      <c r="AB173" s="200"/>
    </row>
    <row r="174" spans="1:28" ht="15.75" customHeight="1" x14ac:dyDescent="0.2">
      <c r="A174" s="196">
        <v>42839</v>
      </c>
      <c r="B174" s="197"/>
      <c r="C174" s="110" t="s">
        <v>920</v>
      </c>
      <c r="D174" s="60" t="s">
        <v>238</v>
      </c>
      <c r="E174" s="60" t="s">
        <v>921</v>
      </c>
      <c r="F174" s="60"/>
      <c r="G174" s="60" t="s">
        <v>209</v>
      </c>
      <c r="H174" s="110" t="s">
        <v>922</v>
      </c>
      <c r="I174" s="131">
        <v>42852</v>
      </c>
      <c r="J174" s="110" t="s">
        <v>30</v>
      </c>
      <c r="K174" s="60"/>
      <c r="L174" s="60"/>
      <c r="M174" s="110" t="s">
        <v>147</v>
      </c>
      <c r="N174" s="110" t="s">
        <v>923</v>
      </c>
      <c r="O174" s="60"/>
      <c r="P174" s="60"/>
      <c r="Q174" s="60"/>
      <c r="R174" s="60"/>
      <c r="S174" s="131">
        <v>43005</v>
      </c>
      <c r="T174" s="60">
        <v>1973.53</v>
      </c>
      <c r="U174" s="60" t="s">
        <v>34</v>
      </c>
      <c r="V174" s="198">
        <v>2008.17</v>
      </c>
      <c r="W174" s="132">
        <v>0</v>
      </c>
      <c r="X174" s="110" t="s">
        <v>35</v>
      </c>
      <c r="Y174" s="199"/>
      <c r="Z174" s="132">
        <v>2008.17</v>
      </c>
      <c r="AA174" s="110" t="s">
        <v>41</v>
      </c>
      <c r="AB174" s="200"/>
    </row>
    <row r="175" spans="1:28" ht="15.75" customHeight="1" x14ac:dyDescent="0.2">
      <c r="A175" s="196">
        <v>42850</v>
      </c>
      <c r="B175" s="197"/>
      <c r="C175" s="110" t="s">
        <v>924</v>
      </c>
      <c r="D175" s="60" t="s">
        <v>335</v>
      </c>
      <c r="E175" s="60" t="s">
        <v>247</v>
      </c>
      <c r="F175" s="60"/>
      <c r="G175" s="60" t="s">
        <v>326</v>
      </c>
      <c r="H175" s="110" t="s">
        <v>925</v>
      </c>
      <c r="I175" s="131">
        <v>42894</v>
      </c>
      <c r="J175" s="110" t="s">
        <v>30</v>
      </c>
      <c r="K175" s="60"/>
      <c r="L175" s="60"/>
      <c r="M175" s="110" t="s">
        <v>143</v>
      </c>
      <c r="N175" s="110" t="s">
        <v>926</v>
      </c>
      <c r="O175" s="60"/>
      <c r="P175" s="60"/>
      <c r="Q175" s="60"/>
      <c r="R175" s="60"/>
      <c r="S175" s="131">
        <v>42872</v>
      </c>
      <c r="T175" s="60">
        <v>1110</v>
      </c>
      <c r="U175" s="60" t="s">
        <v>38</v>
      </c>
      <c r="V175" s="198">
        <v>1332</v>
      </c>
      <c r="W175" s="132">
        <v>0</v>
      </c>
      <c r="X175" s="110" t="s">
        <v>35</v>
      </c>
      <c r="Y175" s="199"/>
      <c r="Z175" s="132">
        <v>1332</v>
      </c>
      <c r="AA175" s="110" t="s">
        <v>41</v>
      </c>
      <c r="AB175" s="200"/>
    </row>
    <row r="176" spans="1:28" ht="15.75" customHeight="1" x14ac:dyDescent="0.2">
      <c r="A176" s="196">
        <v>42852</v>
      </c>
      <c r="B176" s="197"/>
      <c r="C176" s="110" t="s">
        <v>927</v>
      </c>
      <c r="D176" s="60" t="s">
        <v>220</v>
      </c>
      <c r="E176" s="60" t="s">
        <v>928</v>
      </c>
      <c r="F176" s="60"/>
      <c r="G176" s="60" t="s">
        <v>209</v>
      </c>
      <c r="H176" s="110" t="s">
        <v>929</v>
      </c>
      <c r="I176" s="131">
        <v>42886</v>
      </c>
      <c r="J176" s="110" t="s">
        <v>30</v>
      </c>
      <c r="K176" s="60"/>
      <c r="L176" s="60"/>
      <c r="M176" s="110" t="s">
        <v>145</v>
      </c>
      <c r="N176" s="110" t="s">
        <v>351</v>
      </c>
      <c r="O176" s="60"/>
      <c r="P176" s="60"/>
      <c r="Q176" s="60"/>
      <c r="R176" s="60"/>
      <c r="S176" s="131">
        <v>42893</v>
      </c>
      <c r="T176" s="60">
        <v>1750</v>
      </c>
      <c r="U176" s="60" t="s">
        <v>38</v>
      </c>
      <c r="V176" s="198">
        <v>2100</v>
      </c>
      <c r="W176" s="132">
        <v>0</v>
      </c>
      <c r="X176" s="110" t="s">
        <v>35</v>
      </c>
      <c r="Y176" s="199"/>
      <c r="Z176" s="132">
        <v>2100</v>
      </c>
      <c r="AA176" s="110" t="s">
        <v>41</v>
      </c>
      <c r="AB176" s="200"/>
    </row>
    <row r="177" spans="1:28" ht="15.75" customHeight="1" x14ac:dyDescent="0.2">
      <c r="A177" s="196">
        <v>42848</v>
      </c>
      <c r="B177" s="197"/>
      <c r="C177" s="110" t="s">
        <v>930</v>
      </c>
      <c r="D177" s="60" t="s">
        <v>238</v>
      </c>
      <c r="E177" s="60" t="s">
        <v>931</v>
      </c>
      <c r="F177" s="60"/>
      <c r="G177" s="60" t="s">
        <v>209</v>
      </c>
      <c r="H177" s="110" t="s">
        <v>932</v>
      </c>
      <c r="I177" s="131">
        <v>42857</v>
      </c>
      <c r="J177" s="110" t="s">
        <v>30</v>
      </c>
      <c r="K177" s="60"/>
      <c r="L177" s="60"/>
      <c r="M177" s="110" t="s">
        <v>147</v>
      </c>
      <c r="N177" s="110" t="s">
        <v>772</v>
      </c>
      <c r="O177" s="60"/>
      <c r="P177" s="60"/>
      <c r="Q177" s="60"/>
      <c r="R177" s="60"/>
      <c r="S177" s="131">
        <v>42879</v>
      </c>
      <c r="T177" s="60">
        <v>1973.53</v>
      </c>
      <c r="U177" s="60" t="s">
        <v>34</v>
      </c>
      <c r="V177" s="198">
        <v>1999.86</v>
      </c>
      <c r="W177" s="132">
        <v>0</v>
      </c>
      <c r="X177" s="110" t="s">
        <v>35</v>
      </c>
      <c r="Y177" s="199"/>
      <c r="Z177" s="132">
        <v>1999.86</v>
      </c>
      <c r="AA177" s="110" t="s">
        <v>41</v>
      </c>
      <c r="AB177" s="200"/>
    </row>
    <row r="178" spans="1:28" ht="15.75" customHeight="1" x14ac:dyDescent="0.2">
      <c r="A178" s="196">
        <v>42839</v>
      </c>
      <c r="B178" s="197"/>
      <c r="C178" s="110" t="s">
        <v>933</v>
      </c>
      <c r="D178" s="60" t="s">
        <v>238</v>
      </c>
      <c r="E178" s="60" t="s">
        <v>934</v>
      </c>
      <c r="F178" s="60"/>
      <c r="G178" s="60" t="s">
        <v>209</v>
      </c>
      <c r="H178" s="110" t="s">
        <v>935</v>
      </c>
      <c r="I178" s="131">
        <v>42888</v>
      </c>
      <c r="J178" s="110" t="s">
        <v>30</v>
      </c>
      <c r="K178" s="60"/>
      <c r="L178" s="60"/>
      <c r="M178" s="110" t="s">
        <v>143</v>
      </c>
      <c r="N178" s="110" t="s">
        <v>936</v>
      </c>
      <c r="O178" s="60"/>
      <c r="P178" s="60"/>
      <c r="Q178" s="60"/>
      <c r="R178" s="60"/>
      <c r="S178" s="131">
        <v>42900</v>
      </c>
      <c r="T178" s="60">
        <v>2960.29</v>
      </c>
      <c r="U178" s="60" t="s">
        <v>34</v>
      </c>
      <c r="V178" s="198">
        <v>2999.79</v>
      </c>
      <c r="W178" s="132">
        <v>0</v>
      </c>
      <c r="X178" s="110" t="s">
        <v>35</v>
      </c>
      <c r="Y178" s="199"/>
      <c r="Z178" s="132">
        <v>2999.79</v>
      </c>
      <c r="AA178" s="110" t="s">
        <v>41</v>
      </c>
      <c r="AB178" s="200"/>
    </row>
    <row r="179" spans="1:28" ht="15.75" customHeight="1" x14ac:dyDescent="0.2">
      <c r="A179" s="196">
        <v>42821</v>
      </c>
      <c r="B179" s="197"/>
      <c r="C179" s="110" t="s">
        <v>937</v>
      </c>
      <c r="D179" s="60" t="s">
        <v>238</v>
      </c>
      <c r="E179" s="60" t="s">
        <v>938</v>
      </c>
      <c r="F179" s="60"/>
      <c r="G179" s="60" t="s">
        <v>326</v>
      </c>
      <c r="H179" s="110" t="s">
        <v>939</v>
      </c>
      <c r="I179" s="131">
        <v>42851</v>
      </c>
      <c r="J179" s="110" t="s">
        <v>30</v>
      </c>
      <c r="K179" s="60" t="s">
        <v>30</v>
      </c>
      <c r="L179" s="60" t="s">
        <v>30</v>
      </c>
      <c r="M179" s="110" t="s">
        <v>143</v>
      </c>
      <c r="N179" s="110" t="s">
        <v>940</v>
      </c>
      <c r="O179" s="60" t="s">
        <v>143</v>
      </c>
      <c r="P179" s="60" t="s">
        <v>941</v>
      </c>
      <c r="Q179" s="60" t="s">
        <v>143</v>
      </c>
      <c r="R179" s="60" t="s">
        <v>942</v>
      </c>
      <c r="S179" s="131">
        <v>42872</v>
      </c>
      <c r="T179" s="60">
        <v>2691.18</v>
      </c>
      <c r="U179" s="60" t="s">
        <v>34</v>
      </c>
      <c r="V179" s="198">
        <v>2738.42</v>
      </c>
      <c r="W179" s="132">
        <v>0</v>
      </c>
      <c r="X179" s="110" t="s">
        <v>35</v>
      </c>
      <c r="Y179" s="199"/>
      <c r="Z179" s="132">
        <v>2738.42</v>
      </c>
      <c r="AA179" s="110" t="s">
        <v>41</v>
      </c>
      <c r="AB179" s="200"/>
    </row>
    <row r="180" spans="1:28" ht="15.75" customHeight="1" x14ac:dyDescent="0.2">
      <c r="A180" s="196">
        <v>42844</v>
      </c>
      <c r="B180" s="197"/>
      <c r="C180" s="110" t="s">
        <v>943</v>
      </c>
      <c r="D180" s="60" t="s">
        <v>944</v>
      </c>
      <c r="E180" s="60" t="s">
        <v>945</v>
      </c>
      <c r="F180" s="60"/>
      <c r="G180" s="60" t="s">
        <v>326</v>
      </c>
      <c r="H180" s="110" t="s">
        <v>946</v>
      </c>
      <c r="I180" s="131">
        <v>42887</v>
      </c>
      <c r="J180" s="110" t="s">
        <v>30</v>
      </c>
      <c r="K180" s="60" t="s">
        <v>117</v>
      </c>
      <c r="L180" s="60"/>
      <c r="M180" s="110" t="s">
        <v>143</v>
      </c>
      <c r="N180" s="110" t="s">
        <v>473</v>
      </c>
      <c r="O180" s="60" t="s">
        <v>122</v>
      </c>
      <c r="P180" s="60" t="s">
        <v>947</v>
      </c>
      <c r="Q180" s="60"/>
      <c r="R180" s="60"/>
      <c r="S180" s="131">
        <v>42866</v>
      </c>
      <c r="T180" s="60">
        <v>2250</v>
      </c>
      <c r="U180" s="60" t="s">
        <v>263</v>
      </c>
      <c r="V180" s="198">
        <v>2146.09</v>
      </c>
      <c r="W180" s="132">
        <v>0</v>
      </c>
      <c r="X180" s="110" t="s">
        <v>35</v>
      </c>
      <c r="Y180" s="199"/>
      <c r="Z180" s="132">
        <v>2146.09</v>
      </c>
      <c r="AA180" s="110" t="s">
        <v>41</v>
      </c>
      <c r="AB180" s="200"/>
    </row>
    <row r="181" spans="1:28" ht="15.75" customHeight="1" x14ac:dyDescent="0.2">
      <c r="A181" s="196">
        <v>42757</v>
      </c>
      <c r="B181" s="197"/>
      <c r="C181" s="110" t="s">
        <v>948</v>
      </c>
      <c r="D181" s="60" t="s">
        <v>207</v>
      </c>
      <c r="E181" s="60" t="s">
        <v>949</v>
      </c>
      <c r="F181" s="60"/>
      <c r="G181" s="60" t="s">
        <v>209</v>
      </c>
      <c r="H181" s="110" t="s">
        <v>950</v>
      </c>
      <c r="I181" s="131">
        <v>42891</v>
      </c>
      <c r="J181" s="110" t="s">
        <v>30</v>
      </c>
      <c r="K181" s="60"/>
      <c r="L181" s="60"/>
      <c r="M181" s="110" t="s">
        <v>145</v>
      </c>
      <c r="N181" s="110" t="s">
        <v>951</v>
      </c>
      <c r="O181" s="60"/>
      <c r="P181" s="60"/>
      <c r="Q181" s="60"/>
      <c r="R181" s="60"/>
      <c r="S181" s="131">
        <v>42870</v>
      </c>
      <c r="T181" s="60">
        <v>1500</v>
      </c>
      <c r="U181" s="60" t="s">
        <v>38</v>
      </c>
      <c r="V181" s="198">
        <v>1800</v>
      </c>
      <c r="W181" s="132">
        <v>0</v>
      </c>
      <c r="X181" s="110" t="s">
        <v>952</v>
      </c>
      <c r="Y181" s="199"/>
      <c r="Z181" s="132">
        <v>1800</v>
      </c>
      <c r="AA181" s="110" t="s">
        <v>41</v>
      </c>
      <c r="AB181" s="200"/>
    </row>
    <row r="182" spans="1:28" ht="15.75" customHeight="1" x14ac:dyDescent="0.2">
      <c r="A182" s="196">
        <v>42857</v>
      </c>
      <c r="B182" s="197"/>
      <c r="C182" s="110" t="s">
        <v>953</v>
      </c>
      <c r="D182" s="60" t="s">
        <v>954</v>
      </c>
      <c r="E182" s="60" t="s">
        <v>955</v>
      </c>
      <c r="F182" s="60"/>
      <c r="G182" s="60" t="s">
        <v>209</v>
      </c>
      <c r="H182" s="110" t="s">
        <v>956</v>
      </c>
      <c r="I182" s="131" t="s">
        <v>957</v>
      </c>
      <c r="J182" s="110" t="s">
        <v>30</v>
      </c>
      <c r="K182" s="60" t="s">
        <v>30</v>
      </c>
      <c r="L182" s="60"/>
      <c r="M182" s="110" t="s">
        <v>143</v>
      </c>
      <c r="N182" s="110" t="s">
        <v>306</v>
      </c>
      <c r="O182" s="60" t="s">
        <v>143</v>
      </c>
      <c r="P182" s="60" t="s">
        <v>305</v>
      </c>
      <c r="Q182" s="60"/>
      <c r="R182" s="60"/>
      <c r="S182" s="131">
        <v>42958</v>
      </c>
      <c r="T182" s="60">
        <v>3000</v>
      </c>
      <c r="U182" s="60" t="s">
        <v>760</v>
      </c>
      <c r="V182" s="198">
        <v>2881.61</v>
      </c>
      <c r="W182" s="132">
        <v>0</v>
      </c>
      <c r="X182" s="110" t="s">
        <v>35</v>
      </c>
      <c r="Y182" s="199"/>
      <c r="Z182" s="132">
        <v>2881.61</v>
      </c>
      <c r="AA182" s="110" t="s">
        <v>137</v>
      </c>
      <c r="AB182" s="200" t="s">
        <v>958</v>
      </c>
    </row>
    <row r="183" spans="1:28" ht="15.75" customHeight="1" x14ac:dyDescent="0.2">
      <c r="A183" s="196">
        <v>42858</v>
      </c>
      <c r="B183" s="197"/>
      <c r="C183" s="110" t="s">
        <v>959</v>
      </c>
      <c r="D183" s="60" t="s">
        <v>238</v>
      </c>
      <c r="E183" s="60" t="s">
        <v>960</v>
      </c>
      <c r="F183" s="60"/>
      <c r="G183" s="60" t="s">
        <v>209</v>
      </c>
      <c r="H183" s="110" t="s">
        <v>961</v>
      </c>
      <c r="I183" s="131">
        <v>42859</v>
      </c>
      <c r="J183" s="110" t="s">
        <v>30</v>
      </c>
      <c r="K183" s="60"/>
      <c r="L183" s="60"/>
      <c r="M183" s="110" t="s">
        <v>147</v>
      </c>
      <c r="N183" s="110" t="s">
        <v>623</v>
      </c>
      <c r="O183" s="60"/>
      <c r="P183" s="60"/>
      <c r="Q183" s="60"/>
      <c r="R183" s="60"/>
      <c r="S183" s="131">
        <v>42879</v>
      </c>
      <c r="T183" s="60">
        <v>2780.88</v>
      </c>
      <c r="U183" s="60" t="s">
        <v>34</v>
      </c>
      <c r="V183" s="198">
        <v>2817.98</v>
      </c>
      <c r="W183" s="132">
        <v>0</v>
      </c>
      <c r="X183" s="110" t="s">
        <v>35</v>
      </c>
      <c r="Y183" s="199"/>
      <c r="Z183" s="132">
        <v>2817.98</v>
      </c>
      <c r="AA183" s="110" t="s">
        <v>41</v>
      </c>
      <c r="AB183" s="200"/>
    </row>
    <row r="184" spans="1:28" ht="15.75" customHeight="1" x14ac:dyDescent="0.2">
      <c r="A184" s="196">
        <v>42779</v>
      </c>
      <c r="B184" s="197"/>
      <c r="C184" s="110" t="s">
        <v>962</v>
      </c>
      <c r="D184" s="60" t="s">
        <v>238</v>
      </c>
      <c r="E184" s="60" t="s">
        <v>963</v>
      </c>
      <c r="F184" s="60"/>
      <c r="G184" s="60" t="s">
        <v>209</v>
      </c>
      <c r="H184" s="110" t="s">
        <v>964</v>
      </c>
      <c r="I184" s="131">
        <v>42865</v>
      </c>
      <c r="J184" s="110" t="s">
        <v>30</v>
      </c>
      <c r="K184" s="60" t="s">
        <v>30</v>
      </c>
      <c r="L184" s="60" t="s">
        <v>30</v>
      </c>
      <c r="M184" s="110" t="s">
        <v>147</v>
      </c>
      <c r="N184" s="110" t="s">
        <v>374</v>
      </c>
      <c r="O184" s="60" t="s">
        <v>147</v>
      </c>
      <c r="P184" s="60" t="s">
        <v>373</v>
      </c>
      <c r="Q184" s="60" t="s">
        <v>147</v>
      </c>
      <c r="R184" s="60" t="s">
        <v>375</v>
      </c>
      <c r="S184" s="131">
        <v>42879</v>
      </c>
      <c r="T184" s="60">
        <v>1973.53</v>
      </c>
      <c r="U184" s="60" t="s">
        <v>34</v>
      </c>
      <c r="V184" s="198">
        <v>1999.86</v>
      </c>
      <c r="W184" s="132">
        <v>456</v>
      </c>
      <c r="X184" s="110" t="s">
        <v>35</v>
      </c>
      <c r="Y184" s="199"/>
      <c r="Z184" s="132">
        <v>1999.86</v>
      </c>
      <c r="AA184" s="110" t="s">
        <v>41</v>
      </c>
      <c r="AB184" s="200"/>
    </row>
    <row r="185" spans="1:28" ht="15.75" customHeight="1" x14ac:dyDescent="0.2">
      <c r="A185" s="196">
        <v>42779</v>
      </c>
      <c r="B185" s="197"/>
      <c r="C185" s="110" t="s">
        <v>962</v>
      </c>
      <c r="D185" s="60" t="s">
        <v>238</v>
      </c>
      <c r="E185" s="60" t="s">
        <v>963</v>
      </c>
      <c r="F185" s="60"/>
      <c r="G185" s="60" t="s">
        <v>209</v>
      </c>
      <c r="H185" s="110" t="s">
        <v>964</v>
      </c>
      <c r="I185" s="131">
        <v>42865</v>
      </c>
      <c r="J185" s="110" t="s">
        <v>30</v>
      </c>
      <c r="K185" s="60" t="s">
        <v>30</v>
      </c>
      <c r="L185" s="60" t="s">
        <v>30</v>
      </c>
      <c r="M185" s="110" t="s">
        <v>147</v>
      </c>
      <c r="N185" s="110" t="s">
        <v>374</v>
      </c>
      <c r="O185" s="60" t="s">
        <v>147</v>
      </c>
      <c r="P185" s="60" t="s">
        <v>373</v>
      </c>
      <c r="Q185" s="60" t="s">
        <v>147</v>
      </c>
      <c r="R185" s="60" t="s">
        <v>375</v>
      </c>
      <c r="S185" s="131">
        <v>42879</v>
      </c>
      <c r="T185" s="60">
        <v>450</v>
      </c>
      <c r="U185" s="60" t="s">
        <v>34</v>
      </c>
      <c r="V185" s="198">
        <v>456</v>
      </c>
      <c r="W185" s="132">
        <v>0</v>
      </c>
      <c r="X185" s="110" t="s">
        <v>35</v>
      </c>
      <c r="Y185" s="199"/>
      <c r="Z185" s="132">
        <v>456</v>
      </c>
      <c r="AA185" s="110" t="s">
        <v>41</v>
      </c>
      <c r="AB185" s="200"/>
    </row>
    <row r="186" spans="1:28" ht="15.75" customHeight="1" x14ac:dyDescent="0.2">
      <c r="A186" s="196">
        <v>42823</v>
      </c>
      <c r="B186" s="197"/>
      <c r="C186" s="110" t="s">
        <v>965</v>
      </c>
      <c r="D186" s="60" t="s">
        <v>339</v>
      </c>
      <c r="E186" s="60" t="s">
        <v>966</v>
      </c>
      <c r="F186" s="60"/>
      <c r="G186" s="60" t="s">
        <v>326</v>
      </c>
      <c r="H186" s="110" t="s">
        <v>967</v>
      </c>
      <c r="I186" s="131">
        <v>42844</v>
      </c>
      <c r="J186" s="110" t="s">
        <v>30</v>
      </c>
      <c r="K186" s="60"/>
      <c r="L186" s="60"/>
      <c r="M186" s="110" t="s">
        <v>147</v>
      </c>
      <c r="N186" s="110" t="s">
        <v>968</v>
      </c>
      <c r="O186" s="60"/>
      <c r="P186" s="60"/>
      <c r="Q186" s="60"/>
      <c r="R186" s="60"/>
      <c r="S186" s="131">
        <v>42880</v>
      </c>
      <c r="T186" s="60">
        <v>2490</v>
      </c>
      <c r="U186" s="60" t="s">
        <v>263</v>
      </c>
      <c r="V186" s="198">
        <v>2406.38</v>
      </c>
      <c r="W186" s="132">
        <v>0</v>
      </c>
      <c r="X186" s="110" t="s">
        <v>35</v>
      </c>
      <c r="Y186" s="199"/>
      <c r="Z186" s="132">
        <v>2406.38</v>
      </c>
      <c r="AA186" s="110" t="s">
        <v>41</v>
      </c>
      <c r="AB186" s="200"/>
    </row>
    <row r="187" spans="1:28" ht="15.75" customHeight="1" x14ac:dyDescent="0.2">
      <c r="A187" s="196">
        <v>42857</v>
      </c>
      <c r="B187" s="197"/>
      <c r="C187" s="110" t="s">
        <v>969</v>
      </c>
      <c r="D187" s="60" t="s">
        <v>238</v>
      </c>
      <c r="E187" s="60" t="s">
        <v>610</v>
      </c>
      <c r="F187" s="60"/>
      <c r="G187" s="60" t="s">
        <v>209</v>
      </c>
      <c r="H187" s="110" t="s">
        <v>970</v>
      </c>
      <c r="I187" s="131">
        <v>42870</v>
      </c>
      <c r="J187" s="110" t="s">
        <v>30</v>
      </c>
      <c r="K187" s="60" t="s">
        <v>30</v>
      </c>
      <c r="L187" s="60"/>
      <c r="M187" s="110" t="s">
        <v>147</v>
      </c>
      <c r="N187" s="110" t="s">
        <v>971</v>
      </c>
      <c r="O187" s="60" t="s">
        <v>147</v>
      </c>
      <c r="P187" s="60" t="s">
        <v>972</v>
      </c>
      <c r="Q187" s="60"/>
      <c r="R187" s="60"/>
      <c r="S187" s="131">
        <v>42879</v>
      </c>
      <c r="T187" s="60">
        <v>2780.88</v>
      </c>
      <c r="U187" s="60" t="s">
        <v>34</v>
      </c>
      <c r="V187" s="198">
        <v>2817.98</v>
      </c>
      <c r="W187" s="132">
        <v>0</v>
      </c>
      <c r="X187" s="110" t="s">
        <v>35</v>
      </c>
      <c r="Y187" s="199"/>
      <c r="Z187" s="132">
        <v>2817.98</v>
      </c>
      <c r="AA187" s="110" t="s">
        <v>41</v>
      </c>
      <c r="AB187" s="200"/>
    </row>
    <row r="188" spans="1:28" ht="15.75" customHeight="1" x14ac:dyDescent="0.2">
      <c r="A188" s="196">
        <v>42863</v>
      </c>
      <c r="B188" s="197"/>
      <c r="C188" s="110" t="s">
        <v>973</v>
      </c>
      <c r="D188" s="60" t="s">
        <v>799</v>
      </c>
      <c r="E188" s="60" t="s">
        <v>974</v>
      </c>
      <c r="F188" s="60"/>
      <c r="G188" s="60" t="s">
        <v>209</v>
      </c>
      <c r="H188" s="110" t="s">
        <v>975</v>
      </c>
      <c r="I188" s="131">
        <v>42900</v>
      </c>
      <c r="J188" s="110" t="s">
        <v>30</v>
      </c>
      <c r="K188" s="60" t="s">
        <v>30</v>
      </c>
      <c r="L188" s="60" t="s">
        <v>30</v>
      </c>
      <c r="M188" s="110" t="s">
        <v>147</v>
      </c>
      <c r="N188" s="110" t="s">
        <v>976</v>
      </c>
      <c r="O188" s="60" t="s">
        <v>147</v>
      </c>
      <c r="P188" s="60" t="s">
        <v>977</v>
      </c>
      <c r="Q188" s="60" t="s">
        <v>147</v>
      </c>
      <c r="R188" s="60" t="s">
        <v>978</v>
      </c>
      <c r="S188" s="131">
        <v>42881</v>
      </c>
      <c r="T188" s="60">
        <v>1780</v>
      </c>
      <c r="U188" s="60" t="s">
        <v>38</v>
      </c>
      <c r="V188" s="198">
        <v>2136</v>
      </c>
      <c r="W188" s="132">
        <v>0</v>
      </c>
      <c r="X188" s="110" t="s">
        <v>35</v>
      </c>
      <c r="Y188" s="199"/>
      <c r="Z188" s="132">
        <v>2136</v>
      </c>
      <c r="AA188" s="110" t="s">
        <v>41</v>
      </c>
      <c r="AB188" s="200" t="s">
        <v>696</v>
      </c>
    </row>
    <row r="189" spans="1:28" ht="15.75" customHeight="1" x14ac:dyDescent="0.2">
      <c r="A189" s="196">
        <v>42855</v>
      </c>
      <c r="B189" s="197"/>
      <c r="C189" s="110" t="s">
        <v>979</v>
      </c>
      <c r="D189" s="60" t="s">
        <v>238</v>
      </c>
      <c r="E189" s="60" t="s">
        <v>980</v>
      </c>
      <c r="F189" s="60"/>
      <c r="G189" s="60" t="s">
        <v>209</v>
      </c>
      <c r="H189" s="110" t="s">
        <v>981</v>
      </c>
      <c r="I189" s="131">
        <v>42865</v>
      </c>
      <c r="J189" s="110" t="s">
        <v>30</v>
      </c>
      <c r="K189" s="60" t="s">
        <v>30</v>
      </c>
      <c r="L189" s="60" t="s">
        <v>30</v>
      </c>
      <c r="M189" s="110" t="s">
        <v>147</v>
      </c>
      <c r="N189" s="110" t="s">
        <v>982</v>
      </c>
      <c r="O189" s="60" t="s">
        <v>147</v>
      </c>
      <c r="P189" s="60" t="s">
        <v>629</v>
      </c>
      <c r="Q189" s="60" t="s">
        <v>147</v>
      </c>
      <c r="R189" s="60" t="s">
        <v>983</v>
      </c>
      <c r="S189" s="131">
        <v>42893</v>
      </c>
      <c r="T189" s="60">
        <v>2332.35</v>
      </c>
      <c r="U189" s="60" t="s">
        <v>34</v>
      </c>
      <c r="V189" s="198">
        <v>2363.4699999999998</v>
      </c>
      <c r="W189" s="132">
        <v>0</v>
      </c>
      <c r="X189" s="110" t="s">
        <v>35</v>
      </c>
      <c r="Y189" s="199"/>
      <c r="Z189" s="132">
        <v>2363.4699999999998</v>
      </c>
      <c r="AA189" s="110" t="s">
        <v>137</v>
      </c>
      <c r="AB189" s="200" t="s">
        <v>984</v>
      </c>
    </row>
    <row r="190" spans="1:28" ht="15.75" customHeight="1" x14ac:dyDescent="0.2">
      <c r="A190" s="196">
        <v>42863</v>
      </c>
      <c r="B190" s="197"/>
      <c r="C190" s="110" t="s">
        <v>985</v>
      </c>
      <c r="D190" s="60" t="s">
        <v>238</v>
      </c>
      <c r="E190" s="60" t="s">
        <v>986</v>
      </c>
      <c r="F190" s="60"/>
      <c r="G190" s="60" t="s">
        <v>209</v>
      </c>
      <c r="H190" s="110" t="s">
        <v>987</v>
      </c>
      <c r="I190" s="131">
        <v>42864</v>
      </c>
      <c r="J190" s="110" t="s">
        <v>30</v>
      </c>
      <c r="K190" s="60"/>
      <c r="L190" s="60"/>
      <c r="M190" s="110" t="s">
        <v>147</v>
      </c>
      <c r="N190" s="110" t="s">
        <v>988</v>
      </c>
      <c r="O190" s="60"/>
      <c r="P190" s="60"/>
      <c r="Q190" s="60"/>
      <c r="R190" s="60"/>
      <c r="S190" s="131">
        <v>42879</v>
      </c>
      <c r="T190" s="60">
        <v>2960.29</v>
      </c>
      <c r="U190" s="60" t="s">
        <v>34</v>
      </c>
      <c r="V190" s="198">
        <v>2999.79</v>
      </c>
      <c r="W190" s="132">
        <v>0</v>
      </c>
      <c r="X190" s="110" t="s">
        <v>35</v>
      </c>
      <c r="Y190" s="199"/>
      <c r="Z190" s="132">
        <v>2999.79</v>
      </c>
      <c r="AA190" s="110" t="s">
        <v>41</v>
      </c>
      <c r="AB190" s="200"/>
    </row>
    <row r="191" spans="1:28" ht="15.75" customHeight="1" x14ac:dyDescent="0.2">
      <c r="A191" s="196">
        <v>42863</v>
      </c>
      <c r="B191" s="197"/>
      <c r="C191" s="110" t="s">
        <v>989</v>
      </c>
      <c r="D191" s="60" t="s">
        <v>799</v>
      </c>
      <c r="E191" s="60" t="s">
        <v>990</v>
      </c>
      <c r="F191" s="60"/>
      <c r="G191" s="60" t="s">
        <v>209</v>
      </c>
      <c r="H191" s="110" t="s">
        <v>991</v>
      </c>
      <c r="I191" s="131">
        <v>43102</v>
      </c>
      <c r="J191" s="110" t="s">
        <v>30</v>
      </c>
      <c r="K191" s="60"/>
      <c r="L191" s="60"/>
      <c r="M191" s="110" t="s">
        <v>145</v>
      </c>
      <c r="N191" s="110" t="s">
        <v>992</v>
      </c>
      <c r="O191" s="60"/>
      <c r="P191" s="60"/>
      <c r="Q191" s="60"/>
      <c r="R191" s="60"/>
      <c r="S191" s="131">
        <v>42928</v>
      </c>
      <c r="T191" s="60">
        <v>2500</v>
      </c>
      <c r="U191" s="60" t="s">
        <v>38</v>
      </c>
      <c r="V191" s="198">
        <v>3000</v>
      </c>
      <c r="W191" s="132">
        <v>0</v>
      </c>
      <c r="X191" s="110" t="s">
        <v>35</v>
      </c>
      <c r="Y191" s="199"/>
      <c r="Z191" s="132">
        <v>3000</v>
      </c>
      <c r="AA191" s="110" t="s">
        <v>41</v>
      </c>
      <c r="AB191" s="200"/>
    </row>
    <row r="192" spans="1:28" ht="15.75" customHeight="1" x14ac:dyDescent="0.2">
      <c r="A192" s="196">
        <v>42797</v>
      </c>
      <c r="B192" s="197"/>
      <c r="C192" s="110" t="s">
        <v>993</v>
      </c>
      <c r="D192" s="60" t="s">
        <v>994</v>
      </c>
      <c r="E192" s="60" t="s">
        <v>995</v>
      </c>
      <c r="F192" s="60"/>
      <c r="G192" s="60" t="s">
        <v>209</v>
      </c>
      <c r="H192" s="110" t="s">
        <v>996</v>
      </c>
      <c r="I192" s="131">
        <v>42895</v>
      </c>
      <c r="J192" s="110" t="s">
        <v>30</v>
      </c>
      <c r="K192" s="60"/>
      <c r="L192" s="60"/>
      <c r="M192" s="110" t="s">
        <v>32</v>
      </c>
      <c r="N192" s="110" t="s">
        <v>333</v>
      </c>
      <c r="O192" s="60"/>
      <c r="P192" s="60"/>
      <c r="Q192" s="60"/>
      <c r="R192" s="60"/>
      <c r="S192" s="131">
        <v>42993</v>
      </c>
      <c r="T192" s="60">
        <v>4500</v>
      </c>
      <c r="U192" s="60" t="s">
        <v>263</v>
      </c>
      <c r="V192" s="198">
        <v>4177.63</v>
      </c>
      <c r="W192" s="132">
        <v>0</v>
      </c>
      <c r="X192" s="110" t="s">
        <v>35</v>
      </c>
      <c r="Y192" s="199"/>
      <c r="Z192" s="132">
        <v>4177.63</v>
      </c>
      <c r="AA192" s="110" t="s">
        <v>41</v>
      </c>
      <c r="AB192" s="200" t="s">
        <v>696</v>
      </c>
    </row>
    <row r="193" spans="1:28" ht="15.75" customHeight="1" x14ac:dyDescent="0.2">
      <c r="A193" s="196">
        <v>42864</v>
      </c>
      <c r="B193" s="197"/>
      <c r="C193" s="110" t="s">
        <v>997</v>
      </c>
      <c r="D193" s="60" t="s">
        <v>238</v>
      </c>
      <c r="E193" s="60" t="s">
        <v>998</v>
      </c>
      <c r="F193" s="60"/>
      <c r="G193" s="60" t="s">
        <v>209</v>
      </c>
      <c r="H193" s="110" t="s">
        <v>999</v>
      </c>
      <c r="I193" s="131">
        <v>42865</v>
      </c>
      <c r="J193" s="110" t="s">
        <v>30</v>
      </c>
      <c r="K193" s="60"/>
      <c r="L193" s="60"/>
      <c r="M193" s="110" t="s">
        <v>145</v>
      </c>
      <c r="N193" s="110" t="s">
        <v>1000</v>
      </c>
      <c r="O193" s="60"/>
      <c r="P193" s="60"/>
      <c r="Q193" s="60"/>
      <c r="R193" s="60"/>
      <c r="S193" s="131">
        <v>42893</v>
      </c>
      <c r="T193" s="60">
        <v>2691.18</v>
      </c>
      <c r="U193" s="60" t="s">
        <v>34</v>
      </c>
      <c r="V193" s="198">
        <v>2727.09</v>
      </c>
      <c r="W193" s="132">
        <v>0</v>
      </c>
      <c r="X193" s="110" t="s">
        <v>35</v>
      </c>
      <c r="Y193" s="199"/>
      <c r="Z193" s="132">
        <v>2727.09</v>
      </c>
      <c r="AA193" s="110" t="s">
        <v>41</v>
      </c>
      <c r="AB193" s="200"/>
    </row>
    <row r="194" spans="1:28" ht="15.75" customHeight="1" x14ac:dyDescent="0.2">
      <c r="A194" s="196">
        <v>43038</v>
      </c>
      <c r="B194" s="197"/>
      <c r="C194" s="110" t="s">
        <v>1001</v>
      </c>
      <c r="D194" s="60" t="s">
        <v>238</v>
      </c>
      <c r="E194" s="60" t="s">
        <v>921</v>
      </c>
      <c r="F194" s="60"/>
      <c r="G194" s="60" t="s">
        <v>209</v>
      </c>
      <c r="H194" s="110" t="s">
        <v>1002</v>
      </c>
      <c r="I194" s="131">
        <v>43040</v>
      </c>
      <c r="J194" s="110" t="s">
        <v>30</v>
      </c>
      <c r="K194" s="60" t="s">
        <v>30</v>
      </c>
      <c r="L194" s="60"/>
      <c r="M194" s="110" t="s">
        <v>147</v>
      </c>
      <c r="N194" s="110" t="s">
        <v>792</v>
      </c>
      <c r="O194" s="60" t="s">
        <v>143</v>
      </c>
      <c r="P194" s="60" t="s">
        <v>793</v>
      </c>
      <c r="Q194" s="60"/>
      <c r="R194" s="60"/>
      <c r="S194" s="131">
        <v>43061</v>
      </c>
      <c r="T194" s="60">
        <v>1973.53</v>
      </c>
      <c r="U194" s="60" t="s">
        <v>34</v>
      </c>
      <c r="V194" s="198">
        <v>2064.54</v>
      </c>
      <c r="W194" s="132">
        <v>0</v>
      </c>
      <c r="X194" s="110" t="s">
        <v>35</v>
      </c>
      <c r="Y194" s="199"/>
      <c r="Z194" s="132">
        <v>2064.54</v>
      </c>
      <c r="AA194" s="110" t="s">
        <v>41</v>
      </c>
      <c r="AB194" s="200"/>
    </row>
    <row r="195" spans="1:28" ht="15.75" customHeight="1" x14ac:dyDescent="0.2">
      <c r="A195" s="196">
        <v>43034</v>
      </c>
      <c r="B195" s="197"/>
      <c r="C195" s="110" t="s">
        <v>1003</v>
      </c>
      <c r="D195" s="60" t="s">
        <v>207</v>
      </c>
      <c r="E195" s="60" t="s">
        <v>1004</v>
      </c>
      <c r="F195" s="60"/>
      <c r="G195" s="60" t="s">
        <v>326</v>
      </c>
      <c r="H195" s="110" t="s">
        <v>1005</v>
      </c>
      <c r="I195" s="131">
        <v>43111</v>
      </c>
      <c r="J195" s="110" t="s">
        <v>30</v>
      </c>
      <c r="K195" s="60"/>
      <c r="L195" s="60"/>
      <c r="M195" s="110" t="s">
        <v>32</v>
      </c>
      <c r="N195" s="110" t="s">
        <v>738</v>
      </c>
      <c r="O195" s="60"/>
      <c r="P195" s="60"/>
      <c r="Q195" s="60"/>
      <c r="R195" s="60"/>
      <c r="S195" s="131">
        <v>43089</v>
      </c>
      <c r="T195" s="60">
        <v>777</v>
      </c>
      <c r="U195" s="60" t="s">
        <v>38</v>
      </c>
      <c r="V195" s="198">
        <v>932.4</v>
      </c>
      <c r="W195" s="132">
        <v>0</v>
      </c>
      <c r="X195" s="110" t="s">
        <v>106</v>
      </c>
      <c r="Y195" s="199"/>
      <c r="Z195" s="132">
        <v>932.4</v>
      </c>
      <c r="AA195" s="110" t="s">
        <v>41</v>
      </c>
      <c r="AB195" s="200"/>
    </row>
    <row r="196" spans="1:28" ht="15.75" customHeight="1" x14ac:dyDescent="0.2">
      <c r="A196" s="196">
        <v>42839</v>
      </c>
      <c r="B196" s="197"/>
      <c r="C196" s="110" t="s">
        <v>1006</v>
      </c>
      <c r="D196" s="60" t="s">
        <v>238</v>
      </c>
      <c r="E196" s="60" t="s">
        <v>1007</v>
      </c>
      <c r="F196" s="60"/>
      <c r="G196" s="60" t="s">
        <v>209</v>
      </c>
      <c r="H196" s="110" t="s">
        <v>1008</v>
      </c>
      <c r="I196" s="131">
        <v>43271</v>
      </c>
      <c r="J196" s="110" t="s">
        <v>30</v>
      </c>
      <c r="K196" s="60"/>
      <c r="L196" s="60"/>
      <c r="M196" s="110" t="s">
        <v>149</v>
      </c>
      <c r="N196" s="110" t="s">
        <v>605</v>
      </c>
      <c r="O196" s="60"/>
      <c r="P196" s="60"/>
      <c r="Q196" s="60"/>
      <c r="R196" s="60"/>
      <c r="S196" s="131">
        <v>42886</v>
      </c>
      <c r="T196" s="60">
        <v>1614.71</v>
      </c>
      <c r="U196" s="60" t="s">
        <v>34</v>
      </c>
      <c r="V196" s="198">
        <v>1636.25</v>
      </c>
      <c r="W196" s="132">
        <v>1205.53</v>
      </c>
      <c r="X196" s="110" t="s">
        <v>35</v>
      </c>
      <c r="Y196" s="199"/>
      <c r="Z196" s="132">
        <v>1636.25</v>
      </c>
      <c r="AA196" s="110" t="s">
        <v>41</v>
      </c>
      <c r="AB196" s="200"/>
    </row>
    <row r="197" spans="1:28" ht="15.75" customHeight="1" x14ac:dyDescent="0.2">
      <c r="A197" s="196">
        <v>42839</v>
      </c>
      <c r="B197" s="197"/>
      <c r="C197" s="110" t="s">
        <v>1006</v>
      </c>
      <c r="D197" s="60" t="s">
        <v>238</v>
      </c>
      <c r="E197" s="60" t="s">
        <v>1007</v>
      </c>
      <c r="F197" s="60"/>
      <c r="G197" s="60" t="s">
        <v>209</v>
      </c>
      <c r="H197" s="110" t="s">
        <v>1008</v>
      </c>
      <c r="I197" s="131">
        <v>43271</v>
      </c>
      <c r="J197" s="110" t="s">
        <v>30</v>
      </c>
      <c r="K197" s="60"/>
      <c r="L197" s="60"/>
      <c r="M197" s="110" t="s">
        <v>149</v>
      </c>
      <c r="N197" s="110" t="s">
        <v>605</v>
      </c>
      <c r="O197" s="60"/>
      <c r="P197" s="60"/>
      <c r="Q197" s="60"/>
      <c r="R197" s="60"/>
      <c r="S197" s="131">
        <v>42930</v>
      </c>
      <c r="T197" s="60">
        <v>1290</v>
      </c>
      <c r="U197" s="60" t="s">
        <v>263</v>
      </c>
      <c r="V197" s="198">
        <v>1205.53</v>
      </c>
      <c r="W197" s="132">
        <v>0</v>
      </c>
      <c r="X197" s="110" t="s">
        <v>35</v>
      </c>
      <c r="Y197" s="199"/>
      <c r="Z197" s="132">
        <v>1205.5</v>
      </c>
      <c r="AA197" s="110" t="s">
        <v>41</v>
      </c>
      <c r="AB197" s="200"/>
    </row>
    <row r="198" spans="1:28" ht="15.75" customHeight="1" x14ac:dyDescent="0.2">
      <c r="A198" s="196">
        <v>42822</v>
      </c>
      <c r="B198" s="197"/>
      <c r="C198" s="110" t="s">
        <v>1009</v>
      </c>
      <c r="D198" s="60" t="s">
        <v>207</v>
      </c>
      <c r="E198" s="60" t="s">
        <v>1010</v>
      </c>
      <c r="F198" s="60"/>
      <c r="G198" s="60" t="s">
        <v>209</v>
      </c>
      <c r="H198" s="110" t="s">
        <v>1011</v>
      </c>
      <c r="I198" s="131">
        <v>42873</v>
      </c>
      <c r="J198" s="110" t="s">
        <v>30</v>
      </c>
      <c r="K198" s="60"/>
      <c r="L198" s="60"/>
      <c r="M198" s="110" t="s">
        <v>32</v>
      </c>
      <c r="N198" s="110" t="s">
        <v>1012</v>
      </c>
      <c r="O198" s="60"/>
      <c r="P198" s="60"/>
      <c r="Q198" s="60"/>
      <c r="R198" s="60"/>
      <c r="S198" s="131">
        <v>42872</v>
      </c>
      <c r="T198" s="60">
        <v>849</v>
      </c>
      <c r="U198" s="60" t="s">
        <v>38</v>
      </c>
      <c r="V198" s="198">
        <v>1018.88</v>
      </c>
      <c r="W198" s="132">
        <v>0</v>
      </c>
      <c r="X198" s="110" t="s">
        <v>106</v>
      </c>
      <c r="Y198" s="199"/>
      <c r="Z198" s="132">
        <v>1018.8</v>
      </c>
      <c r="AA198" s="110" t="s">
        <v>41</v>
      </c>
      <c r="AB198" s="200"/>
    </row>
    <row r="199" spans="1:28" ht="15.75" customHeight="1" x14ac:dyDescent="0.2">
      <c r="A199" s="196">
        <v>42822</v>
      </c>
      <c r="B199" s="197"/>
      <c r="C199" s="110" t="s">
        <v>1009</v>
      </c>
      <c r="D199" s="60" t="s">
        <v>207</v>
      </c>
      <c r="E199" s="60" t="s">
        <v>1010</v>
      </c>
      <c r="F199" s="60"/>
      <c r="G199" s="60" t="s">
        <v>209</v>
      </c>
      <c r="H199" s="110" t="s">
        <v>1011</v>
      </c>
      <c r="I199" s="131">
        <v>42873</v>
      </c>
      <c r="J199" s="110" t="s">
        <v>30</v>
      </c>
      <c r="K199" s="60"/>
      <c r="L199" s="60"/>
      <c r="M199" s="110" t="s">
        <v>32</v>
      </c>
      <c r="N199" s="110" t="s">
        <v>1012</v>
      </c>
      <c r="O199" s="60"/>
      <c r="P199" s="60"/>
      <c r="Q199" s="60"/>
      <c r="R199" s="60"/>
      <c r="S199" s="131">
        <v>43063</v>
      </c>
      <c r="T199" s="60"/>
      <c r="U199" s="60" t="s">
        <v>263</v>
      </c>
      <c r="V199" s="198">
        <v>812.31</v>
      </c>
      <c r="W199" s="132">
        <v>812.31</v>
      </c>
      <c r="X199" s="110" t="s">
        <v>106</v>
      </c>
      <c r="Y199" s="199"/>
      <c r="Z199" s="132">
        <v>812.31</v>
      </c>
      <c r="AA199" s="110" t="s">
        <v>41</v>
      </c>
      <c r="AB199" s="200"/>
    </row>
    <row r="200" spans="1:28" ht="15.75" customHeight="1" x14ac:dyDescent="0.2">
      <c r="A200" s="196">
        <v>42832</v>
      </c>
      <c r="B200" s="197"/>
      <c r="C200" s="110" t="s">
        <v>1013</v>
      </c>
      <c r="D200" s="60" t="s">
        <v>207</v>
      </c>
      <c r="E200" s="60" t="s">
        <v>1014</v>
      </c>
      <c r="F200" s="60"/>
      <c r="G200" s="60" t="s">
        <v>209</v>
      </c>
      <c r="H200" s="110" t="s">
        <v>1015</v>
      </c>
      <c r="I200" s="131">
        <v>42877</v>
      </c>
      <c r="J200" s="110" t="s">
        <v>30</v>
      </c>
      <c r="K200" s="60" t="s">
        <v>31</v>
      </c>
      <c r="L200" s="60"/>
      <c r="M200" s="110" t="s">
        <v>143</v>
      </c>
      <c r="N200" s="110" t="s">
        <v>1016</v>
      </c>
      <c r="O200" s="60" t="s">
        <v>39</v>
      </c>
      <c r="P200" s="60" t="s">
        <v>1017</v>
      </c>
      <c r="Q200" s="60"/>
      <c r="R200" s="60"/>
      <c r="S200" s="131">
        <v>42871</v>
      </c>
      <c r="T200" s="60">
        <v>1500</v>
      </c>
      <c r="U200" s="60" t="s">
        <v>38</v>
      </c>
      <c r="V200" s="198">
        <v>1800</v>
      </c>
      <c r="W200" s="132">
        <v>0</v>
      </c>
      <c r="X200" s="110" t="s">
        <v>106</v>
      </c>
      <c r="Y200" s="199"/>
      <c r="Z200" s="132">
        <v>900</v>
      </c>
      <c r="AA200" s="110" t="s">
        <v>41</v>
      </c>
      <c r="AB200" s="200"/>
    </row>
    <row r="201" spans="1:28" ht="15.75" customHeight="1" x14ac:dyDescent="0.2">
      <c r="A201" s="196">
        <v>42851</v>
      </c>
      <c r="B201" s="197"/>
      <c r="C201" s="110" t="s">
        <v>1018</v>
      </c>
      <c r="D201" s="60" t="s">
        <v>377</v>
      </c>
      <c r="E201" s="60" t="s">
        <v>1019</v>
      </c>
      <c r="F201" s="60"/>
      <c r="G201" s="60" t="s">
        <v>209</v>
      </c>
      <c r="H201" s="110" t="s">
        <v>1020</v>
      </c>
      <c r="I201" s="131">
        <v>42899</v>
      </c>
      <c r="J201" s="110" t="s">
        <v>30</v>
      </c>
      <c r="K201" s="60"/>
      <c r="L201" s="60"/>
      <c r="M201" s="110" t="s">
        <v>147</v>
      </c>
      <c r="N201" s="110" t="s">
        <v>1021</v>
      </c>
      <c r="O201" s="60" t="s">
        <v>147</v>
      </c>
      <c r="P201" s="60" t="s">
        <v>1022</v>
      </c>
      <c r="Q201" s="60"/>
      <c r="R201" s="60"/>
      <c r="S201" s="131">
        <v>42880</v>
      </c>
      <c r="T201" s="60">
        <v>2180</v>
      </c>
      <c r="U201" s="60" t="s">
        <v>263</v>
      </c>
      <c r="V201" s="198">
        <v>2023.83</v>
      </c>
      <c r="W201" s="132">
        <v>0</v>
      </c>
      <c r="X201" s="110" t="s">
        <v>35</v>
      </c>
      <c r="Y201" s="199"/>
      <c r="Z201" s="132">
        <v>2023.83</v>
      </c>
      <c r="AA201" s="110" t="s">
        <v>41</v>
      </c>
      <c r="AB201" s="200"/>
    </row>
    <row r="202" spans="1:28" ht="15.75" customHeight="1" x14ac:dyDescent="0.2">
      <c r="A202" s="196">
        <v>42867</v>
      </c>
      <c r="B202" s="197"/>
      <c r="C202" s="110" t="s">
        <v>1023</v>
      </c>
      <c r="D202" s="60" t="s">
        <v>1024</v>
      </c>
      <c r="E202" s="60" t="s">
        <v>1025</v>
      </c>
      <c r="F202" s="60"/>
      <c r="G202" s="60" t="s">
        <v>326</v>
      </c>
      <c r="H202" s="110" t="s">
        <v>1026</v>
      </c>
      <c r="I202" s="131" t="s">
        <v>1027</v>
      </c>
      <c r="J202" s="110" t="s">
        <v>30</v>
      </c>
      <c r="K202" s="60"/>
      <c r="L202" s="60"/>
      <c r="M202" s="110" t="s">
        <v>147</v>
      </c>
      <c r="N202" s="110" t="s">
        <v>597</v>
      </c>
      <c r="O202" s="60"/>
      <c r="P202" s="60"/>
      <c r="Q202" s="60"/>
      <c r="R202" s="60"/>
      <c r="S202" s="131">
        <v>42881</v>
      </c>
      <c r="T202" s="60">
        <v>1320</v>
      </c>
      <c r="U202" s="60" t="s">
        <v>263</v>
      </c>
      <c r="V202" s="198">
        <v>1225.44</v>
      </c>
      <c r="W202" s="132">
        <v>0</v>
      </c>
      <c r="X202" s="110" t="s">
        <v>35</v>
      </c>
      <c r="Y202" s="199"/>
      <c r="Z202" s="132">
        <v>1225.44</v>
      </c>
      <c r="AA202" s="110" t="s">
        <v>41</v>
      </c>
      <c r="AB202" s="200" t="s">
        <v>696</v>
      </c>
    </row>
    <row r="203" spans="1:28" ht="15.75" customHeight="1" x14ac:dyDescent="0.2">
      <c r="A203" s="196">
        <v>42853</v>
      </c>
      <c r="B203" s="197"/>
      <c r="C203" s="110" t="s">
        <v>1028</v>
      </c>
      <c r="D203" s="60" t="s">
        <v>377</v>
      </c>
      <c r="E203" s="60" t="s">
        <v>378</v>
      </c>
      <c r="F203" s="60"/>
      <c r="G203" s="60" t="s">
        <v>209</v>
      </c>
      <c r="H203" s="110" t="s">
        <v>1029</v>
      </c>
      <c r="I203" s="131">
        <v>42914</v>
      </c>
      <c r="J203" s="110" t="s">
        <v>30</v>
      </c>
      <c r="K203" s="60"/>
      <c r="L203" s="60"/>
      <c r="M203" s="110" t="s">
        <v>147</v>
      </c>
      <c r="N203" s="110" t="s">
        <v>1030</v>
      </c>
      <c r="O203" s="60" t="s">
        <v>735</v>
      </c>
      <c r="P203" s="60" t="s">
        <v>1031</v>
      </c>
      <c r="Q203" s="60"/>
      <c r="R203" s="60"/>
      <c r="S203" s="131">
        <v>42894</v>
      </c>
      <c r="T203" s="60">
        <v>2689</v>
      </c>
      <c r="U203" s="60" t="s">
        <v>263</v>
      </c>
      <c r="V203" s="198">
        <v>2496.36</v>
      </c>
      <c r="W203" s="132">
        <v>0</v>
      </c>
      <c r="X203" s="110" t="s">
        <v>35</v>
      </c>
      <c r="Y203" s="199"/>
      <c r="Z203" s="132">
        <v>2496.36</v>
      </c>
      <c r="AA203" s="110" t="s">
        <v>41</v>
      </c>
      <c r="AB203" s="200"/>
    </row>
    <row r="204" spans="1:28" ht="15.75" customHeight="1" x14ac:dyDescent="0.2">
      <c r="A204" s="196">
        <v>42808</v>
      </c>
      <c r="B204" s="197"/>
      <c r="C204" s="110" t="s">
        <v>1032</v>
      </c>
      <c r="D204" s="60" t="s">
        <v>1033</v>
      </c>
      <c r="E204" s="60" t="s">
        <v>1034</v>
      </c>
      <c r="F204" s="60"/>
      <c r="G204" s="60" t="s">
        <v>326</v>
      </c>
      <c r="H204" s="110" t="s">
        <v>1035</v>
      </c>
      <c r="I204" s="131">
        <v>43070</v>
      </c>
      <c r="J204" s="110" t="s">
        <v>30</v>
      </c>
      <c r="K204" s="60"/>
      <c r="L204" s="60"/>
      <c r="M204" s="110" t="s">
        <v>147</v>
      </c>
      <c r="N204" s="110" t="s">
        <v>1036</v>
      </c>
      <c r="O204" s="60"/>
      <c r="P204" s="60"/>
      <c r="Q204" s="60"/>
      <c r="R204" s="60"/>
      <c r="S204" s="131">
        <v>42916</v>
      </c>
      <c r="T204" s="60">
        <v>412.5</v>
      </c>
      <c r="U204" s="60" t="s">
        <v>1037</v>
      </c>
      <c r="V204" s="198">
        <v>298.14</v>
      </c>
      <c r="W204" s="132">
        <v>0</v>
      </c>
      <c r="X204" s="110" t="s">
        <v>35</v>
      </c>
      <c r="Y204" s="199"/>
      <c r="Z204" s="132">
        <v>298.14</v>
      </c>
      <c r="AA204" s="110" t="s">
        <v>41</v>
      </c>
      <c r="AB204" s="200" t="s">
        <v>696</v>
      </c>
    </row>
    <row r="205" spans="1:28" ht="15.75" customHeight="1" x14ac:dyDescent="0.2">
      <c r="A205" s="196">
        <v>42879</v>
      </c>
      <c r="B205" s="197"/>
      <c r="C205" s="110" t="s">
        <v>1038</v>
      </c>
      <c r="D205" s="60" t="s">
        <v>387</v>
      </c>
      <c r="E205" s="60" t="s">
        <v>1039</v>
      </c>
      <c r="F205" s="60"/>
      <c r="G205" s="60" t="s">
        <v>209</v>
      </c>
      <c r="H205" s="110" t="s">
        <v>1040</v>
      </c>
      <c r="I205" s="131">
        <v>42937</v>
      </c>
      <c r="J205" s="110" t="s">
        <v>30</v>
      </c>
      <c r="K205" s="60"/>
      <c r="L205" s="60"/>
      <c r="M205" s="110" t="s">
        <v>147</v>
      </c>
      <c r="N205" s="110" t="s">
        <v>682</v>
      </c>
      <c r="O205" s="60"/>
      <c r="P205" s="60"/>
      <c r="Q205" s="60"/>
      <c r="R205" s="60"/>
      <c r="S205" s="131">
        <v>42970</v>
      </c>
      <c r="T205" s="60">
        <v>1700</v>
      </c>
      <c r="U205" s="60" t="s">
        <v>38</v>
      </c>
      <c r="V205" s="198">
        <v>2040</v>
      </c>
      <c r="W205" s="132">
        <v>0</v>
      </c>
      <c r="X205" s="110" t="s">
        <v>35</v>
      </c>
      <c r="Y205" s="199"/>
      <c r="Z205" s="132">
        <v>2040</v>
      </c>
      <c r="AA205" s="110" t="s">
        <v>41</v>
      </c>
      <c r="AB205" s="200"/>
    </row>
    <row r="206" spans="1:28" ht="15.75" customHeight="1" x14ac:dyDescent="0.2">
      <c r="A206" s="196">
        <v>42879</v>
      </c>
      <c r="B206" s="197"/>
      <c r="C206" s="110" t="s">
        <v>1041</v>
      </c>
      <c r="D206" s="60" t="s">
        <v>387</v>
      </c>
      <c r="E206" s="60" t="s">
        <v>1039</v>
      </c>
      <c r="F206" s="60"/>
      <c r="G206" s="60" t="s">
        <v>209</v>
      </c>
      <c r="H206" s="110" t="s">
        <v>1040</v>
      </c>
      <c r="I206" s="131">
        <v>42937</v>
      </c>
      <c r="J206" s="110" t="s">
        <v>30</v>
      </c>
      <c r="K206" s="60"/>
      <c r="L206" s="60"/>
      <c r="M206" s="110" t="s">
        <v>147</v>
      </c>
      <c r="N206" s="110" t="s">
        <v>682</v>
      </c>
      <c r="O206" s="60"/>
      <c r="P206" s="60"/>
      <c r="Q206" s="60"/>
      <c r="R206" s="60"/>
      <c r="S206" s="131">
        <v>43006</v>
      </c>
      <c r="T206" s="60">
        <v>1250</v>
      </c>
      <c r="U206" s="60" t="s">
        <v>38</v>
      </c>
      <c r="V206" s="198">
        <v>1500</v>
      </c>
      <c r="W206" s="132">
        <v>0</v>
      </c>
      <c r="X206" s="110" t="s">
        <v>35</v>
      </c>
      <c r="Y206" s="199"/>
      <c r="Z206" s="132">
        <v>1500</v>
      </c>
      <c r="AA206" s="110" t="s">
        <v>732</v>
      </c>
      <c r="AB206" s="200"/>
    </row>
    <row r="207" spans="1:28" ht="15.75" customHeight="1" x14ac:dyDescent="0.2">
      <c r="A207" s="196">
        <v>42866</v>
      </c>
      <c r="B207" s="197"/>
      <c r="C207" s="110" t="s">
        <v>1042</v>
      </c>
      <c r="D207" s="60" t="s">
        <v>335</v>
      </c>
      <c r="E207" s="60" t="s">
        <v>247</v>
      </c>
      <c r="F207" s="60"/>
      <c r="G207" s="60" t="s">
        <v>326</v>
      </c>
      <c r="H207" s="110" t="s">
        <v>1043</v>
      </c>
      <c r="I207" s="131">
        <v>42902</v>
      </c>
      <c r="J207" s="110" t="s">
        <v>30</v>
      </c>
      <c r="K207" s="60"/>
      <c r="L207" s="60"/>
      <c r="M207" s="110" t="s">
        <v>147</v>
      </c>
      <c r="N207" s="110" t="s">
        <v>1044</v>
      </c>
      <c r="O207" s="60"/>
      <c r="P207" s="60"/>
      <c r="Q207" s="60"/>
      <c r="R207" s="60"/>
      <c r="S207" s="131">
        <v>42893</v>
      </c>
      <c r="T207" s="60">
        <v>1110</v>
      </c>
      <c r="U207" s="60" t="s">
        <v>38</v>
      </c>
      <c r="V207" s="198">
        <v>1332</v>
      </c>
      <c r="W207" s="132">
        <v>0</v>
      </c>
      <c r="X207" s="110" t="s">
        <v>35</v>
      </c>
      <c r="Y207" s="199"/>
      <c r="Z207" s="132">
        <v>1332</v>
      </c>
      <c r="AA207" s="110" t="s">
        <v>41</v>
      </c>
      <c r="AB207" s="200"/>
    </row>
    <row r="208" spans="1:28" ht="15.75" customHeight="1" x14ac:dyDescent="0.2">
      <c r="A208" s="196">
        <v>42877</v>
      </c>
      <c r="B208" s="197"/>
      <c r="C208" s="110" t="s">
        <v>1045</v>
      </c>
      <c r="D208" s="60" t="s">
        <v>1046</v>
      </c>
      <c r="E208" s="60" t="s">
        <v>1047</v>
      </c>
      <c r="F208" s="60"/>
      <c r="G208" s="60" t="s">
        <v>36</v>
      </c>
      <c r="H208" s="110" t="s">
        <v>1048</v>
      </c>
      <c r="I208" s="131">
        <v>42911</v>
      </c>
      <c r="J208" s="110" t="s">
        <v>30</v>
      </c>
      <c r="K208" s="60"/>
      <c r="L208" s="60"/>
      <c r="M208" s="110" t="s">
        <v>147</v>
      </c>
      <c r="N208" s="110" t="s">
        <v>1049</v>
      </c>
      <c r="O208" s="60"/>
      <c r="P208" s="60"/>
      <c r="Q208" s="60"/>
      <c r="R208" s="60"/>
      <c r="S208" s="131">
        <v>42894</v>
      </c>
      <c r="T208" s="60">
        <v>700</v>
      </c>
      <c r="U208" s="60" t="s">
        <v>263</v>
      </c>
      <c r="V208" s="198">
        <v>649.85</v>
      </c>
      <c r="W208" s="132">
        <v>0</v>
      </c>
      <c r="X208" s="110" t="s">
        <v>117</v>
      </c>
      <c r="Y208" s="199"/>
      <c r="Z208" s="132">
        <v>649.85</v>
      </c>
      <c r="AA208" s="110" t="s">
        <v>41</v>
      </c>
      <c r="AB208" s="200"/>
    </row>
    <row r="209" spans="1:28" ht="15.75" customHeight="1" x14ac:dyDescent="0.2">
      <c r="A209" s="196">
        <v>42865</v>
      </c>
      <c r="B209" s="197"/>
      <c r="C209" s="110" t="s">
        <v>1050</v>
      </c>
      <c r="D209" s="60" t="s">
        <v>411</v>
      </c>
      <c r="E209" s="60" t="s">
        <v>1051</v>
      </c>
      <c r="F209" s="60"/>
      <c r="G209" s="60" t="s">
        <v>209</v>
      </c>
      <c r="H209" s="110" t="s">
        <v>1052</v>
      </c>
      <c r="I209" s="131">
        <v>43032</v>
      </c>
      <c r="J209" s="110" t="s">
        <v>30</v>
      </c>
      <c r="K209" s="60" t="s">
        <v>30</v>
      </c>
      <c r="L209" s="60" t="s">
        <v>30</v>
      </c>
      <c r="M209" s="110" t="s">
        <v>145</v>
      </c>
      <c r="N209" s="110" t="s">
        <v>731</v>
      </c>
      <c r="O209" s="60" t="s">
        <v>147</v>
      </c>
      <c r="P209" s="60" t="s">
        <v>1053</v>
      </c>
      <c r="Q209" s="60" t="s">
        <v>147</v>
      </c>
      <c r="R209" s="60" t="s">
        <v>537</v>
      </c>
      <c r="S209" s="131">
        <v>42949</v>
      </c>
      <c r="T209" s="60">
        <v>447</v>
      </c>
      <c r="U209" s="60" t="s">
        <v>38</v>
      </c>
      <c r="V209" s="198">
        <v>536.4</v>
      </c>
      <c r="W209" s="132">
        <v>0</v>
      </c>
      <c r="X209" s="110" t="s">
        <v>115</v>
      </c>
      <c r="Y209" s="199"/>
      <c r="Z209" s="132">
        <v>536.4</v>
      </c>
      <c r="AA209" s="110" t="s">
        <v>41</v>
      </c>
      <c r="AB209" s="200"/>
    </row>
    <row r="210" spans="1:28" ht="15.75" customHeight="1" x14ac:dyDescent="0.2">
      <c r="A210" s="196">
        <v>42871</v>
      </c>
      <c r="B210" s="197"/>
      <c r="C210" s="110" t="s">
        <v>1054</v>
      </c>
      <c r="D210" s="60" t="s">
        <v>607</v>
      </c>
      <c r="E210" s="60" t="s">
        <v>371</v>
      </c>
      <c r="F210" s="60"/>
      <c r="G210" s="60" t="s">
        <v>209</v>
      </c>
      <c r="H210" s="110" t="s">
        <v>1055</v>
      </c>
      <c r="I210" s="131">
        <v>42912</v>
      </c>
      <c r="J210" s="110" t="s">
        <v>30</v>
      </c>
      <c r="K210" s="60" t="s">
        <v>30</v>
      </c>
      <c r="L210" s="60" t="s">
        <v>117</v>
      </c>
      <c r="M210" s="110" t="s">
        <v>147</v>
      </c>
      <c r="N210" s="110" t="s">
        <v>558</v>
      </c>
      <c r="O210" s="60" t="s">
        <v>147</v>
      </c>
      <c r="P210" s="60" t="s">
        <v>559</v>
      </c>
      <c r="Q210" s="60" t="s">
        <v>117</v>
      </c>
      <c r="R210" s="60"/>
      <c r="S210" s="131">
        <v>42894</v>
      </c>
      <c r="T210" s="60">
        <v>2689</v>
      </c>
      <c r="U210" s="60" t="s">
        <v>263</v>
      </c>
      <c r="V210" s="198">
        <v>2496.36</v>
      </c>
      <c r="W210" s="132">
        <v>0</v>
      </c>
      <c r="X210" s="110" t="s">
        <v>35</v>
      </c>
      <c r="Y210" s="199"/>
      <c r="Z210" s="132">
        <v>2496.36</v>
      </c>
      <c r="AA210" s="110" t="s">
        <v>41</v>
      </c>
      <c r="AB210" s="200"/>
    </row>
    <row r="211" spans="1:28" ht="15.75" customHeight="1" x14ac:dyDescent="0.2">
      <c r="A211" s="196">
        <v>42863</v>
      </c>
      <c r="B211" s="197"/>
      <c r="C211" s="110" t="s">
        <v>1056</v>
      </c>
      <c r="D211" s="60" t="s">
        <v>238</v>
      </c>
      <c r="E211" s="60" t="s">
        <v>1057</v>
      </c>
      <c r="F211" s="60"/>
      <c r="G211" s="60" t="s">
        <v>209</v>
      </c>
      <c r="H211" s="110" t="s">
        <v>1058</v>
      </c>
      <c r="I211" s="131">
        <v>42865</v>
      </c>
      <c r="J211" s="110" t="s">
        <v>30</v>
      </c>
      <c r="K211" s="60"/>
      <c r="L211" s="60"/>
      <c r="M211" s="110" t="s">
        <v>147</v>
      </c>
      <c r="N211" s="110" t="s">
        <v>1059</v>
      </c>
      <c r="O211" s="60"/>
      <c r="P211" s="60"/>
      <c r="Q211" s="60"/>
      <c r="R211" s="60"/>
      <c r="S211" s="131">
        <v>42900</v>
      </c>
      <c r="T211" s="60">
        <v>2691.18</v>
      </c>
      <c r="U211" s="60" t="s">
        <v>34</v>
      </c>
      <c r="V211" s="198">
        <v>2817.5</v>
      </c>
      <c r="W211" s="132">
        <v>0</v>
      </c>
      <c r="X211" s="110" t="s">
        <v>35</v>
      </c>
      <c r="Y211" s="199"/>
      <c r="Z211" s="132">
        <v>2817.5</v>
      </c>
      <c r="AA211" s="110" t="s">
        <v>41</v>
      </c>
      <c r="AB211" s="200"/>
    </row>
    <row r="212" spans="1:28" ht="15.75" customHeight="1" x14ac:dyDescent="0.2">
      <c r="A212" s="196">
        <v>42873</v>
      </c>
      <c r="B212" s="197"/>
      <c r="C212" s="110" t="s">
        <v>1060</v>
      </c>
      <c r="D212" s="60" t="s">
        <v>213</v>
      </c>
      <c r="E212" s="60" t="s">
        <v>1061</v>
      </c>
      <c r="F212" s="60"/>
      <c r="G212" s="60" t="s">
        <v>326</v>
      </c>
      <c r="H212" s="110" t="s">
        <v>1062</v>
      </c>
      <c r="I212" s="131">
        <v>42879</v>
      </c>
      <c r="J212" s="110" t="s">
        <v>30</v>
      </c>
      <c r="K212" s="60" t="s">
        <v>30</v>
      </c>
      <c r="L212" s="60" t="s">
        <v>30</v>
      </c>
      <c r="M212" s="110" t="s">
        <v>147</v>
      </c>
      <c r="N212" s="110" t="s">
        <v>1063</v>
      </c>
      <c r="O212" s="60" t="s">
        <v>147</v>
      </c>
      <c r="P212" s="60" t="s">
        <v>1064</v>
      </c>
      <c r="Q212" s="60" t="s">
        <v>147</v>
      </c>
      <c r="R212" s="60" t="s">
        <v>1065</v>
      </c>
      <c r="S212" s="131">
        <v>42900</v>
      </c>
      <c r="T212" s="60">
        <v>1078.5</v>
      </c>
      <c r="U212" s="60" t="s">
        <v>38</v>
      </c>
      <c r="V212" s="198">
        <v>1294.2</v>
      </c>
      <c r="W212" s="132">
        <v>0</v>
      </c>
      <c r="X212" s="110" t="s">
        <v>35</v>
      </c>
      <c r="Y212" s="199"/>
      <c r="Z212" s="132">
        <v>1294.2</v>
      </c>
      <c r="AA212" s="110" t="s">
        <v>41</v>
      </c>
      <c r="AB212" s="200"/>
    </row>
    <row r="213" spans="1:28" ht="15.75" customHeight="1" x14ac:dyDescent="0.2">
      <c r="A213" s="196">
        <v>42874</v>
      </c>
      <c r="B213" s="197"/>
      <c r="C213" s="110" t="s">
        <v>1066</v>
      </c>
      <c r="D213" s="60" t="s">
        <v>1067</v>
      </c>
      <c r="E213" s="60" t="s">
        <v>1068</v>
      </c>
      <c r="F213" s="60"/>
      <c r="G213" s="60" t="s">
        <v>326</v>
      </c>
      <c r="H213" s="110" t="s">
        <v>1069</v>
      </c>
      <c r="I213" s="131">
        <v>42888</v>
      </c>
      <c r="J213" s="110" t="s">
        <v>30</v>
      </c>
      <c r="K213" s="60"/>
      <c r="L213" s="60"/>
      <c r="M213" s="110" t="s">
        <v>147</v>
      </c>
      <c r="N213" s="110" t="s">
        <v>1070</v>
      </c>
      <c r="O213" s="60"/>
      <c r="P213" s="60"/>
      <c r="Q213" s="60"/>
      <c r="R213" s="60"/>
      <c r="S213" s="131">
        <v>42907</v>
      </c>
      <c r="T213" s="60">
        <v>819.25</v>
      </c>
      <c r="U213" s="60" t="s">
        <v>38</v>
      </c>
      <c r="V213" s="198">
        <v>983.1</v>
      </c>
      <c r="W213" s="132">
        <v>0</v>
      </c>
      <c r="X213" s="110" t="s">
        <v>109</v>
      </c>
      <c r="Y213" s="199"/>
      <c r="Z213" s="132">
        <v>983.1</v>
      </c>
      <c r="AA213" s="110" t="s">
        <v>41</v>
      </c>
      <c r="AB213" s="200"/>
    </row>
    <row r="214" spans="1:28" ht="15.75" customHeight="1" x14ac:dyDescent="0.2">
      <c r="A214" s="196">
        <v>42879</v>
      </c>
      <c r="B214" s="197"/>
      <c r="C214" s="110" t="s">
        <v>1071</v>
      </c>
      <c r="D214" s="60" t="s">
        <v>207</v>
      </c>
      <c r="E214" s="60" t="s">
        <v>1072</v>
      </c>
      <c r="F214" s="60"/>
      <c r="G214" s="60" t="s">
        <v>326</v>
      </c>
      <c r="H214" s="110" t="s">
        <v>1073</v>
      </c>
      <c r="I214" s="131">
        <v>42954</v>
      </c>
      <c r="J214" s="110" t="s">
        <v>30</v>
      </c>
      <c r="K214" s="60" t="s">
        <v>31</v>
      </c>
      <c r="L214" s="60"/>
      <c r="M214" s="110" t="s">
        <v>143</v>
      </c>
      <c r="N214" s="110" t="s">
        <v>1074</v>
      </c>
      <c r="O214" s="60" t="s">
        <v>127</v>
      </c>
      <c r="P214" s="60" t="s">
        <v>236</v>
      </c>
      <c r="Q214" s="60"/>
      <c r="R214" s="60"/>
      <c r="S214" s="131">
        <v>42919</v>
      </c>
      <c r="T214" s="60">
        <v>1800</v>
      </c>
      <c r="U214" s="60" t="s">
        <v>38</v>
      </c>
      <c r="V214" s="198">
        <v>2160</v>
      </c>
      <c r="W214" s="132">
        <v>1920</v>
      </c>
      <c r="X214" s="110" t="s">
        <v>106</v>
      </c>
      <c r="Y214" s="199"/>
      <c r="Z214" s="132">
        <v>1080</v>
      </c>
      <c r="AA214" s="110" t="s">
        <v>41</v>
      </c>
      <c r="AB214" s="200"/>
    </row>
    <row r="215" spans="1:28" ht="15.75" customHeight="1" x14ac:dyDescent="0.2">
      <c r="A215" s="196">
        <v>42879</v>
      </c>
      <c r="B215" s="197"/>
      <c r="C215" s="110" t="s">
        <v>1071</v>
      </c>
      <c r="D215" s="60" t="s">
        <v>207</v>
      </c>
      <c r="E215" s="60" t="s">
        <v>1072</v>
      </c>
      <c r="F215" s="60"/>
      <c r="G215" s="60" t="s">
        <v>326</v>
      </c>
      <c r="H215" s="110" t="s">
        <v>1073</v>
      </c>
      <c r="I215" s="131">
        <v>42954</v>
      </c>
      <c r="J215" s="110" t="s">
        <v>30</v>
      </c>
      <c r="K215" s="60" t="s">
        <v>31</v>
      </c>
      <c r="L215" s="60"/>
      <c r="M215" s="110" t="s">
        <v>143</v>
      </c>
      <c r="N215" s="110" t="s">
        <v>1074</v>
      </c>
      <c r="O215" s="60" t="s">
        <v>127</v>
      </c>
      <c r="P215" s="60" t="s">
        <v>236</v>
      </c>
      <c r="Q215" s="60"/>
      <c r="R215" s="60"/>
      <c r="S215" s="131">
        <v>42998</v>
      </c>
      <c r="T215" s="60">
        <v>1600</v>
      </c>
      <c r="U215" s="60" t="s">
        <v>38</v>
      </c>
      <c r="V215" s="198">
        <v>1920</v>
      </c>
      <c r="W215" s="132">
        <v>0</v>
      </c>
      <c r="X215" s="110" t="s">
        <v>106</v>
      </c>
      <c r="Y215" s="199"/>
      <c r="Z215" s="132">
        <v>1920</v>
      </c>
      <c r="AA215" s="110" t="s">
        <v>41</v>
      </c>
      <c r="AB215" s="200"/>
    </row>
    <row r="216" spans="1:28" ht="15.75" customHeight="1" x14ac:dyDescent="0.2">
      <c r="A216" s="196">
        <v>42878</v>
      </c>
      <c r="B216" s="197"/>
      <c r="C216" s="110" t="s">
        <v>1075</v>
      </c>
      <c r="D216" s="60" t="s">
        <v>207</v>
      </c>
      <c r="E216" s="60" t="s">
        <v>1076</v>
      </c>
      <c r="F216" s="60"/>
      <c r="G216" s="60" t="s">
        <v>209</v>
      </c>
      <c r="H216" s="110" t="s">
        <v>1077</v>
      </c>
      <c r="I216" s="131">
        <v>42933</v>
      </c>
      <c r="J216" s="110" t="s">
        <v>30</v>
      </c>
      <c r="K216" s="60"/>
      <c r="L216" s="60"/>
      <c r="M216" s="110" t="s">
        <v>143</v>
      </c>
      <c r="N216" s="110" t="s">
        <v>1078</v>
      </c>
      <c r="O216" s="60"/>
      <c r="P216" s="60"/>
      <c r="Q216" s="60"/>
      <c r="R216" s="60"/>
      <c r="S216" s="131">
        <v>42885</v>
      </c>
      <c r="T216" s="60">
        <v>1500</v>
      </c>
      <c r="U216" s="60" t="s">
        <v>38</v>
      </c>
      <c r="V216" s="198">
        <v>1800</v>
      </c>
      <c r="W216" s="132">
        <v>0</v>
      </c>
      <c r="X216" s="110" t="s">
        <v>106</v>
      </c>
      <c r="Y216" s="199"/>
      <c r="Z216" s="132">
        <v>1800</v>
      </c>
      <c r="AA216" s="110" t="s">
        <v>41</v>
      </c>
      <c r="AB216" s="200"/>
    </row>
    <row r="217" spans="1:28" ht="15.75" customHeight="1" x14ac:dyDescent="0.2">
      <c r="A217" s="196">
        <v>43050</v>
      </c>
      <c r="B217" s="197"/>
      <c r="C217" s="110" t="s">
        <v>1079</v>
      </c>
      <c r="D217" s="60" t="s">
        <v>213</v>
      </c>
      <c r="E217" s="60" t="s">
        <v>1080</v>
      </c>
      <c r="F217" s="60"/>
      <c r="G217" s="60" t="s">
        <v>326</v>
      </c>
      <c r="H217" s="110" t="s">
        <v>1081</v>
      </c>
      <c r="I217" s="131">
        <v>43182</v>
      </c>
      <c r="J217" s="110" t="s">
        <v>30</v>
      </c>
      <c r="K217" s="60"/>
      <c r="L217" s="60"/>
      <c r="M217" s="110" t="s">
        <v>147</v>
      </c>
      <c r="N217" s="110" t="s">
        <v>682</v>
      </c>
      <c r="O217" s="60"/>
      <c r="P217" s="60"/>
      <c r="Q217" s="60"/>
      <c r="R217" s="60"/>
      <c r="S217" s="131">
        <v>43068</v>
      </c>
      <c r="T217" s="60">
        <v>2650</v>
      </c>
      <c r="U217" s="60" t="s">
        <v>38</v>
      </c>
      <c r="V217" s="198">
        <v>3180</v>
      </c>
      <c r="W217" s="132">
        <v>0</v>
      </c>
      <c r="X217" s="110" t="s">
        <v>35</v>
      </c>
      <c r="Y217" s="199"/>
      <c r="Z217" s="132">
        <v>3180</v>
      </c>
      <c r="AA217" s="110" t="s">
        <v>732</v>
      </c>
      <c r="AB217" s="200"/>
    </row>
    <row r="218" spans="1:28" ht="15.75" customHeight="1" x14ac:dyDescent="0.2">
      <c r="A218" s="196" t="s">
        <v>1082</v>
      </c>
      <c r="B218" s="197"/>
      <c r="C218" s="110" t="s">
        <v>1083</v>
      </c>
      <c r="D218" s="60" t="s">
        <v>1084</v>
      </c>
      <c r="E218" s="60" t="s">
        <v>1085</v>
      </c>
      <c r="F218" s="60"/>
      <c r="G218" s="60" t="s">
        <v>209</v>
      </c>
      <c r="H218" s="110" t="s">
        <v>1086</v>
      </c>
      <c r="I218" s="131" t="s">
        <v>1087</v>
      </c>
      <c r="J218" s="110" t="s">
        <v>31</v>
      </c>
      <c r="K218" s="60" t="s">
        <v>30</v>
      </c>
      <c r="L218" s="60" t="s">
        <v>31</v>
      </c>
      <c r="M218" s="110" t="s">
        <v>135</v>
      </c>
      <c r="N218" s="110">
        <v>17702</v>
      </c>
      <c r="O218" s="60" t="s">
        <v>143</v>
      </c>
      <c r="P218" s="60">
        <v>4050502589</v>
      </c>
      <c r="Q218" s="60" t="s">
        <v>39</v>
      </c>
      <c r="R218" s="60" t="s">
        <v>1017</v>
      </c>
      <c r="S218" s="131" t="s">
        <v>1088</v>
      </c>
      <c r="T218" s="60">
        <v>3000</v>
      </c>
      <c r="U218" s="60" t="s">
        <v>263</v>
      </c>
      <c r="V218" s="198">
        <v>2261.9299999999998</v>
      </c>
      <c r="W218" s="132">
        <v>1001.01</v>
      </c>
      <c r="X218" s="110" t="s">
        <v>35</v>
      </c>
      <c r="Y218" s="199"/>
      <c r="Z218" s="132">
        <v>1001.01</v>
      </c>
      <c r="AA218" s="110" t="s">
        <v>41</v>
      </c>
      <c r="AB218" s="200" t="s">
        <v>696</v>
      </c>
    </row>
    <row r="219" spans="1:28" ht="15.75" customHeight="1" x14ac:dyDescent="0.2">
      <c r="A219" s="196">
        <v>42882</v>
      </c>
      <c r="B219" s="197"/>
      <c r="C219" s="110" t="s">
        <v>1089</v>
      </c>
      <c r="D219" s="60" t="s">
        <v>238</v>
      </c>
      <c r="E219" s="60" t="s">
        <v>1090</v>
      </c>
      <c r="F219" s="60"/>
      <c r="G219" s="60" t="s">
        <v>209</v>
      </c>
      <c r="H219" s="110" t="s">
        <v>1091</v>
      </c>
      <c r="I219" s="131">
        <v>42932</v>
      </c>
      <c r="J219" s="110" t="s">
        <v>30</v>
      </c>
      <c r="K219" s="60" t="s">
        <v>117</v>
      </c>
      <c r="L219" s="60"/>
      <c r="M219" s="110" t="s">
        <v>147</v>
      </c>
      <c r="N219" s="110" t="s">
        <v>1092</v>
      </c>
      <c r="O219" s="60" t="s">
        <v>117</v>
      </c>
      <c r="P219" s="60"/>
      <c r="Q219" s="60"/>
      <c r="R219" s="60"/>
      <c r="S219" s="131">
        <v>42907</v>
      </c>
      <c r="T219" s="60">
        <v>2780.88</v>
      </c>
      <c r="U219" s="60" t="s">
        <v>34</v>
      </c>
      <c r="V219" s="198">
        <v>2911.4</v>
      </c>
      <c r="W219" s="132">
        <v>0</v>
      </c>
      <c r="X219" s="110" t="s">
        <v>35</v>
      </c>
      <c r="Y219" s="199"/>
      <c r="Z219" s="132">
        <v>2911.41</v>
      </c>
      <c r="AA219" s="110" t="s">
        <v>41</v>
      </c>
      <c r="AB219" s="200"/>
    </row>
    <row r="220" spans="1:28" ht="15.75" customHeight="1" x14ac:dyDescent="0.2">
      <c r="A220" s="196">
        <v>42851</v>
      </c>
      <c r="B220" s="197"/>
      <c r="C220" s="110" t="s">
        <v>1093</v>
      </c>
      <c r="D220" s="60" t="s">
        <v>781</v>
      </c>
      <c r="E220" s="60" t="s">
        <v>1094</v>
      </c>
      <c r="F220" s="60"/>
      <c r="G220" s="60" t="s">
        <v>209</v>
      </c>
      <c r="H220" s="110" t="s">
        <v>1095</v>
      </c>
      <c r="I220" s="131">
        <v>42906</v>
      </c>
      <c r="J220" s="110" t="s">
        <v>30</v>
      </c>
      <c r="K220" s="60" t="s">
        <v>30</v>
      </c>
      <c r="L220" s="60" t="s">
        <v>30</v>
      </c>
      <c r="M220" s="110" t="s">
        <v>143</v>
      </c>
      <c r="N220" s="110" t="s">
        <v>1096</v>
      </c>
      <c r="O220" s="60" t="s">
        <v>143</v>
      </c>
      <c r="P220" s="60" t="s">
        <v>1097</v>
      </c>
      <c r="Q220" s="60" t="s">
        <v>143</v>
      </c>
      <c r="R220" s="60"/>
      <c r="S220" s="131">
        <v>42970</v>
      </c>
      <c r="T220" s="60">
        <v>1850</v>
      </c>
      <c r="U220" s="60" t="s">
        <v>38</v>
      </c>
      <c r="V220" s="198">
        <v>2220</v>
      </c>
      <c r="W220" s="132">
        <v>0</v>
      </c>
      <c r="X220" s="110" t="s">
        <v>35</v>
      </c>
      <c r="Y220" s="199"/>
      <c r="Z220" s="132">
        <v>2220</v>
      </c>
      <c r="AA220" s="110" t="s">
        <v>41</v>
      </c>
      <c r="AB220" s="200"/>
    </row>
    <row r="221" spans="1:28" ht="15.75" customHeight="1" x14ac:dyDescent="0.2">
      <c r="A221" s="196">
        <v>42912</v>
      </c>
      <c r="B221" s="197"/>
      <c r="C221" s="110" t="s">
        <v>1098</v>
      </c>
      <c r="D221" s="60" t="s">
        <v>366</v>
      </c>
      <c r="E221" s="60" t="s">
        <v>586</v>
      </c>
      <c r="F221" s="60"/>
      <c r="G221" s="60" t="s">
        <v>209</v>
      </c>
      <c r="H221" s="110" t="s">
        <v>1099</v>
      </c>
      <c r="I221" s="131">
        <v>42912</v>
      </c>
      <c r="J221" s="110" t="s">
        <v>30</v>
      </c>
      <c r="K221" s="60"/>
      <c r="L221" s="60"/>
      <c r="M221" s="110" t="s">
        <v>147</v>
      </c>
      <c r="N221" s="110" t="s">
        <v>1100</v>
      </c>
      <c r="O221" s="60"/>
      <c r="P221" s="60"/>
      <c r="Q221" s="60"/>
      <c r="R221" s="60"/>
      <c r="S221" s="131">
        <v>43006</v>
      </c>
      <c r="T221" s="60">
        <v>1360</v>
      </c>
      <c r="U221" s="60" t="s">
        <v>38</v>
      </c>
      <c r="V221" s="198">
        <v>1632</v>
      </c>
      <c r="W221" s="132">
        <v>0</v>
      </c>
      <c r="X221" s="110" t="s">
        <v>105</v>
      </c>
      <c r="Y221" s="199"/>
      <c r="Z221" s="132">
        <v>1632</v>
      </c>
      <c r="AA221" s="110" t="s">
        <v>41</v>
      </c>
      <c r="AB221" s="200"/>
    </row>
    <row r="222" spans="1:28" ht="15.75" customHeight="1" x14ac:dyDescent="0.2">
      <c r="A222" s="196">
        <v>42879</v>
      </c>
      <c r="B222" s="197"/>
      <c r="C222" s="110" t="s">
        <v>1101</v>
      </c>
      <c r="D222" s="60" t="s">
        <v>370</v>
      </c>
      <c r="E222" s="60" t="s">
        <v>378</v>
      </c>
      <c r="F222" s="60"/>
      <c r="G222" s="60" t="s">
        <v>209</v>
      </c>
      <c r="H222" s="110" t="s">
        <v>1102</v>
      </c>
      <c r="I222" s="131">
        <v>42912</v>
      </c>
      <c r="J222" s="110" t="s">
        <v>30</v>
      </c>
      <c r="K222" s="60" t="s">
        <v>30</v>
      </c>
      <c r="L222" s="60"/>
      <c r="M222" s="110" t="s">
        <v>147</v>
      </c>
      <c r="N222" s="110" t="s">
        <v>1021</v>
      </c>
      <c r="O222" s="60" t="s">
        <v>147</v>
      </c>
      <c r="P222" s="60" t="s">
        <v>1103</v>
      </c>
      <c r="Q222" s="60"/>
      <c r="R222" s="60"/>
      <c r="S222" s="131">
        <v>42902</v>
      </c>
      <c r="T222" s="60">
        <v>2689</v>
      </c>
      <c r="U222" s="60" t="s">
        <v>263</v>
      </c>
      <c r="V222" s="198">
        <v>2513.2800000000002</v>
      </c>
      <c r="W222" s="132">
        <v>0</v>
      </c>
      <c r="X222" s="110" t="s">
        <v>35</v>
      </c>
      <c r="Y222" s="199"/>
      <c r="Z222" s="132">
        <v>2513.2800000000002</v>
      </c>
      <c r="AA222" s="110" t="s">
        <v>41</v>
      </c>
      <c r="AB222" s="200" t="s">
        <v>696</v>
      </c>
    </row>
    <row r="223" spans="1:28" ht="15.75" customHeight="1" x14ac:dyDescent="0.2">
      <c r="A223" s="196">
        <v>42902</v>
      </c>
      <c r="B223" s="197"/>
      <c r="C223" s="110" t="s">
        <v>1104</v>
      </c>
      <c r="D223" s="60" t="s">
        <v>207</v>
      </c>
      <c r="E223" s="60" t="s">
        <v>1105</v>
      </c>
      <c r="F223" s="60"/>
      <c r="G223" s="60" t="s">
        <v>209</v>
      </c>
      <c r="H223" s="110" t="s">
        <v>1106</v>
      </c>
      <c r="I223" s="131">
        <v>42912</v>
      </c>
      <c r="J223" s="110" t="s">
        <v>30</v>
      </c>
      <c r="K223" s="60"/>
      <c r="L223" s="60"/>
      <c r="M223" s="110" t="s">
        <v>32</v>
      </c>
      <c r="N223" s="110" t="s">
        <v>1107</v>
      </c>
      <c r="O223" s="60"/>
      <c r="P223" s="60"/>
      <c r="Q223" s="60"/>
      <c r="R223" s="60"/>
      <c r="S223" s="131">
        <v>42991</v>
      </c>
      <c r="T223" s="60">
        <v>2100</v>
      </c>
      <c r="U223" s="60" t="s">
        <v>38</v>
      </c>
      <c r="V223" s="198">
        <v>2520</v>
      </c>
      <c r="W223" s="132">
        <v>300</v>
      </c>
      <c r="X223" s="110" t="s">
        <v>106</v>
      </c>
      <c r="Y223" s="199"/>
      <c r="Z223" s="132">
        <v>2520</v>
      </c>
      <c r="AA223" s="110" t="s">
        <v>41</v>
      </c>
      <c r="AB223" s="200"/>
    </row>
    <row r="224" spans="1:28" ht="15.75" customHeight="1" x14ac:dyDescent="0.2">
      <c r="A224" s="196">
        <v>42902</v>
      </c>
      <c r="B224" s="197"/>
      <c r="C224" s="110" t="s">
        <v>1104</v>
      </c>
      <c r="D224" s="60" t="s">
        <v>207</v>
      </c>
      <c r="E224" s="60" t="s">
        <v>1105</v>
      </c>
      <c r="F224" s="60"/>
      <c r="G224" s="60" t="s">
        <v>209</v>
      </c>
      <c r="H224" s="110" t="s">
        <v>1106</v>
      </c>
      <c r="I224" s="131">
        <v>42941</v>
      </c>
      <c r="J224" s="110" t="s">
        <v>30</v>
      </c>
      <c r="K224" s="60"/>
      <c r="L224" s="60"/>
      <c r="M224" s="110" t="s">
        <v>32</v>
      </c>
      <c r="N224" s="110" t="s">
        <v>1107</v>
      </c>
      <c r="O224" s="60"/>
      <c r="P224" s="60"/>
      <c r="Q224" s="60"/>
      <c r="R224" s="60"/>
      <c r="S224" s="131">
        <v>42993</v>
      </c>
      <c r="T224" s="60">
        <v>250</v>
      </c>
      <c r="U224" s="60" t="s">
        <v>38</v>
      </c>
      <c r="V224" s="198">
        <v>300</v>
      </c>
      <c r="W224" s="132">
        <v>0</v>
      </c>
      <c r="X224" s="110" t="s">
        <v>106</v>
      </c>
      <c r="Y224" s="199"/>
      <c r="Z224" s="132">
        <v>300</v>
      </c>
      <c r="AA224" s="110" t="s">
        <v>41</v>
      </c>
      <c r="AB224" s="200"/>
    </row>
    <row r="225" spans="1:28" ht="15.75" customHeight="1" x14ac:dyDescent="0.2">
      <c r="A225" s="196">
        <v>42878</v>
      </c>
      <c r="B225" s="197"/>
      <c r="C225" s="110" t="s">
        <v>1108</v>
      </c>
      <c r="D225" s="60" t="s">
        <v>238</v>
      </c>
      <c r="E225" s="60" t="s">
        <v>1109</v>
      </c>
      <c r="F225" s="60"/>
      <c r="G225" s="60" t="s">
        <v>209</v>
      </c>
      <c r="H225" s="110" t="s">
        <v>1110</v>
      </c>
      <c r="I225" s="131">
        <v>42881</v>
      </c>
      <c r="J225" s="110" t="s">
        <v>30</v>
      </c>
      <c r="K225" s="60"/>
      <c r="L225" s="60"/>
      <c r="M225" s="110" t="s">
        <v>32</v>
      </c>
      <c r="N225" s="110" t="s">
        <v>333</v>
      </c>
      <c r="O225" s="60"/>
      <c r="P225" s="60"/>
      <c r="Q225" s="60"/>
      <c r="R225" s="60"/>
      <c r="S225" s="131">
        <v>42900</v>
      </c>
      <c r="T225" s="60">
        <v>2242.65</v>
      </c>
      <c r="U225" s="60" t="s">
        <v>34</v>
      </c>
      <c r="V225" s="198">
        <v>2347.92</v>
      </c>
      <c r="W225" s="132">
        <v>617.98</v>
      </c>
      <c r="X225" s="110" t="s">
        <v>35</v>
      </c>
      <c r="Y225" s="199"/>
      <c r="Z225" s="132">
        <v>2347.91</v>
      </c>
      <c r="AA225" s="110" t="s">
        <v>41</v>
      </c>
      <c r="AB225" s="200"/>
    </row>
    <row r="226" spans="1:28" ht="15.75" customHeight="1" x14ac:dyDescent="0.2">
      <c r="A226" s="196">
        <v>42878</v>
      </c>
      <c r="B226" s="197"/>
      <c r="C226" s="110" t="s">
        <v>1108</v>
      </c>
      <c r="D226" s="60" t="s">
        <v>238</v>
      </c>
      <c r="E226" s="60" t="s">
        <v>1109</v>
      </c>
      <c r="F226" s="60"/>
      <c r="G226" s="60" t="s">
        <v>209</v>
      </c>
      <c r="H226" s="110" t="s">
        <v>1110</v>
      </c>
      <c r="I226" s="131">
        <v>42881</v>
      </c>
      <c r="J226" s="110" t="s">
        <v>30</v>
      </c>
      <c r="K226" s="60"/>
      <c r="L226" s="60"/>
      <c r="M226" s="110" t="s">
        <v>32</v>
      </c>
      <c r="N226" s="110" t="s">
        <v>333</v>
      </c>
      <c r="O226" s="60"/>
      <c r="P226" s="60"/>
      <c r="Q226" s="60"/>
      <c r="R226" s="60"/>
      <c r="S226" s="131">
        <v>42907</v>
      </c>
      <c r="T226" s="60">
        <v>590</v>
      </c>
      <c r="U226" s="60" t="s">
        <v>34</v>
      </c>
      <c r="V226" s="198">
        <v>617.67999999999995</v>
      </c>
      <c r="W226" s="132">
        <v>0</v>
      </c>
      <c r="X226" s="110" t="s">
        <v>35</v>
      </c>
      <c r="Y226" s="199"/>
      <c r="Z226" s="132">
        <v>617.69000000000005</v>
      </c>
      <c r="AA226" s="110" t="s">
        <v>41</v>
      </c>
      <c r="AB226" s="200"/>
    </row>
    <row r="227" spans="1:28" ht="15.75" customHeight="1" x14ac:dyDescent="0.2">
      <c r="A227" s="196">
        <v>42877</v>
      </c>
      <c r="B227" s="197"/>
      <c r="C227" s="110" t="s">
        <v>1111</v>
      </c>
      <c r="D227" s="60" t="s">
        <v>238</v>
      </c>
      <c r="E227" s="60" t="s">
        <v>1112</v>
      </c>
      <c r="F227" s="60"/>
      <c r="G227" s="60" t="s">
        <v>209</v>
      </c>
      <c r="H227" s="110" t="s">
        <v>1113</v>
      </c>
      <c r="I227" s="131">
        <v>42906</v>
      </c>
      <c r="J227" s="110" t="s">
        <v>30</v>
      </c>
      <c r="K227" s="60"/>
      <c r="L227" s="60"/>
      <c r="M227" s="110" t="s">
        <v>149</v>
      </c>
      <c r="N227" s="110" t="s">
        <v>1114</v>
      </c>
      <c r="O227" s="60"/>
      <c r="P227" s="60"/>
      <c r="Q227" s="60"/>
      <c r="R227" s="60"/>
      <c r="S227" s="131">
        <v>42921</v>
      </c>
      <c r="T227" s="60">
        <v>3229.41</v>
      </c>
      <c r="U227" s="60" t="s">
        <v>34</v>
      </c>
      <c r="V227" s="198">
        <v>3380.99</v>
      </c>
      <c r="W227" s="132">
        <v>0</v>
      </c>
      <c r="X227" s="110" t="s">
        <v>35</v>
      </c>
      <c r="Y227" s="199"/>
      <c r="Z227" s="132">
        <v>3380.99</v>
      </c>
      <c r="AA227" s="110" t="s">
        <v>41</v>
      </c>
      <c r="AB227" s="200"/>
    </row>
    <row r="228" spans="1:28" ht="15.75" customHeight="1" x14ac:dyDescent="0.2">
      <c r="A228" s="196">
        <v>42912</v>
      </c>
      <c r="B228" s="197"/>
      <c r="C228" s="110" t="s">
        <v>1115</v>
      </c>
      <c r="D228" s="60" t="s">
        <v>213</v>
      </c>
      <c r="E228" s="60" t="s">
        <v>1116</v>
      </c>
      <c r="F228" s="60"/>
      <c r="G228" s="60" t="s">
        <v>209</v>
      </c>
      <c r="H228" s="110" t="s">
        <v>1117</v>
      </c>
      <c r="I228" s="131">
        <v>42947</v>
      </c>
      <c r="J228" s="110" t="s">
        <v>30</v>
      </c>
      <c r="K228" s="60"/>
      <c r="L228" s="60"/>
      <c r="M228" s="110" t="s">
        <v>32</v>
      </c>
      <c r="N228" s="110" t="s">
        <v>797</v>
      </c>
      <c r="O228" s="60"/>
      <c r="P228" s="60"/>
      <c r="Q228" s="60"/>
      <c r="R228" s="60"/>
      <c r="S228" s="131">
        <v>42951</v>
      </c>
      <c r="T228" s="60">
        <v>1435</v>
      </c>
      <c r="U228" s="60" t="s">
        <v>38</v>
      </c>
      <c r="V228" s="198">
        <v>1722</v>
      </c>
      <c r="W228" s="132">
        <v>1722</v>
      </c>
      <c r="X228" s="110" t="s">
        <v>35</v>
      </c>
      <c r="Y228" s="199"/>
      <c r="Z228" s="132">
        <v>1722</v>
      </c>
      <c r="AA228" s="110" t="s">
        <v>405</v>
      </c>
      <c r="AB228" s="200" t="s">
        <v>1118</v>
      </c>
    </row>
    <row r="229" spans="1:28" ht="15.75" customHeight="1" x14ac:dyDescent="0.2">
      <c r="A229" s="196">
        <v>42892</v>
      </c>
      <c r="B229" s="197"/>
      <c r="C229" s="110" t="s">
        <v>1119</v>
      </c>
      <c r="D229" s="60" t="s">
        <v>366</v>
      </c>
      <c r="E229" s="60" t="s">
        <v>461</v>
      </c>
      <c r="F229" s="60"/>
      <c r="G229" s="60" t="s">
        <v>209</v>
      </c>
      <c r="H229" s="110" t="s">
        <v>1120</v>
      </c>
      <c r="I229" s="131">
        <v>42892</v>
      </c>
      <c r="J229" s="110" t="s">
        <v>30</v>
      </c>
      <c r="K229" s="60"/>
      <c r="L229" s="60"/>
      <c r="M229" s="110" t="s">
        <v>147</v>
      </c>
      <c r="N229" s="110" t="s">
        <v>1121</v>
      </c>
      <c r="O229" s="60"/>
      <c r="P229" s="60"/>
      <c r="Q229" s="60"/>
      <c r="R229" s="60"/>
      <c r="S229" s="131">
        <v>42914</v>
      </c>
      <c r="T229" s="60">
        <v>1360</v>
      </c>
      <c r="U229" s="60" t="s">
        <v>38</v>
      </c>
      <c r="V229" s="198">
        <v>1632</v>
      </c>
      <c r="W229" s="132">
        <v>0</v>
      </c>
      <c r="X229" s="110" t="s">
        <v>35</v>
      </c>
      <c r="Y229" s="199"/>
      <c r="Z229" s="132">
        <v>1632</v>
      </c>
      <c r="AA229" s="110" t="s">
        <v>41</v>
      </c>
      <c r="AB229" s="200"/>
    </row>
    <row r="230" spans="1:28" ht="15.75" customHeight="1" x14ac:dyDescent="0.2">
      <c r="A230" s="196">
        <v>42891</v>
      </c>
      <c r="B230" s="197"/>
      <c r="C230" s="110" t="s">
        <v>1122</v>
      </c>
      <c r="D230" s="60" t="s">
        <v>1123</v>
      </c>
      <c r="E230" s="60" t="s">
        <v>1124</v>
      </c>
      <c r="F230" s="60"/>
      <c r="G230" s="60" t="s">
        <v>326</v>
      </c>
      <c r="H230" s="110" t="s">
        <v>1125</v>
      </c>
      <c r="I230" s="131">
        <v>42975</v>
      </c>
      <c r="J230" s="110" t="s">
        <v>30</v>
      </c>
      <c r="K230" s="60"/>
      <c r="L230" s="60"/>
      <c r="M230" s="110" t="s">
        <v>145</v>
      </c>
      <c r="N230" s="110" t="s">
        <v>1126</v>
      </c>
      <c r="O230" s="60"/>
      <c r="P230" s="60"/>
      <c r="Q230" s="60"/>
      <c r="R230" s="60"/>
      <c r="S230" s="131">
        <v>42930</v>
      </c>
      <c r="T230" s="60">
        <v>1350</v>
      </c>
      <c r="U230" s="60" t="s">
        <v>38</v>
      </c>
      <c r="V230" s="198">
        <v>1620</v>
      </c>
      <c r="W230" s="132">
        <v>0</v>
      </c>
      <c r="X230" s="110" t="s">
        <v>35</v>
      </c>
      <c r="Y230" s="199"/>
      <c r="Z230" s="132">
        <v>1620</v>
      </c>
      <c r="AA230" s="110" t="s">
        <v>41</v>
      </c>
      <c r="AB230" s="200" t="s">
        <v>696</v>
      </c>
    </row>
    <row r="231" spans="1:28" ht="15.75" customHeight="1" x14ac:dyDescent="0.2">
      <c r="A231" s="196">
        <v>42895</v>
      </c>
      <c r="B231" s="197"/>
      <c r="C231" s="110" t="s">
        <v>1127</v>
      </c>
      <c r="D231" s="60" t="s">
        <v>339</v>
      </c>
      <c r="E231" s="60" t="s">
        <v>1128</v>
      </c>
      <c r="F231" s="60"/>
      <c r="G231" s="60" t="s">
        <v>326</v>
      </c>
      <c r="H231" s="110" t="s">
        <v>1129</v>
      </c>
      <c r="I231" s="131">
        <v>42909</v>
      </c>
      <c r="J231" s="110" t="s">
        <v>30</v>
      </c>
      <c r="K231" s="60"/>
      <c r="L231" s="60"/>
      <c r="M231" s="110" t="s">
        <v>143</v>
      </c>
      <c r="N231" s="110" t="s">
        <v>409</v>
      </c>
      <c r="O231" s="60"/>
      <c r="P231" s="60"/>
      <c r="Q231" s="60"/>
      <c r="R231" s="60"/>
      <c r="S231" s="131">
        <v>42908</v>
      </c>
      <c r="T231" s="60">
        <v>2116.5</v>
      </c>
      <c r="U231" s="60" t="s">
        <v>263</v>
      </c>
      <c r="V231" s="198">
        <v>1978.18</v>
      </c>
      <c r="W231" s="132">
        <v>0</v>
      </c>
      <c r="X231" s="110" t="s">
        <v>35</v>
      </c>
      <c r="Y231" s="199"/>
      <c r="Z231" s="132">
        <v>1978.19</v>
      </c>
      <c r="AA231" s="110" t="s">
        <v>41</v>
      </c>
      <c r="AB231" s="200"/>
    </row>
    <row r="232" spans="1:28" ht="15.75" customHeight="1" x14ac:dyDescent="0.2">
      <c r="A232" s="196">
        <v>42943</v>
      </c>
      <c r="B232" s="197"/>
      <c r="C232" s="110" t="s">
        <v>1130</v>
      </c>
      <c r="D232" s="60" t="s">
        <v>335</v>
      </c>
      <c r="E232" s="60" t="s">
        <v>1131</v>
      </c>
      <c r="F232" s="60"/>
      <c r="G232" s="60" t="s">
        <v>209</v>
      </c>
      <c r="H232" s="110" t="s">
        <v>1132</v>
      </c>
      <c r="I232" s="131">
        <v>42989</v>
      </c>
      <c r="J232" s="110" t="s">
        <v>30</v>
      </c>
      <c r="K232" s="60" t="s">
        <v>30</v>
      </c>
      <c r="L232" s="60"/>
      <c r="M232" s="110" t="s">
        <v>149</v>
      </c>
      <c r="N232" s="110" t="s">
        <v>1133</v>
      </c>
      <c r="O232" s="60" t="s">
        <v>149</v>
      </c>
      <c r="P232" s="60" t="s">
        <v>1134</v>
      </c>
      <c r="Q232" s="60"/>
      <c r="R232" s="60"/>
      <c r="S232" s="131">
        <v>43019</v>
      </c>
      <c r="T232" s="60">
        <v>615</v>
      </c>
      <c r="U232" s="60" t="s">
        <v>38</v>
      </c>
      <c r="V232" s="198">
        <v>738</v>
      </c>
      <c r="W232" s="132">
        <v>738</v>
      </c>
      <c r="X232" s="110" t="s">
        <v>35</v>
      </c>
      <c r="Y232" s="199"/>
      <c r="Z232" s="132">
        <v>738</v>
      </c>
      <c r="AA232" s="110" t="s">
        <v>405</v>
      </c>
      <c r="AB232" s="200" t="s">
        <v>1118</v>
      </c>
    </row>
    <row r="233" spans="1:28" ht="15.75" customHeight="1" x14ac:dyDescent="0.2">
      <c r="A233" s="196">
        <v>42885</v>
      </c>
      <c r="B233" s="197"/>
      <c r="C233" s="110" t="s">
        <v>1135</v>
      </c>
      <c r="D233" s="60" t="s">
        <v>377</v>
      </c>
      <c r="E233" s="60" t="s">
        <v>371</v>
      </c>
      <c r="F233" s="60"/>
      <c r="G233" s="60" t="s">
        <v>209</v>
      </c>
      <c r="H233" s="110" t="s">
        <v>1136</v>
      </c>
      <c r="I233" s="131">
        <v>42934</v>
      </c>
      <c r="J233" s="110" t="s">
        <v>30</v>
      </c>
      <c r="K233" s="60"/>
      <c r="L233" s="60"/>
      <c r="M233" s="110" t="s">
        <v>147</v>
      </c>
      <c r="N233" s="110" t="s">
        <v>1137</v>
      </c>
      <c r="O233" s="60"/>
      <c r="P233" s="60"/>
      <c r="Q233" s="60"/>
      <c r="R233" s="60"/>
      <c r="S233" s="131">
        <v>42930</v>
      </c>
      <c r="T233" s="60">
        <v>2689</v>
      </c>
      <c r="U233" s="60" t="s">
        <v>263</v>
      </c>
      <c r="V233" s="198">
        <v>2513.2800000000002</v>
      </c>
      <c r="W233" s="132">
        <v>418.88</v>
      </c>
      <c r="X233" s="110" t="s">
        <v>35</v>
      </c>
      <c r="Y233" s="199"/>
      <c r="Z233" s="132">
        <v>2513.2800000000002</v>
      </c>
      <c r="AA233" s="110" t="s">
        <v>41</v>
      </c>
      <c r="AB233" s="200" t="s">
        <v>696</v>
      </c>
    </row>
    <row r="234" spans="1:28" ht="15.75" customHeight="1" x14ac:dyDescent="0.2">
      <c r="A234" s="196">
        <v>42900</v>
      </c>
      <c r="B234" s="197"/>
      <c r="C234" s="110" t="s">
        <v>1138</v>
      </c>
      <c r="D234" s="60" t="s">
        <v>335</v>
      </c>
      <c r="E234" s="60" t="s">
        <v>247</v>
      </c>
      <c r="F234" s="60"/>
      <c r="G234" s="60" t="s">
        <v>326</v>
      </c>
      <c r="H234" s="110" t="s">
        <v>1139</v>
      </c>
      <c r="I234" s="131">
        <v>42940</v>
      </c>
      <c r="J234" s="110" t="s">
        <v>30</v>
      </c>
      <c r="K234" s="60"/>
      <c r="L234" s="60"/>
      <c r="M234" s="110" t="s">
        <v>147</v>
      </c>
      <c r="N234" s="110" t="s">
        <v>1140</v>
      </c>
      <c r="O234" s="60"/>
      <c r="P234" s="60"/>
      <c r="Q234" s="60"/>
      <c r="R234" s="60"/>
      <c r="S234" s="131">
        <v>42928</v>
      </c>
      <c r="T234" s="60">
        <v>1110</v>
      </c>
      <c r="U234" s="60" t="s">
        <v>38</v>
      </c>
      <c r="V234" s="198">
        <v>1332</v>
      </c>
      <c r="W234" s="132">
        <v>0</v>
      </c>
      <c r="X234" s="110" t="s">
        <v>35</v>
      </c>
      <c r="Y234" s="199"/>
      <c r="Z234" s="132">
        <v>1332</v>
      </c>
      <c r="AA234" s="110" t="s">
        <v>41</v>
      </c>
      <c r="AB234" s="200"/>
    </row>
    <row r="235" spans="1:28" ht="15.75" customHeight="1" x14ac:dyDescent="0.2">
      <c r="A235" s="196">
        <v>42878</v>
      </c>
      <c r="B235" s="197"/>
      <c r="C235" s="110" t="s">
        <v>1141</v>
      </c>
      <c r="D235" s="60" t="s">
        <v>207</v>
      </c>
      <c r="E235" s="60" t="s">
        <v>1142</v>
      </c>
      <c r="F235" s="60"/>
      <c r="G235" s="60" t="s">
        <v>209</v>
      </c>
      <c r="H235" s="110" t="s">
        <v>1143</v>
      </c>
      <c r="I235" s="131">
        <v>42940</v>
      </c>
      <c r="J235" s="110" t="s">
        <v>30</v>
      </c>
      <c r="K235" s="60"/>
      <c r="L235" s="60"/>
      <c r="M235" s="110" t="s">
        <v>145</v>
      </c>
      <c r="N235" s="110" t="s">
        <v>951</v>
      </c>
      <c r="O235" s="60"/>
      <c r="P235" s="60"/>
      <c r="Q235" s="60"/>
      <c r="R235" s="60"/>
      <c r="S235" s="131">
        <v>42906</v>
      </c>
      <c r="T235" s="60">
        <v>1500</v>
      </c>
      <c r="U235" s="60" t="s">
        <v>38</v>
      </c>
      <c r="V235" s="198">
        <v>1800</v>
      </c>
      <c r="W235" s="132">
        <v>0</v>
      </c>
      <c r="X235" s="110" t="s">
        <v>106</v>
      </c>
      <c r="Y235" s="199"/>
      <c r="Z235" s="132">
        <v>1800</v>
      </c>
      <c r="AA235" s="110" t="s">
        <v>41</v>
      </c>
      <c r="AB235" s="200"/>
    </row>
    <row r="236" spans="1:28" ht="15.75" customHeight="1" x14ac:dyDescent="0.2">
      <c r="A236" s="196">
        <v>42902</v>
      </c>
      <c r="B236" s="197"/>
      <c r="C236" s="110" t="s">
        <v>1144</v>
      </c>
      <c r="D236" s="60" t="s">
        <v>335</v>
      </c>
      <c r="E236" s="60" t="s">
        <v>247</v>
      </c>
      <c r="F236" s="60"/>
      <c r="G236" s="60" t="s">
        <v>326</v>
      </c>
      <c r="H236" s="110" t="s">
        <v>1145</v>
      </c>
      <c r="I236" s="131">
        <v>42934</v>
      </c>
      <c r="J236" s="110" t="s">
        <v>30</v>
      </c>
      <c r="K236" s="60"/>
      <c r="L236" s="60"/>
      <c r="M236" s="110" t="s">
        <v>147</v>
      </c>
      <c r="N236" s="110" t="s">
        <v>1146</v>
      </c>
      <c r="O236" s="60"/>
      <c r="P236" s="60"/>
      <c r="Q236" s="60"/>
      <c r="R236" s="60"/>
      <c r="S236" s="131">
        <v>42928</v>
      </c>
      <c r="T236" s="60">
        <v>1110</v>
      </c>
      <c r="U236" s="60" t="s">
        <v>38</v>
      </c>
      <c r="V236" s="198">
        <v>1332</v>
      </c>
      <c r="W236" s="132">
        <v>0</v>
      </c>
      <c r="X236" s="110" t="s">
        <v>35</v>
      </c>
      <c r="Y236" s="199"/>
      <c r="Z236" s="132">
        <v>1332</v>
      </c>
      <c r="AA236" s="110" t="s">
        <v>41</v>
      </c>
      <c r="AB236" s="200"/>
    </row>
    <row r="237" spans="1:28" ht="15.75" customHeight="1" x14ac:dyDescent="0.2">
      <c r="A237" s="196">
        <v>42902</v>
      </c>
      <c r="B237" s="197"/>
      <c r="C237" s="110" t="s">
        <v>1147</v>
      </c>
      <c r="D237" s="60" t="s">
        <v>238</v>
      </c>
      <c r="E237" s="60" t="s">
        <v>1148</v>
      </c>
      <c r="F237" s="60"/>
      <c r="G237" s="60" t="s">
        <v>209</v>
      </c>
      <c r="H237" s="110" t="s">
        <v>1149</v>
      </c>
      <c r="I237" s="131">
        <v>42905</v>
      </c>
      <c r="J237" s="110" t="s">
        <v>30</v>
      </c>
      <c r="K237" s="60"/>
      <c r="L237" s="60"/>
      <c r="M237" s="110" t="s">
        <v>1150</v>
      </c>
      <c r="N237" s="110" t="s">
        <v>1151</v>
      </c>
      <c r="O237" s="60"/>
      <c r="P237" s="60"/>
      <c r="Q237" s="60"/>
      <c r="R237" s="60"/>
      <c r="S237" s="131">
        <v>42998</v>
      </c>
      <c r="T237" s="60">
        <v>2691.18</v>
      </c>
      <c r="U237" s="60" t="s">
        <v>34</v>
      </c>
      <c r="V237" s="198">
        <v>2817.5</v>
      </c>
      <c r="W237" s="132">
        <v>0</v>
      </c>
      <c r="X237" s="110" t="s">
        <v>35</v>
      </c>
      <c r="Y237" s="199"/>
      <c r="Z237" s="132">
        <v>2817.5</v>
      </c>
      <c r="AA237" s="110" t="s">
        <v>41</v>
      </c>
      <c r="AB237" s="200"/>
    </row>
    <row r="238" spans="1:28" ht="15.75" customHeight="1" x14ac:dyDescent="0.2">
      <c r="A238" s="196">
        <v>42908</v>
      </c>
      <c r="B238" s="197"/>
      <c r="C238" s="110" t="s">
        <v>1152</v>
      </c>
      <c r="D238" s="60" t="s">
        <v>757</v>
      </c>
      <c r="E238" s="60" t="s">
        <v>1153</v>
      </c>
      <c r="F238" s="60"/>
      <c r="G238" s="60" t="s">
        <v>326</v>
      </c>
      <c r="H238" s="110" t="s">
        <v>1154</v>
      </c>
      <c r="I238" s="131">
        <v>42921</v>
      </c>
      <c r="J238" s="110" t="s">
        <v>30</v>
      </c>
      <c r="K238" s="60" t="s">
        <v>30</v>
      </c>
      <c r="L238" s="60" t="s">
        <v>30</v>
      </c>
      <c r="M238" s="110" t="s">
        <v>32</v>
      </c>
      <c r="N238" s="110" t="s">
        <v>1155</v>
      </c>
      <c r="O238" s="60" t="s">
        <v>32</v>
      </c>
      <c r="P238" s="60" t="s">
        <v>1156</v>
      </c>
      <c r="Q238" s="60" t="s">
        <v>32</v>
      </c>
      <c r="R238" s="60" t="s">
        <v>1157</v>
      </c>
      <c r="S238" s="131">
        <v>42916</v>
      </c>
      <c r="T238" s="60">
        <v>1800</v>
      </c>
      <c r="U238" s="60" t="s">
        <v>760</v>
      </c>
      <c r="V238" s="198">
        <v>1794.24</v>
      </c>
      <c r="W238" s="132">
        <v>0</v>
      </c>
      <c r="X238" s="110" t="s">
        <v>35</v>
      </c>
      <c r="Y238" s="199"/>
      <c r="Z238" s="132">
        <v>1779.24</v>
      </c>
      <c r="AA238" s="110" t="s">
        <v>41</v>
      </c>
      <c r="AB238" s="200" t="s">
        <v>696</v>
      </c>
    </row>
    <row r="239" spans="1:28" ht="15.75" customHeight="1" x14ac:dyDescent="0.2">
      <c r="A239" s="196">
        <v>42905</v>
      </c>
      <c r="B239" s="197"/>
      <c r="C239" s="110" t="s">
        <v>1158</v>
      </c>
      <c r="D239" s="60" t="s">
        <v>335</v>
      </c>
      <c r="E239" s="60" t="s">
        <v>247</v>
      </c>
      <c r="F239" s="60"/>
      <c r="G239" s="60" t="s">
        <v>326</v>
      </c>
      <c r="H239" s="110" t="s">
        <v>1159</v>
      </c>
      <c r="I239" s="131" t="s">
        <v>1160</v>
      </c>
      <c r="J239" s="110" t="s">
        <v>30</v>
      </c>
      <c r="K239" s="60"/>
      <c r="L239" s="60"/>
      <c r="M239" s="110" t="s">
        <v>147</v>
      </c>
      <c r="N239" s="110" t="s">
        <v>754</v>
      </c>
      <c r="O239" s="60"/>
      <c r="P239" s="60"/>
      <c r="Q239" s="60"/>
      <c r="R239" s="60"/>
      <c r="S239" s="131">
        <v>42928</v>
      </c>
      <c r="T239" s="60">
        <v>1110</v>
      </c>
      <c r="U239" s="60" t="s">
        <v>1161</v>
      </c>
      <c r="V239" s="198">
        <v>1332</v>
      </c>
      <c r="W239" s="132">
        <v>0</v>
      </c>
      <c r="X239" s="110" t="s">
        <v>35</v>
      </c>
      <c r="Y239" s="199"/>
      <c r="Z239" s="132">
        <v>1332</v>
      </c>
      <c r="AA239" s="110" t="s">
        <v>41</v>
      </c>
      <c r="AB239" s="200"/>
    </row>
    <row r="240" spans="1:28" ht="15.75" customHeight="1" x14ac:dyDescent="0.2">
      <c r="A240" s="196">
        <v>42891</v>
      </c>
      <c r="B240" s="197"/>
      <c r="C240" s="110" t="s">
        <v>1162</v>
      </c>
      <c r="D240" s="60" t="s">
        <v>288</v>
      </c>
      <c r="E240" s="60" t="s">
        <v>1163</v>
      </c>
      <c r="F240" s="60"/>
      <c r="G240" s="60" t="s">
        <v>209</v>
      </c>
      <c r="H240" s="110" t="s">
        <v>1164</v>
      </c>
      <c r="I240" s="131">
        <v>42954</v>
      </c>
      <c r="J240" s="110" t="s">
        <v>30</v>
      </c>
      <c r="K240" s="60" t="s">
        <v>30</v>
      </c>
      <c r="L240" s="60"/>
      <c r="M240" s="110" t="s">
        <v>32</v>
      </c>
      <c r="N240" s="110" t="s">
        <v>1165</v>
      </c>
      <c r="O240" s="60" t="s">
        <v>32</v>
      </c>
      <c r="P240" s="60" t="s">
        <v>1166</v>
      </c>
      <c r="Q240" s="60"/>
      <c r="R240" s="60"/>
      <c r="S240" s="131">
        <v>42935</v>
      </c>
      <c r="T240" s="60">
        <v>1275</v>
      </c>
      <c r="U240" s="60" t="s">
        <v>38</v>
      </c>
      <c r="V240" s="198">
        <v>1530</v>
      </c>
      <c r="W240" s="132">
        <v>0</v>
      </c>
      <c r="X240" s="110" t="s">
        <v>109</v>
      </c>
      <c r="Y240" s="199"/>
      <c r="Z240" s="132">
        <v>1530</v>
      </c>
      <c r="AA240" s="110" t="s">
        <v>41</v>
      </c>
      <c r="AB240" s="200"/>
    </row>
    <row r="241" spans="1:28" ht="15.75" customHeight="1" x14ac:dyDescent="0.2">
      <c r="A241" s="196">
        <v>42898</v>
      </c>
      <c r="B241" s="197"/>
      <c r="C241" s="110" t="s">
        <v>1167</v>
      </c>
      <c r="D241" s="60" t="s">
        <v>207</v>
      </c>
      <c r="E241" s="60" t="s">
        <v>1168</v>
      </c>
      <c r="F241" s="60"/>
      <c r="G241" s="60" t="s">
        <v>209</v>
      </c>
      <c r="H241" s="110" t="s">
        <v>1169</v>
      </c>
      <c r="I241" s="131" t="s">
        <v>1170</v>
      </c>
      <c r="J241" s="110" t="s">
        <v>30</v>
      </c>
      <c r="K241" s="60"/>
      <c r="L241" s="60"/>
      <c r="M241" s="110" t="s">
        <v>149</v>
      </c>
      <c r="N241" s="110" t="s">
        <v>1171</v>
      </c>
      <c r="O241" s="60"/>
      <c r="P241" s="60"/>
      <c r="Q241" s="60"/>
      <c r="R241" s="60"/>
      <c r="S241" s="131">
        <v>42926</v>
      </c>
      <c r="T241" s="60">
        <v>1500</v>
      </c>
      <c r="U241" s="60" t="s">
        <v>38</v>
      </c>
      <c r="V241" s="198">
        <v>1800</v>
      </c>
      <c r="W241" s="132">
        <v>0</v>
      </c>
      <c r="X241" s="110" t="s">
        <v>106</v>
      </c>
      <c r="Y241" s="199"/>
      <c r="Z241" s="132">
        <v>1800</v>
      </c>
      <c r="AA241" s="110" t="s">
        <v>41</v>
      </c>
      <c r="AB241" s="200"/>
    </row>
    <row r="242" spans="1:28" ht="15.75" customHeight="1" x14ac:dyDescent="0.2">
      <c r="A242" s="196" t="s">
        <v>1172</v>
      </c>
      <c r="B242" s="197"/>
      <c r="C242" s="110" t="s">
        <v>1173</v>
      </c>
      <c r="D242" s="60" t="s">
        <v>238</v>
      </c>
      <c r="E242" s="60" t="s">
        <v>477</v>
      </c>
      <c r="F242" s="60"/>
      <c r="G242" s="60" t="s">
        <v>209</v>
      </c>
      <c r="H242" s="110" t="s">
        <v>1174</v>
      </c>
      <c r="I242" s="131" t="s">
        <v>1175</v>
      </c>
      <c r="J242" s="110" t="s">
        <v>30</v>
      </c>
      <c r="K242" s="60"/>
      <c r="L242" s="60"/>
      <c r="M242" s="110" t="s">
        <v>32</v>
      </c>
      <c r="N242" s="110" t="s">
        <v>579</v>
      </c>
      <c r="O242" s="60" t="s">
        <v>117</v>
      </c>
      <c r="P242" s="60" t="s">
        <v>1176</v>
      </c>
      <c r="Q242" s="60"/>
      <c r="R242" s="60"/>
      <c r="S242" s="131">
        <v>42928</v>
      </c>
      <c r="T242" s="60">
        <v>2511.77</v>
      </c>
      <c r="U242" s="60" t="s">
        <v>34</v>
      </c>
      <c r="V242" s="198">
        <v>2676.86</v>
      </c>
      <c r="W242" s="132">
        <v>1544.37</v>
      </c>
      <c r="X242" s="110" t="s">
        <v>35</v>
      </c>
      <c r="Y242" s="199"/>
      <c r="Z242" s="132">
        <v>2629.67</v>
      </c>
      <c r="AA242" s="110" t="s">
        <v>41</v>
      </c>
      <c r="AB242" s="200"/>
    </row>
    <row r="243" spans="1:28" ht="15.75" customHeight="1" x14ac:dyDescent="0.2">
      <c r="A243" s="196" t="s">
        <v>1172</v>
      </c>
      <c r="B243" s="197"/>
      <c r="C243" s="110" t="s">
        <v>1173</v>
      </c>
      <c r="D243" s="60" t="s">
        <v>238</v>
      </c>
      <c r="E243" s="60" t="s">
        <v>477</v>
      </c>
      <c r="F243" s="60"/>
      <c r="G243" s="60" t="s">
        <v>209</v>
      </c>
      <c r="H243" s="110" t="s">
        <v>1174</v>
      </c>
      <c r="I243" s="131" t="s">
        <v>1175</v>
      </c>
      <c r="J243" s="110" t="s">
        <v>30</v>
      </c>
      <c r="K243" s="60"/>
      <c r="L243" s="60"/>
      <c r="M243" s="110" t="s">
        <v>32</v>
      </c>
      <c r="N243" s="110" t="s">
        <v>579</v>
      </c>
      <c r="O243" s="60" t="s">
        <v>117</v>
      </c>
      <c r="P243" s="60" t="s">
        <v>1176</v>
      </c>
      <c r="Q243" s="60"/>
      <c r="R243" s="60"/>
      <c r="S243" s="131">
        <v>42942</v>
      </c>
      <c r="T243" s="60">
        <v>1475</v>
      </c>
      <c r="U243" s="60" t="s">
        <v>34</v>
      </c>
      <c r="V243" s="198">
        <v>1544.37</v>
      </c>
      <c r="W243" s="132">
        <v>0</v>
      </c>
      <c r="X243" s="110" t="s">
        <v>35</v>
      </c>
      <c r="Y243" s="199"/>
      <c r="Z243" s="132">
        <v>1544.37</v>
      </c>
      <c r="AA243" s="110" t="s">
        <v>41</v>
      </c>
      <c r="AB243" s="200"/>
    </row>
    <row r="244" spans="1:28" ht="15.75" customHeight="1" x14ac:dyDescent="0.2">
      <c r="A244" s="196">
        <v>42907</v>
      </c>
      <c r="B244" s="197"/>
      <c r="C244" s="110" t="s">
        <v>1177</v>
      </c>
      <c r="D244" s="60" t="s">
        <v>1178</v>
      </c>
      <c r="E244" s="60" t="s">
        <v>1179</v>
      </c>
      <c r="F244" s="60"/>
      <c r="G244" s="60" t="s">
        <v>209</v>
      </c>
      <c r="H244" s="110" t="s">
        <v>1180</v>
      </c>
      <c r="I244" s="131">
        <v>42958</v>
      </c>
      <c r="J244" s="110" t="s">
        <v>30</v>
      </c>
      <c r="K244" s="60" t="s">
        <v>117</v>
      </c>
      <c r="L244" s="60"/>
      <c r="M244" s="110" t="s">
        <v>32</v>
      </c>
      <c r="N244" s="110" t="s">
        <v>579</v>
      </c>
      <c r="O244" s="60" t="s">
        <v>1181</v>
      </c>
      <c r="P244" s="60" t="s">
        <v>1176</v>
      </c>
      <c r="Q244" s="60"/>
      <c r="R244" s="60"/>
      <c r="S244" s="131">
        <v>42986</v>
      </c>
      <c r="T244" s="60">
        <v>2000</v>
      </c>
      <c r="U244" s="60" t="s">
        <v>263</v>
      </c>
      <c r="V244" s="198">
        <v>1827.63</v>
      </c>
      <c r="W244" s="132">
        <v>0</v>
      </c>
      <c r="X244" s="110" t="s">
        <v>35</v>
      </c>
      <c r="Y244" s="199"/>
      <c r="Z244" s="132">
        <v>1827.64</v>
      </c>
      <c r="AA244" s="110" t="s">
        <v>405</v>
      </c>
      <c r="AB244" s="200" t="s">
        <v>1182</v>
      </c>
    </row>
    <row r="245" spans="1:28" ht="15.75" customHeight="1" x14ac:dyDescent="0.2">
      <c r="A245" s="196">
        <v>43063</v>
      </c>
      <c r="B245" s="197"/>
      <c r="C245" s="110" t="s">
        <v>1183</v>
      </c>
      <c r="D245" s="60" t="s">
        <v>339</v>
      </c>
      <c r="E245" s="60" t="s">
        <v>1184</v>
      </c>
      <c r="F245" s="60"/>
      <c r="G245" s="60" t="s">
        <v>326</v>
      </c>
      <c r="H245" s="110" t="s">
        <v>1185</v>
      </c>
      <c r="I245" s="131">
        <v>43084</v>
      </c>
      <c r="J245" s="110" t="s">
        <v>30</v>
      </c>
      <c r="K245" s="60" t="s">
        <v>30</v>
      </c>
      <c r="L245" s="60" t="s">
        <v>30</v>
      </c>
      <c r="M245" s="110" t="s">
        <v>32</v>
      </c>
      <c r="N245" s="110" t="s">
        <v>440</v>
      </c>
      <c r="O245" s="60" t="s">
        <v>32</v>
      </c>
      <c r="P245" s="60" t="s">
        <v>1186</v>
      </c>
      <c r="Q245" s="60" t="s">
        <v>32</v>
      </c>
      <c r="R245" s="60" t="s">
        <v>1187</v>
      </c>
      <c r="S245" s="131">
        <v>43070</v>
      </c>
      <c r="T245" s="60">
        <v>1615</v>
      </c>
      <c r="U245" s="60" t="s">
        <v>263</v>
      </c>
      <c r="V245" s="198">
        <v>1451.13</v>
      </c>
      <c r="W245" s="132">
        <v>0</v>
      </c>
      <c r="X245" s="110" t="s">
        <v>35</v>
      </c>
      <c r="Y245" s="199"/>
      <c r="Z245" s="132">
        <v>1451.14</v>
      </c>
      <c r="AA245" s="110" t="s">
        <v>41</v>
      </c>
      <c r="AB245" s="200" t="s">
        <v>696</v>
      </c>
    </row>
    <row r="246" spans="1:28" ht="15.75" customHeight="1" x14ac:dyDescent="0.2">
      <c r="A246" s="196">
        <v>42892</v>
      </c>
      <c r="B246" s="197"/>
      <c r="C246" s="110" t="s">
        <v>1188</v>
      </c>
      <c r="D246" s="60" t="s">
        <v>324</v>
      </c>
      <c r="E246" s="60" t="s">
        <v>945</v>
      </c>
      <c r="F246" s="60"/>
      <c r="G246" s="60" t="s">
        <v>326</v>
      </c>
      <c r="H246" s="110" t="s">
        <v>1189</v>
      </c>
      <c r="I246" s="131">
        <v>42915</v>
      </c>
      <c r="J246" s="110" t="s">
        <v>30</v>
      </c>
      <c r="K246" s="60"/>
      <c r="L246" s="60"/>
      <c r="M246" s="110" t="s">
        <v>143</v>
      </c>
      <c r="N246" s="110" t="s">
        <v>1190</v>
      </c>
      <c r="O246" s="60"/>
      <c r="P246" s="60"/>
      <c r="Q246" s="60"/>
      <c r="R246" s="60"/>
      <c r="S246" s="131">
        <v>42930</v>
      </c>
      <c r="T246" s="60">
        <v>2250</v>
      </c>
      <c r="U246" s="60" t="s">
        <v>263</v>
      </c>
      <c r="V246" s="198">
        <v>2102.9699999999998</v>
      </c>
      <c r="W246" s="132">
        <v>0</v>
      </c>
      <c r="X246" s="110" t="s">
        <v>35</v>
      </c>
      <c r="Y246" s="199"/>
      <c r="Z246" s="132">
        <v>2102.9699999999998</v>
      </c>
      <c r="AA246" s="110" t="s">
        <v>41</v>
      </c>
      <c r="AB246" s="200" t="s">
        <v>696</v>
      </c>
    </row>
    <row r="247" spans="1:28" ht="15.75" customHeight="1" x14ac:dyDescent="0.2">
      <c r="A247" s="196">
        <v>42962</v>
      </c>
      <c r="B247" s="197"/>
      <c r="C247" s="110" t="s">
        <v>1191</v>
      </c>
      <c r="D247" s="60" t="s">
        <v>207</v>
      </c>
      <c r="E247" s="60" t="s">
        <v>1192</v>
      </c>
      <c r="F247" s="60"/>
      <c r="G247" s="60" t="s">
        <v>209</v>
      </c>
      <c r="H247" s="110" t="s">
        <v>1193</v>
      </c>
      <c r="I247" s="131">
        <v>42962</v>
      </c>
      <c r="J247" s="110" t="s">
        <v>30</v>
      </c>
      <c r="K247" s="60"/>
      <c r="L247" s="60"/>
      <c r="M247" s="110" t="s">
        <v>143</v>
      </c>
      <c r="N247" s="110" t="s">
        <v>1194</v>
      </c>
      <c r="O247" s="60"/>
      <c r="P247" s="60"/>
      <c r="Q247" s="60"/>
      <c r="R247" s="60"/>
      <c r="S247" s="131">
        <v>43082</v>
      </c>
      <c r="T247" s="60">
        <v>1250.25</v>
      </c>
      <c r="U247" s="60" t="s">
        <v>38</v>
      </c>
      <c r="V247" s="198">
        <v>1500.3</v>
      </c>
      <c r="W247" s="132">
        <v>0</v>
      </c>
      <c r="X247" s="110" t="s">
        <v>106</v>
      </c>
      <c r="Y247" s="199"/>
      <c r="Z247" s="132">
        <v>1500.3</v>
      </c>
      <c r="AA247" s="110" t="s">
        <v>41</v>
      </c>
      <c r="AB247" s="200"/>
    </row>
    <row r="248" spans="1:28" ht="15.75" customHeight="1" x14ac:dyDescent="0.2">
      <c r="A248" s="196">
        <v>42908</v>
      </c>
      <c r="B248" s="197"/>
      <c r="C248" s="110" t="s">
        <v>1195</v>
      </c>
      <c r="D248" s="60" t="s">
        <v>238</v>
      </c>
      <c r="E248" s="60" t="s">
        <v>725</v>
      </c>
      <c r="F248" s="60"/>
      <c r="G248" s="60" t="s">
        <v>209</v>
      </c>
      <c r="H248" s="110" t="s">
        <v>1196</v>
      </c>
      <c r="I248" s="131">
        <v>42914</v>
      </c>
      <c r="J248" s="110" t="s">
        <v>30</v>
      </c>
      <c r="K248" s="60"/>
      <c r="L248" s="60"/>
      <c r="M248" s="110" t="s">
        <v>147</v>
      </c>
      <c r="N248" s="110" t="s">
        <v>1059</v>
      </c>
      <c r="O248" s="60" t="s">
        <v>117</v>
      </c>
      <c r="P248" s="60" t="s">
        <v>1197</v>
      </c>
      <c r="Q248" s="60" t="s">
        <v>117</v>
      </c>
      <c r="R248" s="60" t="s">
        <v>1198</v>
      </c>
      <c r="S248" s="131">
        <v>42928</v>
      </c>
      <c r="T248" s="60">
        <v>2556.62</v>
      </c>
      <c r="U248" s="60" t="s">
        <v>34</v>
      </c>
      <c r="V248" s="198">
        <v>2676.62</v>
      </c>
      <c r="W248" s="132">
        <v>0</v>
      </c>
      <c r="X248" s="110" t="s">
        <v>35</v>
      </c>
      <c r="Y248" s="199"/>
      <c r="Z248" s="132">
        <v>2676.2</v>
      </c>
      <c r="AA248" s="110" t="s">
        <v>41</v>
      </c>
      <c r="AB248" s="200"/>
    </row>
    <row r="249" spans="1:28" ht="15.75" customHeight="1" x14ac:dyDescent="0.2">
      <c r="A249" s="196">
        <v>42914</v>
      </c>
      <c r="B249" s="197"/>
      <c r="C249" s="110" t="s">
        <v>1199</v>
      </c>
      <c r="D249" s="60" t="s">
        <v>238</v>
      </c>
      <c r="E249" s="60" t="s">
        <v>1200</v>
      </c>
      <c r="F249" s="60"/>
      <c r="G249" s="60" t="s">
        <v>209</v>
      </c>
      <c r="H249" s="110" t="s">
        <v>1201</v>
      </c>
      <c r="I249" s="131">
        <v>42916</v>
      </c>
      <c r="J249" s="110" t="s">
        <v>30</v>
      </c>
      <c r="K249" s="60"/>
      <c r="L249" s="60"/>
      <c r="M249" s="110" t="s">
        <v>147</v>
      </c>
      <c r="N249" s="110" t="s">
        <v>1202</v>
      </c>
      <c r="O249" s="60"/>
      <c r="P249" s="60"/>
      <c r="Q249" s="60"/>
      <c r="R249" s="60"/>
      <c r="S249" s="131">
        <v>42935</v>
      </c>
      <c r="T249" s="60">
        <v>2556.62</v>
      </c>
      <c r="U249" s="60" t="s">
        <v>34</v>
      </c>
      <c r="V249" s="198">
        <v>2676.85</v>
      </c>
      <c r="W249" s="132">
        <v>0</v>
      </c>
      <c r="X249" s="110" t="s">
        <v>35</v>
      </c>
      <c r="Y249" s="199"/>
      <c r="Z249" s="132">
        <v>2676.85</v>
      </c>
      <c r="AA249" s="110" t="s">
        <v>41</v>
      </c>
      <c r="AB249" s="200"/>
    </row>
    <row r="250" spans="1:28" ht="15.75" customHeight="1" x14ac:dyDescent="0.2">
      <c r="A250" s="196">
        <v>42899</v>
      </c>
      <c r="B250" s="197"/>
      <c r="C250" s="110" t="s">
        <v>1203</v>
      </c>
      <c r="D250" s="60" t="s">
        <v>411</v>
      </c>
      <c r="E250" s="60" t="s">
        <v>1204</v>
      </c>
      <c r="F250" s="60"/>
      <c r="G250" s="60" t="s">
        <v>209</v>
      </c>
      <c r="H250" s="110" t="s">
        <v>1205</v>
      </c>
      <c r="I250" s="131">
        <v>42922</v>
      </c>
      <c r="J250" s="110" t="s">
        <v>30</v>
      </c>
      <c r="K250" s="60"/>
      <c r="L250" s="60"/>
      <c r="M250" s="110" t="s">
        <v>145</v>
      </c>
      <c r="N250" s="110" t="s">
        <v>1206</v>
      </c>
      <c r="O250" s="60"/>
      <c r="P250" s="60"/>
      <c r="Q250" s="60"/>
      <c r="R250" s="60"/>
      <c r="S250" s="131">
        <v>42963</v>
      </c>
      <c r="T250" s="60">
        <v>447</v>
      </c>
      <c r="U250" s="60" t="s">
        <v>38</v>
      </c>
      <c r="V250" s="198">
        <v>536.4</v>
      </c>
      <c r="W250" s="132">
        <v>0</v>
      </c>
      <c r="X250" s="110" t="s">
        <v>115</v>
      </c>
      <c r="Y250" s="199"/>
      <c r="Z250" s="132">
        <v>536.4</v>
      </c>
      <c r="AA250" s="110" t="s">
        <v>41</v>
      </c>
      <c r="AB250" s="200"/>
    </row>
    <row r="251" spans="1:28" ht="15.75" customHeight="1" x14ac:dyDescent="0.2">
      <c r="A251" s="196">
        <v>42910</v>
      </c>
      <c r="B251" s="197"/>
      <c r="C251" s="110" t="s">
        <v>1207</v>
      </c>
      <c r="D251" s="60" t="s">
        <v>207</v>
      </c>
      <c r="E251" s="60" t="s">
        <v>1208</v>
      </c>
      <c r="F251" s="60"/>
      <c r="G251" s="60" t="s">
        <v>209</v>
      </c>
      <c r="H251" s="110" t="s">
        <v>1209</v>
      </c>
      <c r="I251" s="131">
        <v>42958</v>
      </c>
      <c r="J251" s="110" t="s">
        <v>30</v>
      </c>
      <c r="K251" s="60"/>
      <c r="L251" s="60"/>
      <c r="M251" s="110" t="s">
        <v>145</v>
      </c>
      <c r="N251" s="110" t="s">
        <v>731</v>
      </c>
      <c r="O251" s="60"/>
      <c r="P251" s="60"/>
      <c r="Q251" s="60"/>
      <c r="R251" s="60"/>
      <c r="S251" s="131">
        <v>42933</v>
      </c>
      <c r="T251" s="60">
        <v>1500</v>
      </c>
      <c r="U251" s="60" t="s">
        <v>38</v>
      </c>
      <c r="V251" s="198">
        <v>1800</v>
      </c>
      <c r="W251" s="132">
        <v>0</v>
      </c>
      <c r="X251" s="110" t="s">
        <v>106</v>
      </c>
      <c r="Y251" s="199"/>
      <c r="Z251" s="132">
        <v>1800</v>
      </c>
      <c r="AA251" s="110" t="s">
        <v>41</v>
      </c>
      <c r="AB251" s="200"/>
    </row>
    <row r="252" spans="1:28" ht="15.75" customHeight="1" x14ac:dyDescent="0.2">
      <c r="A252" s="196">
        <v>42913</v>
      </c>
      <c r="B252" s="197"/>
      <c r="C252" s="110" t="s">
        <v>1210</v>
      </c>
      <c r="D252" s="60" t="s">
        <v>207</v>
      </c>
      <c r="E252" s="60" t="s">
        <v>1211</v>
      </c>
      <c r="F252" s="60"/>
      <c r="G252" s="60" t="s">
        <v>209</v>
      </c>
      <c r="H252" s="110" t="s">
        <v>1212</v>
      </c>
      <c r="I252" s="131">
        <v>42977</v>
      </c>
      <c r="J252" s="110" t="s">
        <v>30</v>
      </c>
      <c r="K252" s="60"/>
      <c r="L252" s="60"/>
      <c r="M252" s="110" t="s">
        <v>145</v>
      </c>
      <c r="N252" s="110" t="s">
        <v>1206</v>
      </c>
      <c r="O252" s="60"/>
      <c r="P252" s="60"/>
      <c r="Q252" s="60"/>
      <c r="R252" s="60"/>
      <c r="S252" s="131">
        <v>42920</v>
      </c>
      <c r="T252" s="60">
        <v>1800</v>
      </c>
      <c r="U252" s="60" t="s">
        <v>38</v>
      </c>
      <c r="V252" s="198">
        <v>2160</v>
      </c>
      <c r="W252" s="132">
        <v>0</v>
      </c>
      <c r="X252" s="110" t="s">
        <v>106</v>
      </c>
      <c r="Y252" s="199"/>
      <c r="Z252" s="132">
        <v>2160</v>
      </c>
      <c r="AA252" s="110" t="s">
        <v>41</v>
      </c>
      <c r="AB252" s="200"/>
    </row>
    <row r="253" spans="1:28" ht="15.75" customHeight="1" x14ac:dyDescent="0.2">
      <c r="A253" s="196">
        <v>42900</v>
      </c>
      <c r="B253" s="197"/>
      <c r="C253" s="110" t="s">
        <v>1213</v>
      </c>
      <c r="D253" s="60" t="s">
        <v>1214</v>
      </c>
      <c r="E253" s="60" t="s">
        <v>1215</v>
      </c>
      <c r="F253" s="60"/>
      <c r="G253" s="60" t="s">
        <v>209</v>
      </c>
      <c r="H253" s="110" t="s">
        <v>1216</v>
      </c>
      <c r="I253" s="131">
        <v>42996</v>
      </c>
      <c r="J253" s="110" t="s">
        <v>30</v>
      </c>
      <c r="K253" s="60"/>
      <c r="L253" s="60"/>
      <c r="M253" s="110" t="s">
        <v>143</v>
      </c>
      <c r="N253" s="110" t="s">
        <v>1217</v>
      </c>
      <c r="O253" s="60"/>
      <c r="P253" s="60"/>
      <c r="Q253" s="60"/>
      <c r="R253" s="60"/>
      <c r="S253" s="131">
        <v>43028</v>
      </c>
      <c r="T253" s="60">
        <v>4000</v>
      </c>
      <c r="U253" s="60" t="s">
        <v>263</v>
      </c>
      <c r="V253" s="198">
        <v>3701.7</v>
      </c>
      <c r="W253" s="132">
        <v>0</v>
      </c>
      <c r="X253" s="110" t="s">
        <v>35</v>
      </c>
      <c r="Y253" s="199"/>
      <c r="Z253" s="132">
        <v>3701.7</v>
      </c>
      <c r="AA253" s="110" t="s">
        <v>732</v>
      </c>
      <c r="AB253" s="200" t="s">
        <v>696</v>
      </c>
    </row>
    <row r="254" spans="1:28" ht="15.75" customHeight="1" x14ac:dyDescent="0.2">
      <c r="A254" s="196">
        <v>42914</v>
      </c>
      <c r="B254" s="197"/>
      <c r="C254" s="110" t="s">
        <v>1218</v>
      </c>
      <c r="D254" s="60" t="s">
        <v>238</v>
      </c>
      <c r="E254" s="60" t="s">
        <v>626</v>
      </c>
      <c r="F254" s="60"/>
      <c r="G254" s="60" t="s">
        <v>209</v>
      </c>
      <c r="H254" s="110" t="s">
        <v>1219</v>
      </c>
      <c r="I254" s="131">
        <v>42915</v>
      </c>
      <c r="J254" s="110" t="s">
        <v>30</v>
      </c>
      <c r="K254" s="60" t="s">
        <v>30</v>
      </c>
      <c r="L254" s="60" t="s">
        <v>30</v>
      </c>
      <c r="M254" s="110" t="s">
        <v>147</v>
      </c>
      <c r="N254" s="110" t="s">
        <v>629</v>
      </c>
      <c r="O254" s="60" t="s">
        <v>147</v>
      </c>
      <c r="P254" s="60" t="s">
        <v>1220</v>
      </c>
      <c r="Q254" s="60" t="s">
        <v>147</v>
      </c>
      <c r="R254" s="60" t="s">
        <v>630</v>
      </c>
      <c r="S254" s="131">
        <v>42928</v>
      </c>
      <c r="T254" s="60">
        <v>2332.35</v>
      </c>
      <c r="U254" s="60" t="s">
        <v>34</v>
      </c>
      <c r="V254" s="198">
        <v>2442.04</v>
      </c>
      <c r="W254" s="132">
        <v>0</v>
      </c>
      <c r="X254" s="110" t="s">
        <v>35</v>
      </c>
      <c r="Y254" s="199"/>
      <c r="Z254" s="132">
        <v>2442.04</v>
      </c>
      <c r="AA254" s="110" t="s">
        <v>41</v>
      </c>
      <c r="AB254" s="200"/>
    </row>
    <row r="255" spans="1:28" ht="15.75" customHeight="1" x14ac:dyDescent="0.2">
      <c r="A255" s="196">
        <v>42913</v>
      </c>
      <c r="B255" s="197"/>
      <c r="C255" s="110" t="s">
        <v>1221</v>
      </c>
      <c r="D255" s="60" t="s">
        <v>607</v>
      </c>
      <c r="E255" s="60" t="s">
        <v>561</v>
      </c>
      <c r="F255" s="60"/>
      <c r="G255" s="60" t="s">
        <v>209</v>
      </c>
      <c r="H255" s="110" t="s">
        <v>1222</v>
      </c>
      <c r="I255" s="131">
        <v>42936</v>
      </c>
      <c r="J255" s="110" t="s">
        <v>30</v>
      </c>
      <c r="K255" s="60"/>
      <c r="L255" s="60"/>
      <c r="M255" s="110" t="s">
        <v>147</v>
      </c>
      <c r="N255" s="110" t="s">
        <v>1223</v>
      </c>
      <c r="O255" s="60"/>
      <c r="P255" s="60"/>
      <c r="Q255" s="60"/>
      <c r="R255" s="60"/>
      <c r="S255" s="131">
        <v>42930</v>
      </c>
      <c r="T255" s="60">
        <v>871</v>
      </c>
      <c r="U255" s="60" t="s">
        <v>263</v>
      </c>
      <c r="V255" s="198">
        <v>800.25</v>
      </c>
      <c r="W255" s="132">
        <v>0</v>
      </c>
      <c r="X255" s="110" t="s">
        <v>35</v>
      </c>
      <c r="Y255" s="199"/>
      <c r="Z255" s="132">
        <v>800.25</v>
      </c>
      <c r="AA255" s="110" t="s">
        <v>405</v>
      </c>
      <c r="AB255" s="200" t="s">
        <v>1224</v>
      </c>
    </row>
    <row r="256" spans="1:28" ht="15.75" customHeight="1" x14ac:dyDescent="0.2">
      <c r="A256" s="196">
        <v>42923</v>
      </c>
      <c r="B256" s="197"/>
      <c r="C256" s="110" t="s">
        <v>1225</v>
      </c>
      <c r="D256" s="60" t="s">
        <v>1226</v>
      </c>
      <c r="E256" s="60" t="s">
        <v>1227</v>
      </c>
      <c r="F256" s="60"/>
      <c r="G256" s="60" t="s">
        <v>209</v>
      </c>
      <c r="H256" s="110" t="s">
        <v>1228</v>
      </c>
      <c r="I256" s="131">
        <v>42955</v>
      </c>
      <c r="J256" s="110" t="s">
        <v>30</v>
      </c>
      <c r="K256" s="60"/>
      <c r="L256" s="60"/>
      <c r="M256" s="110" t="s">
        <v>147</v>
      </c>
      <c r="N256" s="110" t="s">
        <v>463</v>
      </c>
      <c r="O256" s="60"/>
      <c r="P256" s="60"/>
      <c r="Q256" s="60"/>
      <c r="R256" s="60"/>
      <c r="S256" s="131">
        <v>42984</v>
      </c>
      <c r="T256" s="60">
        <v>1700</v>
      </c>
      <c r="U256" s="60" t="s">
        <v>38</v>
      </c>
      <c r="V256" s="198">
        <v>2040</v>
      </c>
      <c r="W256" s="132">
        <v>0</v>
      </c>
      <c r="X256" s="110" t="s">
        <v>35</v>
      </c>
      <c r="Y256" s="199"/>
      <c r="Z256" s="132">
        <v>2040</v>
      </c>
      <c r="AA256" s="110" t="s">
        <v>41</v>
      </c>
      <c r="AB256" s="200"/>
    </row>
    <row r="257" spans="1:28" ht="15.75" customHeight="1" x14ac:dyDescent="0.2">
      <c r="A257" s="196">
        <v>42925</v>
      </c>
      <c r="B257" s="197"/>
      <c r="C257" s="110" t="s">
        <v>1229</v>
      </c>
      <c r="D257" s="60" t="s">
        <v>684</v>
      </c>
      <c r="E257" s="60" t="s">
        <v>1230</v>
      </c>
      <c r="F257" s="60"/>
      <c r="G257" s="60" t="s">
        <v>209</v>
      </c>
      <c r="H257" s="110" t="s">
        <v>1231</v>
      </c>
      <c r="I257" s="131">
        <v>42936</v>
      </c>
      <c r="J257" s="110" t="s">
        <v>30</v>
      </c>
      <c r="K257" s="60"/>
      <c r="L257" s="60"/>
      <c r="M257" s="110" t="s">
        <v>145</v>
      </c>
      <c r="N257" s="110" t="s">
        <v>1232</v>
      </c>
      <c r="O257" s="60"/>
      <c r="P257" s="60"/>
      <c r="Q257" s="60"/>
      <c r="R257" s="60"/>
      <c r="S257" s="131">
        <v>42984</v>
      </c>
      <c r="T257" s="60">
        <v>447</v>
      </c>
      <c r="U257" s="60" t="s">
        <v>38</v>
      </c>
      <c r="V257" s="198">
        <v>536.4</v>
      </c>
      <c r="W257" s="132">
        <v>0</v>
      </c>
      <c r="X257" s="110" t="s">
        <v>115</v>
      </c>
      <c r="Y257" s="199"/>
      <c r="Z257" s="132">
        <v>536.4</v>
      </c>
      <c r="AA257" s="110" t="s">
        <v>41</v>
      </c>
      <c r="AB257" s="200"/>
    </row>
    <row r="258" spans="1:28" ht="15.75" customHeight="1" x14ac:dyDescent="0.2">
      <c r="A258" s="196">
        <v>42956</v>
      </c>
      <c r="B258" s="197"/>
      <c r="C258" s="110" t="s">
        <v>1233</v>
      </c>
      <c r="D258" s="60" t="s">
        <v>1234</v>
      </c>
      <c r="E258" s="60" t="s">
        <v>1235</v>
      </c>
      <c r="F258" s="60"/>
      <c r="G258" s="60" t="s">
        <v>209</v>
      </c>
      <c r="H258" s="110" t="s">
        <v>1236</v>
      </c>
      <c r="I258" s="131">
        <v>42966</v>
      </c>
      <c r="J258" s="110" t="s">
        <v>30</v>
      </c>
      <c r="K258" s="60"/>
      <c r="L258" s="60"/>
      <c r="M258" s="110" t="s">
        <v>143</v>
      </c>
      <c r="N258" s="110" t="s">
        <v>1237</v>
      </c>
      <c r="O258" s="60"/>
      <c r="P258" s="60"/>
      <c r="Q258" s="60"/>
      <c r="R258" s="60"/>
      <c r="S258" s="131">
        <v>42984</v>
      </c>
      <c r="T258" s="60">
        <v>950</v>
      </c>
      <c r="U258" s="60" t="s">
        <v>34</v>
      </c>
      <c r="V258" s="198">
        <v>1015.59</v>
      </c>
      <c r="W258" s="132">
        <v>0</v>
      </c>
      <c r="X258" s="110" t="s">
        <v>35</v>
      </c>
      <c r="Y258" s="199"/>
      <c r="Z258" s="132">
        <v>1015.59</v>
      </c>
      <c r="AA258" s="110" t="s">
        <v>41</v>
      </c>
      <c r="AB258" s="200"/>
    </row>
    <row r="259" spans="1:28" ht="15.75" customHeight="1" x14ac:dyDescent="0.2">
      <c r="A259" s="196">
        <v>42925</v>
      </c>
      <c r="B259" s="197"/>
      <c r="C259" s="110" t="s">
        <v>1238</v>
      </c>
      <c r="D259" s="60" t="s">
        <v>207</v>
      </c>
      <c r="E259" s="60" t="s">
        <v>1239</v>
      </c>
      <c r="F259" s="60"/>
      <c r="G259" s="60" t="s">
        <v>209</v>
      </c>
      <c r="H259" s="110" t="s">
        <v>1240</v>
      </c>
      <c r="I259" s="131">
        <v>42948</v>
      </c>
      <c r="J259" s="110" t="s">
        <v>30</v>
      </c>
      <c r="K259" s="60" t="s">
        <v>30</v>
      </c>
      <c r="L259" s="60" t="s">
        <v>30</v>
      </c>
      <c r="M259" s="110" t="s">
        <v>149</v>
      </c>
      <c r="N259" s="110" t="s">
        <v>1241</v>
      </c>
      <c r="O259" s="60" t="s">
        <v>149</v>
      </c>
      <c r="P259" s="60" t="s">
        <v>1242</v>
      </c>
      <c r="Q259" s="60" t="s">
        <v>149</v>
      </c>
      <c r="R259" s="60" t="s">
        <v>1243</v>
      </c>
      <c r="S259" s="131">
        <v>42950</v>
      </c>
      <c r="T259" s="60">
        <v>2150.25</v>
      </c>
      <c r="U259" s="60" t="s">
        <v>38</v>
      </c>
      <c r="V259" s="198">
        <v>2580.3000000000002</v>
      </c>
      <c r="W259" s="132">
        <v>180</v>
      </c>
      <c r="X259" s="110" t="s">
        <v>106</v>
      </c>
      <c r="Y259" s="199"/>
      <c r="Z259" s="132">
        <v>2580.3000000000002</v>
      </c>
      <c r="AA259" s="110" t="s">
        <v>41</v>
      </c>
      <c r="AB259" s="200"/>
    </row>
    <row r="260" spans="1:28" ht="15.75" customHeight="1" x14ac:dyDescent="0.2">
      <c r="A260" s="196">
        <v>42925</v>
      </c>
      <c r="B260" s="197"/>
      <c r="C260" s="110" t="s">
        <v>1238</v>
      </c>
      <c r="D260" s="60" t="s">
        <v>207</v>
      </c>
      <c r="E260" s="60" t="s">
        <v>1239</v>
      </c>
      <c r="F260" s="60"/>
      <c r="G260" s="60" t="s">
        <v>209</v>
      </c>
      <c r="H260" s="110" t="s">
        <v>1240</v>
      </c>
      <c r="I260" s="131">
        <v>42948</v>
      </c>
      <c r="J260" s="110" t="s">
        <v>30</v>
      </c>
      <c r="K260" s="60" t="s">
        <v>30</v>
      </c>
      <c r="L260" s="60" t="s">
        <v>30</v>
      </c>
      <c r="M260" s="110" t="s">
        <v>149</v>
      </c>
      <c r="N260" s="110" t="s">
        <v>1241</v>
      </c>
      <c r="O260" s="60" t="s">
        <v>149</v>
      </c>
      <c r="P260" s="60" t="s">
        <v>1242</v>
      </c>
      <c r="Q260" s="60" t="s">
        <v>149</v>
      </c>
      <c r="R260" s="60" t="s">
        <v>1243</v>
      </c>
      <c r="S260" s="131">
        <v>42963</v>
      </c>
      <c r="T260" s="60">
        <v>150</v>
      </c>
      <c r="U260" s="60" t="s">
        <v>38</v>
      </c>
      <c r="V260" s="198">
        <v>180</v>
      </c>
      <c r="W260" s="132">
        <v>0</v>
      </c>
      <c r="X260" s="110" t="s">
        <v>106</v>
      </c>
      <c r="Y260" s="199"/>
      <c r="Z260" s="132">
        <v>180</v>
      </c>
      <c r="AA260" s="110" t="s">
        <v>41</v>
      </c>
      <c r="AB260" s="200"/>
    </row>
    <row r="261" spans="1:28" ht="15.75" customHeight="1" x14ac:dyDescent="0.2">
      <c r="A261" s="196">
        <v>42934</v>
      </c>
      <c r="B261" s="197"/>
      <c r="C261" s="110" t="s">
        <v>1244</v>
      </c>
      <c r="D261" s="60" t="s">
        <v>1245</v>
      </c>
      <c r="E261" s="60" t="s">
        <v>1246</v>
      </c>
      <c r="F261" s="60"/>
      <c r="G261" s="60" t="s">
        <v>209</v>
      </c>
      <c r="H261" s="110" t="s">
        <v>1247</v>
      </c>
      <c r="I261" s="131">
        <v>42978</v>
      </c>
      <c r="J261" s="110" t="s">
        <v>30</v>
      </c>
      <c r="K261" s="60"/>
      <c r="L261" s="60"/>
      <c r="M261" s="110" t="s">
        <v>145</v>
      </c>
      <c r="N261" s="110" t="s">
        <v>1248</v>
      </c>
      <c r="O261" s="60"/>
      <c r="P261" s="60"/>
      <c r="Q261" s="60"/>
      <c r="R261" s="60"/>
      <c r="S261" s="131">
        <v>42929</v>
      </c>
      <c r="T261" s="60">
        <v>1500</v>
      </c>
      <c r="U261" s="60" t="s">
        <v>38</v>
      </c>
      <c r="V261" s="198">
        <v>1800</v>
      </c>
      <c r="W261" s="132">
        <v>0</v>
      </c>
      <c r="X261" s="110" t="s">
        <v>35</v>
      </c>
      <c r="Y261" s="199"/>
      <c r="Z261" s="132">
        <v>1800</v>
      </c>
      <c r="AA261" s="110" t="s">
        <v>41</v>
      </c>
      <c r="AB261" s="200"/>
    </row>
    <row r="262" spans="1:28" ht="15.75" customHeight="1" x14ac:dyDescent="0.2">
      <c r="A262" s="196">
        <v>42913</v>
      </c>
      <c r="B262" s="197"/>
      <c r="C262" s="110" t="s">
        <v>1249</v>
      </c>
      <c r="D262" s="60" t="s">
        <v>207</v>
      </c>
      <c r="E262" s="60" t="s">
        <v>1250</v>
      </c>
      <c r="F262" s="60"/>
      <c r="G262" s="60" t="s">
        <v>209</v>
      </c>
      <c r="H262" s="110" t="s">
        <v>1251</v>
      </c>
      <c r="I262" s="131">
        <v>42951</v>
      </c>
      <c r="J262" s="110" t="s">
        <v>30</v>
      </c>
      <c r="K262" s="60" t="s">
        <v>30</v>
      </c>
      <c r="L262" s="60"/>
      <c r="M262" s="110" t="s">
        <v>32</v>
      </c>
      <c r="N262" s="110" t="s">
        <v>1252</v>
      </c>
      <c r="O262" s="60" t="s">
        <v>32</v>
      </c>
      <c r="P262" s="60" t="s">
        <v>1253</v>
      </c>
      <c r="Q262" s="60"/>
      <c r="R262" s="60"/>
      <c r="S262" s="131">
        <v>42933</v>
      </c>
      <c r="T262" s="60">
        <v>1875</v>
      </c>
      <c r="U262" s="60" t="s">
        <v>38</v>
      </c>
      <c r="V262" s="198">
        <v>2250</v>
      </c>
      <c r="W262" s="132">
        <v>0</v>
      </c>
      <c r="X262" s="110" t="s">
        <v>106</v>
      </c>
      <c r="Y262" s="199"/>
      <c r="Z262" s="132">
        <v>2250</v>
      </c>
      <c r="AA262" s="110" t="s">
        <v>41</v>
      </c>
      <c r="AB262" s="200"/>
    </row>
    <row r="263" spans="1:28" ht="15.75" customHeight="1" x14ac:dyDescent="0.2">
      <c r="A263" s="196">
        <v>42956</v>
      </c>
      <c r="B263" s="197"/>
      <c r="C263" s="110" t="s">
        <v>1254</v>
      </c>
      <c r="D263" s="60" t="s">
        <v>335</v>
      </c>
      <c r="E263" s="60" t="s">
        <v>744</v>
      </c>
      <c r="F263" s="60"/>
      <c r="G263" s="60" t="s">
        <v>326</v>
      </c>
      <c r="H263" s="110" t="s">
        <v>1255</v>
      </c>
      <c r="I263" s="131">
        <v>43020</v>
      </c>
      <c r="J263" s="110" t="s">
        <v>30</v>
      </c>
      <c r="K263" s="60"/>
      <c r="L263" s="60"/>
      <c r="M263" s="110" t="s">
        <v>147</v>
      </c>
      <c r="N263" s="110" t="s">
        <v>1140</v>
      </c>
      <c r="O263" s="60"/>
      <c r="P263" s="60"/>
      <c r="Q263" s="60"/>
      <c r="R263" s="60"/>
      <c r="S263" s="131">
        <v>42991</v>
      </c>
      <c r="T263" s="60">
        <v>3150</v>
      </c>
      <c r="U263" s="60" t="s">
        <v>38</v>
      </c>
      <c r="V263" s="198">
        <v>3780</v>
      </c>
      <c r="W263" s="132">
        <v>0</v>
      </c>
      <c r="X263" s="110" t="s">
        <v>35</v>
      </c>
      <c r="Y263" s="199"/>
      <c r="Z263" s="132">
        <v>3780</v>
      </c>
      <c r="AA263" s="110" t="s">
        <v>41</v>
      </c>
      <c r="AB263" s="200"/>
    </row>
    <row r="264" spans="1:28" ht="15.75" customHeight="1" x14ac:dyDescent="0.2">
      <c r="A264" s="196">
        <v>42926</v>
      </c>
      <c r="B264" s="197"/>
      <c r="C264" s="110" t="s">
        <v>1256</v>
      </c>
      <c r="D264" s="60" t="s">
        <v>238</v>
      </c>
      <c r="E264" s="60" t="s">
        <v>1257</v>
      </c>
      <c r="F264" s="60"/>
      <c r="G264" s="60" t="s">
        <v>209</v>
      </c>
      <c r="H264" s="110" t="s">
        <v>1258</v>
      </c>
      <c r="I264" s="131">
        <v>42957</v>
      </c>
      <c r="J264" s="110" t="s">
        <v>30</v>
      </c>
      <c r="K264" s="60"/>
      <c r="L264" s="60"/>
      <c r="M264" s="110" t="s">
        <v>32</v>
      </c>
      <c r="N264" s="110" t="s">
        <v>1259</v>
      </c>
      <c r="O264" s="60"/>
      <c r="P264" s="60"/>
      <c r="Q264" s="60"/>
      <c r="R264" s="60"/>
      <c r="S264" s="131">
        <v>42963</v>
      </c>
      <c r="T264" s="60">
        <v>2511.77</v>
      </c>
      <c r="U264" s="60" t="s">
        <v>34</v>
      </c>
      <c r="V264" s="198">
        <v>2629.89</v>
      </c>
      <c r="W264" s="132">
        <v>1576.84</v>
      </c>
      <c r="X264" s="110" t="s">
        <v>35</v>
      </c>
      <c r="Y264" s="199"/>
      <c r="Z264" s="132">
        <v>2629.89</v>
      </c>
      <c r="AA264" s="110" t="s">
        <v>41</v>
      </c>
      <c r="AB264" s="200"/>
    </row>
    <row r="265" spans="1:28" ht="15.75" customHeight="1" x14ac:dyDescent="0.2">
      <c r="A265" s="196">
        <v>42926</v>
      </c>
      <c r="B265" s="197"/>
      <c r="C265" s="110" t="s">
        <v>1254</v>
      </c>
      <c r="D265" s="60" t="s">
        <v>238</v>
      </c>
      <c r="E265" s="60" t="s">
        <v>1257</v>
      </c>
      <c r="F265" s="60"/>
      <c r="G265" s="60" t="s">
        <v>209</v>
      </c>
      <c r="H265" s="110" t="s">
        <v>1258</v>
      </c>
      <c r="I265" s="131">
        <v>42957</v>
      </c>
      <c r="J265" s="110" t="s">
        <v>30</v>
      </c>
      <c r="K265" s="60"/>
      <c r="L265" s="60"/>
      <c r="M265" s="110" t="s">
        <v>32</v>
      </c>
      <c r="N265" s="110" t="s">
        <v>1259</v>
      </c>
      <c r="O265" s="60"/>
      <c r="P265" s="60"/>
      <c r="Q265" s="60"/>
      <c r="R265" s="60"/>
      <c r="S265" s="131">
        <v>42963</v>
      </c>
      <c r="T265" s="60">
        <v>1475</v>
      </c>
      <c r="U265" s="60" t="s">
        <v>34</v>
      </c>
      <c r="V265" s="198">
        <v>1576.84</v>
      </c>
      <c r="W265" s="132">
        <v>0</v>
      </c>
      <c r="X265" s="110" t="s">
        <v>35</v>
      </c>
      <c r="Y265" s="199"/>
      <c r="Z265" s="132">
        <v>1576.84</v>
      </c>
      <c r="AA265" s="110" t="s">
        <v>41</v>
      </c>
      <c r="AB265" s="200"/>
    </row>
    <row r="266" spans="1:28" ht="15.75" customHeight="1" x14ac:dyDescent="0.2">
      <c r="A266" s="196">
        <v>42933</v>
      </c>
      <c r="B266" s="197"/>
      <c r="C266" s="110" t="s">
        <v>1260</v>
      </c>
      <c r="D266" s="60" t="s">
        <v>207</v>
      </c>
      <c r="E266" s="60" t="s">
        <v>748</v>
      </c>
      <c r="F266" s="60"/>
      <c r="G266" s="60" t="s">
        <v>209</v>
      </c>
      <c r="H266" s="110" t="s">
        <v>1261</v>
      </c>
      <c r="I266" s="131">
        <v>42950</v>
      </c>
      <c r="J266" s="110" t="s">
        <v>30</v>
      </c>
      <c r="K266" s="60" t="s">
        <v>30</v>
      </c>
      <c r="L266" s="60"/>
      <c r="M266" s="110" t="s">
        <v>138</v>
      </c>
      <c r="N266" s="110" t="s">
        <v>430</v>
      </c>
      <c r="O266" s="60" t="s">
        <v>138</v>
      </c>
      <c r="P266" s="60" t="s">
        <v>431</v>
      </c>
      <c r="Q266" s="60"/>
      <c r="R266" s="60"/>
      <c r="S266" s="131">
        <v>42936</v>
      </c>
      <c r="T266" s="60">
        <v>1875</v>
      </c>
      <c r="U266" s="60" t="s">
        <v>38</v>
      </c>
      <c r="V266" s="198">
        <v>2250</v>
      </c>
      <c r="W266" s="132">
        <v>113.1</v>
      </c>
      <c r="X266" s="110" t="s">
        <v>106</v>
      </c>
      <c r="Y266" s="199"/>
      <c r="Z266" s="132">
        <v>2250</v>
      </c>
      <c r="AA266" s="110" t="s">
        <v>41</v>
      </c>
      <c r="AB266" s="200"/>
    </row>
    <row r="267" spans="1:28" ht="15.75" customHeight="1" x14ac:dyDescent="0.2">
      <c r="A267" s="196">
        <v>42933</v>
      </c>
      <c r="B267" s="197"/>
      <c r="C267" s="110" t="s">
        <v>1260</v>
      </c>
      <c r="D267" s="60" t="s">
        <v>207</v>
      </c>
      <c r="E267" s="60" t="s">
        <v>748</v>
      </c>
      <c r="F267" s="60"/>
      <c r="G267" s="60" t="s">
        <v>209</v>
      </c>
      <c r="H267" s="110" t="s">
        <v>1261</v>
      </c>
      <c r="I267" s="131">
        <v>42936</v>
      </c>
      <c r="J267" s="110" t="s">
        <v>30</v>
      </c>
      <c r="K267" s="60" t="s">
        <v>30</v>
      </c>
      <c r="L267" s="60"/>
      <c r="M267" s="110" t="s">
        <v>138</v>
      </c>
      <c r="N267" s="110" t="s">
        <v>430</v>
      </c>
      <c r="O267" s="60" t="s">
        <v>138</v>
      </c>
      <c r="P267" s="60" t="s">
        <v>431</v>
      </c>
      <c r="Q267" s="60"/>
      <c r="R267" s="60"/>
      <c r="S267" s="131">
        <v>42986</v>
      </c>
      <c r="T267" s="60">
        <v>125</v>
      </c>
      <c r="U267" s="60" t="s">
        <v>263</v>
      </c>
      <c r="V267" s="198">
        <v>113.1</v>
      </c>
      <c r="W267" s="132">
        <v>0</v>
      </c>
      <c r="X267" s="110" t="s">
        <v>106</v>
      </c>
      <c r="Y267" s="199"/>
      <c r="Z267" s="132">
        <v>113.1</v>
      </c>
      <c r="AA267" s="110" t="s">
        <v>41</v>
      </c>
      <c r="AB267" s="200" t="s">
        <v>696</v>
      </c>
    </row>
    <row r="268" spans="1:28" ht="15.75" customHeight="1" x14ac:dyDescent="0.2">
      <c r="A268" s="196">
        <v>42761</v>
      </c>
      <c r="B268" s="197"/>
      <c r="C268" s="110" t="s">
        <v>1262</v>
      </c>
      <c r="D268" s="60" t="s">
        <v>1263</v>
      </c>
      <c r="E268" s="60" t="s">
        <v>1264</v>
      </c>
      <c r="F268" s="60"/>
      <c r="G268" s="60" t="s">
        <v>326</v>
      </c>
      <c r="H268" s="110" t="s">
        <v>1265</v>
      </c>
      <c r="I268" s="131">
        <v>42787</v>
      </c>
      <c r="J268" s="110" t="s">
        <v>30</v>
      </c>
      <c r="K268" s="60"/>
      <c r="L268" s="60"/>
      <c r="M268" s="110" t="s">
        <v>147</v>
      </c>
      <c r="N268" s="110" t="s">
        <v>1266</v>
      </c>
      <c r="O268" s="60"/>
      <c r="P268" s="60"/>
      <c r="Q268" s="60"/>
      <c r="R268" s="60"/>
      <c r="S268" s="131">
        <v>42949</v>
      </c>
      <c r="T268" s="60">
        <v>100</v>
      </c>
      <c r="U268" s="60" t="s">
        <v>38</v>
      </c>
      <c r="V268" s="198">
        <v>120</v>
      </c>
      <c r="W268" s="132">
        <v>0</v>
      </c>
      <c r="X268" s="110" t="s">
        <v>35</v>
      </c>
      <c r="Y268" s="199"/>
      <c r="Z268" s="132">
        <v>120</v>
      </c>
      <c r="AA268" s="110" t="s">
        <v>41</v>
      </c>
      <c r="AB268" s="200"/>
    </row>
    <row r="269" spans="1:28" ht="15.75" customHeight="1" x14ac:dyDescent="0.2">
      <c r="A269" s="196">
        <v>42952</v>
      </c>
      <c r="B269" s="197"/>
      <c r="C269" s="110" t="s">
        <v>1267</v>
      </c>
      <c r="D269" s="60" t="s">
        <v>238</v>
      </c>
      <c r="E269" s="60" t="s">
        <v>1268</v>
      </c>
      <c r="F269" s="60"/>
      <c r="G269" s="60" t="s">
        <v>209</v>
      </c>
      <c r="H269" s="110" t="s">
        <v>1269</v>
      </c>
      <c r="I269" s="131">
        <v>42943</v>
      </c>
      <c r="J269" s="110" t="s">
        <v>30</v>
      </c>
      <c r="K269" s="60"/>
      <c r="L269" s="60"/>
      <c r="M269" s="110" t="s">
        <v>32</v>
      </c>
      <c r="N269" s="110" t="s">
        <v>1270</v>
      </c>
      <c r="O269" s="60"/>
      <c r="P269" s="60"/>
      <c r="Q269" s="60"/>
      <c r="R269" s="60"/>
      <c r="S269" s="131">
        <v>42963</v>
      </c>
      <c r="T269" s="60">
        <v>2063.2399999999998</v>
      </c>
      <c r="U269" s="60" t="s">
        <v>34</v>
      </c>
      <c r="V269" s="198">
        <v>2160.27</v>
      </c>
      <c r="W269" s="132">
        <v>0</v>
      </c>
      <c r="X269" s="110" t="s">
        <v>35</v>
      </c>
      <c r="Y269" s="199"/>
      <c r="Z269" s="132">
        <v>2160.27</v>
      </c>
      <c r="AA269" s="110" t="s">
        <v>41</v>
      </c>
      <c r="AB269" s="200"/>
    </row>
    <row r="270" spans="1:28" ht="15.75" customHeight="1" x14ac:dyDescent="0.2">
      <c r="A270" s="196" t="s">
        <v>1271</v>
      </c>
      <c r="B270" s="197"/>
      <c r="C270" s="110" t="s">
        <v>1272</v>
      </c>
      <c r="D270" s="60" t="s">
        <v>454</v>
      </c>
      <c r="E270" s="60" t="s">
        <v>1273</v>
      </c>
      <c r="F270" s="60"/>
      <c r="G270" s="60" t="s">
        <v>209</v>
      </c>
      <c r="H270" s="110" t="s">
        <v>1274</v>
      </c>
      <c r="I270" s="131">
        <v>42941</v>
      </c>
      <c r="J270" s="110" t="s">
        <v>30</v>
      </c>
      <c r="K270" s="60"/>
      <c r="L270" s="60"/>
      <c r="M270" s="110" t="s">
        <v>147</v>
      </c>
      <c r="N270" s="110" t="s">
        <v>1275</v>
      </c>
      <c r="O270" s="60"/>
      <c r="P270" s="60"/>
      <c r="Q270" s="60"/>
      <c r="R270" s="60"/>
      <c r="S270" s="131">
        <v>42986</v>
      </c>
      <c r="T270" s="60">
        <v>4000</v>
      </c>
      <c r="U270" s="60" t="s">
        <v>263</v>
      </c>
      <c r="V270" s="198">
        <v>3619.09</v>
      </c>
      <c r="W270" s="132">
        <v>0</v>
      </c>
      <c r="X270" s="110" t="s">
        <v>103</v>
      </c>
      <c r="Y270" s="199"/>
      <c r="Z270" s="132">
        <v>3619.09</v>
      </c>
      <c r="AA270" s="110" t="s">
        <v>41</v>
      </c>
      <c r="AB270" s="200" t="s">
        <v>696</v>
      </c>
    </row>
    <row r="271" spans="1:28" ht="15.75" customHeight="1" x14ac:dyDescent="0.2">
      <c r="A271" s="196">
        <v>42934</v>
      </c>
      <c r="B271" s="197"/>
      <c r="C271" s="110" t="s">
        <v>1276</v>
      </c>
      <c r="D271" s="60" t="s">
        <v>1277</v>
      </c>
      <c r="E271" s="60" t="s">
        <v>303</v>
      </c>
      <c r="F271" s="60"/>
      <c r="G271" s="60" t="s">
        <v>209</v>
      </c>
      <c r="H271" s="110" t="s">
        <v>1278</v>
      </c>
      <c r="I271" s="131">
        <v>43039</v>
      </c>
      <c r="J271" s="110" t="s">
        <v>30</v>
      </c>
      <c r="K271" s="60"/>
      <c r="L271" s="60"/>
      <c r="M271" s="110" t="s">
        <v>145</v>
      </c>
      <c r="N271" s="110" t="s">
        <v>731</v>
      </c>
      <c r="O271" s="60"/>
      <c r="P271" s="60"/>
      <c r="Q271" s="60"/>
      <c r="R271" s="60"/>
      <c r="S271" s="131">
        <v>43026</v>
      </c>
      <c r="T271" s="60">
        <v>2150</v>
      </c>
      <c r="U271" s="60" t="s">
        <v>38</v>
      </c>
      <c r="V271" s="198">
        <v>2580</v>
      </c>
      <c r="W271" s="132">
        <v>0</v>
      </c>
      <c r="X271" s="110" t="s">
        <v>35</v>
      </c>
      <c r="Y271" s="199"/>
      <c r="Z271" s="132">
        <v>2580</v>
      </c>
      <c r="AA271" s="110" t="s">
        <v>732</v>
      </c>
      <c r="AB271" s="200"/>
    </row>
    <row r="272" spans="1:28" ht="15.75" customHeight="1" x14ac:dyDescent="0.2">
      <c r="A272" s="196">
        <v>42934</v>
      </c>
      <c r="B272" s="197"/>
      <c r="C272" s="110" t="s">
        <v>1279</v>
      </c>
      <c r="D272" s="60" t="s">
        <v>207</v>
      </c>
      <c r="E272" s="60" t="s">
        <v>1280</v>
      </c>
      <c r="F272" s="60"/>
      <c r="G272" s="60" t="s">
        <v>209</v>
      </c>
      <c r="H272" s="110" t="s">
        <v>1281</v>
      </c>
      <c r="I272" s="131">
        <v>42975</v>
      </c>
      <c r="J272" s="110" t="s">
        <v>30</v>
      </c>
      <c r="K272" s="60" t="s">
        <v>30</v>
      </c>
      <c r="L272" s="60"/>
      <c r="M272" s="110" t="s">
        <v>32</v>
      </c>
      <c r="N272" s="110" t="s">
        <v>1282</v>
      </c>
      <c r="O272" s="60" t="s">
        <v>32</v>
      </c>
      <c r="P272" s="60" t="s">
        <v>1282</v>
      </c>
      <c r="Q272" s="60"/>
      <c r="R272" s="60"/>
      <c r="S272" s="131">
        <v>42950</v>
      </c>
      <c r="T272" s="60">
        <v>1875</v>
      </c>
      <c r="U272" s="60" t="s">
        <v>38</v>
      </c>
      <c r="V272" s="198">
        <v>2250</v>
      </c>
      <c r="W272" s="132">
        <v>0</v>
      </c>
      <c r="X272" s="110" t="s">
        <v>106</v>
      </c>
      <c r="Y272" s="199"/>
      <c r="Z272" s="132">
        <v>2250</v>
      </c>
      <c r="AA272" s="110" t="s">
        <v>41</v>
      </c>
      <c r="AB272" s="200"/>
    </row>
    <row r="273" spans="1:28" ht="15.75" customHeight="1" x14ac:dyDescent="0.2">
      <c r="A273" s="196">
        <v>42934</v>
      </c>
      <c r="B273" s="197"/>
      <c r="C273" s="110" t="s">
        <v>1279</v>
      </c>
      <c r="D273" s="60" t="s">
        <v>207</v>
      </c>
      <c r="E273" s="60" t="s">
        <v>1280</v>
      </c>
      <c r="F273" s="60"/>
      <c r="G273" s="60" t="s">
        <v>209</v>
      </c>
      <c r="H273" s="110" t="s">
        <v>1281</v>
      </c>
      <c r="I273" s="131">
        <v>42940</v>
      </c>
      <c r="J273" s="110" t="s">
        <v>30</v>
      </c>
      <c r="K273" s="60" t="s">
        <v>30</v>
      </c>
      <c r="L273" s="60"/>
      <c r="M273" s="110" t="s">
        <v>32</v>
      </c>
      <c r="N273" s="110" t="s">
        <v>1282</v>
      </c>
      <c r="O273" s="60" t="s">
        <v>32</v>
      </c>
      <c r="P273" s="60" t="s">
        <v>1282</v>
      </c>
      <c r="Q273" s="60"/>
      <c r="R273" s="60"/>
      <c r="S273" s="131">
        <v>43007</v>
      </c>
      <c r="T273" s="60">
        <v>625</v>
      </c>
      <c r="U273" s="60" t="s">
        <v>263</v>
      </c>
      <c r="V273" s="198">
        <v>578.38</v>
      </c>
      <c r="W273" s="132">
        <v>0</v>
      </c>
      <c r="X273" s="110" t="s">
        <v>106</v>
      </c>
      <c r="Y273" s="199"/>
      <c r="Z273" s="132">
        <v>578.39</v>
      </c>
      <c r="AA273" s="110" t="s">
        <v>732</v>
      </c>
      <c r="AB273" s="200" t="s">
        <v>696</v>
      </c>
    </row>
    <row r="274" spans="1:28" ht="15.75" customHeight="1" x14ac:dyDescent="0.2">
      <c r="A274" s="196">
        <v>42943</v>
      </c>
      <c r="B274" s="197"/>
      <c r="C274" s="110" t="s">
        <v>1283</v>
      </c>
      <c r="D274" s="60" t="s">
        <v>335</v>
      </c>
      <c r="E274" s="60" t="s">
        <v>247</v>
      </c>
      <c r="F274" s="60"/>
      <c r="G274" s="60" t="s">
        <v>326</v>
      </c>
      <c r="H274" s="110" t="s">
        <v>1284</v>
      </c>
      <c r="I274" s="131">
        <v>42978</v>
      </c>
      <c r="J274" s="110" t="s">
        <v>30</v>
      </c>
      <c r="K274" s="60"/>
      <c r="L274" s="60"/>
      <c r="M274" s="110" t="s">
        <v>147</v>
      </c>
      <c r="N274" s="110" t="s">
        <v>1285</v>
      </c>
      <c r="O274" s="60"/>
      <c r="P274" s="60"/>
      <c r="Q274" s="60"/>
      <c r="R274" s="60"/>
      <c r="S274" s="131">
        <v>42970</v>
      </c>
      <c r="T274" s="60">
        <v>1110</v>
      </c>
      <c r="U274" s="60" t="s">
        <v>38</v>
      </c>
      <c r="V274" s="198">
        <v>1332</v>
      </c>
      <c r="W274" s="132">
        <v>0</v>
      </c>
      <c r="X274" s="110" t="s">
        <v>35</v>
      </c>
      <c r="Y274" s="199"/>
      <c r="Z274" s="132">
        <v>1332</v>
      </c>
      <c r="AA274" s="110" t="s">
        <v>41</v>
      </c>
      <c r="AB274" s="200"/>
    </row>
    <row r="275" spans="1:28" ht="15.75" customHeight="1" x14ac:dyDescent="0.2">
      <c r="A275" s="196">
        <v>42910</v>
      </c>
      <c r="B275" s="197"/>
      <c r="C275" s="110" t="s">
        <v>1286</v>
      </c>
      <c r="D275" s="60" t="s">
        <v>299</v>
      </c>
      <c r="E275" s="60" t="s">
        <v>1287</v>
      </c>
      <c r="F275" s="60"/>
      <c r="G275" s="60" t="s">
        <v>209</v>
      </c>
      <c r="H275" s="110" t="s">
        <v>1288</v>
      </c>
      <c r="I275" s="131">
        <v>42987</v>
      </c>
      <c r="J275" s="110" t="s">
        <v>30</v>
      </c>
      <c r="K275" s="60"/>
      <c r="L275" s="60"/>
      <c r="M275" s="110" t="s">
        <v>149</v>
      </c>
      <c r="N275" s="110" t="s">
        <v>1289</v>
      </c>
      <c r="O275" s="60"/>
      <c r="P275" s="60"/>
      <c r="Q275" s="60"/>
      <c r="R275" s="60"/>
      <c r="S275" s="131">
        <v>42993</v>
      </c>
      <c r="T275" s="60"/>
      <c r="U275" s="60" t="s">
        <v>263</v>
      </c>
      <c r="V275" s="198">
        <v>2812.03</v>
      </c>
      <c r="W275" s="132">
        <v>0</v>
      </c>
      <c r="X275" s="110" t="s">
        <v>35</v>
      </c>
      <c r="Y275" s="199"/>
      <c r="Z275" s="132">
        <v>2812.03</v>
      </c>
      <c r="AA275" s="110" t="s">
        <v>732</v>
      </c>
      <c r="AB275" s="200" t="s">
        <v>696</v>
      </c>
    </row>
    <row r="276" spans="1:28" ht="15.75" customHeight="1" x14ac:dyDescent="0.2">
      <c r="A276" s="196">
        <v>42957</v>
      </c>
      <c r="B276" s="197"/>
      <c r="C276" s="110" t="s">
        <v>1290</v>
      </c>
      <c r="D276" s="60" t="s">
        <v>1291</v>
      </c>
      <c r="E276" s="60" t="s">
        <v>1292</v>
      </c>
      <c r="F276" s="60"/>
      <c r="G276" s="60" t="s">
        <v>326</v>
      </c>
      <c r="H276" s="110" t="s">
        <v>1293</v>
      </c>
      <c r="I276" s="131">
        <v>42971</v>
      </c>
      <c r="J276" s="110" t="s">
        <v>30</v>
      </c>
      <c r="K276" s="60" t="s">
        <v>30</v>
      </c>
      <c r="L276" s="60"/>
      <c r="M276" s="110" t="s">
        <v>147</v>
      </c>
      <c r="N276" s="110" t="s">
        <v>537</v>
      </c>
      <c r="O276" s="60" t="s">
        <v>147</v>
      </c>
      <c r="P276" s="60" t="s">
        <v>1294</v>
      </c>
      <c r="Q276" s="60"/>
      <c r="R276" s="60"/>
      <c r="S276" s="131">
        <v>42965</v>
      </c>
      <c r="T276" s="60">
        <v>2490</v>
      </c>
      <c r="U276" s="60" t="s">
        <v>263</v>
      </c>
      <c r="V276" s="198">
        <v>2252.88</v>
      </c>
      <c r="W276" s="132">
        <v>0</v>
      </c>
      <c r="X276" s="110" t="s">
        <v>35</v>
      </c>
      <c r="Y276" s="199"/>
      <c r="Z276" s="132">
        <v>2252.88</v>
      </c>
      <c r="AA276" s="110" t="s">
        <v>41</v>
      </c>
      <c r="AB276" s="200" t="s">
        <v>696</v>
      </c>
    </row>
    <row r="277" spans="1:28" ht="15.75" customHeight="1" x14ac:dyDescent="0.2">
      <c r="A277" s="196">
        <v>42939</v>
      </c>
      <c r="B277" s="197"/>
      <c r="C277" s="110" t="s">
        <v>1295</v>
      </c>
      <c r="D277" s="60" t="s">
        <v>1296</v>
      </c>
      <c r="E277" s="60" t="s">
        <v>685</v>
      </c>
      <c r="F277" s="60"/>
      <c r="G277" s="60" t="s">
        <v>209</v>
      </c>
      <c r="H277" s="110" t="s">
        <v>1297</v>
      </c>
      <c r="I277" s="131">
        <v>42956</v>
      </c>
      <c r="J277" s="110" t="s">
        <v>30</v>
      </c>
      <c r="K277" s="60"/>
      <c r="L277" s="60"/>
      <c r="M277" s="110" t="s">
        <v>32</v>
      </c>
      <c r="N277" s="110" t="s">
        <v>1298</v>
      </c>
      <c r="O277" s="60"/>
      <c r="P277" s="60"/>
      <c r="Q277" s="60"/>
      <c r="R277" s="60"/>
      <c r="S277" s="131">
        <v>43026</v>
      </c>
      <c r="T277" s="60">
        <v>447</v>
      </c>
      <c r="U277" s="60" t="s">
        <v>38</v>
      </c>
      <c r="V277" s="198">
        <v>536.4</v>
      </c>
      <c r="W277" s="132">
        <v>0</v>
      </c>
      <c r="X277" s="110" t="s">
        <v>115</v>
      </c>
      <c r="Y277" s="199"/>
      <c r="Z277" s="132">
        <v>536.4</v>
      </c>
      <c r="AA277" s="110" t="s">
        <v>41</v>
      </c>
      <c r="AB277" s="200"/>
    </row>
    <row r="278" spans="1:28" ht="15.75" customHeight="1" x14ac:dyDescent="0.2">
      <c r="A278" s="196">
        <v>42915</v>
      </c>
      <c r="B278" s="197"/>
      <c r="C278" s="110" t="s">
        <v>1299</v>
      </c>
      <c r="D278" s="60" t="s">
        <v>392</v>
      </c>
      <c r="E278" s="60" t="s">
        <v>655</v>
      </c>
      <c r="F278" s="60"/>
      <c r="G278" s="60" t="s">
        <v>326</v>
      </c>
      <c r="H278" s="110" t="s">
        <v>1300</v>
      </c>
      <c r="I278" s="131">
        <v>42948</v>
      </c>
      <c r="J278" s="110" t="s">
        <v>30</v>
      </c>
      <c r="K278" s="60" t="s">
        <v>30</v>
      </c>
      <c r="L278" s="60"/>
      <c r="M278" s="110" t="s">
        <v>147</v>
      </c>
      <c r="N278" s="110" t="s">
        <v>1301</v>
      </c>
      <c r="O278" s="60" t="s">
        <v>32</v>
      </c>
      <c r="P278" s="60" t="s">
        <v>1302</v>
      </c>
      <c r="Q278" s="60"/>
      <c r="R278" s="60"/>
      <c r="S278" s="131">
        <v>42963</v>
      </c>
      <c r="T278" s="60">
        <v>890</v>
      </c>
      <c r="U278" s="60" t="s">
        <v>38</v>
      </c>
      <c r="V278" s="198">
        <v>1068</v>
      </c>
      <c r="W278" s="132">
        <v>0</v>
      </c>
      <c r="X278" s="110" t="s">
        <v>35</v>
      </c>
      <c r="Y278" s="199"/>
      <c r="Z278" s="132">
        <v>1068</v>
      </c>
      <c r="AA278" s="110" t="s">
        <v>41</v>
      </c>
      <c r="AB278" s="200"/>
    </row>
    <row r="279" spans="1:28" ht="15.75" customHeight="1" x14ac:dyDescent="0.2">
      <c r="A279" s="196">
        <v>42947</v>
      </c>
      <c r="B279" s="197"/>
      <c r="C279" s="110" t="s">
        <v>1303</v>
      </c>
      <c r="D279" s="60" t="s">
        <v>335</v>
      </c>
      <c r="E279" s="60" t="s">
        <v>247</v>
      </c>
      <c r="F279" s="60"/>
      <c r="G279" s="60" t="s">
        <v>326</v>
      </c>
      <c r="H279" s="110" t="s">
        <v>1304</v>
      </c>
      <c r="I279" s="131">
        <v>42972</v>
      </c>
      <c r="J279" s="110" t="s">
        <v>30</v>
      </c>
      <c r="K279" s="60"/>
      <c r="L279" s="60"/>
      <c r="M279" s="110" t="s">
        <v>147</v>
      </c>
      <c r="N279" s="110" t="s">
        <v>1305</v>
      </c>
      <c r="O279" s="60"/>
      <c r="P279" s="60"/>
      <c r="Q279" s="60"/>
      <c r="R279" s="60"/>
      <c r="S279" s="131">
        <v>42970</v>
      </c>
      <c r="T279" s="60">
        <v>1110</v>
      </c>
      <c r="U279" s="60" t="s">
        <v>38</v>
      </c>
      <c r="V279" s="198">
        <v>1332</v>
      </c>
      <c r="W279" s="132">
        <v>0</v>
      </c>
      <c r="X279" s="110" t="s">
        <v>35</v>
      </c>
      <c r="Y279" s="199"/>
      <c r="Z279" s="132">
        <v>1332</v>
      </c>
      <c r="AA279" s="110" t="s">
        <v>41</v>
      </c>
      <c r="AB279" s="200"/>
    </row>
    <row r="280" spans="1:28" ht="15.75" customHeight="1" x14ac:dyDescent="0.2">
      <c r="A280" s="196">
        <v>42926</v>
      </c>
      <c r="B280" s="197"/>
      <c r="C280" s="110" t="s">
        <v>1306</v>
      </c>
      <c r="D280" s="60" t="s">
        <v>335</v>
      </c>
      <c r="E280" s="60" t="s">
        <v>247</v>
      </c>
      <c r="F280" s="60"/>
      <c r="G280" s="60" t="s">
        <v>326</v>
      </c>
      <c r="H280" s="110" t="s">
        <v>1307</v>
      </c>
      <c r="I280" s="131">
        <v>42957</v>
      </c>
      <c r="J280" s="110" t="s">
        <v>30</v>
      </c>
      <c r="K280" s="60" t="s">
        <v>30</v>
      </c>
      <c r="L280" s="60"/>
      <c r="M280" s="110" t="s">
        <v>149</v>
      </c>
      <c r="N280" s="110" t="s">
        <v>886</v>
      </c>
      <c r="O280" s="60" t="s">
        <v>149</v>
      </c>
      <c r="P280" s="60" t="s">
        <v>1308</v>
      </c>
      <c r="Q280" s="60"/>
      <c r="R280" s="60"/>
      <c r="S280" s="131">
        <v>42963</v>
      </c>
      <c r="T280" s="60">
        <v>1110</v>
      </c>
      <c r="U280" s="60" t="s">
        <v>38</v>
      </c>
      <c r="V280" s="198">
        <v>1332</v>
      </c>
      <c r="W280" s="132">
        <v>0</v>
      </c>
      <c r="X280" s="110" t="s">
        <v>35</v>
      </c>
      <c r="Y280" s="199"/>
      <c r="Z280" s="132">
        <v>1332</v>
      </c>
      <c r="AA280" s="110" t="s">
        <v>41</v>
      </c>
      <c r="AB280" s="200"/>
    </row>
    <row r="281" spans="1:28" ht="15.75" customHeight="1" x14ac:dyDescent="0.2">
      <c r="A281" s="196">
        <v>42942</v>
      </c>
      <c r="B281" s="197"/>
      <c r="C281" s="110" t="s">
        <v>1309</v>
      </c>
      <c r="D281" s="60" t="s">
        <v>335</v>
      </c>
      <c r="E281" s="60" t="s">
        <v>247</v>
      </c>
      <c r="F281" s="60"/>
      <c r="G281" s="60" t="s">
        <v>326</v>
      </c>
      <c r="H281" s="110" t="s">
        <v>1310</v>
      </c>
      <c r="I281" s="131">
        <v>42978</v>
      </c>
      <c r="J281" s="110" t="s">
        <v>30</v>
      </c>
      <c r="K281" s="60"/>
      <c r="L281" s="60"/>
      <c r="M281" s="110" t="s">
        <v>149</v>
      </c>
      <c r="N281" s="110" t="s">
        <v>1311</v>
      </c>
      <c r="O281" s="60"/>
      <c r="P281" s="60"/>
      <c r="Q281" s="60"/>
      <c r="R281" s="60"/>
      <c r="S281" s="131">
        <v>42970</v>
      </c>
      <c r="T281" s="60">
        <v>1110</v>
      </c>
      <c r="U281" s="60" t="s">
        <v>38</v>
      </c>
      <c r="V281" s="198">
        <v>1332</v>
      </c>
      <c r="W281" s="132">
        <v>0</v>
      </c>
      <c r="X281" s="110" t="s">
        <v>35</v>
      </c>
      <c r="Y281" s="199"/>
      <c r="Z281" s="132">
        <v>1332</v>
      </c>
      <c r="AA281" s="110" t="s">
        <v>41</v>
      </c>
      <c r="AB281" s="200"/>
    </row>
    <row r="282" spans="1:28" ht="15.75" customHeight="1" x14ac:dyDescent="0.2">
      <c r="A282" s="196">
        <v>42951</v>
      </c>
      <c r="B282" s="197"/>
      <c r="C282" s="110" t="s">
        <v>1312</v>
      </c>
      <c r="D282" s="60" t="s">
        <v>335</v>
      </c>
      <c r="E282" s="60" t="s">
        <v>247</v>
      </c>
      <c r="F282" s="60"/>
      <c r="G282" s="60" t="s">
        <v>326</v>
      </c>
      <c r="H282" s="110" t="s">
        <v>1313</v>
      </c>
      <c r="I282" s="131">
        <v>42976</v>
      </c>
      <c r="J282" s="110" t="s">
        <v>30</v>
      </c>
      <c r="K282" s="60"/>
      <c r="L282" s="60"/>
      <c r="M282" s="110" t="s">
        <v>147</v>
      </c>
      <c r="N282" s="110" t="s">
        <v>1285</v>
      </c>
      <c r="O282" s="60"/>
      <c r="P282" s="60"/>
      <c r="Q282" s="60"/>
      <c r="R282" s="60"/>
      <c r="S282" s="131">
        <v>42984</v>
      </c>
      <c r="T282" s="60">
        <v>1110</v>
      </c>
      <c r="U282" s="60" t="s">
        <v>38</v>
      </c>
      <c r="V282" s="198">
        <v>1332</v>
      </c>
      <c r="W282" s="132">
        <v>0</v>
      </c>
      <c r="X282" s="110" t="s">
        <v>35</v>
      </c>
      <c r="Y282" s="199"/>
      <c r="Z282" s="132">
        <v>1332</v>
      </c>
      <c r="AA282" s="110" t="s">
        <v>41</v>
      </c>
      <c r="AB282" s="200"/>
    </row>
    <row r="283" spans="1:28" ht="15.75" customHeight="1" x14ac:dyDescent="0.2">
      <c r="A283" s="196">
        <v>42941</v>
      </c>
      <c r="B283" s="197"/>
      <c r="C283" s="110" t="s">
        <v>1314</v>
      </c>
      <c r="D283" s="60" t="s">
        <v>1123</v>
      </c>
      <c r="E283" s="60" t="s">
        <v>1124</v>
      </c>
      <c r="F283" s="60"/>
      <c r="G283" s="60" t="s">
        <v>326</v>
      </c>
      <c r="H283" s="110" t="s">
        <v>1315</v>
      </c>
      <c r="I283" s="131">
        <v>42991</v>
      </c>
      <c r="J283" s="110" t="s">
        <v>30</v>
      </c>
      <c r="K283" s="60" t="s">
        <v>31</v>
      </c>
      <c r="L283" s="60"/>
      <c r="M283" s="110" t="s">
        <v>143</v>
      </c>
      <c r="N283" s="110" t="s">
        <v>1316</v>
      </c>
      <c r="O283" s="60" t="s">
        <v>39</v>
      </c>
      <c r="P283" s="60">
        <v>84840</v>
      </c>
      <c r="Q283" s="60"/>
      <c r="R283" s="60"/>
      <c r="S283" s="131">
        <v>42958</v>
      </c>
      <c r="T283" s="60">
        <v>1350</v>
      </c>
      <c r="U283" s="60" t="s">
        <v>38</v>
      </c>
      <c r="V283" s="198">
        <v>1620</v>
      </c>
      <c r="W283" s="132">
        <v>0</v>
      </c>
      <c r="X283" s="110" t="s">
        <v>35</v>
      </c>
      <c r="Y283" s="199"/>
      <c r="Z283" s="132">
        <v>810</v>
      </c>
      <c r="AA283" s="110" t="s">
        <v>41</v>
      </c>
      <c r="AB283" s="200" t="s">
        <v>696</v>
      </c>
    </row>
    <row r="284" spans="1:28" ht="15.75" customHeight="1" x14ac:dyDescent="0.2">
      <c r="A284" s="196">
        <v>42967</v>
      </c>
      <c r="B284" s="197"/>
      <c r="C284" s="110" t="s">
        <v>1317</v>
      </c>
      <c r="D284" s="60" t="s">
        <v>799</v>
      </c>
      <c r="E284" s="60" t="s">
        <v>974</v>
      </c>
      <c r="F284" s="60"/>
      <c r="G284" s="60" t="s">
        <v>209</v>
      </c>
      <c r="H284" s="110" t="s">
        <v>1318</v>
      </c>
      <c r="I284" s="131">
        <v>43041</v>
      </c>
      <c r="J284" s="110" t="s">
        <v>30</v>
      </c>
      <c r="K284" s="60" t="s">
        <v>30</v>
      </c>
      <c r="L284" s="60" t="s">
        <v>30</v>
      </c>
      <c r="M284" s="110" t="s">
        <v>147</v>
      </c>
      <c r="N284" s="110" t="s">
        <v>976</v>
      </c>
      <c r="O284" s="60" t="s">
        <v>147</v>
      </c>
      <c r="P284" s="60" t="s">
        <v>977</v>
      </c>
      <c r="Q284" s="60" t="s">
        <v>147</v>
      </c>
      <c r="R284" s="60" t="s">
        <v>978</v>
      </c>
      <c r="S284" s="131">
        <v>42986</v>
      </c>
      <c r="T284" s="60">
        <v>1780</v>
      </c>
      <c r="U284" s="60" t="s">
        <v>38</v>
      </c>
      <c r="V284" s="198">
        <v>2136</v>
      </c>
      <c r="W284" s="132">
        <v>0</v>
      </c>
      <c r="X284" s="110" t="s">
        <v>35</v>
      </c>
      <c r="Y284" s="199"/>
      <c r="Z284" s="132">
        <v>2136</v>
      </c>
      <c r="AA284" s="110" t="s">
        <v>41</v>
      </c>
      <c r="AB284" s="200" t="s">
        <v>696</v>
      </c>
    </row>
    <row r="285" spans="1:28" ht="15.75" customHeight="1" x14ac:dyDescent="0.2">
      <c r="A285" s="196">
        <v>42950</v>
      </c>
      <c r="B285" s="197"/>
      <c r="C285" s="110" t="s">
        <v>1319</v>
      </c>
      <c r="D285" s="60" t="s">
        <v>207</v>
      </c>
      <c r="E285" s="60" t="s">
        <v>1320</v>
      </c>
      <c r="F285" s="60"/>
      <c r="G285" s="60" t="s">
        <v>209</v>
      </c>
      <c r="H285" s="110" t="s">
        <v>1321</v>
      </c>
      <c r="I285" s="131">
        <v>42958</v>
      </c>
      <c r="J285" s="110" t="s">
        <v>30</v>
      </c>
      <c r="K285" s="60" t="s">
        <v>117</v>
      </c>
      <c r="L285" s="60" t="s">
        <v>117</v>
      </c>
      <c r="M285" s="110" t="s">
        <v>147</v>
      </c>
      <c r="N285" s="110" t="s">
        <v>1322</v>
      </c>
      <c r="O285" s="60" t="s">
        <v>117</v>
      </c>
      <c r="P285" s="60"/>
      <c r="Q285" s="60" t="s">
        <v>117</v>
      </c>
      <c r="R285" s="60"/>
      <c r="S285" s="131">
        <v>42957</v>
      </c>
      <c r="T285" s="60">
        <v>1875</v>
      </c>
      <c r="U285" s="60" t="s">
        <v>38</v>
      </c>
      <c r="V285" s="198">
        <v>2250</v>
      </c>
      <c r="W285" s="132">
        <v>0</v>
      </c>
      <c r="X285" s="110" t="s">
        <v>106</v>
      </c>
      <c r="Y285" s="199"/>
      <c r="Z285" s="132">
        <v>2250</v>
      </c>
      <c r="AA285" s="110" t="s">
        <v>41</v>
      </c>
      <c r="AB285" s="200"/>
    </row>
    <row r="286" spans="1:28" ht="15.75" customHeight="1" x14ac:dyDescent="0.2">
      <c r="A286" s="196">
        <v>42951</v>
      </c>
      <c r="B286" s="197"/>
      <c r="C286" s="110" t="s">
        <v>1323</v>
      </c>
      <c r="D286" s="60" t="s">
        <v>238</v>
      </c>
      <c r="E286" s="60" t="s">
        <v>1324</v>
      </c>
      <c r="F286" s="60"/>
      <c r="G286" s="60" t="s">
        <v>209</v>
      </c>
      <c r="H286" s="110" t="s">
        <v>1325</v>
      </c>
      <c r="I286" s="131">
        <v>43047</v>
      </c>
      <c r="J286" s="110" t="s">
        <v>30</v>
      </c>
      <c r="K286" s="60" t="s">
        <v>30</v>
      </c>
      <c r="L286" s="60"/>
      <c r="M286" s="110" t="s">
        <v>147</v>
      </c>
      <c r="N286" s="110" t="s">
        <v>1326</v>
      </c>
      <c r="O286" s="60" t="s">
        <v>147</v>
      </c>
      <c r="P286" s="60" t="s">
        <v>623</v>
      </c>
      <c r="Q286" s="60"/>
      <c r="R286" s="60"/>
      <c r="S286" s="131">
        <v>42971</v>
      </c>
      <c r="T286" s="60">
        <v>2332.35</v>
      </c>
      <c r="U286" s="60" t="s">
        <v>34</v>
      </c>
      <c r="V286" s="198">
        <v>2493.38</v>
      </c>
      <c r="W286" s="132">
        <v>0</v>
      </c>
      <c r="X286" s="110" t="s">
        <v>35</v>
      </c>
      <c r="Y286" s="199"/>
      <c r="Z286" s="132">
        <v>2493.38</v>
      </c>
      <c r="AA286" s="110" t="s">
        <v>41</v>
      </c>
      <c r="AB286" s="200"/>
    </row>
    <row r="287" spans="1:28" ht="15.75" customHeight="1" x14ac:dyDescent="0.2">
      <c r="A287" s="196">
        <v>42954</v>
      </c>
      <c r="B287" s="197"/>
      <c r="C287" s="110" t="s">
        <v>1327</v>
      </c>
      <c r="D287" s="60" t="s">
        <v>238</v>
      </c>
      <c r="E287" s="60" t="s">
        <v>1328</v>
      </c>
      <c r="F287" s="60"/>
      <c r="G287" s="60" t="s">
        <v>209</v>
      </c>
      <c r="H287" s="110" t="s">
        <v>1329</v>
      </c>
      <c r="I287" s="131">
        <v>43005</v>
      </c>
      <c r="J287" s="110" t="s">
        <v>30</v>
      </c>
      <c r="K287" s="60"/>
      <c r="L287" s="60"/>
      <c r="M287" s="110" t="s">
        <v>149</v>
      </c>
      <c r="N287" s="110" t="s">
        <v>605</v>
      </c>
      <c r="O287" s="60"/>
      <c r="P287" s="60"/>
      <c r="Q287" s="60"/>
      <c r="R287" s="60"/>
      <c r="S287" s="131">
        <v>42984</v>
      </c>
      <c r="T287" s="60">
        <v>4485.3</v>
      </c>
      <c r="U287" s="60" t="s">
        <v>34</v>
      </c>
      <c r="V287" s="198">
        <v>4794.9799999999996</v>
      </c>
      <c r="W287" s="132">
        <v>0</v>
      </c>
      <c r="X287" s="110" t="s">
        <v>35</v>
      </c>
      <c r="Y287" s="199"/>
      <c r="Z287" s="132">
        <v>4794.9799999999996</v>
      </c>
      <c r="AA287" s="110" t="s">
        <v>41</v>
      </c>
      <c r="AB287" s="200"/>
    </row>
    <row r="288" spans="1:28" ht="15.75" customHeight="1" x14ac:dyDescent="0.2">
      <c r="A288" s="196">
        <v>42956</v>
      </c>
      <c r="B288" s="197"/>
      <c r="C288" s="110" t="s">
        <v>1330</v>
      </c>
      <c r="D288" s="60" t="s">
        <v>207</v>
      </c>
      <c r="E288" s="60" t="s">
        <v>1331</v>
      </c>
      <c r="F288" s="60"/>
      <c r="G288" s="60" t="s">
        <v>209</v>
      </c>
      <c r="H288" s="110" t="s">
        <v>1332</v>
      </c>
      <c r="I288" s="131">
        <v>42990</v>
      </c>
      <c r="J288" s="110" t="s">
        <v>30</v>
      </c>
      <c r="K288" s="60" t="s">
        <v>30</v>
      </c>
      <c r="L288" s="60"/>
      <c r="M288" s="110" t="s">
        <v>147</v>
      </c>
      <c r="N288" s="110" t="s">
        <v>1333</v>
      </c>
      <c r="O288" s="60" t="s">
        <v>147</v>
      </c>
      <c r="P288" s="60" t="s">
        <v>1334</v>
      </c>
      <c r="Q288" s="60"/>
      <c r="R288" s="60"/>
      <c r="S288" s="131">
        <v>42978</v>
      </c>
      <c r="T288" s="60">
        <v>2250</v>
      </c>
      <c r="U288" s="60" t="s">
        <v>38</v>
      </c>
      <c r="V288" s="198">
        <v>2700</v>
      </c>
      <c r="W288" s="132">
        <v>0</v>
      </c>
      <c r="X288" s="110" t="s">
        <v>106</v>
      </c>
      <c r="Y288" s="199"/>
      <c r="Z288" s="132">
        <v>2700</v>
      </c>
      <c r="AA288" s="110" t="s">
        <v>41</v>
      </c>
      <c r="AB288" s="200"/>
    </row>
    <row r="289" spans="1:28" ht="15.75" customHeight="1" x14ac:dyDescent="0.2">
      <c r="A289" s="196">
        <v>42950</v>
      </c>
      <c r="B289" s="197"/>
      <c r="C289" s="110" t="s">
        <v>1335</v>
      </c>
      <c r="D289" s="60" t="s">
        <v>207</v>
      </c>
      <c r="E289" s="60" t="s">
        <v>1336</v>
      </c>
      <c r="F289" s="60"/>
      <c r="G289" s="60" t="s">
        <v>209</v>
      </c>
      <c r="H289" s="110" t="s">
        <v>1337</v>
      </c>
      <c r="I289" s="131">
        <v>42962</v>
      </c>
      <c r="J289" s="110" t="s">
        <v>30</v>
      </c>
      <c r="K289" s="60"/>
      <c r="L289" s="60"/>
      <c r="M289" s="110" t="s">
        <v>147</v>
      </c>
      <c r="N289" s="110" t="s">
        <v>1338</v>
      </c>
      <c r="O289" s="60" t="s">
        <v>147</v>
      </c>
      <c r="P289" s="60" t="s">
        <v>1339</v>
      </c>
      <c r="Q289" s="60"/>
      <c r="R289" s="60"/>
      <c r="S289" s="131">
        <v>42961</v>
      </c>
      <c r="T289" s="60">
        <v>1650</v>
      </c>
      <c r="U289" s="60" t="s">
        <v>38</v>
      </c>
      <c r="V289" s="198">
        <v>1980</v>
      </c>
      <c r="W289" s="132">
        <v>0</v>
      </c>
      <c r="X289" s="110" t="s">
        <v>106</v>
      </c>
      <c r="Y289" s="199"/>
      <c r="Z289" s="132">
        <v>1980</v>
      </c>
      <c r="AA289" s="110" t="s">
        <v>41</v>
      </c>
      <c r="AB289" s="200"/>
    </row>
    <row r="290" spans="1:28" ht="15.75" customHeight="1" x14ac:dyDescent="0.2">
      <c r="A290" s="196">
        <v>42926</v>
      </c>
      <c r="B290" s="197"/>
      <c r="C290" s="110" t="s">
        <v>1340</v>
      </c>
      <c r="D290" s="60" t="s">
        <v>718</v>
      </c>
      <c r="E290" s="60" t="s">
        <v>1341</v>
      </c>
      <c r="F290" s="60"/>
      <c r="G290" s="60" t="s">
        <v>209</v>
      </c>
      <c r="H290" s="110" t="s">
        <v>1342</v>
      </c>
      <c r="I290" s="131">
        <v>42956</v>
      </c>
      <c r="J290" s="110" t="s">
        <v>30</v>
      </c>
      <c r="K290" s="60"/>
      <c r="L290" s="60"/>
      <c r="M290" s="110" t="s">
        <v>147</v>
      </c>
      <c r="N290" s="110" t="s">
        <v>1343</v>
      </c>
      <c r="O290" s="60"/>
      <c r="P290" s="60"/>
      <c r="Q290" s="60"/>
      <c r="R290" s="60"/>
      <c r="S290" s="131">
        <v>42965</v>
      </c>
      <c r="T290" s="60">
        <v>525</v>
      </c>
      <c r="U290" s="60" t="s">
        <v>263</v>
      </c>
      <c r="V290" s="198">
        <v>475.01</v>
      </c>
      <c r="W290" s="132">
        <v>475.01</v>
      </c>
      <c r="X290" s="110" t="s">
        <v>35</v>
      </c>
      <c r="Y290" s="199"/>
      <c r="Z290" s="132">
        <v>475.01</v>
      </c>
      <c r="AA290" s="110" t="s">
        <v>405</v>
      </c>
      <c r="AB290" s="200" t="s">
        <v>1344</v>
      </c>
    </row>
    <row r="291" spans="1:28" ht="15.75" customHeight="1" x14ac:dyDescent="0.2">
      <c r="A291" s="196">
        <v>42955</v>
      </c>
      <c r="B291" s="197"/>
      <c r="C291" s="110" t="s">
        <v>1345</v>
      </c>
      <c r="D291" s="60" t="s">
        <v>392</v>
      </c>
      <c r="E291" s="60" t="s">
        <v>247</v>
      </c>
      <c r="F291" s="60"/>
      <c r="G291" s="60" t="s">
        <v>326</v>
      </c>
      <c r="H291" s="110" t="s">
        <v>1346</v>
      </c>
      <c r="I291" s="131">
        <v>42989</v>
      </c>
      <c r="J291" s="110" t="s">
        <v>30</v>
      </c>
      <c r="K291" s="60"/>
      <c r="L291" s="60"/>
      <c r="M291" s="110" t="s">
        <v>32</v>
      </c>
      <c r="N291" s="110" t="s">
        <v>1270</v>
      </c>
      <c r="O291" s="60"/>
      <c r="P291" s="60"/>
      <c r="Q291" s="60"/>
      <c r="R291" s="60"/>
      <c r="S291" s="131">
        <v>42991</v>
      </c>
      <c r="T291" s="60">
        <v>1110</v>
      </c>
      <c r="U291" s="60" t="s">
        <v>38</v>
      </c>
      <c r="V291" s="198">
        <v>1332</v>
      </c>
      <c r="W291" s="132">
        <v>0</v>
      </c>
      <c r="X291" s="110" t="s">
        <v>35</v>
      </c>
      <c r="Y291" s="199"/>
      <c r="Z291" s="132">
        <v>1332</v>
      </c>
      <c r="AA291" s="110" t="s">
        <v>41</v>
      </c>
      <c r="AB291" s="200"/>
    </row>
    <row r="292" spans="1:28" ht="15.75" customHeight="1" x14ac:dyDescent="0.2">
      <c r="A292" s="196">
        <v>42958</v>
      </c>
      <c r="B292" s="197"/>
      <c r="C292" s="110" t="s">
        <v>1347</v>
      </c>
      <c r="D292" s="60" t="s">
        <v>392</v>
      </c>
      <c r="E292" s="60" t="s">
        <v>247</v>
      </c>
      <c r="F292" s="60"/>
      <c r="G292" s="60" t="s">
        <v>326</v>
      </c>
      <c r="H292" s="110" t="s">
        <v>1348</v>
      </c>
      <c r="I292" s="131">
        <v>42978</v>
      </c>
      <c r="J292" s="110" t="s">
        <v>30</v>
      </c>
      <c r="K292" s="60"/>
      <c r="L292" s="60"/>
      <c r="M292" s="110" t="s">
        <v>147</v>
      </c>
      <c r="N292" s="110" t="s">
        <v>1349</v>
      </c>
      <c r="O292" s="60"/>
      <c r="P292" s="60"/>
      <c r="Q292" s="60">
        <v>0</v>
      </c>
      <c r="R292" s="60"/>
      <c r="S292" s="131">
        <v>42991</v>
      </c>
      <c r="T292" s="60">
        <v>1110</v>
      </c>
      <c r="U292" s="60" t="s">
        <v>38</v>
      </c>
      <c r="V292" s="198">
        <v>1332</v>
      </c>
      <c r="W292" s="132">
        <v>0</v>
      </c>
      <c r="X292" s="110" t="s">
        <v>35</v>
      </c>
      <c r="Y292" s="199"/>
      <c r="Z292" s="132">
        <v>1332</v>
      </c>
      <c r="AA292" s="110" t="s">
        <v>41</v>
      </c>
      <c r="AB292" s="200"/>
    </row>
    <row r="293" spans="1:28" ht="15.75" customHeight="1" x14ac:dyDescent="0.2">
      <c r="A293" s="196">
        <v>42960</v>
      </c>
      <c r="B293" s="197"/>
      <c r="C293" s="110" t="s">
        <v>1350</v>
      </c>
      <c r="D293" s="60" t="s">
        <v>207</v>
      </c>
      <c r="E293" s="60" t="s">
        <v>1351</v>
      </c>
      <c r="F293" s="60"/>
      <c r="G293" s="60" t="s">
        <v>209</v>
      </c>
      <c r="H293" s="110" t="s">
        <v>1352</v>
      </c>
      <c r="I293" s="131">
        <v>43003</v>
      </c>
      <c r="J293" s="110" t="s">
        <v>30</v>
      </c>
      <c r="K293" s="60"/>
      <c r="L293" s="60"/>
      <c r="M293" s="110" t="s">
        <v>149</v>
      </c>
      <c r="N293" s="110" t="s">
        <v>1353</v>
      </c>
      <c r="O293" s="60"/>
      <c r="P293" s="60"/>
      <c r="Q293" s="60"/>
      <c r="R293" s="60"/>
      <c r="S293" s="131">
        <v>42977</v>
      </c>
      <c r="T293" s="60">
        <v>2199.75</v>
      </c>
      <c r="U293" s="60" t="s">
        <v>38</v>
      </c>
      <c r="V293" s="198">
        <v>2639.7</v>
      </c>
      <c r="W293" s="132">
        <v>0</v>
      </c>
      <c r="X293" s="110" t="s">
        <v>106</v>
      </c>
      <c r="Y293" s="199"/>
      <c r="Z293" s="132">
        <v>2639.7</v>
      </c>
      <c r="AA293" s="110" t="s">
        <v>41</v>
      </c>
      <c r="AB293" s="200"/>
    </row>
    <row r="294" spans="1:28" ht="15.75" customHeight="1" x14ac:dyDescent="0.2">
      <c r="A294" s="196">
        <v>42962</v>
      </c>
      <c r="B294" s="197"/>
      <c r="C294" s="110" t="s">
        <v>1354</v>
      </c>
      <c r="D294" s="60" t="s">
        <v>366</v>
      </c>
      <c r="E294" s="60" t="s">
        <v>1355</v>
      </c>
      <c r="F294" s="60"/>
      <c r="G294" s="60" t="s">
        <v>209</v>
      </c>
      <c r="H294" s="110" t="s">
        <v>1356</v>
      </c>
      <c r="I294" s="131">
        <v>43034</v>
      </c>
      <c r="J294" s="110" t="s">
        <v>30</v>
      </c>
      <c r="K294" s="60" t="s">
        <v>30</v>
      </c>
      <c r="L294" s="60" t="s">
        <v>117</v>
      </c>
      <c r="M294" s="110" t="s">
        <v>147</v>
      </c>
      <c r="N294" s="110" t="s">
        <v>1357</v>
      </c>
      <c r="O294" s="60" t="s">
        <v>147</v>
      </c>
      <c r="P294" s="60" t="s">
        <v>1358</v>
      </c>
      <c r="Q294" s="60" t="s">
        <v>120</v>
      </c>
      <c r="R294" s="60">
        <v>261863</v>
      </c>
      <c r="S294" s="131">
        <v>43019</v>
      </c>
      <c r="T294" s="60">
        <v>850</v>
      </c>
      <c r="U294" s="60" t="s">
        <v>38</v>
      </c>
      <c r="V294" s="198">
        <v>1020</v>
      </c>
      <c r="W294" s="132">
        <v>0</v>
      </c>
      <c r="X294" s="110" t="s">
        <v>35</v>
      </c>
      <c r="Y294" s="199"/>
      <c r="Z294" s="132">
        <v>1020</v>
      </c>
      <c r="AA294" s="110" t="s">
        <v>41</v>
      </c>
      <c r="AB294" s="200"/>
    </row>
    <row r="295" spans="1:28" ht="15.75" customHeight="1" x14ac:dyDescent="0.2">
      <c r="A295" s="196">
        <v>42956</v>
      </c>
      <c r="B295" s="197"/>
      <c r="C295" s="110" t="s">
        <v>1359</v>
      </c>
      <c r="D295" s="60" t="s">
        <v>324</v>
      </c>
      <c r="E295" s="60" t="s">
        <v>1360</v>
      </c>
      <c r="F295" s="60"/>
      <c r="G295" s="60" t="s">
        <v>326</v>
      </c>
      <c r="H295" s="110" t="s">
        <v>1361</v>
      </c>
      <c r="I295" s="131">
        <v>42972</v>
      </c>
      <c r="J295" s="110" t="s">
        <v>1362</v>
      </c>
      <c r="K295" s="60" t="s">
        <v>30</v>
      </c>
      <c r="L295" s="60" t="s">
        <v>1362</v>
      </c>
      <c r="M295" s="110" t="s">
        <v>1363</v>
      </c>
      <c r="N295" s="110" t="s">
        <v>1364</v>
      </c>
      <c r="O295" s="60" t="s">
        <v>143</v>
      </c>
      <c r="P295" s="60" t="s">
        <v>1365</v>
      </c>
      <c r="Q295" s="60" t="s">
        <v>1363</v>
      </c>
      <c r="R295" s="60" t="s">
        <v>1366</v>
      </c>
      <c r="S295" s="131">
        <v>42986</v>
      </c>
      <c r="T295" s="60">
        <v>1495</v>
      </c>
      <c r="U295" s="60" t="s">
        <v>263</v>
      </c>
      <c r="V295" s="198">
        <v>1352.6</v>
      </c>
      <c r="W295" s="132">
        <v>0</v>
      </c>
      <c r="X295" s="110" t="s">
        <v>35</v>
      </c>
      <c r="Y295" s="199"/>
      <c r="Z295" s="132">
        <v>1352.64</v>
      </c>
      <c r="AA295" s="110" t="s">
        <v>41</v>
      </c>
      <c r="AB295" s="200" t="s">
        <v>696</v>
      </c>
    </row>
    <row r="296" spans="1:28" ht="15.75" customHeight="1" x14ac:dyDescent="0.2">
      <c r="A296" s="196">
        <v>42958</v>
      </c>
      <c r="B296" s="197"/>
      <c r="C296" s="110" t="s">
        <v>1367</v>
      </c>
      <c r="D296" s="60" t="s">
        <v>370</v>
      </c>
      <c r="E296" s="60" t="s">
        <v>371</v>
      </c>
      <c r="F296" s="60"/>
      <c r="G296" s="60" t="s">
        <v>209</v>
      </c>
      <c r="H296" s="110" t="s">
        <v>1368</v>
      </c>
      <c r="I296" s="131">
        <v>42989</v>
      </c>
      <c r="J296" s="110" t="s">
        <v>30</v>
      </c>
      <c r="K296" s="60"/>
      <c r="L296" s="60"/>
      <c r="M296" s="110" t="s">
        <v>147</v>
      </c>
      <c r="N296" s="110" t="s">
        <v>375</v>
      </c>
      <c r="O296" s="60"/>
      <c r="P296" s="60"/>
      <c r="Q296" s="60"/>
      <c r="R296" s="60"/>
      <c r="S296" s="131">
        <v>42979</v>
      </c>
      <c r="T296" s="60">
        <v>1939</v>
      </c>
      <c r="U296" s="60" t="s">
        <v>263</v>
      </c>
      <c r="V296" s="198">
        <v>1754.35</v>
      </c>
      <c r="W296" s="132">
        <v>1754.35</v>
      </c>
      <c r="X296" s="110" t="s">
        <v>35</v>
      </c>
      <c r="Y296" s="199"/>
      <c r="Z296" s="132">
        <v>1754.35</v>
      </c>
      <c r="AA296" s="110" t="s">
        <v>405</v>
      </c>
      <c r="AB296" s="200" t="s">
        <v>1369</v>
      </c>
    </row>
    <row r="297" spans="1:28" ht="15.75" customHeight="1" x14ac:dyDescent="0.2">
      <c r="A297" s="196">
        <v>42955</v>
      </c>
      <c r="B297" s="197"/>
      <c r="C297" s="110" t="s">
        <v>1370</v>
      </c>
      <c r="D297" s="60" t="s">
        <v>799</v>
      </c>
      <c r="E297" s="60" t="s">
        <v>1371</v>
      </c>
      <c r="F297" s="60"/>
      <c r="G297" s="60" t="s">
        <v>209</v>
      </c>
      <c r="H297" s="110" t="s">
        <v>1372</v>
      </c>
      <c r="I297" s="131">
        <v>42998</v>
      </c>
      <c r="J297" s="110" t="s">
        <v>30</v>
      </c>
      <c r="K297" s="60"/>
      <c r="L297" s="60"/>
      <c r="M297" s="110" t="s">
        <v>145</v>
      </c>
      <c r="N297" s="110" t="s">
        <v>731</v>
      </c>
      <c r="O297" s="60"/>
      <c r="P297" s="60"/>
      <c r="Q297" s="60"/>
      <c r="R297" s="60"/>
      <c r="S297" s="131">
        <v>43014</v>
      </c>
      <c r="T297" s="60">
        <v>1780</v>
      </c>
      <c r="U297" s="60" t="s">
        <v>38</v>
      </c>
      <c r="V297" s="198">
        <v>2136</v>
      </c>
      <c r="W297" s="132">
        <v>0</v>
      </c>
      <c r="X297" s="110" t="s">
        <v>35</v>
      </c>
      <c r="Y297" s="199"/>
      <c r="Z297" s="132">
        <v>2136</v>
      </c>
      <c r="AA297" s="110" t="s">
        <v>41</v>
      </c>
      <c r="AB297" s="200" t="s">
        <v>696</v>
      </c>
    </row>
    <row r="298" spans="1:28" ht="15.75" customHeight="1" x14ac:dyDescent="0.2">
      <c r="A298" s="196">
        <v>42962</v>
      </c>
      <c r="B298" s="197"/>
      <c r="C298" s="110" t="s">
        <v>1373</v>
      </c>
      <c r="D298" s="60" t="s">
        <v>366</v>
      </c>
      <c r="E298" s="60" t="s">
        <v>1374</v>
      </c>
      <c r="F298" s="60"/>
      <c r="G298" s="60" t="s">
        <v>326</v>
      </c>
      <c r="H298" s="110" t="s">
        <v>1375</v>
      </c>
      <c r="I298" s="131">
        <v>42968</v>
      </c>
      <c r="J298" s="110" t="s">
        <v>30</v>
      </c>
      <c r="K298" s="60" t="s">
        <v>30</v>
      </c>
      <c r="L298" s="60" t="s">
        <v>30</v>
      </c>
      <c r="M298" s="110" t="s">
        <v>147</v>
      </c>
      <c r="N298" s="110" t="s">
        <v>1376</v>
      </c>
      <c r="O298" s="60" t="s">
        <v>147</v>
      </c>
      <c r="P298" s="60" t="s">
        <v>1100</v>
      </c>
      <c r="Q298" s="60" t="s">
        <v>147</v>
      </c>
      <c r="R298" s="60" t="s">
        <v>1100</v>
      </c>
      <c r="S298" s="131">
        <v>42991</v>
      </c>
      <c r="T298" s="60">
        <v>500</v>
      </c>
      <c r="U298" s="60" t="s">
        <v>38</v>
      </c>
      <c r="V298" s="198">
        <v>600</v>
      </c>
      <c r="W298" s="132">
        <v>0</v>
      </c>
      <c r="X298" s="110" t="s">
        <v>35</v>
      </c>
      <c r="Y298" s="199"/>
      <c r="Z298" s="132">
        <v>600</v>
      </c>
      <c r="AA298" s="110" t="s">
        <v>41</v>
      </c>
      <c r="AB298" s="200"/>
    </row>
    <row r="299" spans="1:28" ht="15.75" customHeight="1" x14ac:dyDescent="0.2">
      <c r="A299" s="196">
        <v>42956</v>
      </c>
      <c r="B299" s="197"/>
      <c r="C299" s="110" t="s">
        <v>1377</v>
      </c>
      <c r="D299" s="60" t="s">
        <v>238</v>
      </c>
      <c r="E299" s="60" t="s">
        <v>477</v>
      </c>
      <c r="F299" s="60"/>
      <c r="G299" s="60" t="s">
        <v>209</v>
      </c>
      <c r="H299" s="110" t="s">
        <v>1378</v>
      </c>
      <c r="I299" s="131">
        <v>42977</v>
      </c>
      <c r="J299" s="110" t="s">
        <v>30</v>
      </c>
      <c r="K299" s="60" t="s">
        <v>30</v>
      </c>
      <c r="L299" s="60"/>
      <c r="M299" s="110" t="s">
        <v>32</v>
      </c>
      <c r="N299" s="110" t="s">
        <v>363</v>
      </c>
      <c r="O299" s="60" t="s">
        <v>32</v>
      </c>
      <c r="P299" s="60" t="s">
        <v>404</v>
      </c>
      <c r="Q299" s="60"/>
      <c r="R299" s="60"/>
      <c r="S299" s="131">
        <v>42977</v>
      </c>
      <c r="T299" s="60">
        <v>2511.77</v>
      </c>
      <c r="U299" s="60" t="s">
        <v>34</v>
      </c>
      <c r="V299" s="198">
        <v>2685.19</v>
      </c>
      <c r="W299" s="132">
        <v>0</v>
      </c>
      <c r="X299" s="110" t="s">
        <v>35</v>
      </c>
      <c r="Y299" s="199"/>
      <c r="Z299" s="132">
        <v>2685.19</v>
      </c>
      <c r="AA299" s="110" t="s">
        <v>41</v>
      </c>
      <c r="AB299" s="200"/>
    </row>
    <row r="300" spans="1:28" ht="15.75" customHeight="1" x14ac:dyDescent="0.2">
      <c r="A300" s="196">
        <v>42964</v>
      </c>
      <c r="B300" s="197"/>
      <c r="C300" s="110" t="s">
        <v>1379</v>
      </c>
      <c r="D300" s="60" t="s">
        <v>238</v>
      </c>
      <c r="E300" s="60" t="s">
        <v>477</v>
      </c>
      <c r="F300" s="60"/>
      <c r="G300" s="60" t="s">
        <v>209</v>
      </c>
      <c r="H300" s="110" t="s">
        <v>1380</v>
      </c>
      <c r="I300" s="131">
        <v>42982</v>
      </c>
      <c r="J300" s="110" t="s">
        <v>30</v>
      </c>
      <c r="K300" s="60"/>
      <c r="L300" s="60"/>
      <c r="M300" s="110" t="s">
        <v>32</v>
      </c>
      <c r="N300" s="110" t="s">
        <v>1381</v>
      </c>
      <c r="O300" s="60" t="s">
        <v>117</v>
      </c>
      <c r="P300" s="60" t="s">
        <v>1382</v>
      </c>
      <c r="Q300" s="60"/>
      <c r="R300" s="60"/>
      <c r="S300" s="131">
        <v>43110</v>
      </c>
      <c r="T300" s="60">
        <v>2511.77</v>
      </c>
      <c r="U300" s="60" t="s">
        <v>34</v>
      </c>
      <c r="V300" s="198">
        <v>2648.61</v>
      </c>
      <c r="W300" s="132">
        <v>0</v>
      </c>
      <c r="X300" s="110" t="s">
        <v>35</v>
      </c>
      <c r="Y300" s="199"/>
      <c r="Z300" s="132">
        <v>2648.62</v>
      </c>
      <c r="AA300" s="110" t="s">
        <v>41</v>
      </c>
      <c r="AB300" s="200"/>
    </row>
    <row r="301" spans="1:28" ht="15.75" customHeight="1" x14ac:dyDescent="0.2">
      <c r="A301" s="196">
        <v>42938</v>
      </c>
      <c r="B301" s="197"/>
      <c r="C301" s="110" t="s">
        <v>1383</v>
      </c>
      <c r="D301" s="60" t="s">
        <v>718</v>
      </c>
      <c r="E301" s="60" t="s">
        <v>740</v>
      </c>
      <c r="F301" s="60"/>
      <c r="G301" s="60" t="s">
        <v>209</v>
      </c>
      <c r="H301" s="110" t="s">
        <v>1384</v>
      </c>
      <c r="I301" s="131">
        <v>42976</v>
      </c>
      <c r="J301" s="110" t="s">
        <v>30</v>
      </c>
      <c r="K301" s="60"/>
      <c r="L301" s="60"/>
      <c r="M301" s="110" t="s">
        <v>147</v>
      </c>
      <c r="N301" s="110" t="s">
        <v>742</v>
      </c>
      <c r="O301" s="60"/>
      <c r="P301" s="60"/>
      <c r="Q301" s="60"/>
      <c r="R301" s="60"/>
      <c r="S301" s="131">
        <v>42986</v>
      </c>
      <c r="T301" s="60">
        <v>1950</v>
      </c>
      <c r="U301" s="60" t="s">
        <v>263</v>
      </c>
      <c r="V301" s="198">
        <v>1764.31</v>
      </c>
      <c r="W301" s="132">
        <v>0</v>
      </c>
      <c r="X301" s="110" t="s">
        <v>35</v>
      </c>
      <c r="Y301" s="199"/>
      <c r="Z301" s="132">
        <v>1764.31</v>
      </c>
      <c r="AA301" s="110" t="s">
        <v>41</v>
      </c>
      <c r="AB301" s="200" t="s">
        <v>696</v>
      </c>
    </row>
    <row r="302" spans="1:28" ht="15.75" customHeight="1" x14ac:dyDescent="0.2">
      <c r="A302" s="196">
        <v>42965</v>
      </c>
      <c r="B302" s="197"/>
      <c r="C302" s="110" t="s">
        <v>1385</v>
      </c>
      <c r="D302" s="60" t="s">
        <v>1386</v>
      </c>
      <c r="E302" s="60" t="s">
        <v>1387</v>
      </c>
      <c r="F302" s="60" t="s">
        <v>1387</v>
      </c>
      <c r="G302" s="60" t="s">
        <v>209</v>
      </c>
      <c r="H302" s="110" t="s">
        <v>1388</v>
      </c>
      <c r="I302" s="131">
        <v>42976</v>
      </c>
      <c r="J302" s="110" t="s">
        <v>30</v>
      </c>
      <c r="K302" s="60"/>
      <c r="L302" s="60"/>
      <c r="M302" s="110" t="s">
        <v>149</v>
      </c>
      <c r="N302" s="110" t="s">
        <v>1389</v>
      </c>
      <c r="O302" s="60"/>
      <c r="P302" s="60"/>
      <c r="Q302" s="60"/>
      <c r="R302" s="60"/>
      <c r="S302" s="131">
        <v>42986</v>
      </c>
      <c r="T302" s="60">
        <v>2500</v>
      </c>
      <c r="U302" s="60" t="s">
        <v>38</v>
      </c>
      <c r="V302" s="198">
        <v>3000</v>
      </c>
      <c r="W302" s="132">
        <v>0</v>
      </c>
      <c r="X302" s="110" t="s">
        <v>35</v>
      </c>
      <c r="Y302" s="199"/>
      <c r="Z302" s="132">
        <v>3000</v>
      </c>
      <c r="AA302" s="110" t="s">
        <v>41</v>
      </c>
      <c r="AB302" s="200" t="s">
        <v>1390</v>
      </c>
    </row>
    <row r="303" spans="1:28" ht="15.75" customHeight="1" x14ac:dyDescent="0.2">
      <c r="A303" s="196">
        <v>42966</v>
      </c>
      <c r="B303" s="197"/>
      <c r="C303" s="110" t="s">
        <v>1391</v>
      </c>
      <c r="D303" s="60" t="s">
        <v>207</v>
      </c>
      <c r="E303" s="60" t="s">
        <v>1004</v>
      </c>
      <c r="F303" s="60"/>
      <c r="G303" s="60" t="s">
        <v>326</v>
      </c>
      <c r="H303" s="110" t="s">
        <v>1392</v>
      </c>
      <c r="I303" s="131">
        <v>43000</v>
      </c>
      <c r="J303" s="110" t="s">
        <v>30</v>
      </c>
      <c r="K303" s="60" t="s">
        <v>30</v>
      </c>
      <c r="L303" s="60"/>
      <c r="M303" s="110" t="s">
        <v>32</v>
      </c>
      <c r="N303" s="110" t="s">
        <v>363</v>
      </c>
      <c r="O303" s="60" t="s">
        <v>32</v>
      </c>
      <c r="P303" s="60" t="s">
        <v>1393</v>
      </c>
      <c r="Q303" s="60"/>
      <c r="R303" s="60"/>
      <c r="S303" s="131">
        <v>42998</v>
      </c>
      <c r="T303" s="60">
        <v>971</v>
      </c>
      <c r="U303" s="60" t="s">
        <v>38</v>
      </c>
      <c r="V303" s="198">
        <v>1165.2</v>
      </c>
      <c r="W303" s="132">
        <v>0</v>
      </c>
      <c r="X303" s="110" t="s">
        <v>106</v>
      </c>
      <c r="Y303" s="199"/>
      <c r="Z303" s="132">
        <v>1165.2</v>
      </c>
      <c r="AA303" s="110" t="s">
        <v>41</v>
      </c>
      <c r="AB303" s="200"/>
    </row>
    <row r="304" spans="1:28" ht="15.75" customHeight="1" x14ac:dyDescent="0.2">
      <c r="A304" s="196">
        <v>42908</v>
      </c>
      <c r="B304" s="197"/>
      <c r="C304" s="110" t="s">
        <v>1394</v>
      </c>
      <c r="D304" s="60" t="s">
        <v>288</v>
      </c>
      <c r="E304" s="60" t="s">
        <v>736</v>
      </c>
      <c r="F304" s="60"/>
      <c r="G304" s="60" t="s">
        <v>209</v>
      </c>
      <c r="H304" s="110" t="s">
        <v>1395</v>
      </c>
      <c r="I304" s="131">
        <v>42921</v>
      </c>
      <c r="J304" s="110" t="s">
        <v>30</v>
      </c>
      <c r="K304" s="60" t="s">
        <v>30</v>
      </c>
      <c r="L304" s="60" t="s">
        <v>30</v>
      </c>
      <c r="M304" s="110" t="s">
        <v>32</v>
      </c>
      <c r="N304" s="110" t="s">
        <v>1156</v>
      </c>
      <c r="O304" s="60" t="s">
        <v>32</v>
      </c>
      <c r="P304" s="60" t="s">
        <v>1157</v>
      </c>
      <c r="Q304" s="60" t="s">
        <v>32</v>
      </c>
      <c r="R304" s="60" t="s">
        <v>1396</v>
      </c>
      <c r="S304" s="131">
        <v>42984</v>
      </c>
      <c r="T304" s="60">
        <v>1275</v>
      </c>
      <c r="U304" s="60" t="s">
        <v>38</v>
      </c>
      <c r="V304" s="198">
        <v>1530</v>
      </c>
      <c r="W304" s="132">
        <v>0</v>
      </c>
      <c r="X304" s="110" t="s">
        <v>35</v>
      </c>
      <c r="Y304" s="199"/>
      <c r="Z304" s="132">
        <v>1530</v>
      </c>
      <c r="AA304" s="110" t="s">
        <v>41</v>
      </c>
      <c r="AB304" s="200"/>
    </row>
    <row r="305" spans="1:28" ht="15.75" customHeight="1" x14ac:dyDescent="0.2">
      <c r="A305" s="196">
        <v>42955</v>
      </c>
      <c r="B305" s="197"/>
      <c r="C305" s="110" t="s">
        <v>1397</v>
      </c>
      <c r="D305" s="60" t="s">
        <v>339</v>
      </c>
      <c r="E305" s="60" t="s">
        <v>1398</v>
      </c>
      <c r="F305" s="60"/>
      <c r="G305" s="60" t="s">
        <v>326</v>
      </c>
      <c r="H305" s="110" t="s">
        <v>1399</v>
      </c>
      <c r="I305" s="131">
        <v>42969</v>
      </c>
      <c r="J305" s="110" t="s">
        <v>30</v>
      </c>
      <c r="K305" s="60"/>
      <c r="L305" s="60"/>
      <c r="M305" s="110" t="s">
        <v>147</v>
      </c>
      <c r="N305" s="110" t="s">
        <v>968</v>
      </c>
      <c r="O305" s="60"/>
      <c r="P305" s="60"/>
      <c r="Q305" s="60"/>
      <c r="R305" s="60"/>
      <c r="S305" s="131">
        <v>43028</v>
      </c>
      <c r="T305" s="60">
        <v>2490</v>
      </c>
      <c r="U305" s="60" t="s">
        <v>263</v>
      </c>
      <c r="V305" s="198">
        <v>2252.88</v>
      </c>
      <c r="W305" s="132">
        <v>0</v>
      </c>
      <c r="X305" s="110" t="s">
        <v>35</v>
      </c>
      <c r="Y305" s="199"/>
      <c r="Z305" s="132">
        <v>2252.88</v>
      </c>
      <c r="AA305" s="110" t="s">
        <v>41</v>
      </c>
      <c r="AB305" s="200" t="s">
        <v>696</v>
      </c>
    </row>
    <row r="306" spans="1:28" ht="15.75" customHeight="1" x14ac:dyDescent="0.2">
      <c r="A306" s="196">
        <v>42975</v>
      </c>
      <c r="B306" s="197"/>
      <c r="C306" s="110" t="s">
        <v>1400</v>
      </c>
      <c r="D306" s="60" t="s">
        <v>718</v>
      </c>
      <c r="E306" s="60" t="s">
        <v>1401</v>
      </c>
      <c r="F306" s="60"/>
      <c r="G306" s="60" t="s">
        <v>209</v>
      </c>
      <c r="H306" s="110" t="s">
        <v>1402</v>
      </c>
      <c r="I306" s="131">
        <v>43004</v>
      </c>
      <c r="J306" s="110" t="s">
        <v>30</v>
      </c>
      <c r="K306" s="60" t="s">
        <v>30</v>
      </c>
      <c r="L306" s="60"/>
      <c r="M306" s="110" t="s">
        <v>147</v>
      </c>
      <c r="N306" s="110" t="s">
        <v>1333</v>
      </c>
      <c r="O306" s="60" t="s">
        <v>147</v>
      </c>
      <c r="P306" s="60" t="s">
        <v>1334</v>
      </c>
      <c r="Q306" s="60"/>
      <c r="R306" s="60"/>
      <c r="S306" s="131">
        <v>42986</v>
      </c>
      <c r="T306" s="60">
        <v>1950</v>
      </c>
      <c r="U306" s="60" t="s">
        <v>263</v>
      </c>
      <c r="V306" s="198">
        <v>1764.31</v>
      </c>
      <c r="W306" s="132">
        <v>0</v>
      </c>
      <c r="X306" s="110" t="s">
        <v>35</v>
      </c>
      <c r="Y306" s="199"/>
      <c r="Z306" s="132">
        <v>1764.31</v>
      </c>
      <c r="AA306" s="110" t="s">
        <v>41</v>
      </c>
      <c r="AB306" s="200" t="s">
        <v>696</v>
      </c>
    </row>
    <row r="307" spans="1:28" ht="15.75" customHeight="1" x14ac:dyDescent="0.2">
      <c r="A307" s="196">
        <v>42975</v>
      </c>
      <c r="B307" s="197"/>
      <c r="C307" s="110" t="s">
        <v>1403</v>
      </c>
      <c r="D307" s="60" t="s">
        <v>344</v>
      </c>
      <c r="E307" s="60" t="s">
        <v>1374</v>
      </c>
      <c r="F307" s="60"/>
      <c r="G307" s="60" t="s">
        <v>326</v>
      </c>
      <c r="H307" s="110" t="s">
        <v>1404</v>
      </c>
      <c r="I307" s="131">
        <v>42982</v>
      </c>
      <c r="J307" s="110" t="s">
        <v>30</v>
      </c>
      <c r="K307" s="60" t="s">
        <v>30</v>
      </c>
      <c r="L307" s="60"/>
      <c r="M307" s="110" t="s">
        <v>147</v>
      </c>
      <c r="N307" s="110" t="s">
        <v>511</v>
      </c>
      <c r="O307" s="60" t="s">
        <v>117</v>
      </c>
      <c r="P307" s="60" t="s">
        <v>1405</v>
      </c>
      <c r="Q307" s="60"/>
      <c r="R307" s="60"/>
      <c r="S307" s="131">
        <v>43006</v>
      </c>
      <c r="T307" s="60">
        <v>500</v>
      </c>
      <c r="U307" s="60" t="s">
        <v>38</v>
      </c>
      <c r="V307" s="198">
        <v>600</v>
      </c>
      <c r="W307" s="132">
        <v>0</v>
      </c>
      <c r="X307" s="110" t="s">
        <v>35</v>
      </c>
      <c r="Y307" s="199"/>
      <c r="Z307" s="132">
        <v>600</v>
      </c>
      <c r="AA307" s="110" t="s">
        <v>41</v>
      </c>
      <c r="AB307" s="200"/>
    </row>
    <row r="308" spans="1:28" ht="15.75" customHeight="1" x14ac:dyDescent="0.2">
      <c r="A308" s="196">
        <v>42975</v>
      </c>
      <c r="B308" s="197"/>
      <c r="C308" s="110" t="s">
        <v>1406</v>
      </c>
      <c r="D308" s="60" t="s">
        <v>207</v>
      </c>
      <c r="E308" s="60" t="s">
        <v>1407</v>
      </c>
      <c r="F308" s="60"/>
      <c r="G308" s="60" t="s">
        <v>209</v>
      </c>
      <c r="H308" s="110" t="s">
        <v>1408</v>
      </c>
      <c r="I308" s="131">
        <v>43066</v>
      </c>
      <c r="J308" s="110" t="s">
        <v>30</v>
      </c>
      <c r="K308" s="60" t="s">
        <v>30</v>
      </c>
      <c r="L308" s="60"/>
      <c r="M308" s="110" t="s">
        <v>147</v>
      </c>
      <c r="N308" s="110" t="s">
        <v>1409</v>
      </c>
      <c r="O308" s="60" t="s">
        <v>147</v>
      </c>
      <c r="P308" s="60" t="s">
        <v>1358</v>
      </c>
      <c r="Q308" s="60"/>
      <c r="R308" s="60"/>
      <c r="S308" s="131">
        <v>42983</v>
      </c>
      <c r="T308" s="60">
        <v>1650</v>
      </c>
      <c r="U308" s="60" t="s">
        <v>38</v>
      </c>
      <c r="V308" s="198">
        <v>1980</v>
      </c>
      <c r="W308" s="132">
        <v>0</v>
      </c>
      <c r="X308" s="110" t="s">
        <v>106</v>
      </c>
      <c r="Y308" s="199"/>
      <c r="Z308" s="132">
        <v>1980</v>
      </c>
      <c r="AA308" s="110" t="s">
        <v>41</v>
      </c>
      <c r="AB308" s="200"/>
    </row>
    <row r="309" spans="1:28" ht="15.75" customHeight="1" x14ac:dyDescent="0.2">
      <c r="A309" s="196">
        <v>42978</v>
      </c>
      <c r="B309" s="197"/>
      <c r="C309" s="110" t="s">
        <v>1410</v>
      </c>
      <c r="D309" s="60" t="s">
        <v>207</v>
      </c>
      <c r="E309" s="60" t="s">
        <v>1411</v>
      </c>
      <c r="F309" s="60"/>
      <c r="G309" s="60" t="s">
        <v>209</v>
      </c>
      <c r="H309" s="110" t="s">
        <v>1412</v>
      </c>
      <c r="I309" s="131">
        <v>43033</v>
      </c>
      <c r="J309" s="110" t="s">
        <v>30</v>
      </c>
      <c r="K309" s="60"/>
      <c r="L309" s="60"/>
      <c r="M309" s="110" t="s">
        <v>145</v>
      </c>
      <c r="N309" s="110" t="s">
        <v>1413</v>
      </c>
      <c r="O309" s="60"/>
      <c r="P309" s="60"/>
      <c r="Q309" s="60"/>
      <c r="R309" s="60"/>
      <c r="S309" s="131">
        <v>43003</v>
      </c>
      <c r="T309" s="60">
        <v>1500</v>
      </c>
      <c r="U309" s="60" t="s">
        <v>38</v>
      </c>
      <c r="V309" s="198">
        <v>1800</v>
      </c>
      <c r="W309" s="132">
        <v>0</v>
      </c>
      <c r="X309" s="110" t="s">
        <v>106</v>
      </c>
      <c r="Y309" s="199"/>
      <c r="Z309" s="132">
        <v>1800</v>
      </c>
      <c r="AA309" s="110" t="s">
        <v>41</v>
      </c>
      <c r="AB309" s="200"/>
    </row>
    <row r="310" spans="1:28" ht="15.75" customHeight="1" x14ac:dyDescent="0.2">
      <c r="A310" s="196">
        <v>42979</v>
      </c>
      <c r="B310" s="197"/>
      <c r="C310" s="110" t="s">
        <v>1414</v>
      </c>
      <c r="D310" s="60" t="s">
        <v>799</v>
      </c>
      <c r="E310" s="60" t="s">
        <v>1371</v>
      </c>
      <c r="F310" s="60"/>
      <c r="G310" s="60" t="s">
        <v>209</v>
      </c>
      <c r="H310" s="110" t="s">
        <v>1415</v>
      </c>
      <c r="I310" s="131">
        <v>43046</v>
      </c>
      <c r="J310" s="110" t="s">
        <v>30</v>
      </c>
      <c r="K310" s="60" t="s">
        <v>30</v>
      </c>
      <c r="L310" s="60"/>
      <c r="M310" s="110" t="s">
        <v>145</v>
      </c>
      <c r="N310" s="110" t="s">
        <v>731</v>
      </c>
      <c r="O310" s="60" t="s">
        <v>145</v>
      </c>
      <c r="P310" s="60" t="s">
        <v>1416</v>
      </c>
      <c r="Q310" s="60"/>
      <c r="R310" s="60"/>
      <c r="S310" s="131">
        <v>43042</v>
      </c>
      <c r="T310" s="60">
        <v>1780</v>
      </c>
      <c r="U310" s="60" t="s">
        <v>38</v>
      </c>
      <c r="V310" s="198">
        <v>2136</v>
      </c>
      <c r="W310" s="132">
        <v>0</v>
      </c>
      <c r="X310" s="110" t="s">
        <v>35</v>
      </c>
      <c r="Y310" s="199"/>
      <c r="Z310" s="132">
        <v>2136</v>
      </c>
      <c r="AA310" s="110" t="s">
        <v>41</v>
      </c>
      <c r="AB310" s="200" t="s">
        <v>696</v>
      </c>
    </row>
    <row r="311" spans="1:28" ht="15.75" customHeight="1" x14ac:dyDescent="0.2">
      <c r="A311" s="196">
        <v>42980</v>
      </c>
      <c r="B311" s="197"/>
      <c r="C311" s="110" t="s">
        <v>1417</v>
      </c>
      <c r="D311" s="60" t="s">
        <v>607</v>
      </c>
      <c r="E311" s="60" t="s">
        <v>371</v>
      </c>
      <c r="F311" s="60"/>
      <c r="G311" s="60" t="s">
        <v>209</v>
      </c>
      <c r="H311" s="110" t="s">
        <v>1418</v>
      </c>
      <c r="I311" s="131">
        <v>43010</v>
      </c>
      <c r="J311" s="110" t="s">
        <v>30</v>
      </c>
      <c r="K311" s="60"/>
      <c r="L311" s="60"/>
      <c r="M311" s="110" t="s">
        <v>147</v>
      </c>
      <c r="N311" s="110" t="s">
        <v>903</v>
      </c>
      <c r="O311" s="60"/>
      <c r="P311" s="60"/>
      <c r="Q311" s="60"/>
      <c r="R311" s="60"/>
      <c r="S311" s="131">
        <v>42993</v>
      </c>
      <c r="T311" s="60">
        <v>1897</v>
      </c>
      <c r="U311" s="60" t="s">
        <v>263</v>
      </c>
      <c r="V311" s="198">
        <v>1755.52</v>
      </c>
      <c r="W311" s="132">
        <v>0</v>
      </c>
      <c r="X311" s="110" t="s">
        <v>35</v>
      </c>
      <c r="Y311" s="199"/>
      <c r="Z311" s="132">
        <v>1755.53</v>
      </c>
      <c r="AA311" s="110" t="s">
        <v>41</v>
      </c>
      <c r="AB311" s="200" t="s">
        <v>696</v>
      </c>
    </row>
    <row r="312" spans="1:28" ht="15.75" customHeight="1" x14ac:dyDescent="0.2">
      <c r="A312" s="196">
        <v>42982</v>
      </c>
      <c r="B312" s="197"/>
      <c r="C312" s="110" t="s">
        <v>1419</v>
      </c>
      <c r="D312" s="60" t="s">
        <v>521</v>
      </c>
      <c r="E312" s="60" t="s">
        <v>1420</v>
      </c>
      <c r="F312" s="60"/>
      <c r="G312" s="60" t="s">
        <v>209</v>
      </c>
      <c r="H312" s="110" t="s">
        <v>1421</v>
      </c>
      <c r="I312" s="131">
        <v>43091</v>
      </c>
      <c r="J312" s="110" t="s">
        <v>30</v>
      </c>
      <c r="K312" s="60"/>
      <c r="L312" s="60"/>
      <c r="M312" s="110" t="s">
        <v>32</v>
      </c>
      <c r="N312" s="110" t="s">
        <v>844</v>
      </c>
      <c r="O312" s="60"/>
      <c r="P312" s="60"/>
      <c r="Q312" s="60"/>
      <c r="R312" s="60"/>
      <c r="S312" s="131">
        <v>43089</v>
      </c>
      <c r="T312" s="60">
        <v>2500</v>
      </c>
      <c r="U312" s="60" t="s">
        <v>38</v>
      </c>
      <c r="V312" s="198">
        <v>3000</v>
      </c>
      <c r="W312" s="132">
        <v>0</v>
      </c>
      <c r="X312" s="110" t="s">
        <v>106</v>
      </c>
      <c r="Y312" s="199"/>
      <c r="Z312" s="132">
        <v>3000</v>
      </c>
      <c r="AA312" s="110" t="s">
        <v>41</v>
      </c>
      <c r="AB312" s="200"/>
    </row>
    <row r="313" spans="1:28" ht="15.75" customHeight="1" x14ac:dyDescent="0.2">
      <c r="A313" s="196">
        <v>42977</v>
      </c>
      <c r="B313" s="197"/>
      <c r="C313" s="110" t="s">
        <v>1422</v>
      </c>
      <c r="D313" s="60" t="s">
        <v>534</v>
      </c>
      <c r="E313" s="60" t="s">
        <v>1423</v>
      </c>
      <c r="F313" s="60"/>
      <c r="G313" s="60" t="s">
        <v>326</v>
      </c>
      <c r="H313" s="110" t="s">
        <v>1424</v>
      </c>
      <c r="I313" s="131">
        <v>43102</v>
      </c>
      <c r="J313" s="110" t="s">
        <v>30</v>
      </c>
      <c r="K313" s="60"/>
      <c r="L313" s="60"/>
      <c r="M313" s="110" t="s">
        <v>145</v>
      </c>
      <c r="N313" s="110" t="s">
        <v>519</v>
      </c>
      <c r="O313" s="60"/>
      <c r="P313" s="60"/>
      <c r="Q313" s="60"/>
      <c r="R313" s="60"/>
      <c r="S313" s="131">
        <v>43014</v>
      </c>
      <c r="T313" s="60">
        <v>1900</v>
      </c>
      <c r="U313" s="60" t="s">
        <v>263</v>
      </c>
      <c r="V313" s="198">
        <v>1719.07</v>
      </c>
      <c r="W313" s="132">
        <v>0</v>
      </c>
      <c r="X313" s="110" t="s">
        <v>35</v>
      </c>
      <c r="Y313" s="199"/>
      <c r="Z313" s="132">
        <v>1719.07</v>
      </c>
      <c r="AA313" s="110" t="s">
        <v>732</v>
      </c>
      <c r="AB313" s="200" t="s">
        <v>696</v>
      </c>
    </row>
    <row r="314" spans="1:28" ht="15.75" customHeight="1" x14ac:dyDescent="0.2">
      <c r="A314" s="196">
        <v>43000</v>
      </c>
      <c r="B314" s="197"/>
      <c r="C314" s="110" t="s">
        <v>1425</v>
      </c>
      <c r="D314" s="60" t="s">
        <v>1426</v>
      </c>
      <c r="E314" s="60" t="s">
        <v>744</v>
      </c>
      <c r="F314" s="60"/>
      <c r="G314" s="60" t="s">
        <v>326</v>
      </c>
      <c r="H314" s="110" t="s">
        <v>1427</v>
      </c>
      <c r="I314" s="131">
        <v>43052</v>
      </c>
      <c r="J314" s="110" t="s">
        <v>30</v>
      </c>
      <c r="K314" s="60"/>
      <c r="L314" s="60"/>
      <c r="M314" s="110" t="s">
        <v>147</v>
      </c>
      <c r="N314" s="110" t="s">
        <v>1428</v>
      </c>
      <c r="O314" s="60"/>
      <c r="P314" s="60"/>
      <c r="Q314" s="60"/>
      <c r="R314" s="60"/>
      <c r="S314" s="131">
        <v>43026</v>
      </c>
      <c r="T314" s="60">
        <v>3150</v>
      </c>
      <c r="U314" s="60" t="s">
        <v>38</v>
      </c>
      <c r="V314" s="198">
        <v>3780</v>
      </c>
      <c r="W314" s="132">
        <v>0</v>
      </c>
      <c r="X314" s="110" t="s">
        <v>35</v>
      </c>
      <c r="Y314" s="199"/>
      <c r="Z314" s="132">
        <v>3780</v>
      </c>
      <c r="AA314" s="110" t="s">
        <v>41</v>
      </c>
      <c r="AB314" s="200"/>
    </row>
    <row r="315" spans="1:28" ht="15.75" customHeight="1" x14ac:dyDescent="0.2">
      <c r="A315" s="196">
        <v>43032</v>
      </c>
      <c r="B315" s="197"/>
      <c r="C315" s="110" t="s">
        <v>1429</v>
      </c>
      <c r="D315" s="60" t="s">
        <v>684</v>
      </c>
      <c r="E315" s="60" t="s">
        <v>1430</v>
      </c>
      <c r="F315" s="60"/>
      <c r="G315" s="60" t="s">
        <v>209</v>
      </c>
      <c r="H315" s="110" t="s">
        <v>1431</v>
      </c>
      <c r="I315" s="131">
        <v>43032</v>
      </c>
      <c r="J315" s="110" t="s">
        <v>30</v>
      </c>
      <c r="K315" s="60"/>
      <c r="L315" s="60"/>
      <c r="M315" s="110" t="s">
        <v>145</v>
      </c>
      <c r="N315" s="110" t="s">
        <v>1432</v>
      </c>
      <c r="O315" s="60"/>
      <c r="P315" s="60"/>
      <c r="Q315" s="60"/>
      <c r="R315" s="60"/>
      <c r="S315" s="131">
        <v>43061</v>
      </c>
      <c r="T315" s="60">
        <v>1400</v>
      </c>
      <c r="U315" s="60" t="s">
        <v>38</v>
      </c>
      <c r="V315" s="198">
        <v>1680</v>
      </c>
      <c r="W315" s="132">
        <v>0</v>
      </c>
      <c r="X315" s="110" t="s">
        <v>35</v>
      </c>
      <c r="Y315" s="199"/>
      <c r="Z315" s="132">
        <v>1680</v>
      </c>
      <c r="AA315" s="110" t="s">
        <v>732</v>
      </c>
      <c r="AB315" s="200"/>
    </row>
    <row r="316" spans="1:28" ht="15.75" customHeight="1" x14ac:dyDescent="0.2">
      <c r="A316" s="196">
        <v>42976</v>
      </c>
      <c r="B316" s="197"/>
      <c r="C316" s="110" t="s">
        <v>1433</v>
      </c>
      <c r="D316" s="60" t="s">
        <v>684</v>
      </c>
      <c r="E316" s="60" t="s">
        <v>1434</v>
      </c>
      <c r="F316" s="60"/>
      <c r="G316" s="60" t="s">
        <v>209</v>
      </c>
      <c r="H316" s="110" t="s">
        <v>1435</v>
      </c>
      <c r="I316" s="131">
        <v>43104</v>
      </c>
      <c r="J316" s="110" t="s">
        <v>30</v>
      </c>
      <c r="K316" s="60" t="s">
        <v>30</v>
      </c>
      <c r="L316" s="60"/>
      <c r="M316" s="110" t="s">
        <v>32</v>
      </c>
      <c r="N316" s="110" t="s">
        <v>450</v>
      </c>
      <c r="O316" s="60" t="s">
        <v>32</v>
      </c>
      <c r="P316" s="60" t="s">
        <v>414</v>
      </c>
      <c r="Q316" s="60"/>
      <c r="R316" s="60"/>
      <c r="S316" s="131">
        <v>43012</v>
      </c>
      <c r="T316" s="60">
        <v>447</v>
      </c>
      <c r="U316" s="60" t="s">
        <v>38</v>
      </c>
      <c r="V316" s="198">
        <v>536.4</v>
      </c>
      <c r="W316" s="132">
        <v>0</v>
      </c>
      <c r="X316" s="110" t="s">
        <v>35</v>
      </c>
      <c r="Y316" s="199"/>
      <c r="Z316" s="132">
        <v>536.4</v>
      </c>
      <c r="AA316" s="110" t="s">
        <v>137</v>
      </c>
      <c r="AB316" s="200" t="s">
        <v>1436</v>
      </c>
    </row>
    <row r="317" spans="1:28" ht="15.75" customHeight="1" x14ac:dyDescent="0.2">
      <c r="A317" s="196">
        <v>42986</v>
      </c>
      <c r="B317" s="197"/>
      <c r="C317" s="110" t="s">
        <v>1437</v>
      </c>
      <c r="D317" s="60" t="s">
        <v>718</v>
      </c>
      <c r="E317" s="60" t="s">
        <v>1438</v>
      </c>
      <c r="F317" s="60"/>
      <c r="G317" s="60" t="s">
        <v>209</v>
      </c>
      <c r="H317" s="110" t="s">
        <v>1439</v>
      </c>
      <c r="I317" s="131">
        <v>42750</v>
      </c>
      <c r="J317" s="110" t="s">
        <v>30</v>
      </c>
      <c r="K317" s="60"/>
      <c r="L317" s="60"/>
      <c r="M317" s="110" t="s">
        <v>147</v>
      </c>
      <c r="N317" s="110" t="s">
        <v>1440</v>
      </c>
      <c r="O317" s="60"/>
      <c r="P317" s="60"/>
      <c r="Q317" s="60"/>
      <c r="R317" s="60"/>
      <c r="S317" s="131">
        <v>43000</v>
      </c>
      <c r="T317" s="60">
        <v>1950</v>
      </c>
      <c r="U317" s="60" t="s">
        <v>263</v>
      </c>
      <c r="V317" s="198">
        <v>1804.58</v>
      </c>
      <c r="W317" s="132">
        <v>394.76</v>
      </c>
      <c r="X317" s="110" t="s">
        <v>35</v>
      </c>
      <c r="Y317" s="199"/>
      <c r="Z317" s="132">
        <v>1804.58</v>
      </c>
      <c r="AA317" s="110" t="s">
        <v>117</v>
      </c>
      <c r="AB317" s="200" t="s">
        <v>1441</v>
      </c>
    </row>
    <row r="318" spans="1:28" ht="15.75" customHeight="1" x14ac:dyDescent="0.2">
      <c r="A318" s="196">
        <v>42986</v>
      </c>
      <c r="B318" s="197"/>
      <c r="C318" s="110" t="s">
        <v>1437</v>
      </c>
      <c r="D318" s="60" t="s">
        <v>718</v>
      </c>
      <c r="E318" s="60" t="s">
        <v>1438</v>
      </c>
      <c r="F318" s="60"/>
      <c r="G318" s="60" t="s">
        <v>209</v>
      </c>
      <c r="H318" s="110" t="s">
        <v>1439</v>
      </c>
      <c r="I318" s="131">
        <v>42750</v>
      </c>
      <c r="J318" s="110" t="s">
        <v>30</v>
      </c>
      <c r="K318" s="60"/>
      <c r="L318" s="60"/>
      <c r="M318" s="110" t="s">
        <v>147</v>
      </c>
      <c r="N318" s="110" t="s">
        <v>1440</v>
      </c>
      <c r="O318" s="60"/>
      <c r="P318" s="60"/>
      <c r="Q318" s="60"/>
      <c r="R318" s="60"/>
      <c r="S318" s="131">
        <v>43028</v>
      </c>
      <c r="T318" s="60">
        <v>440</v>
      </c>
      <c r="U318" s="60" t="s">
        <v>263</v>
      </c>
      <c r="V318" s="198">
        <v>394.76</v>
      </c>
      <c r="W318" s="132">
        <v>3</v>
      </c>
      <c r="X318" s="110" t="s">
        <v>35</v>
      </c>
      <c r="Y318" s="199"/>
      <c r="Z318" s="132">
        <v>394.76</v>
      </c>
      <c r="AA318" s="110" t="s">
        <v>117</v>
      </c>
      <c r="AB318" s="200" t="s">
        <v>1442</v>
      </c>
    </row>
    <row r="319" spans="1:28" ht="15.75" customHeight="1" x14ac:dyDescent="0.2">
      <c r="A319" s="196">
        <v>42984</v>
      </c>
      <c r="B319" s="197"/>
      <c r="C319" s="110" t="s">
        <v>1443</v>
      </c>
      <c r="D319" s="60" t="s">
        <v>1444</v>
      </c>
      <c r="E319" s="60" t="s">
        <v>1445</v>
      </c>
      <c r="F319" s="60"/>
      <c r="G319" s="60" t="s">
        <v>209</v>
      </c>
      <c r="H319" s="110" t="s">
        <v>1446</v>
      </c>
      <c r="I319" s="131">
        <v>43012</v>
      </c>
      <c r="J319" s="110" t="s">
        <v>30</v>
      </c>
      <c r="K319" s="60" t="s">
        <v>30</v>
      </c>
      <c r="L319" s="60"/>
      <c r="M319" s="110" t="s">
        <v>138</v>
      </c>
      <c r="N319" s="110" t="s">
        <v>891</v>
      </c>
      <c r="O319" s="60" t="s">
        <v>147</v>
      </c>
      <c r="P319" s="60" t="s">
        <v>1447</v>
      </c>
      <c r="Q319" s="60"/>
      <c r="R319" s="60"/>
      <c r="S319" s="131">
        <v>43007</v>
      </c>
      <c r="T319" s="60">
        <v>1900</v>
      </c>
      <c r="U319" s="60" t="s">
        <v>263</v>
      </c>
      <c r="V319" s="198">
        <v>1465.26</v>
      </c>
      <c r="W319" s="132">
        <v>0</v>
      </c>
      <c r="X319" s="110" t="s">
        <v>35</v>
      </c>
      <c r="Y319" s="199"/>
      <c r="Z319" s="132">
        <v>1758.31</v>
      </c>
      <c r="AA319" s="110" t="s">
        <v>41</v>
      </c>
      <c r="AB319" s="200" t="s">
        <v>696</v>
      </c>
    </row>
    <row r="320" spans="1:28" ht="15.75" customHeight="1" x14ac:dyDescent="0.2">
      <c r="A320" s="196">
        <v>42937</v>
      </c>
      <c r="B320" s="197"/>
      <c r="C320" s="110" t="s">
        <v>1448</v>
      </c>
      <c r="D320" s="60" t="s">
        <v>1449</v>
      </c>
      <c r="E320" s="60" t="s">
        <v>1450</v>
      </c>
      <c r="F320" s="60"/>
      <c r="G320" s="60" t="s">
        <v>326</v>
      </c>
      <c r="H320" s="110" t="s">
        <v>1451</v>
      </c>
      <c r="I320" s="131">
        <v>42944</v>
      </c>
      <c r="J320" s="110" t="s">
        <v>31</v>
      </c>
      <c r="K320" s="60" t="s">
        <v>30</v>
      </c>
      <c r="L320" s="60" t="s">
        <v>30</v>
      </c>
      <c r="M320" s="110" t="s">
        <v>135</v>
      </c>
      <c r="N320" s="110">
        <v>20665</v>
      </c>
      <c r="O320" s="60" t="s">
        <v>143</v>
      </c>
      <c r="P320" s="60" t="s">
        <v>1452</v>
      </c>
      <c r="Q320" s="60" t="s">
        <v>143</v>
      </c>
      <c r="R320" s="60" t="s">
        <v>1453</v>
      </c>
      <c r="S320" s="131">
        <v>43028</v>
      </c>
      <c r="T320" s="60">
        <v>817</v>
      </c>
      <c r="U320" s="60" t="s">
        <v>38</v>
      </c>
      <c r="V320" s="198">
        <v>980.4</v>
      </c>
      <c r="W320" s="132">
        <v>0</v>
      </c>
      <c r="X320" s="110" t="s">
        <v>35</v>
      </c>
      <c r="Y320" s="199"/>
      <c r="Z320" s="132">
        <v>980.4</v>
      </c>
      <c r="AA320" s="110" t="s">
        <v>41</v>
      </c>
      <c r="AB320" s="200" t="s">
        <v>696</v>
      </c>
    </row>
    <row r="321" spans="1:28" ht="15.75" customHeight="1" x14ac:dyDescent="0.2">
      <c r="A321" s="196">
        <v>42986</v>
      </c>
      <c r="B321" s="197"/>
      <c r="C321" s="110" t="s">
        <v>1454</v>
      </c>
      <c r="D321" s="60" t="s">
        <v>1234</v>
      </c>
      <c r="E321" s="60" t="s">
        <v>1068</v>
      </c>
      <c r="F321" s="60"/>
      <c r="G321" s="60" t="s">
        <v>326</v>
      </c>
      <c r="H321" s="110" t="s">
        <v>1455</v>
      </c>
      <c r="I321" s="131">
        <v>42997</v>
      </c>
      <c r="J321" s="110" t="s">
        <v>30</v>
      </c>
      <c r="K321" s="60"/>
      <c r="L321" s="60"/>
      <c r="M321" s="110" t="s">
        <v>147</v>
      </c>
      <c r="N321" s="110" t="s">
        <v>1070</v>
      </c>
      <c r="O321" s="60"/>
      <c r="P321" s="60"/>
      <c r="Q321" s="60"/>
      <c r="R321" s="60"/>
      <c r="S321" s="131">
        <v>43026</v>
      </c>
      <c r="T321" s="60">
        <v>849</v>
      </c>
      <c r="U321" s="60" t="s">
        <v>38</v>
      </c>
      <c r="V321" s="198">
        <v>1018.8</v>
      </c>
      <c r="W321" s="132">
        <v>0</v>
      </c>
      <c r="X321" s="110" t="s">
        <v>35</v>
      </c>
      <c r="Y321" s="199"/>
      <c r="Z321" s="132">
        <v>1018.8</v>
      </c>
      <c r="AA321" s="110" t="s">
        <v>41</v>
      </c>
      <c r="AB321" s="200"/>
    </row>
    <row r="322" spans="1:28" ht="15.75" customHeight="1" x14ac:dyDescent="0.2">
      <c r="A322" s="196">
        <v>42995</v>
      </c>
      <c r="B322" s="197"/>
      <c r="C322" s="110" t="s">
        <v>1456</v>
      </c>
      <c r="D322" s="60" t="s">
        <v>781</v>
      </c>
      <c r="E322" s="60" t="s">
        <v>1457</v>
      </c>
      <c r="F322" s="60"/>
      <c r="G322" s="60" t="s">
        <v>209</v>
      </c>
      <c r="H322" s="110" t="s">
        <v>1458</v>
      </c>
      <c r="I322" s="131">
        <v>43021</v>
      </c>
      <c r="J322" s="110" t="s">
        <v>30</v>
      </c>
      <c r="K322" s="60" t="s">
        <v>30</v>
      </c>
      <c r="L322" s="60"/>
      <c r="M322" s="110" t="s">
        <v>143</v>
      </c>
      <c r="N322" s="110" t="s">
        <v>1459</v>
      </c>
      <c r="O322" s="60" t="s">
        <v>143</v>
      </c>
      <c r="P322" s="60" t="s">
        <v>1460</v>
      </c>
      <c r="Q322" s="60"/>
      <c r="R322" s="60"/>
      <c r="S322" s="131">
        <v>43026</v>
      </c>
      <c r="T322" s="60">
        <v>2231</v>
      </c>
      <c r="U322" s="60" t="s">
        <v>38</v>
      </c>
      <c r="V322" s="198">
        <v>2677.2</v>
      </c>
      <c r="W322" s="132">
        <v>0</v>
      </c>
      <c r="X322" s="110" t="s">
        <v>35</v>
      </c>
      <c r="Y322" s="199"/>
      <c r="Z322" s="132">
        <v>2677.2</v>
      </c>
      <c r="AA322" s="110" t="s">
        <v>41</v>
      </c>
      <c r="AB322" s="200"/>
    </row>
    <row r="323" spans="1:28" ht="15.75" customHeight="1" x14ac:dyDescent="0.2">
      <c r="A323" s="196">
        <v>42985</v>
      </c>
      <c r="B323" s="197"/>
      <c r="C323" s="110" t="s">
        <v>1461</v>
      </c>
      <c r="D323" s="60" t="s">
        <v>238</v>
      </c>
      <c r="E323" s="60" t="s">
        <v>1462</v>
      </c>
      <c r="F323" s="60"/>
      <c r="G323" s="60" t="s">
        <v>209</v>
      </c>
      <c r="H323" s="110" t="s">
        <v>1463</v>
      </c>
      <c r="I323" s="131">
        <v>43001</v>
      </c>
      <c r="J323" s="110" t="s">
        <v>30</v>
      </c>
      <c r="K323" s="60"/>
      <c r="L323" s="60"/>
      <c r="M323" s="110" t="s">
        <v>145</v>
      </c>
      <c r="N323" s="110" t="s">
        <v>1464</v>
      </c>
      <c r="O323" s="60"/>
      <c r="P323" s="60"/>
      <c r="Q323" s="60"/>
      <c r="R323" s="60"/>
      <c r="S323" s="131">
        <v>43012</v>
      </c>
      <c r="T323" s="60">
        <v>1614.71</v>
      </c>
      <c r="U323" s="60" t="s">
        <v>34</v>
      </c>
      <c r="V323" s="198">
        <v>1776.03</v>
      </c>
      <c r="W323" s="132">
        <v>0</v>
      </c>
      <c r="X323" s="110" t="s">
        <v>35</v>
      </c>
      <c r="Y323" s="199"/>
      <c r="Z323" s="132">
        <v>1776.03</v>
      </c>
      <c r="AA323" s="110" t="s">
        <v>41</v>
      </c>
      <c r="AB323" s="200"/>
    </row>
    <row r="324" spans="1:28" ht="15.75" customHeight="1" x14ac:dyDescent="0.2">
      <c r="A324" s="196">
        <v>42992</v>
      </c>
      <c r="B324" s="197"/>
      <c r="C324" s="110" t="s">
        <v>1465</v>
      </c>
      <c r="D324" s="60" t="s">
        <v>370</v>
      </c>
      <c r="E324" s="60" t="s">
        <v>371</v>
      </c>
      <c r="F324" s="60"/>
      <c r="G324" s="60" t="s">
        <v>209</v>
      </c>
      <c r="H324" s="110" t="s">
        <v>1466</v>
      </c>
      <c r="I324" s="131">
        <v>43032</v>
      </c>
      <c r="J324" s="110" t="s">
        <v>30</v>
      </c>
      <c r="K324" s="60"/>
      <c r="L324" s="60"/>
      <c r="M324" s="110" t="s">
        <v>147</v>
      </c>
      <c r="N324" s="110" t="s">
        <v>1467</v>
      </c>
      <c r="O324" s="60"/>
      <c r="P324" s="60"/>
      <c r="Q324" s="60"/>
      <c r="R324" s="60"/>
      <c r="S324" s="131">
        <v>43028</v>
      </c>
      <c r="T324" s="60">
        <v>2689</v>
      </c>
      <c r="U324" s="60" t="s">
        <v>263</v>
      </c>
      <c r="V324" s="198">
        <v>2488.4699999999998</v>
      </c>
      <c r="W324" s="132">
        <v>0</v>
      </c>
      <c r="X324" s="110" t="s">
        <v>35</v>
      </c>
      <c r="Y324" s="199"/>
      <c r="Z324" s="132">
        <v>2488.4699999999998</v>
      </c>
      <c r="AA324" s="110" t="s">
        <v>41</v>
      </c>
      <c r="AB324" s="200" t="s">
        <v>696</v>
      </c>
    </row>
    <row r="325" spans="1:28" ht="15.75" customHeight="1" x14ac:dyDescent="0.2">
      <c r="A325" s="196">
        <v>42927</v>
      </c>
      <c r="B325" s="197"/>
      <c r="C325" s="110" t="s">
        <v>1468</v>
      </c>
      <c r="D325" s="60" t="s">
        <v>207</v>
      </c>
      <c r="E325" s="60" t="s">
        <v>1469</v>
      </c>
      <c r="F325" s="60"/>
      <c r="G325" s="60" t="s">
        <v>326</v>
      </c>
      <c r="H325" s="110" t="s">
        <v>1470</v>
      </c>
      <c r="I325" s="131">
        <v>43005</v>
      </c>
      <c r="J325" s="110" t="s">
        <v>30</v>
      </c>
      <c r="K325" s="60"/>
      <c r="L325" s="60"/>
      <c r="M325" s="110" t="s">
        <v>143</v>
      </c>
      <c r="N325" s="110" t="s">
        <v>1471</v>
      </c>
      <c r="O325" s="60"/>
      <c r="P325" s="60"/>
      <c r="Q325" s="60"/>
      <c r="R325" s="60"/>
      <c r="S325" s="131">
        <v>42996</v>
      </c>
      <c r="T325" s="60">
        <v>825</v>
      </c>
      <c r="U325" s="60" t="s">
        <v>38</v>
      </c>
      <c r="V325" s="198">
        <v>990</v>
      </c>
      <c r="W325" s="132">
        <v>0</v>
      </c>
      <c r="X325" s="110" t="s">
        <v>106</v>
      </c>
      <c r="Y325" s="199"/>
      <c r="Z325" s="132">
        <v>990</v>
      </c>
      <c r="AA325" s="110" t="s">
        <v>41</v>
      </c>
      <c r="AB325" s="200"/>
    </row>
    <row r="326" spans="1:28" ht="15.75" customHeight="1" x14ac:dyDescent="0.2">
      <c r="A326" s="196">
        <v>42905</v>
      </c>
      <c r="B326" s="197"/>
      <c r="C326" s="110" t="s">
        <v>1472</v>
      </c>
      <c r="D326" s="60" t="s">
        <v>497</v>
      </c>
      <c r="E326" s="60" t="s">
        <v>1473</v>
      </c>
      <c r="F326" s="60"/>
      <c r="G326" s="60" t="s">
        <v>209</v>
      </c>
      <c r="H326" s="110" t="s">
        <v>1474</v>
      </c>
      <c r="I326" s="131">
        <v>42996</v>
      </c>
      <c r="J326" s="110" t="s">
        <v>30</v>
      </c>
      <c r="K326" s="60" t="s">
        <v>30</v>
      </c>
      <c r="L326" s="60"/>
      <c r="M326" s="110" t="s">
        <v>147</v>
      </c>
      <c r="N326" s="110" t="s">
        <v>1475</v>
      </c>
      <c r="O326" s="60" t="s">
        <v>147</v>
      </c>
      <c r="P326" s="60" t="s">
        <v>1475</v>
      </c>
      <c r="Q326" s="60"/>
      <c r="R326" s="60"/>
      <c r="S326" s="131">
        <v>43014</v>
      </c>
      <c r="T326" s="60">
        <v>2000</v>
      </c>
      <c r="U326" s="60" t="s">
        <v>263</v>
      </c>
      <c r="V326" s="198">
        <v>1850.85</v>
      </c>
      <c r="W326" s="132">
        <v>0</v>
      </c>
      <c r="X326" s="110" t="s">
        <v>105</v>
      </c>
      <c r="Y326" s="199"/>
      <c r="Z326" s="132">
        <v>1850.85</v>
      </c>
      <c r="AA326" s="110" t="s">
        <v>41</v>
      </c>
      <c r="AB326" s="200" t="s">
        <v>696</v>
      </c>
    </row>
    <row r="327" spans="1:28" ht="15.75" customHeight="1" x14ac:dyDescent="0.2">
      <c r="A327" s="196">
        <v>43088</v>
      </c>
      <c r="B327" s="197"/>
      <c r="C327" s="110" t="s">
        <v>1476</v>
      </c>
      <c r="D327" s="60" t="s">
        <v>238</v>
      </c>
      <c r="E327" s="60" t="s">
        <v>1477</v>
      </c>
      <c r="F327" s="60"/>
      <c r="G327" s="60" t="s">
        <v>209</v>
      </c>
      <c r="H327" s="110" t="s">
        <v>1478</v>
      </c>
      <c r="I327" s="131">
        <v>43096</v>
      </c>
      <c r="J327" s="110" t="s">
        <v>30</v>
      </c>
      <c r="K327" s="60" t="s">
        <v>30</v>
      </c>
      <c r="L327" s="60"/>
      <c r="M327" s="110" t="s">
        <v>32</v>
      </c>
      <c r="N327" s="110" t="s">
        <v>1479</v>
      </c>
      <c r="O327" s="60" t="s">
        <v>32</v>
      </c>
      <c r="P327" s="60" t="s">
        <v>1186</v>
      </c>
      <c r="Q327" s="60"/>
      <c r="R327" s="60"/>
      <c r="S327" s="131">
        <v>43110</v>
      </c>
      <c r="T327" s="60">
        <v>3229.41</v>
      </c>
      <c r="U327" s="60" t="s">
        <v>34</v>
      </c>
      <c r="V327" s="198">
        <v>3417.97</v>
      </c>
      <c r="W327" s="132">
        <v>0</v>
      </c>
      <c r="X327" s="110" t="s">
        <v>35</v>
      </c>
      <c r="Y327" s="199"/>
      <c r="Z327" s="132">
        <v>3405.35</v>
      </c>
      <c r="AA327" s="110" t="s">
        <v>41</v>
      </c>
      <c r="AB327" s="200"/>
    </row>
    <row r="328" spans="1:28" ht="15.75" customHeight="1" x14ac:dyDescent="0.2">
      <c r="A328" s="196">
        <v>42989</v>
      </c>
      <c r="B328" s="197"/>
      <c r="C328" s="110" t="s">
        <v>1480</v>
      </c>
      <c r="D328" s="60" t="s">
        <v>370</v>
      </c>
      <c r="E328" s="60" t="s">
        <v>1481</v>
      </c>
      <c r="F328" s="60"/>
      <c r="G328" s="60" t="s">
        <v>326</v>
      </c>
      <c r="H328" s="110" t="s">
        <v>1482</v>
      </c>
      <c r="I328" s="131">
        <v>43025</v>
      </c>
      <c r="J328" s="110" t="s">
        <v>30</v>
      </c>
      <c r="K328" s="60" t="s">
        <v>30</v>
      </c>
      <c r="L328" s="60"/>
      <c r="M328" s="110" t="s">
        <v>147</v>
      </c>
      <c r="N328" s="110" t="s">
        <v>1137</v>
      </c>
      <c r="O328" s="60" t="s">
        <v>147</v>
      </c>
      <c r="P328" s="60" t="s">
        <v>1483</v>
      </c>
      <c r="Q328" s="60"/>
      <c r="R328" s="60"/>
      <c r="S328" s="131">
        <v>43007</v>
      </c>
      <c r="T328" s="60">
        <v>1560</v>
      </c>
      <c r="U328" s="60" t="s">
        <v>263</v>
      </c>
      <c r="V328" s="198">
        <v>1443.66</v>
      </c>
      <c r="W328" s="132">
        <v>0</v>
      </c>
      <c r="X328" s="110" t="s">
        <v>35</v>
      </c>
      <c r="Y328" s="199"/>
      <c r="Z328" s="132">
        <v>1443.66</v>
      </c>
      <c r="AA328" s="110" t="s">
        <v>41</v>
      </c>
      <c r="AB328" s="200" t="s">
        <v>696</v>
      </c>
    </row>
    <row r="329" spans="1:28" ht="15.75" customHeight="1" x14ac:dyDescent="0.2">
      <c r="A329" s="196">
        <v>43069</v>
      </c>
      <c r="B329" s="197"/>
      <c r="C329" s="110" t="s">
        <v>1484</v>
      </c>
      <c r="D329" s="60" t="s">
        <v>1485</v>
      </c>
      <c r="E329" s="60" t="s">
        <v>744</v>
      </c>
      <c r="F329" s="60"/>
      <c r="G329" s="60" t="s">
        <v>326</v>
      </c>
      <c r="H329" s="110" t="s">
        <v>1486</v>
      </c>
      <c r="I329" s="131">
        <v>43112</v>
      </c>
      <c r="J329" s="110" t="s">
        <v>30</v>
      </c>
      <c r="K329" s="60" t="s">
        <v>117</v>
      </c>
      <c r="L329" s="60"/>
      <c r="M329" s="110" t="s">
        <v>147</v>
      </c>
      <c r="N329" s="110" t="s">
        <v>682</v>
      </c>
      <c r="O329" s="60" t="s">
        <v>117</v>
      </c>
      <c r="P329" s="60" t="s">
        <v>1487</v>
      </c>
      <c r="Q329" s="60"/>
      <c r="R329" s="60"/>
      <c r="S329" s="131">
        <v>43104</v>
      </c>
      <c r="T329" s="60">
        <v>3150</v>
      </c>
      <c r="U329" s="60" t="s">
        <v>38</v>
      </c>
      <c r="V329" s="198">
        <v>3780</v>
      </c>
      <c r="W329" s="132">
        <v>0</v>
      </c>
      <c r="X329" s="110" t="s">
        <v>35</v>
      </c>
      <c r="Y329" s="199"/>
      <c r="Z329" s="132">
        <v>3780</v>
      </c>
      <c r="AA329" s="110" t="s">
        <v>41</v>
      </c>
      <c r="AB329" s="200"/>
    </row>
    <row r="330" spans="1:28" ht="15.75" customHeight="1" x14ac:dyDescent="0.2">
      <c r="A330" s="196">
        <v>42986</v>
      </c>
      <c r="B330" s="197"/>
      <c r="C330" s="110" t="s">
        <v>1488</v>
      </c>
      <c r="D330" s="60" t="s">
        <v>607</v>
      </c>
      <c r="E330" s="60" t="s">
        <v>371</v>
      </c>
      <c r="F330" s="60"/>
      <c r="G330" s="60" t="s">
        <v>326</v>
      </c>
      <c r="H330" s="110" t="s">
        <v>1489</v>
      </c>
      <c r="I330" s="131">
        <v>43031</v>
      </c>
      <c r="J330" s="110" t="s">
        <v>30</v>
      </c>
      <c r="K330" s="60" t="s">
        <v>30</v>
      </c>
      <c r="L330" s="60" t="s">
        <v>30</v>
      </c>
      <c r="M330" s="110" t="s">
        <v>147</v>
      </c>
      <c r="N330" s="110" t="s">
        <v>373</v>
      </c>
      <c r="O330" s="60" t="s">
        <v>147</v>
      </c>
      <c r="P330" s="60" t="s">
        <v>1490</v>
      </c>
      <c r="Q330" s="60" t="s">
        <v>147</v>
      </c>
      <c r="R330" s="60" t="s">
        <v>1491</v>
      </c>
      <c r="S330" s="131">
        <v>43014</v>
      </c>
      <c r="T330" s="60">
        <v>2689</v>
      </c>
      <c r="U330" s="60" t="s">
        <v>263</v>
      </c>
      <c r="V330" s="198">
        <v>2488.4699999999998</v>
      </c>
      <c r="W330" s="132">
        <v>0</v>
      </c>
      <c r="X330" s="110" t="s">
        <v>35</v>
      </c>
      <c r="Y330" s="199"/>
      <c r="Z330" s="132">
        <v>2488.4699999999998</v>
      </c>
      <c r="AA330" s="110" t="s">
        <v>41</v>
      </c>
      <c r="AB330" s="200"/>
    </row>
    <row r="331" spans="1:28" ht="15.75" customHeight="1" x14ac:dyDescent="0.2">
      <c r="A331" s="196">
        <v>42998</v>
      </c>
      <c r="B331" s="197"/>
      <c r="C331" s="110" t="s">
        <v>1492</v>
      </c>
      <c r="D331" s="60" t="s">
        <v>1493</v>
      </c>
      <c r="E331" s="60" t="s">
        <v>1124</v>
      </c>
      <c r="F331" s="60"/>
      <c r="G331" s="60" t="s">
        <v>326</v>
      </c>
      <c r="H331" s="110" t="s">
        <v>1494</v>
      </c>
      <c r="I331" s="131">
        <v>43030</v>
      </c>
      <c r="J331" s="110" t="s">
        <v>30</v>
      </c>
      <c r="K331" s="60"/>
      <c r="L331" s="60"/>
      <c r="M331" s="110" t="s">
        <v>145</v>
      </c>
      <c r="N331" s="110" t="s">
        <v>862</v>
      </c>
      <c r="O331" s="60"/>
      <c r="P331" s="60"/>
      <c r="Q331" s="60"/>
      <c r="R331" s="60"/>
      <c r="S331" s="131">
        <v>43021</v>
      </c>
      <c r="T331" s="60">
        <v>1350</v>
      </c>
      <c r="U331" s="60" t="s">
        <v>38</v>
      </c>
      <c r="V331" s="198">
        <v>1620</v>
      </c>
      <c r="W331" s="132">
        <v>0</v>
      </c>
      <c r="X331" s="110" t="s">
        <v>35</v>
      </c>
      <c r="Y331" s="199"/>
      <c r="Z331" s="132">
        <v>1620</v>
      </c>
      <c r="AA331" s="110" t="s">
        <v>41</v>
      </c>
      <c r="AB331" s="200" t="s">
        <v>696</v>
      </c>
    </row>
    <row r="332" spans="1:28" ht="15.75" customHeight="1" x14ac:dyDescent="0.2">
      <c r="A332" s="196">
        <v>42993</v>
      </c>
      <c r="B332" s="197"/>
      <c r="C332" s="110" t="s">
        <v>1495</v>
      </c>
      <c r="D332" s="60" t="s">
        <v>377</v>
      </c>
      <c r="E332" s="60" t="s">
        <v>561</v>
      </c>
      <c r="F332" s="60"/>
      <c r="G332" s="60" t="s">
        <v>209</v>
      </c>
      <c r="H332" s="110" t="s">
        <v>1496</v>
      </c>
      <c r="I332" s="131">
        <v>43031</v>
      </c>
      <c r="J332" s="110" t="s">
        <v>30</v>
      </c>
      <c r="K332" s="60" t="s">
        <v>30</v>
      </c>
      <c r="L332" s="60" t="s">
        <v>30</v>
      </c>
      <c r="M332" s="110" t="s">
        <v>147</v>
      </c>
      <c r="N332" s="110" t="s">
        <v>563</v>
      </c>
      <c r="O332" s="60" t="s">
        <v>147</v>
      </c>
      <c r="P332" s="60" t="s">
        <v>564</v>
      </c>
      <c r="Q332" s="60" t="s">
        <v>147</v>
      </c>
      <c r="R332" s="60" t="s">
        <v>1223</v>
      </c>
      <c r="S332" s="131">
        <v>43014</v>
      </c>
      <c r="T332" s="60">
        <v>2288</v>
      </c>
      <c r="U332" s="60" t="s">
        <v>1497</v>
      </c>
      <c r="V332" s="198">
        <v>2117.37</v>
      </c>
      <c r="W332" s="132">
        <v>0</v>
      </c>
      <c r="X332" s="110" t="s">
        <v>35</v>
      </c>
      <c r="Y332" s="199"/>
      <c r="Z332" s="132">
        <v>2117.37</v>
      </c>
      <c r="AA332" s="110" t="s">
        <v>41</v>
      </c>
      <c r="AB332" s="200"/>
    </row>
    <row r="333" spans="1:28" ht="15.75" customHeight="1" x14ac:dyDescent="0.2">
      <c r="A333" s="196">
        <v>42948</v>
      </c>
      <c r="B333" s="197"/>
      <c r="C333" s="110" t="s">
        <v>1498</v>
      </c>
      <c r="D333" s="60" t="s">
        <v>1499</v>
      </c>
      <c r="E333" s="60" t="s">
        <v>325</v>
      </c>
      <c r="F333" s="60"/>
      <c r="G333" s="60" t="s">
        <v>326</v>
      </c>
      <c r="H333" s="110" t="s">
        <v>1500</v>
      </c>
      <c r="I333" s="131">
        <v>43010</v>
      </c>
      <c r="J333" s="110" t="s">
        <v>30</v>
      </c>
      <c r="K333" s="60"/>
      <c r="L333" s="60"/>
      <c r="M333" s="110" t="s">
        <v>147</v>
      </c>
      <c r="N333" s="110" t="s">
        <v>1501</v>
      </c>
      <c r="O333" s="60"/>
      <c r="P333" s="60"/>
      <c r="Q333" s="60"/>
      <c r="R333" s="60"/>
      <c r="S333" s="131">
        <v>43014</v>
      </c>
      <c r="T333" s="60">
        <v>1495</v>
      </c>
      <c r="U333" s="60" t="s">
        <v>263</v>
      </c>
      <c r="V333" s="198">
        <v>1383.51</v>
      </c>
      <c r="W333" s="132">
        <v>0</v>
      </c>
      <c r="X333" s="110" t="s">
        <v>35</v>
      </c>
      <c r="Y333" s="199"/>
      <c r="Z333" s="132">
        <v>1383.51</v>
      </c>
      <c r="AA333" s="110" t="s">
        <v>41</v>
      </c>
      <c r="AB333" s="200" t="s">
        <v>696</v>
      </c>
    </row>
    <row r="334" spans="1:28" ht="15.75" customHeight="1" x14ac:dyDescent="0.2">
      <c r="A334" s="196">
        <v>43039</v>
      </c>
      <c r="B334" s="197"/>
      <c r="C334" s="110" t="s">
        <v>1502</v>
      </c>
      <c r="D334" s="60" t="s">
        <v>1503</v>
      </c>
      <c r="E334" s="60" t="s">
        <v>1504</v>
      </c>
      <c r="F334" s="60"/>
      <c r="G334" s="60" t="s">
        <v>326</v>
      </c>
      <c r="H334" s="110" t="s">
        <v>1505</v>
      </c>
      <c r="I334" s="131">
        <v>43042</v>
      </c>
      <c r="J334" s="110" t="s">
        <v>30</v>
      </c>
      <c r="K334" s="60"/>
      <c r="L334" s="60"/>
      <c r="M334" s="110" t="s">
        <v>147</v>
      </c>
      <c r="N334" s="110" t="s">
        <v>1506</v>
      </c>
      <c r="O334" s="60"/>
      <c r="P334" s="60"/>
      <c r="Q334" s="60"/>
      <c r="R334" s="60"/>
      <c r="S334" s="131">
        <v>43021</v>
      </c>
      <c r="T334" s="60">
        <v>799</v>
      </c>
      <c r="U334" s="60" t="s">
        <v>263</v>
      </c>
      <c r="V334" s="198">
        <v>739.41</v>
      </c>
      <c r="W334" s="132">
        <v>0</v>
      </c>
      <c r="X334" s="110" t="s">
        <v>35</v>
      </c>
      <c r="Y334" s="199"/>
      <c r="Z334" s="132">
        <v>739.42</v>
      </c>
      <c r="AA334" s="110" t="s">
        <v>41</v>
      </c>
      <c r="AB334" s="200" t="s">
        <v>696</v>
      </c>
    </row>
    <row r="335" spans="1:28" ht="15.75" customHeight="1" x14ac:dyDescent="0.2">
      <c r="A335" s="196">
        <v>43000</v>
      </c>
      <c r="B335" s="197"/>
      <c r="C335" s="110" t="s">
        <v>1507</v>
      </c>
      <c r="D335" s="60" t="s">
        <v>377</v>
      </c>
      <c r="E335" s="60" t="s">
        <v>371</v>
      </c>
      <c r="F335" s="60"/>
      <c r="G335" s="60" t="s">
        <v>209</v>
      </c>
      <c r="H335" s="110" t="s">
        <v>1508</v>
      </c>
      <c r="I335" s="131">
        <v>43031</v>
      </c>
      <c r="J335" s="110" t="s">
        <v>30</v>
      </c>
      <c r="K335" s="60" t="s">
        <v>30</v>
      </c>
      <c r="L335" s="60" t="s">
        <v>117</v>
      </c>
      <c r="M335" s="110" t="s">
        <v>147</v>
      </c>
      <c r="N335" s="110" t="s">
        <v>374</v>
      </c>
      <c r="O335" s="60" t="s">
        <v>147</v>
      </c>
      <c r="P335" s="60" t="s">
        <v>1509</v>
      </c>
      <c r="Q335" s="60" t="s">
        <v>117</v>
      </c>
      <c r="R335" s="60">
        <v>688516</v>
      </c>
      <c r="S335" s="131">
        <v>43014</v>
      </c>
      <c r="T335" s="60">
        <v>2689</v>
      </c>
      <c r="U335" s="60" t="s">
        <v>263</v>
      </c>
      <c r="V335" s="198">
        <v>2488.4699999999998</v>
      </c>
      <c r="W335" s="132">
        <v>0</v>
      </c>
      <c r="X335" s="110" t="s">
        <v>35</v>
      </c>
      <c r="Y335" s="199"/>
      <c r="Z335" s="132">
        <v>2488.4699999999998</v>
      </c>
      <c r="AA335" s="110" t="s">
        <v>41</v>
      </c>
      <c r="AB335" s="200" t="s">
        <v>696</v>
      </c>
    </row>
    <row r="336" spans="1:28" ht="15.75" customHeight="1" x14ac:dyDescent="0.2">
      <c r="A336" s="196">
        <v>42997</v>
      </c>
      <c r="B336" s="197"/>
      <c r="C336" s="110" t="s">
        <v>1510</v>
      </c>
      <c r="D336" s="60" t="s">
        <v>238</v>
      </c>
      <c r="E336" s="60" t="s">
        <v>1511</v>
      </c>
      <c r="F336" s="60"/>
      <c r="G336" s="60" t="s">
        <v>326</v>
      </c>
      <c r="H336" s="110" t="s">
        <v>1512</v>
      </c>
      <c r="I336" s="131">
        <v>43005</v>
      </c>
      <c r="J336" s="110" t="s">
        <v>30</v>
      </c>
      <c r="K336" s="60" t="s">
        <v>117</v>
      </c>
      <c r="L336" s="60"/>
      <c r="M336" s="110" t="s">
        <v>32</v>
      </c>
      <c r="N336" s="110" t="s">
        <v>1513</v>
      </c>
      <c r="O336" s="60" t="s">
        <v>117</v>
      </c>
      <c r="P336" s="60" t="s">
        <v>1514</v>
      </c>
      <c r="Q336" s="60"/>
      <c r="R336" s="60"/>
      <c r="S336" s="131">
        <v>43026</v>
      </c>
      <c r="T336" s="60">
        <v>2960.29</v>
      </c>
      <c r="U336" s="60" t="s">
        <v>34</v>
      </c>
      <c r="V336" s="198">
        <v>3256.05</v>
      </c>
      <c r="W336" s="132">
        <v>0</v>
      </c>
      <c r="X336" s="110" t="s">
        <v>35</v>
      </c>
      <c r="Y336" s="199"/>
      <c r="Z336" s="132">
        <v>3256.05</v>
      </c>
      <c r="AA336" s="110" t="s">
        <v>41</v>
      </c>
      <c r="AB336" s="200" t="s">
        <v>1515</v>
      </c>
    </row>
    <row r="337" spans="1:28" ht="15.75" customHeight="1" x14ac:dyDescent="0.2">
      <c r="A337" s="196">
        <v>42966</v>
      </c>
      <c r="B337" s="197"/>
      <c r="C337" s="110" t="s">
        <v>1516</v>
      </c>
      <c r="D337" s="60" t="s">
        <v>1517</v>
      </c>
      <c r="E337" s="60" t="s">
        <v>1518</v>
      </c>
      <c r="F337" s="60"/>
      <c r="G337" s="60" t="s">
        <v>209</v>
      </c>
      <c r="H337" s="110" t="s">
        <v>1519</v>
      </c>
      <c r="I337" s="131">
        <v>42971</v>
      </c>
      <c r="J337" s="110" t="s">
        <v>30</v>
      </c>
      <c r="K337" s="60"/>
      <c r="L337" s="60"/>
      <c r="M337" s="110" t="s">
        <v>147</v>
      </c>
      <c r="N337" s="110" t="s">
        <v>1520</v>
      </c>
      <c r="O337" s="60"/>
      <c r="P337" s="60"/>
      <c r="Q337" s="60"/>
      <c r="R337" s="60"/>
      <c r="S337" s="131">
        <v>43028</v>
      </c>
      <c r="T337" s="60">
        <v>880</v>
      </c>
      <c r="U337" s="60" t="s">
        <v>263</v>
      </c>
      <c r="V337" s="198">
        <v>789.53</v>
      </c>
      <c r="W337" s="132">
        <v>789.52</v>
      </c>
      <c r="X337" s="110" t="s">
        <v>35</v>
      </c>
      <c r="Y337" s="199"/>
      <c r="Z337" s="132">
        <v>789.52</v>
      </c>
      <c r="AA337" s="110" t="s">
        <v>405</v>
      </c>
      <c r="AB337" s="200" t="s">
        <v>1118</v>
      </c>
    </row>
    <row r="338" spans="1:28" ht="15.75" customHeight="1" x14ac:dyDescent="0.2">
      <c r="A338" s="196">
        <v>42966</v>
      </c>
      <c r="B338" s="197"/>
      <c r="C338" s="110" t="s">
        <v>1516</v>
      </c>
      <c r="D338" s="60" t="s">
        <v>1517</v>
      </c>
      <c r="E338" s="60" t="s">
        <v>1518</v>
      </c>
      <c r="F338" s="60"/>
      <c r="G338" s="60" t="s">
        <v>209</v>
      </c>
      <c r="H338" s="110" t="s">
        <v>1519</v>
      </c>
      <c r="I338" s="131">
        <v>42971</v>
      </c>
      <c r="J338" s="110" t="s">
        <v>30</v>
      </c>
      <c r="K338" s="60"/>
      <c r="L338" s="60"/>
      <c r="M338" s="110" t="s">
        <v>147</v>
      </c>
      <c r="N338" s="110" t="s">
        <v>1520</v>
      </c>
      <c r="O338" s="60"/>
      <c r="P338" s="60"/>
      <c r="Q338" s="60"/>
      <c r="R338" s="60"/>
      <c r="S338" s="131">
        <v>43028</v>
      </c>
      <c r="T338" s="60">
        <v>880</v>
      </c>
      <c r="U338" s="60" t="s">
        <v>263</v>
      </c>
      <c r="V338" s="198">
        <v>789.53</v>
      </c>
      <c r="W338" s="132">
        <v>0</v>
      </c>
      <c r="X338" s="110" t="s">
        <v>35</v>
      </c>
      <c r="Y338" s="199"/>
      <c r="Z338" s="132">
        <v>789.52</v>
      </c>
      <c r="AA338" s="110" t="s">
        <v>405</v>
      </c>
      <c r="AB338" s="200" t="s">
        <v>1521</v>
      </c>
    </row>
    <row r="339" spans="1:28" ht="15.75" customHeight="1" x14ac:dyDescent="0.2">
      <c r="A339" s="196">
        <v>43000</v>
      </c>
      <c r="B339" s="197"/>
      <c r="C339" s="110" t="s">
        <v>1522</v>
      </c>
      <c r="D339" s="60" t="s">
        <v>392</v>
      </c>
      <c r="E339" s="60" t="s">
        <v>247</v>
      </c>
      <c r="F339" s="60"/>
      <c r="G339" s="60" t="s">
        <v>326</v>
      </c>
      <c r="H339" s="110" t="s">
        <v>1523</v>
      </c>
      <c r="I339" s="131">
        <v>43018</v>
      </c>
      <c r="J339" s="110" t="s">
        <v>30</v>
      </c>
      <c r="K339" s="60" t="s">
        <v>117</v>
      </c>
      <c r="L339" s="60" t="s">
        <v>117</v>
      </c>
      <c r="M339" s="110" t="s">
        <v>147</v>
      </c>
      <c r="N339" s="110" t="s">
        <v>597</v>
      </c>
      <c r="O339" s="60" t="s">
        <v>117</v>
      </c>
      <c r="P339" s="60">
        <v>1619518</v>
      </c>
      <c r="Q339" s="60" t="s">
        <v>117</v>
      </c>
      <c r="R339" s="60">
        <v>298298</v>
      </c>
      <c r="S339" s="131">
        <v>43026</v>
      </c>
      <c r="T339" s="60">
        <v>1110</v>
      </c>
      <c r="U339" s="60" t="s">
        <v>38</v>
      </c>
      <c r="V339" s="198">
        <v>1332</v>
      </c>
      <c r="W339" s="132">
        <v>0</v>
      </c>
      <c r="X339" s="110" t="s">
        <v>35</v>
      </c>
      <c r="Y339" s="199"/>
      <c r="Z339" s="132">
        <v>1332</v>
      </c>
      <c r="AA339" s="110" t="s">
        <v>41</v>
      </c>
      <c r="AB339" s="200"/>
    </row>
    <row r="340" spans="1:28" ht="15.75" customHeight="1" x14ac:dyDescent="0.2">
      <c r="A340" s="196">
        <v>43087</v>
      </c>
      <c r="B340" s="197"/>
      <c r="C340" s="110" t="s">
        <v>1524</v>
      </c>
      <c r="D340" s="60" t="s">
        <v>1525</v>
      </c>
      <c r="E340" s="60" t="s">
        <v>1525</v>
      </c>
      <c r="F340" s="60"/>
      <c r="G340" s="60" t="s">
        <v>326</v>
      </c>
      <c r="H340" s="110" t="s">
        <v>1526</v>
      </c>
      <c r="I340" s="131">
        <v>43146</v>
      </c>
      <c r="J340" s="110" t="s">
        <v>30</v>
      </c>
      <c r="K340" s="60"/>
      <c r="L340" s="60"/>
      <c r="M340" s="110" t="s">
        <v>145</v>
      </c>
      <c r="N340" s="110" t="s">
        <v>1206</v>
      </c>
      <c r="O340" s="60"/>
      <c r="P340" s="60"/>
      <c r="Q340" s="60"/>
      <c r="R340" s="60"/>
      <c r="S340" s="131">
        <v>43112</v>
      </c>
      <c r="T340" s="60">
        <v>3000</v>
      </c>
      <c r="U340" s="60" t="s">
        <v>38</v>
      </c>
      <c r="V340" s="198">
        <v>3600</v>
      </c>
      <c r="W340" s="132">
        <v>0</v>
      </c>
      <c r="X340" s="110" t="s">
        <v>35</v>
      </c>
      <c r="Y340" s="199"/>
      <c r="Z340" s="132">
        <v>3600</v>
      </c>
      <c r="AA340" s="110" t="s">
        <v>41</v>
      </c>
      <c r="AB340" s="200" t="s">
        <v>696</v>
      </c>
    </row>
    <row r="341" spans="1:28" ht="15.75" customHeight="1" x14ac:dyDescent="0.2">
      <c r="A341" s="196">
        <v>42663</v>
      </c>
      <c r="B341" s="197"/>
      <c r="C341" s="110" t="s">
        <v>1527</v>
      </c>
      <c r="D341" s="60" t="s">
        <v>718</v>
      </c>
      <c r="E341" s="60" t="s">
        <v>1528</v>
      </c>
      <c r="F341" s="60"/>
      <c r="G341" s="60" t="s">
        <v>209</v>
      </c>
      <c r="H341" s="110" t="s">
        <v>1529</v>
      </c>
      <c r="I341" s="131">
        <v>42706</v>
      </c>
      <c r="J341" s="110" t="s">
        <v>30</v>
      </c>
      <c r="K341" s="60"/>
      <c r="L341" s="60"/>
      <c r="M341" s="110" t="s">
        <v>147</v>
      </c>
      <c r="N341" s="110" t="s">
        <v>1530</v>
      </c>
      <c r="O341" s="60"/>
      <c r="P341" s="60"/>
      <c r="Q341" s="60"/>
      <c r="R341" s="60"/>
      <c r="S341" s="131">
        <v>43042</v>
      </c>
      <c r="T341" s="60">
        <v>400</v>
      </c>
      <c r="U341" s="60" t="s">
        <v>263</v>
      </c>
      <c r="V341" s="198">
        <v>361.9</v>
      </c>
      <c r="W341" s="132">
        <v>0</v>
      </c>
      <c r="X341" s="110" t="s">
        <v>35</v>
      </c>
      <c r="Y341" s="199"/>
      <c r="Z341" s="132">
        <v>361.9</v>
      </c>
      <c r="AA341" s="110" t="s">
        <v>41</v>
      </c>
      <c r="AB341" s="200" t="s">
        <v>696</v>
      </c>
    </row>
    <row r="342" spans="1:28" ht="15.75" customHeight="1" x14ac:dyDescent="0.2">
      <c r="A342" s="196">
        <v>42991</v>
      </c>
      <c r="B342" s="197"/>
      <c r="C342" s="110" t="s">
        <v>1531</v>
      </c>
      <c r="D342" s="60" t="s">
        <v>781</v>
      </c>
      <c r="E342" s="60" t="s">
        <v>846</v>
      </c>
      <c r="F342" s="60"/>
      <c r="G342" s="60" t="s">
        <v>209</v>
      </c>
      <c r="H342" s="110" t="s">
        <v>1532</v>
      </c>
      <c r="I342" s="131">
        <v>43006</v>
      </c>
      <c r="J342" s="110" t="s">
        <v>30</v>
      </c>
      <c r="K342" s="60"/>
      <c r="L342" s="60"/>
      <c r="M342" s="110" t="s">
        <v>149</v>
      </c>
      <c r="N342" s="110" t="s">
        <v>622</v>
      </c>
      <c r="O342" s="60"/>
      <c r="P342" s="60"/>
      <c r="Q342" s="60"/>
      <c r="R342" s="60"/>
      <c r="S342" s="131">
        <v>43145</v>
      </c>
      <c r="T342" s="60">
        <v>1420</v>
      </c>
      <c r="U342" s="60" t="s">
        <v>38</v>
      </c>
      <c r="V342" s="198">
        <v>1704</v>
      </c>
      <c r="W342" s="132">
        <v>240</v>
      </c>
      <c r="X342" s="110" t="s">
        <v>35</v>
      </c>
      <c r="Y342" s="199"/>
      <c r="Z342" s="132">
        <v>1704</v>
      </c>
      <c r="AA342" s="110" t="s">
        <v>41</v>
      </c>
      <c r="AB342" s="200"/>
    </row>
    <row r="343" spans="1:28" ht="15.75" customHeight="1" x14ac:dyDescent="0.2">
      <c r="A343" s="196">
        <v>42991</v>
      </c>
      <c r="B343" s="197"/>
      <c r="C343" s="110" t="s">
        <v>1531</v>
      </c>
      <c r="D343" s="60" t="s">
        <v>781</v>
      </c>
      <c r="E343" s="60" t="s">
        <v>846</v>
      </c>
      <c r="F343" s="60"/>
      <c r="G343" s="60" t="s">
        <v>209</v>
      </c>
      <c r="H343" s="110" t="s">
        <v>1532</v>
      </c>
      <c r="I343" s="131">
        <v>43006</v>
      </c>
      <c r="J343" s="110" t="s">
        <v>30</v>
      </c>
      <c r="K343" s="60"/>
      <c r="L343" s="60"/>
      <c r="M343" s="110" t="s">
        <v>149</v>
      </c>
      <c r="N343" s="110" t="s">
        <v>622</v>
      </c>
      <c r="O343" s="60"/>
      <c r="P343" s="60"/>
      <c r="Q343" s="60"/>
      <c r="R343" s="60"/>
      <c r="S343" s="131">
        <v>43117</v>
      </c>
      <c r="T343" s="60">
        <v>200</v>
      </c>
      <c r="U343" s="60" t="s">
        <v>38</v>
      </c>
      <c r="V343" s="198">
        <v>240</v>
      </c>
      <c r="W343" s="132">
        <v>0</v>
      </c>
      <c r="X343" s="110" t="s">
        <v>35</v>
      </c>
      <c r="Y343" s="199"/>
      <c r="Z343" s="132">
        <v>240</v>
      </c>
      <c r="AA343" s="110" t="s">
        <v>41</v>
      </c>
      <c r="AB343" s="200"/>
    </row>
    <row r="344" spans="1:28" ht="15.75" customHeight="1" x14ac:dyDescent="0.2">
      <c r="A344" s="196">
        <v>43012</v>
      </c>
      <c r="B344" s="197"/>
      <c r="C344" s="110" t="s">
        <v>1533</v>
      </c>
      <c r="D344" s="60" t="s">
        <v>799</v>
      </c>
      <c r="E344" s="60" t="s">
        <v>1534</v>
      </c>
      <c r="F344" s="60"/>
      <c r="G344" s="60" t="s">
        <v>209</v>
      </c>
      <c r="H344" s="110" t="s">
        <v>1535</v>
      </c>
      <c r="I344" s="131">
        <v>43110</v>
      </c>
      <c r="J344" s="110" t="s">
        <v>30</v>
      </c>
      <c r="K344" s="60"/>
      <c r="L344" s="60"/>
      <c r="M344" s="110" t="s">
        <v>147</v>
      </c>
      <c r="N344" s="110" t="s">
        <v>1206</v>
      </c>
      <c r="O344" s="60"/>
      <c r="P344" s="60"/>
      <c r="Q344" s="60"/>
      <c r="R344" s="60"/>
      <c r="S344" s="131">
        <v>43105</v>
      </c>
      <c r="T344" s="60">
        <v>1780</v>
      </c>
      <c r="U344" s="60" t="s">
        <v>38</v>
      </c>
      <c r="V344" s="198">
        <v>2136</v>
      </c>
      <c r="W344" s="132">
        <v>0</v>
      </c>
      <c r="X344" s="110" t="s">
        <v>35</v>
      </c>
      <c r="Y344" s="199"/>
      <c r="Z344" s="132">
        <v>2136</v>
      </c>
      <c r="AA344" s="110" t="s">
        <v>41</v>
      </c>
      <c r="AB344" s="200" t="s">
        <v>696</v>
      </c>
    </row>
    <row r="345" spans="1:28" ht="15.75" customHeight="1" x14ac:dyDescent="0.2">
      <c r="A345" s="196">
        <v>43010</v>
      </c>
      <c r="B345" s="197"/>
      <c r="C345" s="110" t="s">
        <v>1536</v>
      </c>
      <c r="D345" s="60" t="s">
        <v>207</v>
      </c>
      <c r="E345" s="60" t="s">
        <v>1537</v>
      </c>
      <c r="F345" s="60"/>
      <c r="G345" s="60" t="s">
        <v>209</v>
      </c>
      <c r="H345" s="110" t="s">
        <v>1538</v>
      </c>
      <c r="I345" s="131">
        <v>43038</v>
      </c>
      <c r="J345" s="110" t="s">
        <v>30</v>
      </c>
      <c r="K345" s="60"/>
      <c r="L345" s="60"/>
      <c r="M345" s="110" t="s">
        <v>143</v>
      </c>
      <c r="N345" s="110" t="s">
        <v>1539</v>
      </c>
      <c r="O345" s="60"/>
      <c r="P345" s="60"/>
      <c r="Q345" s="60"/>
      <c r="R345" s="60"/>
      <c r="S345" s="131">
        <v>43017</v>
      </c>
      <c r="T345" s="60">
        <v>1500</v>
      </c>
      <c r="U345" s="60" t="s">
        <v>38</v>
      </c>
      <c r="V345" s="198">
        <v>1800</v>
      </c>
      <c r="W345" s="132">
        <v>0</v>
      </c>
      <c r="X345" s="110" t="s">
        <v>106</v>
      </c>
      <c r="Y345" s="199"/>
      <c r="Z345" s="132">
        <v>1800</v>
      </c>
      <c r="AA345" s="110" t="s">
        <v>41</v>
      </c>
      <c r="AB345" s="200"/>
    </row>
    <row r="346" spans="1:28" ht="15.75" customHeight="1" x14ac:dyDescent="0.2">
      <c r="A346" s="196">
        <v>43008</v>
      </c>
      <c r="B346" s="197"/>
      <c r="C346" s="110" t="s">
        <v>1540</v>
      </c>
      <c r="D346" s="60" t="s">
        <v>238</v>
      </c>
      <c r="E346" s="60" t="s">
        <v>1541</v>
      </c>
      <c r="F346" s="60"/>
      <c r="G346" s="60" t="s">
        <v>209</v>
      </c>
      <c r="H346" s="110" t="s">
        <v>1542</v>
      </c>
      <c r="I346" s="131">
        <v>43011</v>
      </c>
      <c r="J346" s="110" t="s">
        <v>30</v>
      </c>
      <c r="K346" s="60"/>
      <c r="L346" s="60"/>
      <c r="M346" s="110" t="s">
        <v>143</v>
      </c>
      <c r="N346" s="110" t="s">
        <v>711</v>
      </c>
      <c r="O346" s="60"/>
      <c r="P346" s="60"/>
      <c r="Q346" s="60"/>
      <c r="R346" s="60"/>
      <c r="S346" s="131">
        <v>43033</v>
      </c>
      <c r="T346" s="60">
        <v>2242.65</v>
      </c>
      <c r="U346" s="60" t="s">
        <v>34</v>
      </c>
      <c r="V346" s="198">
        <v>2362.5500000000002</v>
      </c>
      <c r="W346" s="132">
        <v>0</v>
      </c>
      <c r="X346" s="110" t="s">
        <v>35</v>
      </c>
      <c r="Y346" s="199"/>
      <c r="Z346" s="132">
        <v>2362.5500000000002</v>
      </c>
      <c r="AA346" s="110" t="s">
        <v>41</v>
      </c>
      <c r="AB346" s="200"/>
    </row>
    <row r="347" spans="1:28" ht="15.75" customHeight="1" x14ac:dyDescent="0.2">
      <c r="A347" s="196">
        <v>43015</v>
      </c>
      <c r="B347" s="197"/>
      <c r="C347" s="110" t="s">
        <v>1543</v>
      </c>
      <c r="D347" s="60" t="s">
        <v>238</v>
      </c>
      <c r="E347" s="60" t="s">
        <v>860</v>
      </c>
      <c r="F347" s="60"/>
      <c r="G347" s="60" t="s">
        <v>326</v>
      </c>
      <c r="H347" s="110" t="s">
        <v>1544</v>
      </c>
      <c r="I347" s="131">
        <v>43016</v>
      </c>
      <c r="J347" s="110" t="s">
        <v>30</v>
      </c>
      <c r="K347" s="60"/>
      <c r="L347" s="60"/>
      <c r="M347" s="110" t="s">
        <v>145</v>
      </c>
      <c r="N347" s="110" t="s">
        <v>731</v>
      </c>
      <c r="O347" s="60"/>
      <c r="P347" s="60" t="s">
        <v>862</v>
      </c>
      <c r="Q347" s="60"/>
      <c r="R347" s="60" t="s">
        <v>1545</v>
      </c>
      <c r="S347" s="131">
        <v>43033</v>
      </c>
      <c r="T347" s="60">
        <v>1036.0999999999999</v>
      </c>
      <c r="U347" s="60" t="s">
        <v>34</v>
      </c>
      <c r="V347" s="198">
        <v>1091.49</v>
      </c>
      <c r="W347" s="132">
        <v>0</v>
      </c>
      <c r="X347" s="110" t="s">
        <v>35</v>
      </c>
      <c r="Y347" s="199"/>
      <c r="Z347" s="132">
        <v>1091.49</v>
      </c>
      <c r="AA347" s="110" t="s">
        <v>41</v>
      </c>
      <c r="AB347" s="200"/>
    </row>
    <row r="348" spans="1:28" ht="15.75" customHeight="1" x14ac:dyDescent="0.2">
      <c r="A348" s="196">
        <v>43015</v>
      </c>
      <c r="B348" s="197"/>
      <c r="C348" s="110" t="s">
        <v>1546</v>
      </c>
      <c r="D348" s="60" t="s">
        <v>238</v>
      </c>
      <c r="E348" s="60" t="s">
        <v>1547</v>
      </c>
      <c r="F348" s="60"/>
      <c r="G348" s="60" t="s">
        <v>209</v>
      </c>
      <c r="H348" s="110" t="s">
        <v>1548</v>
      </c>
      <c r="I348" s="131">
        <v>43017</v>
      </c>
      <c r="J348" s="110" t="s">
        <v>30</v>
      </c>
      <c r="K348" s="60"/>
      <c r="L348" s="60"/>
      <c r="M348" s="110" t="s">
        <v>147</v>
      </c>
      <c r="N348" s="110" t="s">
        <v>617</v>
      </c>
      <c r="O348" s="60"/>
      <c r="P348" s="60"/>
      <c r="Q348" s="60"/>
      <c r="R348" s="60"/>
      <c r="S348" s="131">
        <v>43033</v>
      </c>
      <c r="T348" s="60">
        <v>2736.03</v>
      </c>
      <c r="U348" s="60" t="s">
        <v>34</v>
      </c>
      <c r="V348" s="198">
        <v>2882.3</v>
      </c>
      <c r="W348" s="132">
        <v>0</v>
      </c>
      <c r="X348" s="110" t="s">
        <v>35</v>
      </c>
      <c r="Y348" s="199"/>
      <c r="Z348" s="132">
        <v>2882.3</v>
      </c>
      <c r="AA348" s="110" t="s">
        <v>41</v>
      </c>
      <c r="AB348" s="200"/>
    </row>
    <row r="349" spans="1:28" ht="15.75" customHeight="1" x14ac:dyDescent="0.2">
      <c r="A349" s="196">
        <v>43010</v>
      </c>
      <c r="B349" s="197"/>
      <c r="C349" s="110" t="s">
        <v>1549</v>
      </c>
      <c r="D349" s="60" t="s">
        <v>207</v>
      </c>
      <c r="E349" s="60" t="s">
        <v>1550</v>
      </c>
      <c r="F349" s="60"/>
      <c r="G349" s="60" t="s">
        <v>209</v>
      </c>
      <c r="H349" s="110" t="s">
        <v>1551</v>
      </c>
      <c r="I349" s="131">
        <v>43036</v>
      </c>
      <c r="J349" s="110" t="s">
        <v>30</v>
      </c>
      <c r="K349" s="60" t="s">
        <v>30</v>
      </c>
      <c r="L349" s="60"/>
      <c r="M349" s="110" t="s">
        <v>32</v>
      </c>
      <c r="N349" s="110" t="s">
        <v>1552</v>
      </c>
      <c r="O349" s="60" t="s">
        <v>32</v>
      </c>
      <c r="P349" s="60" t="s">
        <v>1553</v>
      </c>
      <c r="Q349" s="60"/>
      <c r="R349" s="60"/>
      <c r="S349" s="131">
        <v>43020</v>
      </c>
      <c r="T349" s="60">
        <v>1875</v>
      </c>
      <c r="U349" s="60" t="s">
        <v>38</v>
      </c>
      <c r="V349" s="198">
        <v>2250</v>
      </c>
      <c r="W349" s="132">
        <v>0</v>
      </c>
      <c r="X349" s="110" t="s">
        <v>109</v>
      </c>
      <c r="Y349" s="199"/>
      <c r="Z349" s="132">
        <v>2250</v>
      </c>
      <c r="AA349" s="110" t="s">
        <v>41</v>
      </c>
      <c r="AB349" s="200"/>
    </row>
    <row r="350" spans="1:28" ht="15.75" customHeight="1" x14ac:dyDescent="0.2">
      <c r="A350" s="196">
        <v>43017</v>
      </c>
      <c r="B350" s="197"/>
      <c r="C350" s="110" t="s">
        <v>1554</v>
      </c>
      <c r="D350" s="60" t="s">
        <v>238</v>
      </c>
      <c r="E350" s="60" t="s">
        <v>1268</v>
      </c>
      <c r="F350" s="60"/>
      <c r="G350" s="60" t="s">
        <v>209</v>
      </c>
      <c r="H350" s="110" t="s">
        <v>1555</v>
      </c>
      <c r="I350" s="131">
        <v>43045</v>
      </c>
      <c r="J350" s="110" t="s">
        <v>30</v>
      </c>
      <c r="K350" s="60" t="s">
        <v>117</v>
      </c>
      <c r="L350" s="60"/>
      <c r="M350" s="110" t="s">
        <v>32</v>
      </c>
      <c r="N350" s="110" t="s">
        <v>1270</v>
      </c>
      <c r="O350" s="60" t="s">
        <v>117</v>
      </c>
      <c r="P350" s="60"/>
      <c r="Q350" s="60"/>
      <c r="R350" s="60"/>
      <c r="S350" s="131">
        <v>43110</v>
      </c>
      <c r="T350" s="60">
        <v>2063.2399999999998</v>
      </c>
      <c r="U350" s="60" t="s">
        <v>34</v>
      </c>
      <c r="V350" s="198">
        <v>2175.65</v>
      </c>
      <c r="W350" s="132">
        <v>0</v>
      </c>
      <c r="X350" s="110" t="s">
        <v>35</v>
      </c>
      <c r="Y350" s="199"/>
      <c r="Z350" s="132">
        <v>2175.65</v>
      </c>
      <c r="AA350" s="110" t="s">
        <v>41</v>
      </c>
      <c r="AB350" s="200"/>
    </row>
    <row r="351" spans="1:28" ht="15.75" customHeight="1" x14ac:dyDescent="0.2">
      <c r="A351" s="196">
        <v>42947</v>
      </c>
      <c r="B351" s="197"/>
      <c r="C351" s="110" t="s">
        <v>1556</v>
      </c>
      <c r="D351" s="60" t="s">
        <v>1557</v>
      </c>
      <c r="E351" s="60" t="s">
        <v>1558</v>
      </c>
      <c r="F351" s="60"/>
      <c r="G351" s="60" t="s">
        <v>209</v>
      </c>
      <c r="H351" s="110" t="s">
        <v>1559</v>
      </c>
      <c r="I351" s="131">
        <v>43028</v>
      </c>
      <c r="J351" s="110" t="s">
        <v>30</v>
      </c>
      <c r="K351" s="60" t="s">
        <v>30</v>
      </c>
      <c r="L351" s="60" t="s">
        <v>117</v>
      </c>
      <c r="M351" s="110" t="s">
        <v>149</v>
      </c>
      <c r="N351" s="110" t="s">
        <v>1560</v>
      </c>
      <c r="O351" s="60" t="s">
        <v>149</v>
      </c>
      <c r="P351" s="60" t="s">
        <v>1561</v>
      </c>
      <c r="Q351" s="60" t="s">
        <v>117</v>
      </c>
      <c r="R351" s="60">
        <v>262948</v>
      </c>
      <c r="S351" s="131">
        <v>43124</v>
      </c>
      <c r="T351" s="60">
        <v>600</v>
      </c>
      <c r="U351" s="60" t="s">
        <v>263</v>
      </c>
      <c r="V351" s="198">
        <v>548.39</v>
      </c>
      <c r="W351" s="132">
        <v>548.39</v>
      </c>
      <c r="X351" s="110" t="s">
        <v>35</v>
      </c>
      <c r="Y351" s="199"/>
      <c r="Z351" s="132">
        <v>548.39</v>
      </c>
      <c r="AA351" s="110" t="s">
        <v>405</v>
      </c>
      <c r="AB351" s="200" t="s">
        <v>1562</v>
      </c>
    </row>
    <row r="352" spans="1:28" ht="15.75" customHeight="1" x14ac:dyDescent="0.2">
      <c r="A352" s="196">
        <v>42947</v>
      </c>
      <c r="B352" s="197"/>
      <c r="C352" s="110" t="s">
        <v>1556</v>
      </c>
      <c r="D352" s="60" t="s">
        <v>1557</v>
      </c>
      <c r="E352" s="60" t="s">
        <v>1558</v>
      </c>
      <c r="F352" s="60"/>
      <c r="G352" s="60" t="s">
        <v>209</v>
      </c>
      <c r="H352" s="110" t="s">
        <v>1559</v>
      </c>
      <c r="I352" s="131">
        <v>43028</v>
      </c>
      <c r="J352" s="110" t="s">
        <v>30</v>
      </c>
      <c r="K352" s="60" t="s">
        <v>30</v>
      </c>
      <c r="L352" s="60" t="s">
        <v>117</v>
      </c>
      <c r="M352" s="110" t="s">
        <v>149</v>
      </c>
      <c r="N352" s="110" t="s">
        <v>1560</v>
      </c>
      <c r="O352" s="60" t="s">
        <v>149</v>
      </c>
      <c r="P352" s="60" t="s">
        <v>1561</v>
      </c>
      <c r="Q352" s="60"/>
      <c r="R352" s="60"/>
      <c r="S352" s="131">
        <v>43124</v>
      </c>
      <c r="T352" s="60">
        <v>1275</v>
      </c>
      <c r="U352" s="60" t="s">
        <v>263</v>
      </c>
      <c r="V352" s="198">
        <v>1170.68</v>
      </c>
      <c r="W352" s="132">
        <v>1170.68</v>
      </c>
      <c r="X352" s="110" t="s">
        <v>35</v>
      </c>
      <c r="Y352" s="199"/>
      <c r="Z352" s="132">
        <v>1170</v>
      </c>
      <c r="AA352" s="110" t="s">
        <v>405</v>
      </c>
      <c r="AB352" s="200" t="s">
        <v>1563</v>
      </c>
    </row>
    <row r="353" spans="1:28" ht="15.75" customHeight="1" x14ac:dyDescent="0.2">
      <c r="A353" s="196">
        <v>43014</v>
      </c>
      <c r="B353" s="197"/>
      <c r="C353" s="110" t="s">
        <v>1564</v>
      </c>
      <c r="D353" s="60" t="s">
        <v>238</v>
      </c>
      <c r="E353" s="60" t="s">
        <v>477</v>
      </c>
      <c r="F353" s="60"/>
      <c r="G353" s="60" t="s">
        <v>209</v>
      </c>
      <c r="H353" s="110" t="s">
        <v>1565</v>
      </c>
      <c r="I353" s="131">
        <v>43044</v>
      </c>
      <c r="J353" s="110" t="s">
        <v>30</v>
      </c>
      <c r="K353" s="60" t="s">
        <v>30</v>
      </c>
      <c r="L353" s="60" t="s">
        <v>30</v>
      </c>
      <c r="M353" s="110" t="s">
        <v>32</v>
      </c>
      <c r="N353" s="110" t="s">
        <v>1566</v>
      </c>
      <c r="O353" s="60" t="s">
        <v>32</v>
      </c>
      <c r="P353" s="60" t="s">
        <v>1567</v>
      </c>
      <c r="Q353" s="60" t="s">
        <v>32</v>
      </c>
      <c r="R353" s="60" t="s">
        <v>1568</v>
      </c>
      <c r="S353" s="131">
        <v>43033</v>
      </c>
      <c r="T353" s="60">
        <v>2511.77</v>
      </c>
      <c r="U353" s="60" t="s">
        <v>34</v>
      </c>
      <c r="V353" s="198">
        <v>2646.05</v>
      </c>
      <c r="W353" s="132">
        <v>0</v>
      </c>
      <c r="X353" s="110" t="s">
        <v>35</v>
      </c>
      <c r="Y353" s="199"/>
      <c r="Z353" s="132">
        <v>2646.05</v>
      </c>
      <c r="AA353" s="110" t="s">
        <v>41</v>
      </c>
      <c r="AB353" s="200"/>
    </row>
    <row r="354" spans="1:28" ht="15.75" customHeight="1" x14ac:dyDescent="0.2">
      <c r="A354" s="196">
        <v>43017</v>
      </c>
      <c r="B354" s="197"/>
      <c r="C354" s="110" t="s">
        <v>1569</v>
      </c>
      <c r="D354" s="60" t="s">
        <v>339</v>
      </c>
      <c r="E354" s="60" t="s">
        <v>1570</v>
      </c>
      <c r="F354" s="60"/>
      <c r="G354" s="60" t="s">
        <v>326</v>
      </c>
      <c r="H354" s="110" t="s">
        <v>1571</v>
      </c>
      <c r="I354" s="131">
        <v>43040</v>
      </c>
      <c r="J354" s="110" t="s">
        <v>30</v>
      </c>
      <c r="K354" s="60" t="s">
        <v>30</v>
      </c>
      <c r="L354" s="60"/>
      <c r="M354" s="110" t="s">
        <v>147</v>
      </c>
      <c r="N354" s="110" t="s">
        <v>1049</v>
      </c>
      <c r="O354" s="60" t="s">
        <v>147</v>
      </c>
      <c r="P354" s="60" t="s">
        <v>1572</v>
      </c>
      <c r="Q354" s="60"/>
      <c r="R354" s="60"/>
      <c r="S354" s="131">
        <v>43028</v>
      </c>
      <c r="T354" s="60">
        <v>1615</v>
      </c>
      <c r="U354" s="60" t="s">
        <v>263</v>
      </c>
      <c r="V354" s="198">
        <v>1448.88</v>
      </c>
      <c r="W354" s="132">
        <v>0</v>
      </c>
      <c r="X354" s="110" t="s">
        <v>35</v>
      </c>
      <c r="Y354" s="199"/>
      <c r="Z354" s="132">
        <v>1448.97</v>
      </c>
      <c r="AA354" s="110" t="s">
        <v>41</v>
      </c>
      <c r="AB354" s="200" t="s">
        <v>696</v>
      </c>
    </row>
    <row r="355" spans="1:28" ht="15.75" customHeight="1" x14ac:dyDescent="0.2">
      <c r="A355" s="196">
        <v>43003</v>
      </c>
      <c r="B355" s="197"/>
      <c r="C355" s="110" t="s">
        <v>1573</v>
      </c>
      <c r="D355" s="60" t="s">
        <v>207</v>
      </c>
      <c r="E355" s="60" t="s">
        <v>1574</v>
      </c>
      <c r="F355" s="60"/>
      <c r="G355" s="60" t="s">
        <v>209</v>
      </c>
      <c r="H355" s="110" t="s">
        <v>1575</v>
      </c>
      <c r="I355" s="131">
        <v>43053</v>
      </c>
      <c r="J355" s="110" t="s">
        <v>30</v>
      </c>
      <c r="K355" s="60" t="s">
        <v>30</v>
      </c>
      <c r="L355" s="60"/>
      <c r="M355" s="110" t="s">
        <v>32</v>
      </c>
      <c r="N355" s="110" t="s">
        <v>1576</v>
      </c>
      <c r="O355" s="60" t="s">
        <v>32</v>
      </c>
      <c r="P355" s="60" t="s">
        <v>1553</v>
      </c>
      <c r="Q355" s="60"/>
      <c r="R355" s="60"/>
      <c r="S355" s="131">
        <v>43021</v>
      </c>
      <c r="T355" s="60">
        <v>1875</v>
      </c>
      <c r="U355" s="60" t="s">
        <v>38</v>
      </c>
      <c r="V355" s="198">
        <v>2250</v>
      </c>
      <c r="W355" s="132">
        <v>0</v>
      </c>
      <c r="X355" s="110" t="s">
        <v>106</v>
      </c>
      <c r="Y355" s="199"/>
      <c r="Z355" s="132">
        <v>2250</v>
      </c>
      <c r="AA355" s="110" t="s">
        <v>41</v>
      </c>
      <c r="AB355" s="200"/>
    </row>
    <row r="356" spans="1:28" ht="15.75" customHeight="1" x14ac:dyDescent="0.2">
      <c r="A356" s="196">
        <v>43072</v>
      </c>
      <c r="B356" s="197"/>
      <c r="C356" s="110" t="s">
        <v>1577</v>
      </c>
      <c r="D356" s="60" t="s">
        <v>370</v>
      </c>
      <c r="E356" s="60" t="s">
        <v>371</v>
      </c>
      <c r="F356" s="60"/>
      <c r="G356" s="60" t="s">
        <v>326</v>
      </c>
      <c r="H356" s="110" t="s">
        <v>1578</v>
      </c>
      <c r="I356" s="131">
        <v>43091</v>
      </c>
      <c r="J356" s="110" t="s">
        <v>30</v>
      </c>
      <c r="K356" s="60"/>
      <c r="L356" s="60"/>
      <c r="M356" s="110" t="s">
        <v>147</v>
      </c>
      <c r="N356" s="110" t="s">
        <v>1579</v>
      </c>
      <c r="O356" s="60"/>
      <c r="P356" s="60"/>
      <c r="Q356" s="60"/>
      <c r="R356" s="60"/>
      <c r="S356" s="131">
        <v>43105</v>
      </c>
      <c r="T356" s="60">
        <v>1939</v>
      </c>
      <c r="U356" s="60" t="s">
        <v>263</v>
      </c>
      <c r="V356" s="198">
        <v>1742.26</v>
      </c>
      <c r="W356" s="132">
        <v>0</v>
      </c>
      <c r="X356" s="110" t="s">
        <v>35</v>
      </c>
      <c r="Y356" s="199"/>
      <c r="Z356" s="132">
        <v>1742.26</v>
      </c>
      <c r="AA356" s="110" t="s">
        <v>899</v>
      </c>
      <c r="AB356" s="200" t="s">
        <v>1224</v>
      </c>
    </row>
    <row r="357" spans="1:28" ht="15.75" customHeight="1" x14ac:dyDescent="0.2">
      <c r="A357" s="196">
        <v>43042</v>
      </c>
      <c r="B357" s="197"/>
      <c r="C357" s="110" t="s">
        <v>1580</v>
      </c>
      <c r="D357" s="60" t="s">
        <v>377</v>
      </c>
      <c r="E357" s="60" t="s">
        <v>371</v>
      </c>
      <c r="F357" s="60"/>
      <c r="G357" s="60" t="s">
        <v>326</v>
      </c>
      <c r="H357" s="110" t="s">
        <v>1581</v>
      </c>
      <c r="I357" s="131">
        <v>43053</v>
      </c>
      <c r="J357" s="110" t="s">
        <v>30</v>
      </c>
      <c r="K357" s="60"/>
      <c r="L357" s="60"/>
      <c r="M357" s="110" t="s">
        <v>147</v>
      </c>
      <c r="N357" s="110" t="s">
        <v>1137</v>
      </c>
      <c r="O357" s="60"/>
      <c r="P357" s="60"/>
      <c r="Q357" s="60"/>
      <c r="R357" s="60"/>
      <c r="S357" s="131">
        <v>43063</v>
      </c>
      <c r="T357" s="60">
        <v>2689</v>
      </c>
      <c r="U357" s="60" t="s">
        <v>263</v>
      </c>
      <c r="V357" s="198">
        <v>2416.17</v>
      </c>
      <c r="W357" s="132">
        <v>0</v>
      </c>
      <c r="X357" s="110" t="s">
        <v>35</v>
      </c>
      <c r="Y357" s="199"/>
      <c r="Z357" s="132">
        <v>2416.17</v>
      </c>
      <c r="AA357" s="110" t="s">
        <v>732</v>
      </c>
      <c r="AB357" s="200"/>
    </row>
    <row r="358" spans="1:28" ht="15.75" customHeight="1" x14ac:dyDescent="0.2">
      <c r="A358" s="196">
        <v>43070</v>
      </c>
      <c r="B358" s="197"/>
      <c r="C358" s="110" t="s">
        <v>1582</v>
      </c>
      <c r="D358" s="60" t="s">
        <v>1583</v>
      </c>
      <c r="E358" s="60" t="s">
        <v>1179</v>
      </c>
      <c r="F358" s="60"/>
      <c r="G358" s="60" t="s">
        <v>209</v>
      </c>
      <c r="H358" s="110" t="s">
        <v>1584</v>
      </c>
      <c r="I358" s="131">
        <v>43154</v>
      </c>
      <c r="J358" s="110" t="s">
        <v>30</v>
      </c>
      <c r="K358" s="60"/>
      <c r="L358" s="60"/>
      <c r="M358" s="110" t="s">
        <v>32</v>
      </c>
      <c r="N358" s="110" t="s">
        <v>1585</v>
      </c>
      <c r="O358" s="60"/>
      <c r="P358" s="60"/>
      <c r="Q358" s="60"/>
      <c r="R358" s="60"/>
      <c r="S358" s="131">
        <v>43182</v>
      </c>
      <c r="T358" s="60">
        <v>1550</v>
      </c>
      <c r="U358" s="60" t="s">
        <v>263</v>
      </c>
      <c r="V358" s="198">
        <v>1346.07</v>
      </c>
      <c r="W358" s="132">
        <v>0</v>
      </c>
      <c r="X358" s="110" t="s">
        <v>35</v>
      </c>
      <c r="Y358" s="199"/>
      <c r="Z358" s="132">
        <v>1346.07</v>
      </c>
      <c r="AA358" s="110" t="s">
        <v>1586</v>
      </c>
      <c r="AB358" s="200" t="s">
        <v>1587</v>
      </c>
    </row>
    <row r="359" spans="1:28" ht="15.75" customHeight="1" x14ac:dyDescent="0.2">
      <c r="A359" s="196">
        <v>43021</v>
      </c>
      <c r="B359" s="197"/>
      <c r="C359" s="110" t="s">
        <v>1588</v>
      </c>
      <c r="D359" s="60" t="s">
        <v>1589</v>
      </c>
      <c r="E359" s="60" t="s">
        <v>1590</v>
      </c>
      <c r="F359" s="60"/>
      <c r="G359" s="60" t="s">
        <v>326</v>
      </c>
      <c r="H359" s="110" t="s">
        <v>1591</v>
      </c>
      <c r="I359" s="131">
        <v>43040</v>
      </c>
      <c r="J359" s="110" t="s">
        <v>30</v>
      </c>
      <c r="K359" s="60"/>
      <c r="L359" s="60"/>
      <c r="M359" s="110" t="s">
        <v>32</v>
      </c>
      <c r="N359" s="110" t="s">
        <v>1592</v>
      </c>
      <c r="O359" s="60"/>
      <c r="P359" s="60"/>
      <c r="Q359" s="60"/>
      <c r="R359" s="60"/>
      <c r="S359" s="131">
        <v>43035</v>
      </c>
      <c r="T359" s="60">
        <v>4183.7</v>
      </c>
      <c r="U359" s="60" t="s">
        <v>263</v>
      </c>
      <c r="V359" s="198">
        <v>3753.6</v>
      </c>
      <c r="W359" s="132">
        <v>0</v>
      </c>
      <c r="X359" s="110" t="s">
        <v>105</v>
      </c>
      <c r="Y359" s="199"/>
      <c r="Z359" s="132">
        <v>3753.6</v>
      </c>
      <c r="AA359" s="110" t="s">
        <v>41</v>
      </c>
      <c r="AB359" s="200" t="s">
        <v>1593</v>
      </c>
    </row>
    <row r="360" spans="1:28" ht="15.75" customHeight="1" x14ac:dyDescent="0.2">
      <c r="A360" s="196">
        <v>42976</v>
      </c>
      <c r="B360" s="197"/>
      <c r="C360" s="110" t="s">
        <v>1594</v>
      </c>
      <c r="D360" s="60" t="s">
        <v>1595</v>
      </c>
      <c r="E360" s="60" t="s">
        <v>1596</v>
      </c>
      <c r="F360" s="60"/>
      <c r="G360" s="60" t="s">
        <v>326</v>
      </c>
      <c r="H360" s="110" t="s">
        <v>1597</v>
      </c>
      <c r="I360" s="131">
        <v>42999</v>
      </c>
      <c r="J360" s="110" t="s">
        <v>30</v>
      </c>
      <c r="K360" s="60"/>
      <c r="L360" s="60"/>
      <c r="M360" s="110" t="s">
        <v>32</v>
      </c>
      <c r="N360" s="110" t="s">
        <v>414</v>
      </c>
      <c r="O360" s="60"/>
      <c r="P360" s="60"/>
      <c r="Q360" s="60"/>
      <c r="R360" s="60"/>
      <c r="S360" s="131">
        <v>43040</v>
      </c>
      <c r="T360" s="60">
        <v>1069</v>
      </c>
      <c r="U360" s="60" t="s">
        <v>38</v>
      </c>
      <c r="V360" s="198">
        <v>1282.8</v>
      </c>
      <c r="W360" s="132">
        <v>0</v>
      </c>
      <c r="X360" s="110" t="s">
        <v>35</v>
      </c>
      <c r="Y360" s="199"/>
      <c r="Z360" s="132">
        <v>1282.8</v>
      </c>
      <c r="AA360" s="110" t="s">
        <v>732</v>
      </c>
      <c r="AB360" s="200"/>
    </row>
    <row r="361" spans="1:28" ht="15.75" customHeight="1" x14ac:dyDescent="0.2">
      <c r="A361" s="196">
        <v>43018</v>
      </c>
      <c r="B361" s="197"/>
      <c r="C361" s="110" t="s">
        <v>1598</v>
      </c>
      <c r="D361" s="60" t="s">
        <v>1226</v>
      </c>
      <c r="E361" s="60" t="s">
        <v>388</v>
      </c>
      <c r="F361" s="60"/>
      <c r="G361" s="60" t="s">
        <v>326</v>
      </c>
      <c r="H361" s="110" t="s">
        <v>1599</v>
      </c>
      <c r="I361" s="131">
        <v>43018</v>
      </c>
      <c r="J361" s="110" t="s">
        <v>30</v>
      </c>
      <c r="K361" s="60"/>
      <c r="L361" s="60"/>
      <c r="M361" s="110" t="s">
        <v>147</v>
      </c>
      <c r="N361" s="110" t="s">
        <v>1600</v>
      </c>
      <c r="O361" s="60"/>
      <c r="P361" s="60"/>
      <c r="Q361" s="60"/>
      <c r="R361" s="60"/>
      <c r="S361" s="131">
        <v>43115</v>
      </c>
      <c r="T361" s="60">
        <v>1170</v>
      </c>
      <c r="U361" s="60" t="s">
        <v>38</v>
      </c>
      <c r="V361" s="198">
        <v>1404</v>
      </c>
      <c r="W361" s="132">
        <v>0</v>
      </c>
      <c r="X361" s="110" t="s">
        <v>105</v>
      </c>
      <c r="Y361" s="199"/>
      <c r="Z361" s="132">
        <v>1404</v>
      </c>
      <c r="AA361" s="110" t="s">
        <v>41</v>
      </c>
      <c r="AB361" s="200"/>
    </row>
    <row r="362" spans="1:28" ht="15.75" customHeight="1" x14ac:dyDescent="0.2">
      <c r="A362" s="196">
        <v>43024</v>
      </c>
      <c r="B362" s="197"/>
      <c r="C362" s="110" t="s">
        <v>1601</v>
      </c>
      <c r="D362" s="60" t="s">
        <v>281</v>
      </c>
      <c r="E362" s="60" t="s">
        <v>600</v>
      </c>
      <c r="F362" s="60"/>
      <c r="G362" s="60" t="s">
        <v>326</v>
      </c>
      <c r="H362" s="110" t="s">
        <v>1602</v>
      </c>
      <c r="I362" s="131">
        <v>43038</v>
      </c>
      <c r="J362" s="110" t="s">
        <v>30</v>
      </c>
      <c r="K362" s="60" t="s">
        <v>117</v>
      </c>
      <c r="L362" s="60"/>
      <c r="M362" s="110" t="s">
        <v>143</v>
      </c>
      <c r="N362" s="110" t="s">
        <v>1603</v>
      </c>
      <c r="O362" s="60" t="s">
        <v>117</v>
      </c>
      <c r="P362" s="60" t="s">
        <v>1604</v>
      </c>
      <c r="Q362" s="60"/>
      <c r="R362" s="60"/>
      <c r="S362" s="131">
        <v>43054</v>
      </c>
      <c r="T362" s="60">
        <v>1214.5</v>
      </c>
      <c r="U362" s="60" t="s">
        <v>38</v>
      </c>
      <c r="V362" s="198">
        <v>1457.4</v>
      </c>
      <c r="W362" s="132">
        <v>0</v>
      </c>
      <c r="X362" s="110" t="s">
        <v>35</v>
      </c>
      <c r="Y362" s="199"/>
      <c r="Z362" s="132">
        <v>1457.4</v>
      </c>
      <c r="AA362" s="110" t="s">
        <v>732</v>
      </c>
      <c r="AB362" s="200"/>
    </row>
    <row r="363" spans="1:28" ht="15.75" customHeight="1" x14ac:dyDescent="0.2">
      <c r="A363" s="196">
        <v>43088</v>
      </c>
      <c r="B363" s="197"/>
      <c r="C363" s="110" t="s">
        <v>1605</v>
      </c>
      <c r="D363" s="60" t="s">
        <v>1226</v>
      </c>
      <c r="E363" s="60" t="s">
        <v>1606</v>
      </c>
      <c r="F363" s="60"/>
      <c r="G363" s="60" t="s">
        <v>209</v>
      </c>
      <c r="H363" s="110" t="s">
        <v>1607</v>
      </c>
      <c r="I363" s="131">
        <v>43088</v>
      </c>
      <c r="J363" s="110" t="s">
        <v>30</v>
      </c>
      <c r="K363" s="60"/>
      <c r="L363" s="60"/>
      <c r="M363" s="110" t="s">
        <v>147</v>
      </c>
      <c r="N363" s="110" t="s">
        <v>1608</v>
      </c>
      <c r="O363" s="60"/>
      <c r="P363" s="60"/>
      <c r="Q363" s="60"/>
      <c r="R363" s="60"/>
      <c r="S363" s="131">
        <v>43119</v>
      </c>
      <c r="T363" s="60">
        <v>1700</v>
      </c>
      <c r="U363" s="60" t="s">
        <v>38</v>
      </c>
      <c r="V363" s="198">
        <v>2040</v>
      </c>
      <c r="W363" s="132">
        <v>0</v>
      </c>
      <c r="X363" s="110" t="s">
        <v>35</v>
      </c>
      <c r="Y363" s="199"/>
      <c r="Z363" s="132">
        <v>2040</v>
      </c>
      <c r="AA363" s="110" t="s">
        <v>41</v>
      </c>
      <c r="AB363" s="200"/>
    </row>
    <row r="364" spans="1:28" ht="15.75" customHeight="1" x14ac:dyDescent="0.2">
      <c r="A364" s="196">
        <v>43020</v>
      </c>
      <c r="B364" s="197"/>
      <c r="C364" s="110" t="s">
        <v>1609</v>
      </c>
      <c r="D364" s="60" t="s">
        <v>370</v>
      </c>
      <c r="E364" s="60" t="s">
        <v>371</v>
      </c>
      <c r="F364" s="60"/>
      <c r="G364" s="60" t="s">
        <v>326</v>
      </c>
      <c r="H364" s="110" t="s">
        <v>1610</v>
      </c>
      <c r="I364" s="131">
        <v>43087</v>
      </c>
      <c r="J364" s="110" t="s">
        <v>30</v>
      </c>
      <c r="K364" s="60"/>
      <c r="L364" s="60"/>
      <c r="M364" s="110" t="s">
        <v>147</v>
      </c>
      <c r="N364" s="110" t="s">
        <v>1611</v>
      </c>
      <c r="O364" s="60"/>
      <c r="P364" s="60"/>
      <c r="Q364" s="60"/>
      <c r="R364" s="60"/>
      <c r="S364" s="131">
        <v>43049</v>
      </c>
      <c r="T364" s="60">
        <v>2689</v>
      </c>
      <c r="U364" s="60" t="s">
        <v>263</v>
      </c>
      <c r="V364" s="198">
        <v>2412.56</v>
      </c>
      <c r="W364" s="132">
        <v>0</v>
      </c>
      <c r="X364" s="110" t="s">
        <v>35</v>
      </c>
      <c r="Y364" s="199"/>
      <c r="Z364" s="132">
        <v>2412.56</v>
      </c>
      <c r="AA364" s="110" t="s">
        <v>41</v>
      </c>
      <c r="AB364" s="200" t="s">
        <v>696</v>
      </c>
    </row>
    <row r="365" spans="1:28" ht="15.75" customHeight="1" x14ac:dyDescent="0.2">
      <c r="A365" s="196">
        <v>43081</v>
      </c>
      <c r="B365" s="197"/>
      <c r="C365" s="110" t="s">
        <v>1612</v>
      </c>
      <c r="D365" s="60" t="s">
        <v>370</v>
      </c>
      <c r="E365" s="60" t="s">
        <v>371</v>
      </c>
      <c r="F365" s="60"/>
      <c r="G365" s="60" t="s">
        <v>326</v>
      </c>
      <c r="H365" s="110" t="s">
        <v>1613</v>
      </c>
      <c r="I365" s="131">
        <v>43109</v>
      </c>
      <c r="J365" s="110" t="s">
        <v>30</v>
      </c>
      <c r="K365" s="60"/>
      <c r="L365" s="60"/>
      <c r="M365" s="110" t="s">
        <v>147</v>
      </c>
      <c r="N365" s="110" t="s">
        <v>1137</v>
      </c>
      <c r="O365" s="60"/>
      <c r="P365" s="60"/>
      <c r="Q365" s="60"/>
      <c r="R365" s="60"/>
      <c r="S365" s="131">
        <v>43105</v>
      </c>
      <c r="T365" s="60">
        <v>2689</v>
      </c>
      <c r="U365" s="60" t="s">
        <v>263</v>
      </c>
      <c r="V365" s="198">
        <v>2377.02</v>
      </c>
      <c r="W365" s="132">
        <v>0</v>
      </c>
      <c r="X365" s="110" t="s">
        <v>35</v>
      </c>
      <c r="Y365" s="199"/>
      <c r="Z365" s="132">
        <v>2377.02</v>
      </c>
      <c r="AA365" s="110" t="s">
        <v>41</v>
      </c>
      <c r="AB365" s="200" t="s">
        <v>696</v>
      </c>
    </row>
    <row r="366" spans="1:28" ht="15.75" customHeight="1" x14ac:dyDescent="0.2">
      <c r="A366" s="196">
        <v>43028</v>
      </c>
      <c r="B366" s="197"/>
      <c r="C366" s="110" t="s">
        <v>1614</v>
      </c>
      <c r="D366" s="60" t="s">
        <v>335</v>
      </c>
      <c r="E366" s="60" t="s">
        <v>247</v>
      </c>
      <c r="F366" s="60"/>
      <c r="G366" s="60" t="s">
        <v>326</v>
      </c>
      <c r="H366" s="110" t="s">
        <v>1615</v>
      </c>
      <c r="I366" s="131">
        <v>43049</v>
      </c>
      <c r="J366" s="110" t="s">
        <v>30</v>
      </c>
      <c r="K366" s="60"/>
      <c r="L366" s="60"/>
      <c r="M366" s="110" t="s">
        <v>149</v>
      </c>
      <c r="N366" s="110" t="s">
        <v>1616</v>
      </c>
      <c r="O366" s="60"/>
      <c r="P366" s="60"/>
      <c r="Q366" s="60"/>
      <c r="R366" s="60"/>
      <c r="S366" s="131">
        <v>43054</v>
      </c>
      <c r="T366" s="60">
        <v>1110</v>
      </c>
      <c r="U366" s="60" t="s">
        <v>38</v>
      </c>
      <c r="V366" s="198">
        <v>1332</v>
      </c>
      <c r="W366" s="132">
        <v>0</v>
      </c>
      <c r="X366" s="110" t="s">
        <v>35</v>
      </c>
      <c r="Y366" s="199"/>
      <c r="Z366" s="132">
        <v>1332</v>
      </c>
      <c r="AA366" s="110" t="s">
        <v>41</v>
      </c>
      <c r="AB366" s="200"/>
    </row>
    <row r="367" spans="1:28" ht="15.75" customHeight="1" x14ac:dyDescent="0.2">
      <c r="A367" s="196">
        <v>43027</v>
      </c>
      <c r="B367" s="197"/>
      <c r="C367" s="110" t="s">
        <v>1617</v>
      </c>
      <c r="D367" s="60" t="s">
        <v>1618</v>
      </c>
      <c r="E367" s="60" t="s">
        <v>1619</v>
      </c>
      <c r="F367" s="60"/>
      <c r="G367" s="60" t="s">
        <v>326</v>
      </c>
      <c r="H367" s="110" t="s">
        <v>1620</v>
      </c>
      <c r="I367" s="131">
        <v>43066</v>
      </c>
      <c r="J367" s="110" t="s">
        <v>30</v>
      </c>
      <c r="K367" s="60"/>
      <c r="L367" s="60"/>
      <c r="M367" s="110" t="s">
        <v>147</v>
      </c>
      <c r="N367" s="110" t="s">
        <v>1621</v>
      </c>
      <c r="O367" s="60"/>
      <c r="P367" s="60"/>
      <c r="Q367" s="60"/>
      <c r="R367" s="60"/>
      <c r="S367" s="131">
        <v>43042</v>
      </c>
      <c r="T367" s="60">
        <v>1350</v>
      </c>
      <c r="U367" s="60" t="s">
        <v>263</v>
      </c>
      <c r="V367" s="198">
        <v>1211.22</v>
      </c>
      <c r="W367" s="132">
        <v>0</v>
      </c>
      <c r="X367" s="110" t="s">
        <v>35</v>
      </c>
      <c r="Y367" s="199"/>
      <c r="Z367" s="132">
        <v>1211.22</v>
      </c>
      <c r="AA367" s="110" t="s">
        <v>41</v>
      </c>
      <c r="AB367" s="200" t="s">
        <v>696</v>
      </c>
    </row>
    <row r="368" spans="1:28" ht="15.75" customHeight="1" x14ac:dyDescent="0.2">
      <c r="A368" s="196">
        <v>43028</v>
      </c>
      <c r="B368" s="197"/>
      <c r="C368" s="110" t="s">
        <v>1622</v>
      </c>
      <c r="D368" s="60" t="s">
        <v>288</v>
      </c>
      <c r="E368" s="60" t="s">
        <v>1623</v>
      </c>
      <c r="F368" s="60"/>
      <c r="G368" s="60" t="s">
        <v>209</v>
      </c>
      <c r="H368" s="110" t="s">
        <v>1624</v>
      </c>
      <c r="I368" s="131">
        <v>43061</v>
      </c>
      <c r="J368" s="110" t="s">
        <v>30</v>
      </c>
      <c r="K368" s="60"/>
      <c r="L368" s="60"/>
      <c r="M368" s="110" t="s">
        <v>149</v>
      </c>
      <c r="N368" s="110" t="s">
        <v>1171</v>
      </c>
      <c r="O368" s="60"/>
      <c r="P368" s="60"/>
      <c r="Q368" s="60"/>
      <c r="R368" s="60"/>
      <c r="S368" s="131">
        <v>43054</v>
      </c>
      <c r="T368" s="60">
        <v>1275</v>
      </c>
      <c r="U368" s="60" t="s">
        <v>38</v>
      </c>
      <c r="V368" s="198">
        <v>1530</v>
      </c>
      <c r="W368" s="132">
        <v>0</v>
      </c>
      <c r="X368" s="110" t="s">
        <v>105</v>
      </c>
      <c r="Y368" s="199"/>
      <c r="Z368" s="132">
        <v>1530</v>
      </c>
      <c r="AA368" s="110" t="s">
        <v>41</v>
      </c>
      <c r="AB368" s="200"/>
    </row>
    <row r="369" spans="1:28" ht="15.75" customHeight="1" x14ac:dyDescent="0.2">
      <c r="A369" s="196">
        <v>43035</v>
      </c>
      <c r="B369" s="197"/>
      <c r="C369" s="110"/>
      <c r="D369" s="60" t="s">
        <v>202</v>
      </c>
      <c r="E369" s="60" t="s">
        <v>1625</v>
      </c>
      <c r="F369" s="60"/>
      <c r="G369" s="60" t="s">
        <v>326</v>
      </c>
      <c r="H369" s="110" t="s">
        <v>1626</v>
      </c>
      <c r="I369" s="131"/>
      <c r="J369" s="110" t="s">
        <v>30</v>
      </c>
      <c r="K369" s="60"/>
      <c r="L369" s="60"/>
      <c r="M369" s="110" t="s">
        <v>145</v>
      </c>
      <c r="N369" s="110" t="s">
        <v>1627</v>
      </c>
      <c r="O369" s="60"/>
      <c r="P369" s="60"/>
      <c r="Q369" s="60"/>
      <c r="R369" s="60"/>
      <c r="S369" s="131">
        <v>43075</v>
      </c>
      <c r="T369" s="60">
        <v>1950</v>
      </c>
      <c r="U369" s="60" t="s">
        <v>38</v>
      </c>
      <c r="V369" s="198">
        <v>2340</v>
      </c>
      <c r="W369" s="132">
        <v>0</v>
      </c>
      <c r="X369" s="110" t="s">
        <v>35</v>
      </c>
      <c r="Y369" s="199"/>
      <c r="Z369" s="132">
        <v>2340</v>
      </c>
      <c r="AA369" s="110" t="s">
        <v>405</v>
      </c>
      <c r="AB369" s="200" t="s">
        <v>1628</v>
      </c>
    </row>
    <row r="370" spans="1:28" ht="15.75" customHeight="1" x14ac:dyDescent="0.2">
      <c r="A370" s="196">
        <v>43032</v>
      </c>
      <c r="B370" s="197"/>
      <c r="C370" s="110" t="s">
        <v>1629</v>
      </c>
      <c r="D370" s="60" t="s">
        <v>454</v>
      </c>
      <c r="E370" s="60" t="s">
        <v>1630</v>
      </c>
      <c r="F370" s="60"/>
      <c r="G370" s="60" t="s">
        <v>209</v>
      </c>
      <c r="H370" s="110" t="s">
        <v>1631</v>
      </c>
      <c r="I370" s="131">
        <v>43032</v>
      </c>
      <c r="J370" s="110" t="s">
        <v>30</v>
      </c>
      <c r="K370" s="60"/>
      <c r="L370" s="60"/>
      <c r="M370" s="110" t="s">
        <v>147</v>
      </c>
      <c r="N370" s="110" t="s">
        <v>597</v>
      </c>
      <c r="O370" s="60"/>
      <c r="P370" s="60"/>
      <c r="Q370" s="60"/>
      <c r="R370" s="60"/>
      <c r="S370" s="131">
        <v>43049</v>
      </c>
      <c r="T370" s="60">
        <v>4000</v>
      </c>
      <c r="U370" s="60" t="s">
        <v>263</v>
      </c>
      <c r="V370" s="198">
        <v>3594.15</v>
      </c>
      <c r="W370" s="132">
        <v>0</v>
      </c>
      <c r="X370" s="110" t="s">
        <v>109</v>
      </c>
      <c r="Y370" s="199"/>
      <c r="Z370" s="132">
        <v>3594.16</v>
      </c>
      <c r="AA370" s="110" t="s">
        <v>41</v>
      </c>
      <c r="AB370" s="200" t="s">
        <v>696</v>
      </c>
    </row>
    <row r="371" spans="1:28" ht="15.75" customHeight="1" x14ac:dyDescent="0.2">
      <c r="A371" s="196">
        <v>43029</v>
      </c>
      <c r="B371" s="197"/>
      <c r="C371" s="110" t="s">
        <v>1632</v>
      </c>
      <c r="D371" s="60" t="s">
        <v>238</v>
      </c>
      <c r="E371" s="60" t="s">
        <v>1633</v>
      </c>
      <c r="F371" s="60"/>
      <c r="G371" s="60" t="s">
        <v>209</v>
      </c>
      <c r="H371" s="110" t="s">
        <v>1634</v>
      </c>
      <c r="I371" s="131">
        <v>43048</v>
      </c>
      <c r="J371" s="110" t="s">
        <v>30</v>
      </c>
      <c r="K371" s="60"/>
      <c r="L371" s="60"/>
      <c r="M371" s="110" t="s">
        <v>147</v>
      </c>
      <c r="N371" s="110" t="s">
        <v>511</v>
      </c>
      <c r="O371" s="60"/>
      <c r="P371" s="60"/>
      <c r="Q371" s="60"/>
      <c r="R371" s="60"/>
      <c r="S371" s="131">
        <v>43054</v>
      </c>
      <c r="T371" s="60">
        <v>2691.18</v>
      </c>
      <c r="U371" s="60" t="s">
        <v>34</v>
      </c>
      <c r="V371" s="198">
        <v>2815.28</v>
      </c>
      <c r="W371" s="132">
        <v>0</v>
      </c>
      <c r="X371" s="110" t="s">
        <v>35</v>
      </c>
      <c r="Y371" s="199"/>
      <c r="Z371" s="132">
        <v>2815.29</v>
      </c>
      <c r="AA371" s="110" t="s">
        <v>41</v>
      </c>
      <c r="AB371" s="200"/>
    </row>
    <row r="372" spans="1:28" ht="15.75" customHeight="1" x14ac:dyDescent="0.2">
      <c r="A372" s="196">
        <v>42967</v>
      </c>
      <c r="B372" s="197"/>
      <c r="C372" s="110" t="s">
        <v>1635</v>
      </c>
      <c r="D372" s="60" t="s">
        <v>392</v>
      </c>
      <c r="E372" s="60" t="s">
        <v>247</v>
      </c>
      <c r="F372" s="60"/>
      <c r="G372" s="60" t="s">
        <v>326</v>
      </c>
      <c r="H372" s="110" t="s">
        <v>1636</v>
      </c>
      <c r="I372" s="131">
        <v>43041</v>
      </c>
      <c r="J372" s="110" t="s">
        <v>30</v>
      </c>
      <c r="K372" s="60"/>
      <c r="L372" s="60"/>
      <c r="M372" s="110" t="s">
        <v>147</v>
      </c>
      <c r="N372" s="110" t="s">
        <v>1637</v>
      </c>
      <c r="O372" s="60"/>
      <c r="P372" s="60"/>
      <c r="Q372" s="60"/>
      <c r="R372" s="60"/>
      <c r="S372" s="131">
        <v>43042</v>
      </c>
      <c r="T372" s="60">
        <v>1110</v>
      </c>
      <c r="U372" s="60" t="s">
        <v>38</v>
      </c>
      <c r="V372" s="198">
        <v>1332</v>
      </c>
      <c r="W372" s="132">
        <v>0</v>
      </c>
      <c r="X372" s="110" t="s">
        <v>35</v>
      </c>
      <c r="Y372" s="199"/>
      <c r="Z372" s="132">
        <v>1332</v>
      </c>
      <c r="AA372" s="110" t="s">
        <v>41</v>
      </c>
      <c r="AB372" s="200"/>
    </row>
    <row r="373" spans="1:28" ht="15.75" customHeight="1" x14ac:dyDescent="0.2">
      <c r="A373" s="196">
        <v>42859</v>
      </c>
      <c r="B373" s="197"/>
      <c r="C373" s="110" t="s">
        <v>1638</v>
      </c>
      <c r="D373" s="60" t="s">
        <v>1263</v>
      </c>
      <c r="E373" s="60" t="s">
        <v>1264</v>
      </c>
      <c r="F373" s="60"/>
      <c r="G373" s="60" t="s">
        <v>326</v>
      </c>
      <c r="H373" s="110" t="s">
        <v>1639</v>
      </c>
      <c r="I373" s="131">
        <v>42872</v>
      </c>
      <c r="J373" s="110" t="s">
        <v>30</v>
      </c>
      <c r="K373" s="60"/>
      <c r="L373" s="60"/>
      <c r="M373" s="110" t="s">
        <v>147</v>
      </c>
      <c r="N373" s="110" t="s">
        <v>1036</v>
      </c>
      <c r="O373" s="60"/>
      <c r="P373" s="60"/>
      <c r="Q373" s="60"/>
      <c r="R373" s="60"/>
      <c r="S373" s="131">
        <v>43054</v>
      </c>
      <c r="T373" s="60">
        <v>100</v>
      </c>
      <c r="U373" s="60" t="s">
        <v>38</v>
      </c>
      <c r="V373" s="198">
        <v>120</v>
      </c>
      <c r="W373" s="132">
        <v>0</v>
      </c>
      <c r="X373" s="110" t="s">
        <v>35</v>
      </c>
      <c r="Y373" s="199"/>
      <c r="Z373" s="132">
        <v>120</v>
      </c>
      <c r="AA373" s="110" t="s">
        <v>41</v>
      </c>
      <c r="AB373" s="200"/>
    </row>
    <row r="374" spans="1:28" ht="15.75" customHeight="1" x14ac:dyDescent="0.2">
      <c r="A374" s="196">
        <v>42873</v>
      </c>
      <c r="B374" s="197"/>
      <c r="C374" s="110" t="s">
        <v>1640</v>
      </c>
      <c r="D374" s="60" t="s">
        <v>1595</v>
      </c>
      <c r="E374" s="60" t="s">
        <v>1264</v>
      </c>
      <c r="F374" s="60"/>
      <c r="G374" s="60" t="s">
        <v>326</v>
      </c>
      <c r="H374" s="110" t="s">
        <v>1641</v>
      </c>
      <c r="I374" s="131">
        <v>42894</v>
      </c>
      <c r="J374" s="110" t="s">
        <v>30</v>
      </c>
      <c r="K374" s="60"/>
      <c r="L374" s="60"/>
      <c r="M374" s="110" t="s">
        <v>147</v>
      </c>
      <c r="N374" s="110" t="s">
        <v>537</v>
      </c>
      <c r="O374" s="60"/>
      <c r="P374" s="60"/>
      <c r="Q374" s="60"/>
      <c r="R374" s="60"/>
      <c r="S374" s="131">
        <v>43054</v>
      </c>
      <c r="T374" s="60">
        <v>100</v>
      </c>
      <c r="U374" s="60" t="s">
        <v>38</v>
      </c>
      <c r="V374" s="198">
        <v>120</v>
      </c>
      <c r="W374" s="132">
        <v>0</v>
      </c>
      <c r="X374" s="110" t="s">
        <v>35</v>
      </c>
      <c r="Y374" s="199"/>
      <c r="Z374" s="132">
        <v>120</v>
      </c>
      <c r="AA374" s="110" t="s">
        <v>732</v>
      </c>
      <c r="AB374" s="200"/>
    </row>
    <row r="375" spans="1:28" ht="15.75" customHeight="1" x14ac:dyDescent="0.2">
      <c r="A375" s="196">
        <v>43054</v>
      </c>
      <c r="B375" s="197"/>
      <c r="C375" s="110" t="s">
        <v>1642</v>
      </c>
      <c r="D375" s="60" t="s">
        <v>207</v>
      </c>
      <c r="E375" s="60" t="s">
        <v>1643</v>
      </c>
      <c r="F375" s="60"/>
      <c r="G375" s="60" t="s">
        <v>209</v>
      </c>
      <c r="H375" s="110" t="s">
        <v>1644</v>
      </c>
      <c r="I375" s="131">
        <v>43059</v>
      </c>
      <c r="J375" s="110" t="s">
        <v>30</v>
      </c>
      <c r="K375" s="60" t="s">
        <v>30</v>
      </c>
      <c r="L375" s="60"/>
      <c r="M375" s="110" t="s">
        <v>138</v>
      </c>
      <c r="N375" s="110" t="s">
        <v>431</v>
      </c>
      <c r="O375" s="60" t="s">
        <v>138</v>
      </c>
      <c r="P375" s="60" t="s">
        <v>311</v>
      </c>
      <c r="Q375" s="60"/>
      <c r="R375" s="60"/>
      <c r="S375" s="131">
        <v>43082</v>
      </c>
      <c r="T375" s="60">
        <v>1875</v>
      </c>
      <c r="U375" s="60" t="s">
        <v>38</v>
      </c>
      <c r="V375" s="198">
        <v>2250</v>
      </c>
      <c r="W375" s="132">
        <v>219.78</v>
      </c>
      <c r="X375" s="110" t="s">
        <v>106</v>
      </c>
      <c r="Y375" s="199"/>
      <c r="Z375" s="132">
        <v>2250</v>
      </c>
      <c r="AA375" s="110" t="s">
        <v>41</v>
      </c>
      <c r="AB375" s="200"/>
    </row>
    <row r="376" spans="1:28" ht="15.75" customHeight="1" x14ac:dyDescent="0.2">
      <c r="A376" s="196">
        <v>43054</v>
      </c>
      <c r="B376" s="197"/>
      <c r="C376" s="110" t="s">
        <v>1645</v>
      </c>
      <c r="D376" s="60" t="s">
        <v>521</v>
      </c>
      <c r="E376" s="60" t="s">
        <v>1643</v>
      </c>
      <c r="F376" s="60"/>
      <c r="G376" s="60" t="s">
        <v>1646</v>
      </c>
      <c r="H376" s="110" t="s">
        <v>1644</v>
      </c>
      <c r="I376" s="131">
        <v>43059</v>
      </c>
      <c r="J376" s="110" t="s">
        <v>30</v>
      </c>
      <c r="K376" s="60" t="s">
        <v>30</v>
      </c>
      <c r="L376" s="60"/>
      <c r="M376" s="110" t="s">
        <v>138</v>
      </c>
      <c r="N376" s="110" t="s">
        <v>431</v>
      </c>
      <c r="O376" s="60" t="s">
        <v>138</v>
      </c>
      <c r="P376" s="60" t="s">
        <v>311</v>
      </c>
      <c r="Q376" s="60"/>
      <c r="R376" s="60"/>
      <c r="S376" s="131">
        <v>43118</v>
      </c>
      <c r="T376" s="60">
        <v>250</v>
      </c>
      <c r="U376" s="60" t="s">
        <v>263</v>
      </c>
      <c r="V376" s="198">
        <v>219.78</v>
      </c>
      <c r="W376" s="132">
        <v>0</v>
      </c>
      <c r="X376" s="110" t="s">
        <v>35</v>
      </c>
      <c r="Y376" s="199"/>
      <c r="Z376" s="132">
        <v>219.78</v>
      </c>
      <c r="AA376" s="110" t="s">
        <v>41</v>
      </c>
      <c r="AB376" s="200" t="s">
        <v>696</v>
      </c>
    </row>
    <row r="377" spans="1:28" ht="15.75" customHeight="1" x14ac:dyDescent="0.2">
      <c r="A377" s="196">
        <v>43040</v>
      </c>
      <c r="B377" s="197"/>
      <c r="C377" s="110" t="s">
        <v>1516</v>
      </c>
      <c r="D377" s="60" t="s">
        <v>1517</v>
      </c>
      <c r="E377" s="60" t="s">
        <v>1647</v>
      </c>
      <c r="F377" s="60"/>
      <c r="G377" s="60" t="s">
        <v>209</v>
      </c>
      <c r="H377" s="110" t="s">
        <v>1648</v>
      </c>
      <c r="I377" s="131">
        <v>43059</v>
      </c>
      <c r="J377" s="110" t="s">
        <v>30</v>
      </c>
      <c r="K377" s="60"/>
      <c r="L377" s="60"/>
      <c r="M377" s="110" t="s">
        <v>147</v>
      </c>
      <c r="N377" s="110" t="s">
        <v>812</v>
      </c>
      <c r="O377" s="60"/>
      <c r="P377" s="60"/>
      <c r="Q377" s="60"/>
      <c r="R377" s="60"/>
      <c r="S377" s="131">
        <v>43070</v>
      </c>
      <c r="T377" s="60">
        <v>1950</v>
      </c>
      <c r="U377" s="60" t="s">
        <v>263</v>
      </c>
      <c r="V377" s="198">
        <v>1752.15</v>
      </c>
      <c r="W377" s="132">
        <v>0</v>
      </c>
      <c r="X377" s="110" t="s">
        <v>35</v>
      </c>
      <c r="Y377" s="199"/>
      <c r="Z377" s="132">
        <v>1752.15</v>
      </c>
      <c r="AA377" s="110" t="s">
        <v>41</v>
      </c>
      <c r="AB377" s="200"/>
    </row>
    <row r="378" spans="1:28" ht="15.75" customHeight="1" x14ac:dyDescent="0.2">
      <c r="A378" s="196">
        <v>43052</v>
      </c>
      <c r="B378" s="197"/>
      <c r="C378" s="110" t="s">
        <v>1649</v>
      </c>
      <c r="D378" s="60" t="s">
        <v>392</v>
      </c>
      <c r="E378" s="60" t="s">
        <v>247</v>
      </c>
      <c r="F378" s="60"/>
      <c r="G378" s="60" t="s">
        <v>326</v>
      </c>
      <c r="H378" s="110" t="s">
        <v>1650</v>
      </c>
      <c r="I378" s="131">
        <v>43069</v>
      </c>
      <c r="J378" s="110" t="s">
        <v>30</v>
      </c>
      <c r="K378" s="60"/>
      <c r="L378" s="60"/>
      <c r="M378" s="110" t="s">
        <v>147</v>
      </c>
      <c r="N378" s="110" t="s">
        <v>1137</v>
      </c>
      <c r="O378" s="60"/>
      <c r="P378" s="60"/>
      <c r="Q378" s="60"/>
      <c r="R378" s="60"/>
      <c r="S378" s="131">
        <v>43075</v>
      </c>
      <c r="T378" s="60">
        <v>1110</v>
      </c>
      <c r="U378" s="60" t="s">
        <v>38</v>
      </c>
      <c r="V378" s="198">
        <v>1332</v>
      </c>
      <c r="W378" s="132">
        <v>0</v>
      </c>
      <c r="X378" s="110" t="s">
        <v>35</v>
      </c>
      <c r="Y378" s="199"/>
      <c r="Z378" s="132">
        <v>1332</v>
      </c>
      <c r="AA378" s="110" t="s">
        <v>41</v>
      </c>
      <c r="AB378" s="200"/>
    </row>
    <row r="379" spans="1:28" ht="15.75" customHeight="1" x14ac:dyDescent="0.2">
      <c r="A379" s="196">
        <v>43005</v>
      </c>
      <c r="B379" s="197"/>
      <c r="C379" s="110" t="s">
        <v>1651</v>
      </c>
      <c r="D379" s="60" t="s">
        <v>684</v>
      </c>
      <c r="E379" s="60" t="s">
        <v>1652</v>
      </c>
      <c r="F379" s="60"/>
      <c r="G379" s="60" t="s">
        <v>209</v>
      </c>
      <c r="H379" s="110" t="s">
        <v>1653</v>
      </c>
      <c r="I379" s="131">
        <v>43056</v>
      </c>
      <c r="J379" s="110" t="s">
        <v>30</v>
      </c>
      <c r="K379" s="60" t="s">
        <v>117</v>
      </c>
      <c r="L379" s="60" t="s">
        <v>117</v>
      </c>
      <c r="M379" s="110" t="s">
        <v>147</v>
      </c>
      <c r="N379" s="110" t="s">
        <v>390</v>
      </c>
      <c r="O379" s="60" t="s">
        <v>117</v>
      </c>
      <c r="P379" s="60" t="s">
        <v>1654</v>
      </c>
      <c r="Q379" s="60" t="s">
        <v>117</v>
      </c>
      <c r="R379" s="60" t="s">
        <v>1655</v>
      </c>
      <c r="S379" s="131">
        <v>43068</v>
      </c>
      <c r="T379" s="60">
        <v>447</v>
      </c>
      <c r="U379" s="60" t="s">
        <v>38</v>
      </c>
      <c r="V379" s="198">
        <v>536.4</v>
      </c>
      <c r="W379" s="132">
        <v>0</v>
      </c>
      <c r="X379" s="110" t="s">
        <v>115</v>
      </c>
      <c r="Y379" s="199"/>
      <c r="Z379" s="132">
        <v>536.4</v>
      </c>
      <c r="AA379" s="110" t="s">
        <v>41</v>
      </c>
      <c r="AB379" s="200"/>
    </row>
    <row r="380" spans="1:28" ht="15.75" customHeight="1" x14ac:dyDescent="0.2">
      <c r="A380" s="196">
        <v>43031</v>
      </c>
      <c r="B380" s="197"/>
      <c r="C380" s="110" t="s">
        <v>1656</v>
      </c>
      <c r="D380" s="60" t="s">
        <v>1657</v>
      </c>
      <c r="E380" s="60" t="s">
        <v>1658</v>
      </c>
      <c r="F380" s="60"/>
      <c r="G380" s="60" t="s">
        <v>209</v>
      </c>
      <c r="H380" s="110" t="s">
        <v>1659</v>
      </c>
      <c r="I380" s="131">
        <v>43088</v>
      </c>
      <c r="J380" s="110" t="s">
        <v>30</v>
      </c>
      <c r="K380" s="60" t="s">
        <v>31</v>
      </c>
      <c r="L380" s="60"/>
      <c r="M380" s="110" t="s">
        <v>143</v>
      </c>
      <c r="N380" s="110" t="s">
        <v>1660</v>
      </c>
      <c r="O380" s="60" t="s">
        <v>127</v>
      </c>
      <c r="P380" s="60" t="s">
        <v>1661</v>
      </c>
      <c r="Q380" s="60"/>
      <c r="R380" s="60"/>
      <c r="S380" s="131">
        <v>43105</v>
      </c>
      <c r="T380" s="60">
        <v>2300</v>
      </c>
      <c r="U380" s="60" t="s">
        <v>263</v>
      </c>
      <c r="V380" s="198">
        <v>2033.14</v>
      </c>
      <c r="W380" s="132">
        <v>2033.15</v>
      </c>
      <c r="X380" s="110" t="s">
        <v>35</v>
      </c>
      <c r="Y380" s="199"/>
      <c r="Z380" s="132">
        <v>2033.15</v>
      </c>
      <c r="AA380" s="110" t="s">
        <v>1662</v>
      </c>
      <c r="AB380" s="200" t="s">
        <v>1587</v>
      </c>
    </row>
    <row r="381" spans="1:28" ht="15.75" customHeight="1" x14ac:dyDescent="0.2">
      <c r="A381" s="196">
        <v>43048</v>
      </c>
      <c r="B381" s="197"/>
      <c r="C381" s="110" t="s">
        <v>1663</v>
      </c>
      <c r="D381" s="60" t="s">
        <v>207</v>
      </c>
      <c r="E381" s="60" t="s">
        <v>1664</v>
      </c>
      <c r="F381" s="60"/>
      <c r="G381" s="60" t="s">
        <v>209</v>
      </c>
      <c r="H381" s="110" t="s">
        <v>1665</v>
      </c>
      <c r="I381" s="131">
        <v>43104</v>
      </c>
      <c r="J381" s="110" t="s">
        <v>30</v>
      </c>
      <c r="K381" s="60" t="s">
        <v>30</v>
      </c>
      <c r="L381" s="60" t="s">
        <v>30</v>
      </c>
      <c r="M381" s="110" t="s">
        <v>147</v>
      </c>
      <c r="N381" s="110" t="s">
        <v>1666</v>
      </c>
      <c r="O381" s="60" t="s">
        <v>147</v>
      </c>
      <c r="P381" s="60" t="s">
        <v>1667</v>
      </c>
      <c r="Q381" s="60" t="s">
        <v>147</v>
      </c>
      <c r="R381" s="60" t="s">
        <v>1036</v>
      </c>
      <c r="S381" s="131">
        <v>43105</v>
      </c>
      <c r="T381" s="60">
        <v>1500</v>
      </c>
      <c r="U381" s="60" t="s">
        <v>38</v>
      </c>
      <c r="V381" s="198">
        <v>1800</v>
      </c>
      <c r="W381" s="132">
        <v>0</v>
      </c>
      <c r="X381" s="110" t="s">
        <v>106</v>
      </c>
      <c r="Y381" s="199"/>
      <c r="Z381" s="132">
        <v>1800</v>
      </c>
      <c r="AA381" s="110" t="s">
        <v>41</v>
      </c>
      <c r="AB381" s="200"/>
    </row>
    <row r="382" spans="1:28" ht="15.75" customHeight="1" x14ac:dyDescent="0.2">
      <c r="A382" s="196">
        <v>43083</v>
      </c>
      <c r="B382" s="197"/>
      <c r="C382" s="110" t="s">
        <v>1668</v>
      </c>
      <c r="D382" s="60" t="s">
        <v>377</v>
      </c>
      <c r="E382" s="60" t="s">
        <v>378</v>
      </c>
      <c r="F382" s="60"/>
      <c r="G382" s="60" t="s">
        <v>209</v>
      </c>
      <c r="H382" s="110" t="s">
        <v>1669</v>
      </c>
      <c r="I382" s="131">
        <v>43140</v>
      </c>
      <c r="J382" s="110" t="s">
        <v>30</v>
      </c>
      <c r="K382" s="60" t="s">
        <v>30</v>
      </c>
      <c r="L382" s="60" t="s">
        <v>30</v>
      </c>
      <c r="M382" s="110" t="s">
        <v>147</v>
      </c>
      <c r="N382" s="110" t="s">
        <v>1670</v>
      </c>
      <c r="O382" s="60" t="s">
        <v>147</v>
      </c>
      <c r="P382" s="60" t="s">
        <v>1030</v>
      </c>
      <c r="Q382" s="60" t="s">
        <v>147</v>
      </c>
      <c r="R382" s="60" t="s">
        <v>1509</v>
      </c>
      <c r="S382" s="131">
        <v>43126</v>
      </c>
      <c r="T382" s="60">
        <v>2727</v>
      </c>
      <c r="U382" s="60" t="s">
        <v>263</v>
      </c>
      <c r="V382" s="198">
        <v>2397.36</v>
      </c>
      <c r="W382" s="132">
        <v>0</v>
      </c>
      <c r="X382" s="110" t="s">
        <v>35</v>
      </c>
      <c r="Y382" s="199"/>
      <c r="Z382" s="132">
        <v>2397.36</v>
      </c>
      <c r="AA382" s="110" t="s">
        <v>41</v>
      </c>
      <c r="AB382" s="200" t="s">
        <v>696</v>
      </c>
    </row>
    <row r="383" spans="1:28" ht="15.75" customHeight="1" x14ac:dyDescent="0.2">
      <c r="A383" s="196">
        <v>43044</v>
      </c>
      <c r="B383" s="197"/>
      <c r="C383" s="110" t="s">
        <v>1671</v>
      </c>
      <c r="D383" s="60" t="s">
        <v>377</v>
      </c>
      <c r="E383" s="60" t="s">
        <v>371</v>
      </c>
      <c r="F383" s="60"/>
      <c r="G383" s="60" t="s">
        <v>326</v>
      </c>
      <c r="H383" s="110" t="s">
        <v>1672</v>
      </c>
      <c r="I383" s="131">
        <v>43087</v>
      </c>
      <c r="J383" s="110" t="s">
        <v>30</v>
      </c>
      <c r="K383" s="60" t="s">
        <v>30</v>
      </c>
      <c r="L383" s="60"/>
      <c r="M383" s="110" t="s">
        <v>147</v>
      </c>
      <c r="N383" s="110" t="s">
        <v>1673</v>
      </c>
      <c r="O383" s="60" t="s">
        <v>147</v>
      </c>
      <c r="P383" s="60" t="s">
        <v>1030</v>
      </c>
      <c r="Q383" s="60"/>
      <c r="R383" s="60"/>
      <c r="S383" s="131">
        <v>43063</v>
      </c>
      <c r="T383" s="60">
        <v>2689</v>
      </c>
      <c r="U383" s="60" t="s">
        <v>263</v>
      </c>
      <c r="V383" s="198">
        <v>2416.17</v>
      </c>
      <c r="W383" s="132">
        <v>0</v>
      </c>
      <c r="X383" s="110" t="s">
        <v>35</v>
      </c>
      <c r="Y383" s="199"/>
      <c r="Z383" s="132">
        <v>2416.17</v>
      </c>
      <c r="AA383" s="110" t="s">
        <v>41</v>
      </c>
      <c r="AB383" s="200" t="s">
        <v>696</v>
      </c>
    </row>
    <row r="384" spans="1:28" ht="15.75" customHeight="1" x14ac:dyDescent="0.2">
      <c r="A384" s="196">
        <v>43049</v>
      </c>
      <c r="B384" s="197"/>
      <c r="C384" s="110" t="s">
        <v>1674</v>
      </c>
      <c r="D384" s="60" t="s">
        <v>366</v>
      </c>
      <c r="E384" s="60" t="s">
        <v>586</v>
      </c>
      <c r="F384" s="60"/>
      <c r="G384" s="60" t="s">
        <v>209</v>
      </c>
      <c r="H384" s="110" t="s">
        <v>1675</v>
      </c>
      <c r="I384" s="131">
        <v>43133</v>
      </c>
      <c r="J384" s="110" t="s">
        <v>30</v>
      </c>
      <c r="K384" s="60" t="s">
        <v>30</v>
      </c>
      <c r="L384" s="60"/>
      <c r="M384" s="110" t="s">
        <v>147</v>
      </c>
      <c r="N384" s="110" t="s">
        <v>511</v>
      </c>
      <c r="O384" s="60" t="s">
        <v>147</v>
      </c>
      <c r="P384" s="60" t="s">
        <v>1100</v>
      </c>
      <c r="Q384" s="60" t="s">
        <v>138</v>
      </c>
      <c r="R384" s="60" t="s">
        <v>1676</v>
      </c>
      <c r="S384" s="131">
        <v>43089</v>
      </c>
      <c r="T384" s="60">
        <v>1360</v>
      </c>
      <c r="U384" s="60" t="s">
        <v>38</v>
      </c>
      <c r="V384" s="198">
        <v>1632</v>
      </c>
      <c r="W384" s="132">
        <v>0</v>
      </c>
      <c r="X384" s="110" t="s">
        <v>105</v>
      </c>
      <c r="Y384" s="199"/>
      <c r="Z384" s="132">
        <v>1632</v>
      </c>
      <c r="AA384" s="110" t="s">
        <v>41</v>
      </c>
      <c r="AB384" s="200"/>
    </row>
    <row r="385" spans="1:28" ht="15.75" customHeight="1" x14ac:dyDescent="0.2">
      <c r="A385" s="196">
        <v>43040</v>
      </c>
      <c r="B385" s="197"/>
      <c r="C385" s="110" t="s">
        <v>1677</v>
      </c>
      <c r="D385" s="60" t="s">
        <v>454</v>
      </c>
      <c r="E385" s="60" t="s">
        <v>1678</v>
      </c>
      <c r="F385" s="60"/>
      <c r="G385" s="60" t="s">
        <v>209</v>
      </c>
      <c r="H385" s="110" t="s">
        <v>1679</v>
      </c>
      <c r="I385" s="131">
        <v>43040</v>
      </c>
      <c r="J385" s="110" t="s">
        <v>30</v>
      </c>
      <c r="K385" s="60" t="s">
        <v>30</v>
      </c>
      <c r="L385" s="60" t="s">
        <v>30</v>
      </c>
      <c r="M385" s="110" t="s">
        <v>147</v>
      </c>
      <c r="N385" s="110" t="s">
        <v>1680</v>
      </c>
      <c r="O385" s="60" t="s">
        <v>147</v>
      </c>
      <c r="P385" s="60" t="s">
        <v>1681</v>
      </c>
      <c r="Q385" s="60" t="s">
        <v>147</v>
      </c>
      <c r="R385" s="60" t="s">
        <v>537</v>
      </c>
      <c r="S385" s="131">
        <v>43077</v>
      </c>
      <c r="T385" s="60">
        <v>500</v>
      </c>
      <c r="U385" s="60" t="s">
        <v>263</v>
      </c>
      <c r="V385" s="198">
        <v>449.27</v>
      </c>
      <c r="W385" s="132">
        <v>0</v>
      </c>
      <c r="X385" s="110" t="s">
        <v>109</v>
      </c>
      <c r="Y385" s="199"/>
      <c r="Z385" s="132">
        <v>449.27</v>
      </c>
      <c r="AA385" s="110" t="s">
        <v>41</v>
      </c>
      <c r="AB385" s="200" t="s">
        <v>696</v>
      </c>
    </row>
    <row r="386" spans="1:28" ht="15.75" customHeight="1" x14ac:dyDescent="0.2">
      <c r="A386" s="196">
        <v>43050</v>
      </c>
      <c r="B386" s="197"/>
      <c r="C386" s="110" t="s">
        <v>1682</v>
      </c>
      <c r="D386" s="60" t="s">
        <v>238</v>
      </c>
      <c r="E386" s="60" t="s">
        <v>1683</v>
      </c>
      <c r="F386" s="60"/>
      <c r="G386" s="60" t="s">
        <v>1684</v>
      </c>
      <c r="H386" s="110" t="s">
        <v>1685</v>
      </c>
      <c r="I386" s="131">
        <v>43061</v>
      </c>
      <c r="J386" s="110" t="s">
        <v>30</v>
      </c>
      <c r="K386" s="60"/>
      <c r="L386" s="60"/>
      <c r="M386" s="110" t="s">
        <v>147</v>
      </c>
      <c r="N386" s="110" t="s">
        <v>537</v>
      </c>
      <c r="O386" s="60"/>
      <c r="P386" s="60"/>
      <c r="Q386" s="60"/>
      <c r="R386" s="60"/>
      <c r="S386" s="131">
        <v>43110</v>
      </c>
      <c r="T386" s="60">
        <v>3139.71</v>
      </c>
      <c r="U386" s="60" t="s">
        <v>34</v>
      </c>
      <c r="V386" s="198">
        <v>3310.76</v>
      </c>
      <c r="W386" s="132">
        <v>0</v>
      </c>
      <c r="X386" s="110" t="s">
        <v>35</v>
      </c>
      <c r="Y386" s="199"/>
      <c r="Z386" s="132">
        <v>3310.77</v>
      </c>
      <c r="AA386" s="110" t="s">
        <v>41</v>
      </c>
      <c r="AB386" s="200"/>
    </row>
    <row r="387" spans="1:28" ht="15.75" customHeight="1" x14ac:dyDescent="0.2">
      <c r="A387" s="196">
        <v>43005</v>
      </c>
      <c r="B387" s="197"/>
      <c r="C387" s="110" t="s">
        <v>1686</v>
      </c>
      <c r="D387" s="60" t="s">
        <v>795</v>
      </c>
      <c r="E387" s="60" t="s">
        <v>1687</v>
      </c>
      <c r="F387" s="60"/>
      <c r="G387" s="60" t="s">
        <v>1684</v>
      </c>
      <c r="H387" s="110" t="s">
        <v>1688</v>
      </c>
      <c r="I387" s="131">
        <v>43103</v>
      </c>
      <c r="J387" s="110" t="s">
        <v>30</v>
      </c>
      <c r="K387" s="60"/>
      <c r="L387" s="60"/>
      <c r="M387" s="110" t="s">
        <v>32</v>
      </c>
      <c r="N387" s="110" t="s">
        <v>1689</v>
      </c>
      <c r="O387" s="60"/>
      <c r="P387" s="60"/>
      <c r="Q387" s="60"/>
      <c r="R387" s="60"/>
      <c r="S387" s="131">
        <v>43164</v>
      </c>
      <c r="T387" s="60">
        <v>2900</v>
      </c>
      <c r="U387" s="60" t="s">
        <v>263</v>
      </c>
      <c r="V387" s="198">
        <v>2563.5300000000002</v>
      </c>
      <c r="W387" s="132">
        <v>2653.53</v>
      </c>
      <c r="X387" s="110" t="s">
        <v>35</v>
      </c>
      <c r="Y387" s="199"/>
      <c r="Z387" s="132">
        <v>2563.54</v>
      </c>
      <c r="AA387" s="110" t="s">
        <v>899</v>
      </c>
      <c r="AB387" s="200" t="s">
        <v>1690</v>
      </c>
    </row>
    <row r="388" spans="1:28" ht="15.75" customHeight="1" x14ac:dyDescent="0.2">
      <c r="A388" s="196">
        <v>43045</v>
      </c>
      <c r="B388" s="197"/>
      <c r="C388" s="110" t="s">
        <v>1691</v>
      </c>
      <c r="D388" s="60" t="s">
        <v>781</v>
      </c>
      <c r="E388" s="60" t="s">
        <v>303</v>
      </c>
      <c r="F388" s="60"/>
      <c r="G388" s="60" t="s">
        <v>1684</v>
      </c>
      <c r="H388" s="110" t="s">
        <v>1692</v>
      </c>
      <c r="I388" s="131">
        <v>43091</v>
      </c>
      <c r="J388" s="110" t="s">
        <v>30</v>
      </c>
      <c r="K388" s="60"/>
      <c r="L388" s="60"/>
      <c r="M388" s="110" t="s">
        <v>143</v>
      </c>
      <c r="N388" s="110" t="s">
        <v>305</v>
      </c>
      <c r="O388" s="60" t="s">
        <v>143</v>
      </c>
      <c r="P388" s="60" t="s">
        <v>306</v>
      </c>
      <c r="Q388" s="60"/>
      <c r="R388" s="60"/>
      <c r="S388" s="131">
        <v>43082</v>
      </c>
      <c r="T388" s="60">
        <v>2150</v>
      </c>
      <c r="U388" s="60" t="s">
        <v>38</v>
      </c>
      <c r="V388" s="198">
        <v>2580</v>
      </c>
      <c r="W388" s="132">
        <v>0</v>
      </c>
      <c r="X388" s="110" t="s">
        <v>35</v>
      </c>
      <c r="Y388" s="199"/>
      <c r="Z388" s="132">
        <v>2580</v>
      </c>
      <c r="AA388" s="110" t="s">
        <v>41</v>
      </c>
      <c r="AB388" s="200"/>
    </row>
    <row r="389" spans="1:28" ht="15.75" customHeight="1" x14ac:dyDescent="0.2">
      <c r="A389" s="196">
        <v>43059</v>
      </c>
      <c r="B389" s="197"/>
      <c r="C389" s="110" t="s">
        <v>1693</v>
      </c>
      <c r="D389" s="60" t="s">
        <v>1694</v>
      </c>
      <c r="E389" s="60" t="s">
        <v>1695</v>
      </c>
      <c r="F389" s="60"/>
      <c r="G389" s="60" t="s">
        <v>1684</v>
      </c>
      <c r="H389" s="110" t="s">
        <v>1696</v>
      </c>
      <c r="I389" s="131">
        <v>43104</v>
      </c>
      <c r="J389" s="110" t="s">
        <v>30</v>
      </c>
      <c r="K389" s="60"/>
      <c r="L389" s="60"/>
      <c r="M389" s="110" t="s">
        <v>147</v>
      </c>
      <c r="N389" s="110" t="s">
        <v>1697</v>
      </c>
      <c r="O389" s="60"/>
      <c r="P389" s="60"/>
      <c r="Q389" s="60"/>
      <c r="R389" s="60"/>
      <c r="S389" s="131">
        <v>43115</v>
      </c>
      <c r="T389" s="60">
        <v>1360</v>
      </c>
      <c r="U389" s="60" t="s">
        <v>38</v>
      </c>
      <c r="V389" s="198">
        <v>1632</v>
      </c>
      <c r="W389" s="132">
        <v>0</v>
      </c>
      <c r="X389" s="110" t="s">
        <v>105</v>
      </c>
      <c r="Y389" s="199"/>
      <c r="Z389" s="132">
        <v>1632</v>
      </c>
      <c r="AA389" s="110" t="s">
        <v>41</v>
      </c>
      <c r="AB389" s="200"/>
    </row>
    <row r="390" spans="1:28" ht="15.75" customHeight="1" x14ac:dyDescent="0.2">
      <c r="A390" s="196">
        <v>43054</v>
      </c>
      <c r="B390" s="197"/>
      <c r="C390" s="110" t="s">
        <v>1698</v>
      </c>
      <c r="D390" s="60" t="s">
        <v>718</v>
      </c>
      <c r="E390" s="60" t="s">
        <v>1699</v>
      </c>
      <c r="F390" s="60"/>
      <c r="G390" s="60" t="s">
        <v>1684</v>
      </c>
      <c r="H390" s="110" t="s">
        <v>1700</v>
      </c>
      <c r="I390" s="131">
        <v>43088</v>
      </c>
      <c r="J390" s="110" t="s">
        <v>30</v>
      </c>
      <c r="K390" s="60"/>
      <c r="L390" s="60"/>
      <c r="M390" s="110" t="s">
        <v>147</v>
      </c>
      <c r="N390" s="110" t="s">
        <v>1146</v>
      </c>
      <c r="O390" s="60"/>
      <c r="P390" s="60"/>
      <c r="Q390" s="60"/>
      <c r="R390" s="60"/>
      <c r="S390" s="131">
        <v>43070</v>
      </c>
      <c r="T390" s="60">
        <v>1950</v>
      </c>
      <c r="U390" s="60" t="s">
        <v>263</v>
      </c>
      <c r="V390" s="198">
        <v>1752.15</v>
      </c>
      <c r="W390" s="132">
        <v>0</v>
      </c>
      <c r="X390" s="110" t="s">
        <v>35</v>
      </c>
      <c r="Y390" s="199"/>
      <c r="Z390" s="132">
        <v>1752.15</v>
      </c>
      <c r="AA390" s="110" t="s">
        <v>732</v>
      </c>
      <c r="AB390" s="200" t="s">
        <v>696</v>
      </c>
    </row>
    <row r="391" spans="1:28" ht="15.75" customHeight="1" x14ac:dyDescent="0.2">
      <c r="A391" s="196">
        <v>43063</v>
      </c>
      <c r="B391" s="197"/>
      <c r="C391" s="110" t="s">
        <v>1701</v>
      </c>
      <c r="D391" s="60" t="s">
        <v>799</v>
      </c>
      <c r="E391" s="60" t="s">
        <v>974</v>
      </c>
      <c r="F391" s="60"/>
      <c r="G391" s="60" t="s">
        <v>1684</v>
      </c>
      <c r="H391" s="110" t="s">
        <v>1702</v>
      </c>
      <c r="I391" s="131">
        <v>43097</v>
      </c>
      <c r="J391" s="110" t="s">
        <v>30</v>
      </c>
      <c r="K391" s="60"/>
      <c r="L391" s="60"/>
      <c r="M391" s="110" t="s">
        <v>147</v>
      </c>
      <c r="N391" s="110" t="s">
        <v>1703</v>
      </c>
      <c r="O391" s="60" t="s">
        <v>147</v>
      </c>
      <c r="P391" s="60" t="s">
        <v>355</v>
      </c>
      <c r="Q391" s="60"/>
      <c r="R391" s="60"/>
      <c r="S391" s="131">
        <v>43112</v>
      </c>
      <c r="T391" s="60">
        <v>1780</v>
      </c>
      <c r="U391" s="60" t="s">
        <v>38</v>
      </c>
      <c r="V391" s="198">
        <v>2136</v>
      </c>
      <c r="W391" s="132">
        <v>0</v>
      </c>
      <c r="X391" s="110" t="s">
        <v>35</v>
      </c>
      <c r="Y391" s="199"/>
      <c r="Z391" s="132">
        <v>2136</v>
      </c>
      <c r="AA391" s="110" t="s">
        <v>41</v>
      </c>
      <c r="AB391" s="200"/>
    </row>
    <row r="392" spans="1:28" ht="15.75" customHeight="1" x14ac:dyDescent="0.2">
      <c r="A392" s="196">
        <v>43056</v>
      </c>
      <c r="B392" s="197"/>
      <c r="C392" s="110" t="s">
        <v>1704</v>
      </c>
      <c r="D392" s="60" t="s">
        <v>377</v>
      </c>
      <c r="E392" s="60" t="s">
        <v>371</v>
      </c>
      <c r="F392" s="60"/>
      <c r="G392" s="60" t="s">
        <v>198</v>
      </c>
      <c r="H392" s="110" t="s">
        <v>1705</v>
      </c>
      <c r="I392" s="131">
        <v>43076</v>
      </c>
      <c r="J392" s="110" t="s">
        <v>30</v>
      </c>
      <c r="K392" s="60"/>
      <c r="L392" s="60"/>
      <c r="M392" s="110" t="s">
        <v>147</v>
      </c>
      <c r="N392" s="110" t="s">
        <v>1706</v>
      </c>
      <c r="O392" s="60"/>
      <c r="P392" s="60"/>
      <c r="Q392" s="60"/>
      <c r="R392" s="60"/>
      <c r="S392" s="131">
        <v>43070</v>
      </c>
      <c r="T392" s="60">
        <v>2374</v>
      </c>
      <c r="U392" s="60" t="s">
        <v>263</v>
      </c>
      <c r="V392" s="198">
        <v>2133.13</v>
      </c>
      <c r="W392" s="132">
        <v>0</v>
      </c>
      <c r="X392" s="110" t="s">
        <v>35</v>
      </c>
      <c r="Y392" s="199"/>
      <c r="Z392" s="132">
        <v>2133.13</v>
      </c>
      <c r="AA392" s="110" t="s">
        <v>1662</v>
      </c>
      <c r="AB392" s="200" t="s">
        <v>1707</v>
      </c>
    </row>
    <row r="393" spans="1:28" ht="15.75" customHeight="1" x14ac:dyDescent="0.2">
      <c r="A393" s="196">
        <v>42985</v>
      </c>
      <c r="B393" s="197"/>
      <c r="C393" s="110" t="s">
        <v>1708</v>
      </c>
      <c r="D393" s="60" t="s">
        <v>1709</v>
      </c>
      <c r="E393" s="60" t="s">
        <v>1710</v>
      </c>
      <c r="F393" s="60"/>
      <c r="G393" s="60" t="s">
        <v>1646</v>
      </c>
      <c r="H393" s="110" t="s">
        <v>1711</v>
      </c>
      <c r="I393" s="131">
        <v>43066</v>
      </c>
      <c r="J393" s="110" t="s">
        <v>30</v>
      </c>
      <c r="K393" s="60"/>
      <c r="L393" s="60"/>
      <c r="M393" s="110" t="s">
        <v>32</v>
      </c>
      <c r="N393" s="110" t="s">
        <v>1712</v>
      </c>
      <c r="O393" s="60" t="s">
        <v>32</v>
      </c>
      <c r="P393" s="60" t="s">
        <v>1713</v>
      </c>
      <c r="Q393" s="60" t="s">
        <v>32</v>
      </c>
      <c r="R393" s="60" t="s">
        <v>1714</v>
      </c>
      <c r="S393" s="131">
        <v>43118</v>
      </c>
      <c r="T393" s="60">
        <v>1700</v>
      </c>
      <c r="U393" s="60" t="s">
        <v>263</v>
      </c>
      <c r="V393" s="198">
        <v>1588.91</v>
      </c>
      <c r="W393" s="132">
        <v>1588.91</v>
      </c>
      <c r="X393" s="110" t="s">
        <v>35</v>
      </c>
      <c r="Y393" s="199"/>
      <c r="Z393" s="132">
        <v>1588.91</v>
      </c>
      <c r="AA393" s="110" t="s">
        <v>1662</v>
      </c>
      <c r="AB393" s="200" t="s">
        <v>1587</v>
      </c>
    </row>
    <row r="394" spans="1:28" ht="15.75" customHeight="1" x14ac:dyDescent="0.2">
      <c r="A394" s="196">
        <v>43049</v>
      </c>
      <c r="B394" s="197"/>
      <c r="C394" s="110" t="s">
        <v>1715</v>
      </c>
      <c r="D394" s="60" t="s">
        <v>238</v>
      </c>
      <c r="E394" s="60" t="s">
        <v>1716</v>
      </c>
      <c r="F394" s="60"/>
      <c r="G394" s="60" t="s">
        <v>1684</v>
      </c>
      <c r="H394" s="110" t="s">
        <v>1717</v>
      </c>
      <c r="I394" s="131">
        <v>43178</v>
      </c>
      <c r="J394" s="110" t="s">
        <v>30</v>
      </c>
      <c r="K394" s="60"/>
      <c r="L394" s="60"/>
      <c r="M394" s="110" t="s">
        <v>32</v>
      </c>
      <c r="N394" s="110" t="s">
        <v>1718</v>
      </c>
      <c r="O394" s="60"/>
      <c r="P394" s="60"/>
      <c r="Q394" s="60"/>
      <c r="R394" s="60"/>
      <c r="S394" s="131">
        <v>43082</v>
      </c>
      <c r="T394" s="60">
        <v>3408.82</v>
      </c>
      <c r="U394" s="60" t="s">
        <v>34</v>
      </c>
      <c r="V394" s="198">
        <v>3594.54</v>
      </c>
      <c r="W394" s="132">
        <v>0</v>
      </c>
      <c r="X394" s="110" t="s">
        <v>35</v>
      </c>
      <c r="Y394" s="199"/>
      <c r="Z394" s="132">
        <v>3594.54</v>
      </c>
      <c r="AA394" s="110" t="s">
        <v>41</v>
      </c>
      <c r="AB394" s="200"/>
    </row>
    <row r="395" spans="1:28" ht="15.75" customHeight="1" x14ac:dyDescent="0.2">
      <c r="A395" s="196">
        <v>43062</v>
      </c>
      <c r="B395" s="197"/>
      <c r="C395" s="110" t="s">
        <v>1719</v>
      </c>
      <c r="D395" s="60" t="s">
        <v>1292</v>
      </c>
      <c r="E395" s="60" t="s">
        <v>1720</v>
      </c>
      <c r="F395" s="60"/>
      <c r="G395" s="60" t="s">
        <v>198</v>
      </c>
      <c r="H395" s="110" t="s">
        <v>1721</v>
      </c>
      <c r="I395" s="131">
        <v>43080</v>
      </c>
      <c r="J395" s="110" t="s">
        <v>30</v>
      </c>
      <c r="K395" s="60" t="s">
        <v>30</v>
      </c>
      <c r="L395" s="60" t="s">
        <v>30</v>
      </c>
      <c r="M395" s="110" t="s">
        <v>149</v>
      </c>
      <c r="N395" s="110" t="s">
        <v>1722</v>
      </c>
      <c r="O395" s="60" t="s">
        <v>143</v>
      </c>
      <c r="P395" s="60" t="s">
        <v>1723</v>
      </c>
      <c r="Q395" s="60" t="s">
        <v>149</v>
      </c>
      <c r="R395" s="60" t="s">
        <v>1724</v>
      </c>
      <c r="S395" s="131">
        <v>43077</v>
      </c>
      <c r="T395" s="60">
        <v>1900</v>
      </c>
      <c r="U395" s="60" t="s">
        <v>263</v>
      </c>
      <c r="V395" s="198">
        <v>1707.23</v>
      </c>
      <c r="W395" s="132">
        <v>0</v>
      </c>
      <c r="X395" s="110" t="s">
        <v>35</v>
      </c>
      <c r="Y395" s="199"/>
      <c r="Z395" s="132">
        <v>1707.23</v>
      </c>
      <c r="AA395" s="110" t="s">
        <v>41</v>
      </c>
      <c r="AB395" s="200" t="s">
        <v>696</v>
      </c>
    </row>
    <row r="396" spans="1:28" ht="15.75" customHeight="1" x14ac:dyDescent="0.2">
      <c r="A396" s="196">
        <v>43060</v>
      </c>
      <c r="B396" s="197"/>
      <c r="C396" s="110" t="s">
        <v>1725</v>
      </c>
      <c r="D396" s="60" t="s">
        <v>238</v>
      </c>
      <c r="E396" s="60" t="s">
        <v>1726</v>
      </c>
      <c r="F396" s="60"/>
      <c r="G396" s="60" t="s">
        <v>1684</v>
      </c>
      <c r="H396" s="110" t="s">
        <v>1727</v>
      </c>
      <c r="I396" s="131">
        <v>43065</v>
      </c>
      <c r="J396" s="110" t="s">
        <v>30</v>
      </c>
      <c r="K396" s="60" t="s">
        <v>30</v>
      </c>
      <c r="L396" s="60"/>
      <c r="M396" s="110" t="s">
        <v>147</v>
      </c>
      <c r="N396" s="110" t="s">
        <v>1728</v>
      </c>
      <c r="O396" s="60" t="s">
        <v>147</v>
      </c>
      <c r="P396" s="60" t="s">
        <v>623</v>
      </c>
      <c r="Q396" s="60"/>
      <c r="R396" s="60"/>
      <c r="S396" s="131">
        <v>43082</v>
      </c>
      <c r="T396" s="60">
        <v>2332.35</v>
      </c>
      <c r="U396" s="60" t="s">
        <v>34</v>
      </c>
      <c r="V396" s="198">
        <v>2439.91</v>
      </c>
      <c r="W396" s="132">
        <v>0</v>
      </c>
      <c r="X396" s="110" t="s">
        <v>35</v>
      </c>
      <c r="Y396" s="199"/>
      <c r="Z396" s="132">
        <v>2439.91</v>
      </c>
      <c r="AA396" s="110" t="s">
        <v>41</v>
      </c>
      <c r="AB396" s="200"/>
    </row>
    <row r="397" spans="1:28" ht="15.75" customHeight="1" x14ac:dyDescent="0.2">
      <c r="A397" s="196">
        <v>43065</v>
      </c>
      <c r="B397" s="197"/>
      <c r="C397" s="110" t="s">
        <v>1729</v>
      </c>
      <c r="D397" s="60" t="s">
        <v>1123</v>
      </c>
      <c r="E397" s="60" t="s">
        <v>1730</v>
      </c>
      <c r="F397" s="60"/>
      <c r="G397" s="60" t="s">
        <v>1684</v>
      </c>
      <c r="H397" s="110" t="s">
        <v>1731</v>
      </c>
      <c r="I397" s="131">
        <v>43454</v>
      </c>
      <c r="J397" s="110" t="s">
        <v>30</v>
      </c>
      <c r="K397" s="60"/>
      <c r="L397" s="60"/>
      <c r="M397" s="110" t="s">
        <v>145</v>
      </c>
      <c r="N397" s="110" t="s">
        <v>1206</v>
      </c>
      <c r="O397" s="60"/>
      <c r="P397" s="60"/>
      <c r="Q397" s="60"/>
      <c r="R397" s="60"/>
      <c r="S397" s="131">
        <v>43084</v>
      </c>
      <c r="T397" s="60">
        <v>1950</v>
      </c>
      <c r="U397" s="60" t="s">
        <v>38</v>
      </c>
      <c r="V397" s="198">
        <v>2340</v>
      </c>
      <c r="W397" s="132">
        <v>0</v>
      </c>
      <c r="X397" s="110" t="s">
        <v>35</v>
      </c>
      <c r="Y397" s="199"/>
      <c r="Z397" s="132">
        <v>2340</v>
      </c>
      <c r="AA397" s="110" t="s">
        <v>41</v>
      </c>
      <c r="AB397" s="200"/>
    </row>
    <row r="398" spans="1:28" ht="15.75" customHeight="1" x14ac:dyDescent="0.2">
      <c r="A398" s="196">
        <v>43066</v>
      </c>
      <c r="B398" s="197"/>
      <c r="C398" s="110" t="s">
        <v>1732</v>
      </c>
      <c r="D398" s="60" t="s">
        <v>1733</v>
      </c>
      <c r="E398" s="60" t="s">
        <v>371</v>
      </c>
      <c r="F398" s="60"/>
      <c r="G398" s="60" t="s">
        <v>198</v>
      </c>
      <c r="H398" s="110" t="s">
        <v>1734</v>
      </c>
      <c r="I398" s="131">
        <v>43091</v>
      </c>
      <c r="J398" s="110" t="s">
        <v>30</v>
      </c>
      <c r="K398" s="60" t="s">
        <v>31</v>
      </c>
      <c r="L398" s="60"/>
      <c r="M398" s="110" t="s">
        <v>147</v>
      </c>
      <c r="N398" s="110" t="s">
        <v>519</v>
      </c>
      <c r="O398" s="60" t="s">
        <v>33</v>
      </c>
      <c r="P398" s="60" t="s">
        <v>1735</v>
      </c>
      <c r="Q398" s="60"/>
      <c r="R398" s="60"/>
      <c r="S398" s="131">
        <v>43084</v>
      </c>
      <c r="T398" s="60">
        <v>2979</v>
      </c>
      <c r="U398" s="60" t="s">
        <v>263</v>
      </c>
      <c r="V398" s="198">
        <v>2633.36</v>
      </c>
      <c r="W398" s="132">
        <v>0</v>
      </c>
      <c r="X398" s="110" t="s">
        <v>35</v>
      </c>
      <c r="Y398" s="199"/>
      <c r="Z398" s="132">
        <v>1444.86</v>
      </c>
      <c r="AA398" s="110" t="s">
        <v>41</v>
      </c>
      <c r="AB398" s="200"/>
    </row>
    <row r="399" spans="1:28" ht="15.75" customHeight="1" x14ac:dyDescent="0.2">
      <c r="A399" s="196">
        <v>42895</v>
      </c>
      <c r="B399" s="197"/>
      <c r="C399" s="110" t="s">
        <v>1736</v>
      </c>
      <c r="D399" s="60" t="s">
        <v>718</v>
      </c>
      <c r="E399" s="60" t="s">
        <v>1737</v>
      </c>
      <c r="F399" s="60"/>
      <c r="G399" s="60" t="s">
        <v>1684</v>
      </c>
      <c r="H399" s="110" t="s">
        <v>1738</v>
      </c>
      <c r="I399" s="131">
        <v>42935</v>
      </c>
      <c r="J399" s="110" t="s">
        <v>30</v>
      </c>
      <c r="K399" s="60" t="s">
        <v>30</v>
      </c>
      <c r="L399" s="60"/>
      <c r="M399" s="110" t="s">
        <v>147</v>
      </c>
      <c r="N399" s="110" t="s">
        <v>1739</v>
      </c>
      <c r="O399" s="60" t="s">
        <v>147</v>
      </c>
      <c r="P399" s="60" t="s">
        <v>1740</v>
      </c>
      <c r="Q399" s="60"/>
      <c r="R399" s="60"/>
      <c r="S399" s="131">
        <v>43084</v>
      </c>
      <c r="T399" s="60">
        <v>700</v>
      </c>
      <c r="U399" s="60" t="s">
        <v>263</v>
      </c>
      <c r="V399" s="198">
        <v>628.28</v>
      </c>
      <c r="W399" s="132">
        <v>628.28</v>
      </c>
      <c r="X399" s="110" t="s">
        <v>35</v>
      </c>
      <c r="Y399" s="199"/>
      <c r="Z399" s="132">
        <v>628.98</v>
      </c>
      <c r="AA399" s="110" t="s">
        <v>1741</v>
      </c>
      <c r="AB399" s="200" t="s">
        <v>696</v>
      </c>
    </row>
    <row r="400" spans="1:28" ht="15.75" customHeight="1" x14ac:dyDescent="0.2">
      <c r="A400" s="196">
        <v>43065</v>
      </c>
      <c r="B400" s="197"/>
      <c r="C400" s="110" t="s">
        <v>1742</v>
      </c>
      <c r="D400" s="60" t="s">
        <v>238</v>
      </c>
      <c r="E400" s="60" t="s">
        <v>1743</v>
      </c>
      <c r="F400" s="60"/>
      <c r="G400" s="60" t="s">
        <v>1684</v>
      </c>
      <c r="H400" s="110" t="s">
        <v>1744</v>
      </c>
      <c r="I400" s="131">
        <v>43067</v>
      </c>
      <c r="J400" s="110" t="s">
        <v>30</v>
      </c>
      <c r="K400" s="60"/>
      <c r="L400" s="60"/>
      <c r="M400" s="110" t="s">
        <v>149</v>
      </c>
      <c r="N400" s="110" t="s">
        <v>1745</v>
      </c>
      <c r="O400" s="60"/>
      <c r="P400" s="60"/>
      <c r="Q400" s="60"/>
      <c r="R400" s="60"/>
      <c r="S400" s="131">
        <v>43110</v>
      </c>
      <c r="T400" s="60">
        <v>3408.82</v>
      </c>
      <c r="U400" s="60" t="s">
        <v>34</v>
      </c>
      <c r="V400" s="198">
        <v>3594.54</v>
      </c>
      <c r="W400" s="132">
        <v>0</v>
      </c>
      <c r="X400" s="110" t="s">
        <v>35</v>
      </c>
      <c r="Y400" s="199"/>
      <c r="Z400" s="132">
        <v>3594.54</v>
      </c>
      <c r="AA400" s="110" t="s">
        <v>41</v>
      </c>
      <c r="AB400" s="200"/>
    </row>
    <row r="401" spans="1:28" ht="15.75" customHeight="1" x14ac:dyDescent="0.2">
      <c r="A401" s="196">
        <v>43069</v>
      </c>
      <c r="B401" s="197"/>
      <c r="C401" s="110" t="s">
        <v>1746</v>
      </c>
      <c r="D401" s="60" t="s">
        <v>392</v>
      </c>
      <c r="E401" s="60" t="s">
        <v>247</v>
      </c>
      <c r="F401" s="60"/>
      <c r="G401" s="60" t="s">
        <v>198</v>
      </c>
      <c r="H401" s="110" t="s">
        <v>1747</v>
      </c>
      <c r="I401" s="131">
        <v>43082</v>
      </c>
      <c r="J401" s="110" t="s">
        <v>30</v>
      </c>
      <c r="K401" s="60"/>
      <c r="L401" s="60"/>
      <c r="M401" s="110" t="s">
        <v>147</v>
      </c>
      <c r="N401" s="110" t="s">
        <v>1146</v>
      </c>
      <c r="O401" s="60"/>
      <c r="P401" s="60"/>
      <c r="Q401" s="60"/>
      <c r="R401" s="60"/>
      <c r="S401" s="131">
        <v>43115</v>
      </c>
      <c r="T401" s="60">
        <v>1110</v>
      </c>
      <c r="U401" s="60" t="s">
        <v>38</v>
      </c>
      <c r="V401" s="198">
        <v>1332</v>
      </c>
      <c r="W401" s="132">
        <v>0</v>
      </c>
      <c r="X401" s="110" t="s">
        <v>35</v>
      </c>
      <c r="Y401" s="199"/>
      <c r="Z401" s="132">
        <v>1332</v>
      </c>
      <c r="AA401" s="110" t="s">
        <v>41</v>
      </c>
      <c r="AB401" s="200"/>
    </row>
    <row r="402" spans="1:28" ht="15.75" customHeight="1" x14ac:dyDescent="0.2">
      <c r="A402" s="196">
        <v>43069</v>
      </c>
      <c r="B402" s="197"/>
      <c r="C402" s="110" t="s">
        <v>1748</v>
      </c>
      <c r="D402" s="60" t="s">
        <v>1749</v>
      </c>
      <c r="E402" s="60" t="s">
        <v>1750</v>
      </c>
      <c r="F402" s="60"/>
      <c r="G402" s="60" t="s">
        <v>198</v>
      </c>
      <c r="H402" s="110" t="s">
        <v>1751</v>
      </c>
      <c r="I402" s="131">
        <v>43077</v>
      </c>
      <c r="J402" s="110" t="s">
        <v>30</v>
      </c>
      <c r="K402" s="60"/>
      <c r="L402" s="60"/>
      <c r="M402" s="110" t="s">
        <v>149</v>
      </c>
      <c r="N402" s="110" t="s">
        <v>1752</v>
      </c>
      <c r="O402" s="60"/>
      <c r="P402" s="60"/>
      <c r="Q402" s="60"/>
      <c r="R402" s="60"/>
      <c r="S402" s="131">
        <v>43117</v>
      </c>
      <c r="T402" s="60">
        <v>1420</v>
      </c>
      <c r="U402" s="60" t="s">
        <v>38</v>
      </c>
      <c r="V402" s="198">
        <v>1704</v>
      </c>
      <c r="W402" s="132">
        <v>0</v>
      </c>
      <c r="X402" s="110" t="s">
        <v>35</v>
      </c>
      <c r="Y402" s="199"/>
      <c r="Z402" s="132">
        <v>1704</v>
      </c>
      <c r="AA402" s="110" t="s">
        <v>41</v>
      </c>
      <c r="AB402" s="200"/>
    </row>
    <row r="403" spans="1:28" ht="15.75" customHeight="1" x14ac:dyDescent="0.2">
      <c r="A403" s="196">
        <v>43054</v>
      </c>
      <c r="B403" s="197"/>
      <c r="C403" s="110" t="s">
        <v>1753</v>
      </c>
      <c r="D403" s="60" t="s">
        <v>1754</v>
      </c>
      <c r="E403" s="60" t="s">
        <v>1755</v>
      </c>
      <c r="F403" s="60"/>
      <c r="G403" s="60" t="s">
        <v>198</v>
      </c>
      <c r="H403" s="110" t="s">
        <v>1756</v>
      </c>
      <c r="I403" s="131">
        <v>43174</v>
      </c>
      <c r="J403" s="110" t="s">
        <v>30</v>
      </c>
      <c r="K403" s="60" t="s">
        <v>30</v>
      </c>
      <c r="L403" s="60"/>
      <c r="M403" s="110" t="s">
        <v>147</v>
      </c>
      <c r="N403" s="110" t="s">
        <v>1757</v>
      </c>
      <c r="O403" s="60" t="s">
        <v>147</v>
      </c>
      <c r="P403" s="60" t="s">
        <v>1758</v>
      </c>
      <c r="Q403" s="60"/>
      <c r="R403" s="60"/>
      <c r="S403" s="131">
        <v>43117</v>
      </c>
      <c r="T403" s="60">
        <v>1239</v>
      </c>
      <c r="U403" s="60" t="s">
        <v>1759</v>
      </c>
      <c r="V403" s="198">
        <v>1486.8</v>
      </c>
      <c r="W403" s="132">
        <v>0</v>
      </c>
      <c r="X403" s="110" t="s">
        <v>35</v>
      </c>
      <c r="Y403" s="199"/>
      <c r="Z403" s="132">
        <v>1486.8</v>
      </c>
      <c r="AA403" s="110" t="s">
        <v>41</v>
      </c>
      <c r="AB403" s="200"/>
    </row>
    <row r="404" spans="1:28" ht="15.75" customHeight="1" x14ac:dyDescent="0.2">
      <c r="A404" s="196">
        <v>43075</v>
      </c>
      <c r="B404" s="197"/>
      <c r="C404" s="110" t="s">
        <v>1760</v>
      </c>
      <c r="D404" s="60" t="s">
        <v>1761</v>
      </c>
      <c r="E404" s="60" t="s">
        <v>1762</v>
      </c>
      <c r="F404" s="60"/>
      <c r="G404" s="60" t="s">
        <v>1684</v>
      </c>
      <c r="H404" s="110" t="s">
        <v>1763</v>
      </c>
      <c r="I404" s="131">
        <v>43179</v>
      </c>
      <c r="J404" s="110" t="s">
        <v>30</v>
      </c>
      <c r="K404" s="60"/>
      <c r="L404" s="60"/>
      <c r="M404" s="110" t="s">
        <v>143</v>
      </c>
      <c r="N404" s="110" t="s">
        <v>1764</v>
      </c>
      <c r="O404" s="60"/>
      <c r="P404" s="60"/>
      <c r="Q404" s="60"/>
      <c r="R404" s="60"/>
      <c r="S404" s="131">
        <v>43089</v>
      </c>
      <c r="T404" s="60">
        <v>1785</v>
      </c>
      <c r="U404" s="60" t="s">
        <v>38</v>
      </c>
      <c r="V404" s="198">
        <v>2142</v>
      </c>
      <c r="W404" s="132">
        <v>0</v>
      </c>
      <c r="X404" s="110" t="s">
        <v>35</v>
      </c>
      <c r="Y404" s="199"/>
      <c r="Z404" s="132">
        <v>2142</v>
      </c>
      <c r="AA404" s="110" t="s">
        <v>41</v>
      </c>
      <c r="AB404" s="200"/>
    </row>
    <row r="405" spans="1:28" ht="15.75" customHeight="1" x14ac:dyDescent="0.2">
      <c r="A405" s="196">
        <v>43173</v>
      </c>
      <c r="B405" s="197"/>
      <c r="C405" s="110" t="s">
        <v>1765</v>
      </c>
      <c r="D405" s="60" t="s">
        <v>335</v>
      </c>
      <c r="E405" s="60" t="s">
        <v>1766</v>
      </c>
      <c r="F405" s="60"/>
      <c r="G405" s="60" t="s">
        <v>198</v>
      </c>
      <c r="H405" s="110" t="s">
        <v>1767</v>
      </c>
      <c r="I405" s="131">
        <v>43188</v>
      </c>
      <c r="J405" s="110" t="s">
        <v>30</v>
      </c>
      <c r="K405" s="60"/>
      <c r="L405" s="60"/>
      <c r="M405" s="110" t="s">
        <v>147</v>
      </c>
      <c r="N405" s="110" t="s">
        <v>1768</v>
      </c>
      <c r="O405" s="60"/>
      <c r="P405" s="60"/>
      <c r="Q405" s="60"/>
      <c r="R405" s="60"/>
      <c r="S405" s="131">
        <v>43188</v>
      </c>
      <c r="T405" s="60">
        <v>1165</v>
      </c>
      <c r="U405" s="60" t="s">
        <v>38</v>
      </c>
      <c r="V405" s="198">
        <v>1398</v>
      </c>
      <c r="W405" s="132">
        <v>0</v>
      </c>
      <c r="X405" s="110" t="s">
        <v>35</v>
      </c>
      <c r="Y405" s="199"/>
      <c r="Z405" s="132">
        <v>1398</v>
      </c>
      <c r="AA405" s="110" t="s">
        <v>41</v>
      </c>
      <c r="AB405" s="200"/>
    </row>
    <row r="406" spans="1:28" ht="15.75" customHeight="1" x14ac:dyDescent="0.2">
      <c r="A406" s="196">
        <v>43082</v>
      </c>
      <c r="B406" s="197"/>
      <c r="C406" s="110" t="s">
        <v>1769</v>
      </c>
      <c r="D406" s="60" t="s">
        <v>207</v>
      </c>
      <c r="E406" s="60" t="s">
        <v>1770</v>
      </c>
      <c r="F406" s="60"/>
      <c r="G406" s="60" t="s">
        <v>1684</v>
      </c>
      <c r="H406" s="110" t="s">
        <v>1771</v>
      </c>
      <c r="I406" s="131">
        <v>43224</v>
      </c>
      <c r="J406" s="110" t="s">
        <v>30</v>
      </c>
      <c r="K406" s="60"/>
      <c r="L406" s="60"/>
      <c r="M406" s="110" t="s">
        <v>32</v>
      </c>
      <c r="N406" s="110" t="s">
        <v>1772</v>
      </c>
      <c r="O406" s="60"/>
      <c r="P406" s="60"/>
      <c r="Q406" s="60"/>
      <c r="R406" s="60"/>
      <c r="S406" s="131">
        <v>43103</v>
      </c>
      <c r="T406" s="60">
        <v>1500</v>
      </c>
      <c r="U406" s="60" t="s">
        <v>1759</v>
      </c>
      <c r="V406" s="198">
        <v>1800</v>
      </c>
      <c r="W406" s="132">
        <v>0</v>
      </c>
      <c r="X406" s="110" t="s">
        <v>106</v>
      </c>
      <c r="Y406" s="199"/>
      <c r="Z406" s="132">
        <v>1800</v>
      </c>
      <c r="AA406" s="110" t="s">
        <v>41</v>
      </c>
      <c r="AB406" s="200"/>
    </row>
    <row r="407" spans="1:28" ht="15.75" customHeight="1" x14ac:dyDescent="0.2">
      <c r="A407" s="196">
        <v>43072</v>
      </c>
      <c r="B407" s="197"/>
      <c r="C407" s="110" t="s">
        <v>1773</v>
      </c>
      <c r="D407" s="60" t="s">
        <v>238</v>
      </c>
      <c r="E407" s="60" t="s">
        <v>1774</v>
      </c>
      <c r="F407" s="60"/>
      <c r="G407" s="60" t="s">
        <v>1684</v>
      </c>
      <c r="H407" s="110" t="s">
        <v>1775</v>
      </c>
      <c r="I407" s="131">
        <v>43074</v>
      </c>
      <c r="J407" s="110" t="s">
        <v>30</v>
      </c>
      <c r="K407" s="60" t="s">
        <v>30</v>
      </c>
      <c r="L407" s="60" t="s">
        <v>30</v>
      </c>
      <c r="M407" s="110" t="s">
        <v>147</v>
      </c>
      <c r="N407" s="110" t="s">
        <v>563</v>
      </c>
      <c r="O407" s="60" t="s">
        <v>147</v>
      </c>
      <c r="P407" s="60" t="s">
        <v>564</v>
      </c>
      <c r="Q407" s="60" t="s">
        <v>147</v>
      </c>
      <c r="R407" s="60" t="s">
        <v>1223</v>
      </c>
      <c r="S407" s="131">
        <v>43110</v>
      </c>
      <c r="T407" s="60">
        <v>2798.82</v>
      </c>
      <c r="U407" s="60" t="s">
        <v>34</v>
      </c>
      <c r="V407" s="198">
        <v>2459.42</v>
      </c>
      <c r="W407" s="132">
        <v>0</v>
      </c>
      <c r="X407" s="110" t="s">
        <v>35</v>
      </c>
      <c r="Y407" s="199"/>
      <c r="Z407" s="132">
        <v>2459.42</v>
      </c>
      <c r="AA407" s="110" t="s">
        <v>41</v>
      </c>
      <c r="AB407" s="200"/>
    </row>
    <row r="408" spans="1:28" ht="15.75" customHeight="1" x14ac:dyDescent="0.2">
      <c r="A408" s="196">
        <v>43083</v>
      </c>
      <c r="B408" s="197"/>
      <c r="C408" s="110" t="s">
        <v>1776</v>
      </c>
      <c r="D408" s="60" t="s">
        <v>392</v>
      </c>
      <c r="E408" s="60" t="s">
        <v>1777</v>
      </c>
      <c r="F408" s="60"/>
      <c r="G408" s="60" t="s">
        <v>1684</v>
      </c>
      <c r="H408" s="110" t="s">
        <v>1778</v>
      </c>
      <c r="I408" s="131">
        <v>43122</v>
      </c>
      <c r="J408" s="110" t="s">
        <v>30</v>
      </c>
      <c r="K408" s="60" t="s">
        <v>30</v>
      </c>
      <c r="L408" s="60" t="s">
        <v>30</v>
      </c>
      <c r="M408" s="110" t="s">
        <v>32</v>
      </c>
      <c r="N408" s="110" t="s">
        <v>493</v>
      </c>
      <c r="O408" s="60" t="s">
        <v>32</v>
      </c>
      <c r="P408" s="60" t="s">
        <v>494</v>
      </c>
      <c r="Q408" s="60" t="s">
        <v>32</v>
      </c>
      <c r="R408" s="60" t="s">
        <v>1779</v>
      </c>
      <c r="S408" s="131">
        <v>43124</v>
      </c>
      <c r="T408" s="60">
        <v>1025</v>
      </c>
      <c r="U408" s="60" t="s">
        <v>38</v>
      </c>
      <c r="V408" s="198">
        <v>1230</v>
      </c>
      <c r="W408" s="132">
        <v>0</v>
      </c>
      <c r="X408" s="110" t="s">
        <v>35</v>
      </c>
      <c r="Y408" s="199"/>
      <c r="Z408" s="132">
        <v>1230</v>
      </c>
      <c r="AA408" s="110" t="s">
        <v>405</v>
      </c>
      <c r="AB408" s="200" t="s">
        <v>1780</v>
      </c>
    </row>
    <row r="409" spans="1:28" ht="15.75" customHeight="1" x14ac:dyDescent="0.2">
      <c r="A409" s="196">
        <v>43070</v>
      </c>
      <c r="B409" s="197"/>
      <c r="C409" s="110" t="s">
        <v>1781</v>
      </c>
      <c r="D409" s="60" t="s">
        <v>370</v>
      </c>
      <c r="E409" s="60" t="s">
        <v>378</v>
      </c>
      <c r="F409" s="60"/>
      <c r="G409" s="60" t="s">
        <v>1684</v>
      </c>
      <c r="H409" s="110" t="s">
        <v>1782</v>
      </c>
      <c r="I409" s="131">
        <v>43140</v>
      </c>
      <c r="J409" s="110" t="s">
        <v>30</v>
      </c>
      <c r="K409" s="60"/>
      <c r="L409" s="60"/>
      <c r="M409" s="110" t="s">
        <v>147</v>
      </c>
      <c r="N409" s="110" t="s">
        <v>390</v>
      </c>
      <c r="O409" s="60"/>
      <c r="P409" s="60"/>
      <c r="Q409" s="60"/>
      <c r="R409" s="60"/>
      <c r="S409" s="131">
        <v>43133</v>
      </c>
      <c r="T409" s="60">
        <v>2727</v>
      </c>
      <c r="U409" s="60" t="s">
        <v>263</v>
      </c>
      <c r="V409" s="198">
        <v>2397.36</v>
      </c>
      <c r="W409" s="132">
        <v>0</v>
      </c>
      <c r="X409" s="110" t="s">
        <v>35</v>
      </c>
      <c r="Y409" s="199"/>
      <c r="Z409" s="132">
        <v>2397.36</v>
      </c>
      <c r="AA409" s="110" t="s">
        <v>41</v>
      </c>
      <c r="AB409" s="200" t="s">
        <v>696</v>
      </c>
    </row>
    <row r="410" spans="1:28" ht="15.75" customHeight="1" x14ac:dyDescent="0.2">
      <c r="A410" s="196">
        <v>43082</v>
      </c>
      <c r="B410" s="197"/>
      <c r="C410" s="110" t="s">
        <v>1783</v>
      </c>
      <c r="D410" s="60" t="s">
        <v>392</v>
      </c>
      <c r="E410" s="60" t="s">
        <v>247</v>
      </c>
      <c r="F410" s="60"/>
      <c r="G410" s="60" t="s">
        <v>198</v>
      </c>
      <c r="H410" s="110" t="s">
        <v>1784</v>
      </c>
      <c r="I410" s="131">
        <v>43110</v>
      </c>
      <c r="J410" s="110" t="s">
        <v>30</v>
      </c>
      <c r="K410" s="60"/>
      <c r="L410" s="60"/>
      <c r="M410" s="110" t="s">
        <v>147</v>
      </c>
      <c r="N410" s="110" t="s">
        <v>375</v>
      </c>
      <c r="O410" s="60"/>
      <c r="P410" s="60"/>
      <c r="Q410" s="60"/>
      <c r="R410" s="60"/>
      <c r="S410" s="131">
        <v>43110</v>
      </c>
      <c r="T410" s="60">
        <v>1110</v>
      </c>
      <c r="U410" s="60" t="s">
        <v>38</v>
      </c>
      <c r="V410" s="198">
        <v>1332</v>
      </c>
      <c r="W410" s="132">
        <v>0</v>
      </c>
      <c r="X410" s="110" t="s">
        <v>35</v>
      </c>
      <c r="Y410" s="199"/>
      <c r="Z410" s="132">
        <v>1332</v>
      </c>
      <c r="AA410" s="110" t="s">
        <v>41</v>
      </c>
      <c r="AB410" s="200"/>
    </row>
    <row r="411" spans="1:28" ht="15.75" customHeight="1" x14ac:dyDescent="0.2">
      <c r="A411" s="196">
        <v>43079</v>
      </c>
      <c r="B411" s="197"/>
      <c r="C411" s="110" t="s">
        <v>1785</v>
      </c>
      <c r="D411" s="60" t="s">
        <v>377</v>
      </c>
      <c r="E411" s="60" t="s">
        <v>371</v>
      </c>
      <c r="F411" s="60"/>
      <c r="G411" s="60" t="s">
        <v>198</v>
      </c>
      <c r="H411" s="110" t="s">
        <v>1786</v>
      </c>
      <c r="I411" s="131">
        <v>43118</v>
      </c>
      <c r="J411" s="110" t="s">
        <v>30</v>
      </c>
      <c r="K411" s="60" t="s">
        <v>30</v>
      </c>
      <c r="L411" s="60"/>
      <c r="M411" s="110" t="s">
        <v>147</v>
      </c>
      <c r="N411" s="110" t="s">
        <v>1673</v>
      </c>
      <c r="O411" s="60" t="s">
        <v>147</v>
      </c>
      <c r="P411" s="60" t="s">
        <v>1030</v>
      </c>
      <c r="Q411" s="60"/>
      <c r="R411" s="60"/>
      <c r="S411" s="131">
        <v>43112</v>
      </c>
      <c r="T411" s="60">
        <v>1897</v>
      </c>
      <c r="U411" s="60" t="s">
        <v>263</v>
      </c>
      <c r="V411" s="198">
        <v>1676.91</v>
      </c>
      <c r="W411" s="132">
        <v>0</v>
      </c>
      <c r="X411" s="110" t="s">
        <v>35</v>
      </c>
      <c r="Y411" s="199"/>
      <c r="Z411" s="132">
        <v>1676.91</v>
      </c>
      <c r="AA411" s="110" t="s">
        <v>41</v>
      </c>
      <c r="AB411" s="200" t="s">
        <v>696</v>
      </c>
    </row>
    <row r="412" spans="1:28" ht="15.75" customHeight="1" x14ac:dyDescent="0.2">
      <c r="A412" s="196">
        <v>43078</v>
      </c>
      <c r="B412" s="197"/>
      <c r="C412" s="110" t="s">
        <v>1787</v>
      </c>
      <c r="D412" s="60" t="s">
        <v>238</v>
      </c>
      <c r="E412" s="60" t="s">
        <v>550</v>
      </c>
      <c r="F412" s="60"/>
      <c r="G412" s="60" t="s">
        <v>1684</v>
      </c>
      <c r="H412" s="110" t="s">
        <v>1788</v>
      </c>
      <c r="I412" s="131">
        <v>43082</v>
      </c>
      <c r="J412" s="110" t="s">
        <v>30</v>
      </c>
      <c r="K412" s="60"/>
      <c r="L412" s="60"/>
      <c r="M412" s="110" t="s">
        <v>32</v>
      </c>
      <c r="N412" s="110" t="s">
        <v>364</v>
      </c>
      <c r="O412" s="60"/>
      <c r="P412" s="60"/>
      <c r="Q412" s="60"/>
      <c r="R412" s="60"/>
      <c r="S412" s="131">
        <v>43117</v>
      </c>
      <c r="T412" s="60">
        <v>2691.18</v>
      </c>
      <c r="U412" s="60" t="s">
        <v>34</v>
      </c>
      <c r="V412" s="198">
        <v>3405.36</v>
      </c>
      <c r="W412" s="132">
        <v>0</v>
      </c>
      <c r="X412" s="110" t="s">
        <v>35</v>
      </c>
      <c r="Y412" s="199"/>
      <c r="Z412" s="132">
        <v>3405.36</v>
      </c>
      <c r="AA412" s="110" t="s">
        <v>41</v>
      </c>
      <c r="AB412" s="200"/>
    </row>
    <row r="413" spans="1:28" ht="15.75" customHeight="1" x14ac:dyDescent="0.2">
      <c r="A413" s="196">
        <v>43084</v>
      </c>
      <c r="B413" s="197"/>
      <c r="C413" s="110" t="s">
        <v>1789</v>
      </c>
      <c r="D413" s="60" t="s">
        <v>1790</v>
      </c>
      <c r="E413" s="60" t="s">
        <v>1791</v>
      </c>
      <c r="F413" s="60"/>
      <c r="G413" s="60" t="s">
        <v>1684</v>
      </c>
      <c r="H413" s="110" t="s">
        <v>1792</v>
      </c>
      <c r="I413" s="131">
        <v>43129</v>
      </c>
      <c r="J413" s="110" t="s">
        <v>30</v>
      </c>
      <c r="K413" s="60" t="s">
        <v>30</v>
      </c>
      <c r="L413" s="60" t="s">
        <v>30</v>
      </c>
      <c r="M413" s="110" t="s">
        <v>147</v>
      </c>
      <c r="N413" s="110" t="s">
        <v>754</v>
      </c>
      <c r="O413" s="60" t="s">
        <v>147</v>
      </c>
      <c r="P413" s="60" t="s">
        <v>1793</v>
      </c>
      <c r="Q413" s="60" t="s">
        <v>147</v>
      </c>
      <c r="R413" s="60" t="s">
        <v>618</v>
      </c>
      <c r="S413" s="131">
        <v>43117</v>
      </c>
      <c r="T413" s="60">
        <v>1360</v>
      </c>
      <c r="U413" s="60" t="s">
        <v>38</v>
      </c>
      <c r="V413" s="198">
        <v>1632</v>
      </c>
      <c r="W413" s="132">
        <v>0</v>
      </c>
      <c r="X413" s="110" t="s">
        <v>105</v>
      </c>
      <c r="Y413" s="199"/>
      <c r="Z413" s="132">
        <v>1632</v>
      </c>
      <c r="AA413" s="110" t="s">
        <v>41</v>
      </c>
      <c r="AB413" s="200"/>
    </row>
    <row r="414" spans="1:28" ht="15.75" customHeight="1" x14ac:dyDescent="0.2">
      <c r="A414" s="196">
        <v>43084</v>
      </c>
      <c r="B414" s="197"/>
      <c r="C414" s="110" t="s">
        <v>1794</v>
      </c>
      <c r="D414" s="60" t="s">
        <v>392</v>
      </c>
      <c r="E414" s="60" t="s">
        <v>247</v>
      </c>
      <c r="F414" s="60"/>
      <c r="G414" s="60" t="s">
        <v>198</v>
      </c>
      <c r="H414" s="110" t="s">
        <v>1795</v>
      </c>
      <c r="I414" s="131">
        <v>43115</v>
      </c>
      <c r="J414" s="110" t="s">
        <v>30</v>
      </c>
      <c r="K414" s="60"/>
      <c r="L414" s="60"/>
      <c r="M414" s="110" t="s">
        <v>147</v>
      </c>
      <c r="N414" s="110" t="s">
        <v>537</v>
      </c>
      <c r="O414" s="60"/>
      <c r="P414" s="60"/>
      <c r="Q414" s="60"/>
      <c r="R414" s="60"/>
      <c r="S414" s="131">
        <v>43117</v>
      </c>
      <c r="T414" s="60">
        <v>1110</v>
      </c>
      <c r="U414" s="60" t="s">
        <v>38</v>
      </c>
      <c r="V414" s="198">
        <v>1332</v>
      </c>
      <c r="W414" s="132">
        <v>0</v>
      </c>
      <c r="X414" s="110" t="s">
        <v>35</v>
      </c>
      <c r="Y414" s="199"/>
      <c r="Z414" s="132">
        <v>1332</v>
      </c>
      <c r="AA414" s="110" t="s">
        <v>41</v>
      </c>
      <c r="AB414" s="200"/>
    </row>
    <row r="415" spans="1:28" ht="15.75" customHeight="1" x14ac:dyDescent="0.2">
      <c r="A415" s="196">
        <v>43447</v>
      </c>
      <c r="B415" s="197"/>
      <c r="C415" s="110" t="s">
        <v>1796</v>
      </c>
      <c r="D415" s="60" t="s">
        <v>370</v>
      </c>
      <c r="E415" s="60" t="s">
        <v>371</v>
      </c>
      <c r="F415" s="60"/>
      <c r="G415" s="60" t="s">
        <v>198</v>
      </c>
      <c r="H415" s="110" t="s">
        <v>1797</v>
      </c>
      <c r="I415" s="131">
        <v>43164</v>
      </c>
      <c r="J415" s="110" t="s">
        <v>30</v>
      </c>
      <c r="K415" s="60" t="s">
        <v>30</v>
      </c>
      <c r="L415" s="60" t="s">
        <v>117</v>
      </c>
      <c r="M415" s="110" t="s">
        <v>147</v>
      </c>
      <c r="N415" s="110" t="s">
        <v>1798</v>
      </c>
      <c r="O415" s="60" t="s">
        <v>147</v>
      </c>
      <c r="P415" s="60" t="s">
        <v>1798</v>
      </c>
      <c r="Q415" s="60" t="s">
        <v>117</v>
      </c>
      <c r="R415" s="60"/>
      <c r="S415" s="131">
        <v>43153</v>
      </c>
      <c r="T415" s="60">
        <v>2727</v>
      </c>
      <c r="U415" s="60" t="s">
        <v>263</v>
      </c>
      <c r="V415" s="198">
        <v>2397.36</v>
      </c>
      <c r="W415" s="132">
        <v>0</v>
      </c>
      <c r="X415" s="110" t="s">
        <v>35</v>
      </c>
      <c r="Y415" s="199"/>
      <c r="Z415" s="132">
        <v>2397.36</v>
      </c>
      <c r="AA415" s="110" t="s">
        <v>41</v>
      </c>
      <c r="AB415" s="200"/>
    </row>
    <row r="416" spans="1:28" ht="15.75" customHeight="1" x14ac:dyDescent="0.2">
      <c r="A416" s="196">
        <v>43087</v>
      </c>
      <c r="B416" s="197"/>
      <c r="C416" s="110" t="s">
        <v>1799</v>
      </c>
      <c r="D416" s="60" t="s">
        <v>207</v>
      </c>
      <c r="E416" s="60" t="s">
        <v>577</v>
      </c>
      <c r="F416" s="60"/>
      <c r="G416" s="60" t="s">
        <v>1684</v>
      </c>
      <c r="H416" s="110" t="s">
        <v>1800</v>
      </c>
      <c r="I416" s="131">
        <v>43151</v>
      </c>
      <c r="J416" s="110" t="s">
        <v>30</v>
      </c>
      <c r="K416" s="60"/>
      <c r="L416" s="60"/>
      <c r="M416" s="110" t="s">
        <v>32</v>
      </c>
      <c r="N416" s="110" t="s">
        <v>519</v>
      </c>
      <c r="O416" s="60"/>
      <c r="P416" s="60"/>
      <c r="Q416" s="60"/>
      <c r="R416" s="60"/>
      <c r="S416" s="131">
        <v>43103</v>
      </c>
      <c r="T416" s="60">
        <v>1875</v>
      </c>
      <c r="U416" s="60" t="s">
        <v>38</v>
      </c>
      <c r="V416" s="198">
        <v>2250</v>
      </c>
      <c r="W416" s="132">
        <v>0</v>
      </c>
      <c r="X416" s="110" t="s">
        <v>35</v>
      </c>
      <c r="Y416" s="199"/>
      <c r="Z416" s="132">
        <v>2250</v>
      </c>
      <c r="AA416" s="110" t="s">
        <v>41</v>
      </c>
      <c r="AB416" s="200"/>
    </row>
    <row r="417" spans="1:28" ht="15.75" customHeight="1" x14ac:dyDescent="0.2">
      <c r="A417" s="196">
        <v>43076</v>
      </c>
      <c r="B417" s="197"/>
      <c r="C417" s="110" t="s">
        <v>1801</v>
      </c>
      <c r="D417" s="60" t="s">
        <v>718</v>
      </c>
      <c r="E417" s="60" t="s">
        <v>1802</v>
      </c>
      <c r="F417" s="60" t="s">
        <v>1803</v>
      </c>
      <c r="G417" s="60" t="s">
        <v>1684</v>
      </c>
      <c r="H417" s="110" t="s">
        <v>1804</v>
      </c>
      <c r="I417" s="131">
        <v>43087</v>
      </c>
      <c r="J417" s="110" t="s">
        <v>30</v>
      </c>
      <c r="K417" s="60"/>
      <c r="L417" s="60"/>
      <c r="M417" s="110" t="s">
        <v>147</v>
      </c>
      <c r="N417" s="110" t="s">
        <v>1611</v>
      </c>
      <c r="O417" s="60"/>
      <c r="P417" s="60"/>
      <c r="Q417" s="60"/>
      <c r="R417" s="60"/>
      <c r="S417" s="131">
        <v>43118</v>
      </c>
      <c r="T417" s="60">
        <v>1852</v>
      </c>
      <c r="U417" s="60" t="s">
        <v>263</v>
      </c>
      <c r="V417" s="198">
        <v>1637.12</v>
      </c>
      <c r="W417" s="132">
        <v>0</v>
      </c>
      <c r="X417" s="110" t="s">
        <v>35</v>
      </c>
      <c r="Y417" s="199"/>
      <c r="Z417" s="132">
        <v>1637.12</v>
      </c>
      <c r="AA417" s="110" t="s">
        <v>41</v>
      </c>
      <c r="AB417" s="200" t="s">
        <v>696</v>
      </c>
    </row>
    <row r="418" spans="1:28" ht="15.75" customHeight="1" x14ac:dyDescent="0.2">
      <c r="A418" s="196">
        <v>43073</v>
      </c>
      <c r="B418" s="197"/>
      <c r="C418" s="110" t="s">
        <v>1805</v>
      </c>
      <c r="D418" s="60" t="s">
        <v>207</v>
      </c>
      <c r="E418" s="60" t="s">
        <v>1806</v>
      </c>
      <c r="F418" s="60"/>
      <c r="G418" s="60" t="s">
        <v>1684</v>
      </c>
      <c r="H418" s="110" t="s">
        <v>1807</v>
      </c>
      <c r="I418" s="131">
        <v>43184</v>
      </c>
      <c r="J418" s="110" t="s">
        <v>30</v>
      </c>
      <c r="K418" s="60"/>
      <c r="L418" s="60"/>
      <c r="M418" s="110" t="s">
        <v>143</v>
      </c>
      <c r="N418" s="110" t="s">
        <v>1808</v>
      </c>
      <c r="O418" s="60" t="s">
        <v>143</v>
      </c>
      <c r="P418" s="60" t="s">
        <v>1809</v>
      </c>
      <c r="Q418" s="60" t="s">
        <v>143</v>
      </c>
      <c r="R418" s="60" t="s">
        <v>1810</v>
      </c>
      <c r="S418" s="131">
        <v>43105</v>
      </c>
      <c r="T418" s="60">
        <v>1875</v>
      </c>
      <c r="U418" s="60" t="s">
        <v>38</v>
      </c>
      <c r="V418" s="198">
        <v>2250</v>
      </c>
      <c r="W418" s="132">
        <v>0</v>
      </c>
      <c r="X418" s="110" t="s">
        <v>106</v>
      </c>
      <c r="Y418" s="199"/>
      <c r="Z418" s="132">
        <v>2250</v>
      </c>
      <c r="AA418" s="110" t="s">
        <v>41</v>
      </c>
      <c r="AB418" s="200"/>
    </row>
    <row r="419" spans="1:28" ht="15.75" customHeight="1" x14ac:dyDescent="0.2">
      <c r="A419" s="196">
        <v>43082</v>
      </c>
      <c r="B419" s="197"/>
      <c r="C419" s="110" t="s">
        <v>1811</v>
      </c>
      <c r="D419" s="60" t="s">
        <v>377</v>
      </c>
      <c r="E419" s="60" t="s">
        <v>561</v>
      </c>
      <c r="F419" s="60"/>
      <c r="G419" s="60" t="s">
        <v>1684</v>
      </c>
      <c r="H419" s="110" t="s">
        <v>1812</v>
      </c>
      <c r="I419" s="131">
        <v>43118</v>
      </c>
      <c r="J419" s="110" t="s">
        <v>30</v>
      </c>
      <c r="K419" s="60"/>
      <c r="L419" s="60"/>
      <c r="M419" s="110" t="s">
        <v>147</v>
      </c>
      <c r="N419" s="110" t="s">
        <v>1813</v>
      </c>
      <c r="O419" s="60"/>
      <c r="P419" s="60"/>
      <c r="Q419" s="60"/>
      <c r="R419" s="60"/>
      <c r="S419" s="131">
        <v>43112</v>
      </c>
      <c r="T419" s="60">
        <v>2288</v>
      </c>
      <c r="U419" s="60" t="s">
        <v>263</v>
      </c>
      <c r="V419" s="198">
        <v>2022.54</v>
      </c>
      <c r="W419" s="132">
        <v>0</v>
      </c>
      <c r="X419" s="110" t="s">
        <v>35</v>
      </c>
      <c r="Y419" s="199"/>
      <c r="Z419" s="132">
        <v>2022.54</v>
      </c>
      <c r="AA419" s="110" t="s">
        <v>41</v>
      </c>
      <c r="AB419" s="200"/>
    </row>
    <row r="420" spans="1:28" ht="15.75" customHeight="1" x14ac:dyDescent="0.2">
      <c r="A420" s="196">
        <v>43088</v>
      </c>
      <c r="B420" s="197"/>
      <c r="C420" s="110" t="s">
        <v>1814</v>
      </c>
      <c r="D420" s="60" t="s">
        <v>238</v>
      </c>
      <c r="E420" s="60" t="s">
        <v>1815</v>
      </c>
      <c r="F420" s="60"/>
      <c r="G420" s="60" t="s">
        <v>1684</v>
      </c>
      <c r="H420" s="110" t="s">
        <v>1816</v>
      </c>
      <c r="I420" s="131">
        <v>43098</v>
      </c>
      <c r="J420" s="110" t="s">
        <v>30</v>
      </c>
      <c r="K420" s="60"/>
      <c r="L420" s="60"/>
      <c r="M420" s="110" t="s">
        <v>32</v>
      </c>
      <c r="N420" s="110" t="s">
        <v>404</v>
      </c>
      <c r="O420" s="60"/>
      <c r="P420" s="60"/>
      <c r="Q420" s="60"/>
      <c r="R420" s="60"/>
      <c r="S420" s="131">
        <v>43145</v>
      </c>
      <c r="T420" s="60">
        <v>2297.67</v>
      </c>
      <c r="U420" s="60" t="s">
        <v>34</v>
      </c>
      <c r="V420" s="198">
        <v>2431.8200000000002</v>
      </c>
      <c r="W420" s="132">
        <v>0</v>
      </c>
      <c r="X420" s="110" t="s">
        <v>35</v>
      </c>
      <c r="Y420" s="199"/>
      <c r="Z420" s="132">
        <v>2431.8200000000002</v>
      </c>
      <c r="AA420" s="110" t="s">
        <v>41</v>
      </c>
      <c r="AB420" s="200"/>
    </row>
    <row r="421" spans="1:28" ht="15.75" customHeight="1" x14ac:dyDescent="0.2">
      <c r="A421" s="196">
        <v>43086</v>
      </c>
      <c r="B421" s="197"/>
      <c r="C421" s="110" t="s">
        <v>1817</v>
      </c>
      <c r="D421" s="60" t="s">
        <v>202</v>
      </c>
      <c r="E421" s="60" t="s">
        <v>1818</v>
      </c>
      <c r="F421" s="60"/>
      <c r="G421" s="60" t="s">
        <v>198</v>
      </c>
      <c r="H421" s="110" t="s">
        <v>1819</v>
      </c>
      <c r="I421" s="131">
        <v>43458</v>
      </c>
      <c r="J421" s="110" t="s">
        <v>30</v>
      </c>
      <c r="K421" s="60"/>
      <c r="L421" s="60"/>
      <c r="M421" s="110" t="s">
        <v>143</v>
      </c>
      <c r="N421" s="110" t="s">
        <v>1820</v>
      </c>
      <c r="O421" s="60"/>
      <c r="P421" s="60"/>
      <c r="Q421" s="60"/>
      <c r="R421" s="60"/>
      <c r="S421" s="131">
        <v>43112</v>
      </c>
      <c r="T421" s="60">
        <v>2900</v>
      </c>
      <c r="U421" s="60" t="s">
        <v>263</v>
      </c>
      <c r="V421" s="198">
        <v>2563.5300000000002</v>
      </c>
      <c r="W421" s="132">
        <v>0</v>
      </c>
      <c r="X421" s="110" t="s">
        <v>35</v>
      </c>
      <c r="Y421" s="199"/>
      <c r="Z421" s="132">
        <v>2563.5300000000002</v>
      </c>
      <c r="AA421" s="110" t="s">
        <v>41</v>
      </c>
      <c r="AB421" s="200" t="s">
        <v>696</v>
      </c>
    </row>
    <row r="422" spans="1:28" ht="15.75" customHeight="1" x14ac:dyDescent="0.2">
      <c r="A422" s="196">
        <v>43091</v>
      </c>
      <c r="B422" s="197"/>
      <c r="C422" s="110" t="s">
        <v>1821</v>
      </c>
      <c r="D422" s="60" t="s">
        <v>944</v>
      </c>
      <c r="E422" s="60" t="s">
        <v>1822</v>
      </c>
      <c r="F422" s="60"/>
      <c r="G422" s="60" t="s">
        <v>198</v>
      </c>
      <c r="H422" s="110" t="s">
        <v>1823</v>
      </c>
      <c r="I422" s="131">
        <v>43140</v>
      </c>
      <c r="J422" s="110" t="s">
        <v>30</v>
      </c>
      <c r="K422" s="60"/>
      <c r="L422" s="60"/>
      <c r="M422" s="110" t="s">
        <v>147</v>
      </c>
      <c r="N422" s="110" t="s">
        <v>537</v>
      </c>
      <c r="O422" s="60"/>
      <c r="P422" s="60"/>
      <c r="Q422" s="60"/>
      <c r="R422" s="60"/>
      <c r="S422" s="131">
        <v>43126</v>
      </c>
      <c r="T422" s="60">
        <v>2250</v>
      </c>
      <c r="U422" s="60" t="s">
        <v>263</v>
      </c>
      <c r="V422" s="198">
        <v>2188.5300000000002</v>
      </c>
      <c r="W422" s="132">
        <v>0</v>
      </c>
      <c r="X422" s="110" t="s">
        <v>35</v>
      </c>
      <c r="Y422" s="199"/>
      <c r="Z422" s="132">
        <v>2188.54</v>
      </c>
      <c r="AA422" s="110" t="s">
        <v>41</v>
      </c>
      <c r="AB422" s="200" t="s">
        <v>696</v>
      </c>
    </row>
    <row r="423" spans="1:28" ht="15.75" customHeight="1" x14ac:dyDescent="0.2">
      <c r="A423" s="196">
        <v>43059</v>
      </c>
      <c r="B423" s="197"/>
      <c r="C423" s="110" t="s">
        <v>1824</v>
      </c>
      <c r="D423" s="60" t="s">
        <v>1825</v>
      </c>
      <c r="E423" s="60" t="s">
        <v>1826</v>
      </c>
      <c r="F423" s="60"/>
      <c r="G423" s="60" t="s">
        <v>1684</v>
      </c>
      <c r="H423" s="110" t="s">
        <v>1827</v>
      </c>
      <c r="I423" s="131">
        <v>43087</v>
      </c>
      <c r="J423" s="110" t="s">
        <v>30</v>
      </c>
      <c r="K423" s="60"/>
      <c r="L423" s="60"/>
      <c r="M423" s="110" t="s">
        <v>149</v>
      </c>
      <c r="N423" s="110" t="s">
        <v>270</v>
      </c>
      <c r="O423" s="60"/>
      <c r="P423" s="60"/>
      <c r="Q423" s="60"/>
      <c r="R423" s="60"/>
      <c r="S423" s="131">
        <v>43131</v>
      </c>
      <c r="T423" s="60">
        <v>1875</v>
      </c>
      <c r="U423" s="60" t="s">
        <v>38</v>
      </c>
      <c r="V423" s="198">
        <v>2250</v>
      </c>
      <c r="W423" s="132">
        <v>0</v>
      </c>
      <c r="X423" s="110" t="s">
        <v>35</v>
      </c>
      <c r="Y423" s="199"/>
      <c r="Z423" s="132">
        <v>2250</v>
      </c>
      <c r="AA423" s="110" t="s">
        <v>41</v>
      </c>
      <c r="AB423" s="200"/>
    </row>
    <row r="424" spans="1:28" ht="15.75" customHeight="1" x14ac:dyDescent="0.2">
      <c r="A424" s="196">
        <v>43085</v>
      </c>
      <c r="B424" s="197"/>
      <c r="C424" s="110" t="s">
        <v>1828</v>
      </c>
      <c r="D424" s="60" t="s">
        <v>207</v>
      </c>
      <c r="E424" s="60" t="s">
        <v>1829</v>
      </c>
      <c r="F424" s="60"/>
      <c r="G424" s="60" t="s">
        <v>1684</v>
      </c>
      <c r="H424" s="110" t="s">
        <v>1830</v>
      </c>
      <c r="I424" s="131">
        <v>43205</v>
      </c>
      <c r="J424" s="110" t="s">
        <v>30</v>
      </c>
      <c r="K424" s="60"/>
      <c r="L424" s="60"/>
      <c r="M424" s="110" t="s">
        <v>32</v>
      </c>
      <c r="N424" s="110" t="s">
        <v>363</v>
      </c>
      <c r="O424" s="60"/>
      <c r="P424" s="60"/>
      <c r="Q424" s="60"/>
      <c r="R424" s="60"/>
      <c r="S424" s="131">
        <v>43104</v>
      </c>
      <c r="T424" s="60">
        <v>2100</v>
      </c>
      <c r="U424" s="60" t="s">
        <v>38</v>
      </c>
      <c r="V424" s="198">
        <v>2520</v>
      </c>
      <c r="W424" s="132">
        <v>0</v>
      </c>
      <c r="X424" s="110" t="s">
        <v>106</v>
      </c>
      <c r="Y424" s="199"/>
      <c r="Z424" s="132">
        <v>2520</v>
      </c>
      <c r="AA424" s="110" t="s">
        <v>41</v>
      </c>
      <c r="AB424" s="200"/>
    </row>
    <row r="425" spans="1:28" ht="15.75" customHeight="1" x14ac:dyDescent="0.2">
      <c r="A425" s="196">
        <v>43102</v>
      </c>
      <c r="B425" s="197"/>
      <c r="C425" s="110" t="s">
        <v>1831</v>
      </c>
      <c r="D425" s="60" t="s">
        <v>335</v>
      </c>
      <c r="E425" s="60" t="s">
        <v>247</v>
      </c>
      <c r="F425" s="60"/>
      <c r="G425" s="60" t="s">
        <v>198</v>
      </c>
      <c r="H425" s="110" t="s">
        <v>1832</v>
      </c>
      <c r="I425" s="131">
        <v>43119</v>
      </c>
      <c r="J425" s="110" t="s">
        <v>30</v>
      </c>
      <c r="K425" s="60"/>
      <c r="L425" s="60"/>
      <c r="M425" s="110" t="s">
        <v>32</v>
      </c>
      <c r="N425" s="110" t="s">
        <v>1833</v>
      </c>
      <c r="O425" s="60"/>
      <c r="P425" s="60"/>
      <c r="Q425" s="60"/>
      <c r="R425" s="60"/>
      <c r="S425" s="131">
        <v>43124</v>
      </c>
      <c r="T425" s="60">
        <v>1110</v>
      </c>
      <c r="U425" s="60" t="s">
        <v>1759</v>
      </c>
      <c r="V425" s="198">
        <v>1332</v>
      </c>
      <c r="W425" s="132">
        <v>0</v>
      </c>
      <c r="X425" s="110" t="s">
        <v>35</v>
      </c>
      <c r="Y425" s="199"/>
      <c r="Z425" s="132">
        <v>1332</v>
      </c>
      <c r="AA425" s="110" t="s">
        <v>41</v>
      </c>
      <c r="AB425" s="200"/>
    </row>
    <row r="426" spans="1:28" ht="15.75" customHeight="1" x14ac:dyDescent="0.2">
      <c r="A426" s="196">
        <v>43069</v>
      </c>
      <c r="B426" s="197"/>
      <c r="C426" s="110" t="s">
        <v>1834</v>
      </c>
      <c r="D426" s="60" t="s">
        <v>207</v>
      </c>
      <c r="E426" s="60" t="s">
        <v>1835</v>
      </c>
      <c r="F426" s="60"/>
      <c r="G426" s="60" t="s">
        <v>1684</v>
      </c>
      <c r="H426" s="110" t="s">
        <v>1836</v>
      </c>
      <c r="I426" s="131">
        <v>43075</v>
      </c>
      <c r="J426" s="110" t="s">
        <v>30</v>
      </c>
      <c r="K426" s="60" t="s">
        <v>30</v>
      </c>
      <c r="L426" s="60"/>
      <c r="M426" s="110" t="s">
        <v>145</v>
      </c>
      <c r="N426" s="110" t="s">
        <v>1413</v>
      </c>
      <c r="O426" s="60" t="s">
        <v>145</v>
      </c>
      <c r="P426" s="60" t="s">
        <v>1413</v>
      </c>
      <c r="Q426" s="60"/>
      <c r="R426" s="60"/>
      <c r="S426" s="131">
        <v>43116</v>
      </c>
      <c r="T426" s="60">
        <v>1500</v>
      </c>
      <c r="U426" s="60" t="s">
        <v>38</v>
      </c>
      <c r="V426" s="198">
        <v>1800</v>
      </c>
      <c r="W426" s="132">
        <v>0</v>
      </c>
      <c r="X426" s="110" t="s">
        <v>106</v>
      </c>
      <c r="Y426" s="199"/>
      <c r="Z426" s="132">
        <v>1800</v>
      </c>
      <c r="AA426" s="110" t="s">
        <v>41</v>
      </c>
      <c r="AB426" s="200"/>
    </row>
    <row r="427" spans="1:28" ht="15.75" customHeight="1" x14ac:dyDescent="0.2">
      <c r="A427" s="196">
        <v>43103</v>
      </c>
      <c r="B427" s="197"/>
      <c r="C427" s="110" t="s">
        <v>1837</v>
      </c>
      <c r="D427" s="60" t="s">
        <v>207</v>
      </c>
      <c r="E427" s="60" t="s">
        <v>1420</v>
      </c>
      <c r="F427" s="60"/>
      <c r="G427" s="60" t="s">
        <v>1684</v>
      </c>
      <c r="H427" s="110" t="s">
        <v>1838</v>
      </c>
      <c r="I427" s="131">
        <v>43115</v>
      </c>
      <c r="J427" s="110" t="s">
        <v>30</v>
      </c>
      <c r="K427" s="60"/>
      <c r="L427" s="60"/>
      <c r="M427" s="110" t="s">
        <v>32</v>
      </c>
      <c r="N427" s="110" t="s">
        <v>404</v>
      </c>
      <c r="O427" s="60"/>
      <c r="P427" s="60"/>
      <c r="Q427" s="60"/>
      <c r="R427" s="60"/>
      <c r="S427" s="131">
        <v>43118</v>
      </c>
      <c r="T427" s="60">
        <v>1875</v>
      </c>
      <c r="U427" s="60" t="s">
        <v>38</v>
      </c>
      <c r="V427" s="198">
        <v>2250</v>
      </c>
      <c r="W427" s="132">
        <v>0</v>
      </c>
      <c r="X427" s="110" t="s">
        <v>106</v>
      </c>
      <c r="Y427" s="199"/>
      <c r="Z427" s="132">
        <v>2250</v>
      </c>
      <c r="AA427" s="110" t="s">
        <v>41</v>
      </c>
      <c r="AB427" s="200"/>
    </row>
    <row r="428" spans="1:28" ht="15.75" customHeight="1" x14ac:dyDescent="0.2">
      <c r="A428" s="196">
        <v>43457</v>
      </c>
      <c r="B428" s="197"/>
      <c r="C428" s="110" t="s">
        <v>1839</v>
      </c>
      <c r="D428" s="60" t="s">
        <v>1840</v>
      </c>
      <c r="E428" s="60" t="s">
        <v>1841</v>
      </c>
      <c r="F428" s="60"/>
      <c r="G428" s="60" t="s">
        <v>1684</v>
      </c>
      <c r="H428" s="110" t="s">
        <v>1842</v>
      </c>
      <c r="I428" s="131">
        <v>43114</v>
      </c>
      <c r="J428" s="110" t="s">
        <v>30</v>
      </c>
      <c r="K428" s="60"/>
      <c r="L428" s="60"/>
      <c r="M428" s="110" t="s">
        <v>143</v>
      </c>
      <c r="N428" s="110" t="s">
        <v>1016</v>
      </c>
      <c r="O428" s="60"/>
      <c r="P428" s="60"/>
      <c r="Q428" s="60"/>
      <c r="R428" s="60"/>
      <c r="S428" s="131">
        <v>43122</v>
      </c>
      <c r="T428" s="60">
        <v>1500</v>
      </c>
      <c r="U428" s="60" t="s">
        <v>38</v>
      </c>
      <c r="V428" s="198">
        <v>1800</v>
      </c>
      <c r="W428" s="132">
        <v>0</v>
      </c>
      <c r="X428" s="110" t="s">
        <v>106</v>
      </c>
      <c r="Y428" s="199"/>
      <c r="Z428" s="132">
        <v>1800</v>
      </c>
      <c r="AA428" s="110" t="s">
        <v>41</v>
      </c>
      <c r="AB428" s="200"/>
    </row>
    <row r="429" spans="1:28" ht="15.75" customHeight="1" x14ac:dyDescent="0.2">
      <c r="A429" s="196">
        <v>43089</v>
      </c>
      <c r="B429" s="197"/>
      <c r="C429" s="110" t="s">
        <v>1843</v>
      </c>
      <c r="D429" s="60" t="s">
        <v>207</v>
      </c>
      <c r="E429" s="60" t="s">
        <v>1844</v>
      </c>
      <c r="F429" s="60"/>
      <c r="G429" s="60" t="s">
        <v>1684</v>
      </c>
      <c r="H429" s="110" t="s">
        <v>1845</v>
      </c>
      <c r="I429" s="131">
        <v>43121</v>
      </c>
      <c r="J429" s="110" t="s">
        <v>30</v>
      </c>
      <c r="K429" s="60"/>
      <c r="L429" s="60"/>
      <c r="M429" s="110" t="s">
        <v>147</v>
      </c>
      <c r="N429" s="110" t="s">
        <v>537</v>
      </c>
      <c r="O429" s="60"/>
      <c r="P429" s="60"/>
      <c r="Q429" s="60"/>
      <c r="R429" s="60"/>
      <c r="S429" s="131">
        <v>43164</v>
      </c>
      <c r="T429" s="60">
        <v>2250</v>
      </c>
      <c r="U429" s="60" t="s">
        <v>263</v>
      </c>
      <c r="V429" s="198">
        <v>1978.02</v>
      </c>
      <c r="W429" s="132">
        <v>0</v>
      </c>
      <c r="X429" s="110" t="s">
        <v>106</v>
      </c>
      <c r="Y429" s="199"/>
      <c r="Z429" s="132">
        <v>1978.02</v>
      </c>
      <c r="AA429" s="110" t="s">
        <v>405</v>
      </c>
      <c r="AB429" s="200" t="s">
        <v>1587</v>
      </c>
    </row>
    <row r="430" spans="1:28" ht="15.75" customHeight="1" x14ac:dyDescent="0.2">
      <c r="A430" s="196">
        <v>43082</v>
      </c>
      <c r="B430" s="197"/>
      <c r="C430" s="110" t="s">
        <v>1846</v>
      </c>
      <c r="D430" s="60" t="s">
        <v>1263</v>
      </c>
      <c r="E430" s="60" t="s">
        <v>1847</v>
      </c>
      <c r="F430" s="60"/>
      <c r="G430" s="60" t="s">
        <v>198</v>
      </c>
      <c r="H430" s="110" t="s">
        <v>1848</v>
      </c>
      <c r="I430" s="131">
        <v>43126</v>
      </c>
      <c r="J430" s="110" t="s">
        <v>30</v>
      </c>
      <c r="K430" s="60"/>
      <c r="L430" s="60"/>
      <c r="M430" s="110" t="s">
        <v>147</v>
      </c>
      <c r="N430" s="110" t="s">
        <v>1849</v>
      </c>
      <c r="O430" s="60" t="s">
        <v>147</v>
      </c>
      <c r="P430" s="60" t="s">
        <v>1850</v>
      </c>
      <c r="Q430" s="60"/>
      <c r="R430" s="60" t="s">
        <v>1851</v>
      </c>
      <c r="S430" s="131">
        <v>43201</v>
      </c>
      <c r="T430" s="60">
        <v>500</v>
      </c>
      <c r="U430" s="60" t="s">
        <v>38</v>
      </c>
      <c r="V430" s="198">
        <v>600</v>
      </c>
      <c r="W430" s="132">
        <v>0</v>
      </c>
      <c r="X430" s="110" t="s">
        <v>35</v>
      </c>
      <c r="Y430" s="199"/>
      <c r="Z430" s="132">
        <v>600</v>
      </c>
      <c r="AA430" s="110" t="s">
        <v>41</v>
      </c>
      <c r="AB430" s="200"/>
    </row>
    <row r="431" spans="1:28" ht="15.75" customHeight="1" x14ac:dyDescent="0.2">
      <c r="A431" s="196">
        <v>43150</v>
      </c>
      <c r="B431" s="197"/>
      <c r="C431" s="110" t="s">
        <v>1852</v>
      </c>
      <c r="D431" s="60" t="s">
        <v>339</v>
      </c>
      <c r="E431" s="60" t="s">
        <v>1853</v>
      </c>
      <c r="F431" s="60"/>
      <c r="G431" s="60" t="s">
        <v>198</v>
      </c>
      <c r="H431" s="110" t="s">
        <v>1854</v>
      </c>
      <c r="I431" s="131">
        <v>43164</v>
      </c>
      <c r="J431" s="110" t="s">
        <v>30</v>
      </c>
      <c r="K431" s="60"/>
      <c r="L431" s="60"/>
      <c r="M431" s="110" t="s">
        <v>149</v>
      </c>
      <c r="N431" s="110" t="s">
        <v>1241</v>
      </c>
      <c r="O431" s="60"/>
      <c r="P431" s="60"/>
      <c r="Q431" s="60"/>
      <c r="R431" s="60"/>
      <c r="S431" s="131">
        <v>43164</v>
      </c>
      <c r="T431" s="60">
        <v>2950</v>
      </c>
      <c r="U431" s="60" t="s">
        <v>263</v>
      </c>
      <c r="V431" s="198">
        <v>2497.5300000000002</v>
      </c>
      <c r="W431" s="132">
        <v>0</v>
      </c>
      <c r="X431" s="110" t="s">
        <v>35</v>
      </c>
      <c r="Y431" s="199"/>
      <c r="Z431" s="132">
        <v>2497.5300000000002</v>
      </c>
      <c r="AA431" s="110" t="s">
        <v>41</v>
      </c>
      <c r="AB431" s="200" t="s">
        <v>696</v>
      </c>
    </row>
    <row r="432" spans="1:28" ht="15.75" customHeight="1" x14ac:dyDescent="0.2">
      <c r="A432" s="196">
        <v>43111</v>
      </c>
      <c r="B432" s="197"/>
      <c r="C432" s="110" t="s">
        <v>1855</v>
      </c>
      <c r="D432" s="60" t="s">
        <v>1825</v>
      </c>
      <c r="E432" s="60" t="s">
        <v>1856</v>
      </c>
      <c r="F432" s="60"/>
      <c r="G432" s="60" t="s">
        <v>198</v>
      </c>
      <c r="H432" s="110" t="s">
        <v>1857</v>
      </c>
      <c r="I432" s="131">
        <v>43171</v>
      </c>
      <c r="J432" s="110" t="s">
        <v>30</v>
      </c>
      <c r="K432" s="60"/>
      <c r="L432" s="60"/>
      <c r="M432" s="110" t="s">
        <v>147</v>
      </c>
      <c r="N432" s="110" t="s">
        <v>1849</v>
      </c>
      <c r="O432" s="60" t="s">
        <v>147</v>
      </c>
      <c r="P432" s="60" t="s">
        <v>1850</v>
      </c>
      <c r="Q432" s="60" t="s">
        <v>147</v>
      </c>
      <c r="R432" s="60" t="s">
        <v>1851</v>
      </c>
      <c r="S432" s="131">
        <v>43124</v>
      </c>
      <c r="T432" s="60">
        <v>375</v>
      </c>
      <c r="U432" s="60" t="s">
        <v>38</v>
      </c>
      <c r="V432" s="198">
        <v>450</v>
      </c>
      <c r="W432" s="132">
        <v>0</v>
      </c>
      <c r="X432" s="110" t="s">
        <v>35</v>
      </c>
      <c r="Y432" s="199"/>
      <c r="Z432" s="132">
        <v>450</v>
      </c>
      <c r="AA432" s="110" t="s">
        <v>41</v>
      </c>
      <c r="AB432" s="200"/>
    </row>
    <row r="433" spans="1:28" ht="15.75" customHeight="1" x14ac:dyDescent="0.2">
      <c r="A433" s="196">
        <v>43106</v>
      </c>
      <c r="B433" s="197"/>
      <c r="C433" s="110" t="s">
        <v>1858</v>
      </c>
      <c r="D433" s="60" t="s">
        <v>238</v>
      </c>
      <c r="E433" s="60" t="s">
        <v>1859</v>
      </c>
      <c r="F433" s="60"/>
      <c r="G433" s="60" t="s">
        <v>1684</v>
      </c>
      <c r="H433" s="110" t="s">
        <v>1860</v>
      </c>
      <c r="I433" s="131">
        <v>43109</v>
      </c>
      <c r="J433" s="110" t="s">
        <v>30</v>
      </c>
      <c r="K433" s="60"/>
      <c r="L433" s="60"/>
      <c r="M433" s="110" t="s">
        <v>147</v>
      </c>
      <c r="N433" s="110" t="s">
        <v>1861</v>
      </c>
      <c r="O433" s="60"/>
      <c r="P433" s="60"/>
      <c r="Q433" s="60"/>
      <c r="R433" s="60"/>
      <c r="S433" s="131">
        <v>43131</v>
      </c>
      <c r="T433" s="60">
        <v>3605.58</v>
      </c>
      <c r="U433" s="60" t="s">
        <v>34</v>
      </c>
      <c r="V433" s="198">
        <v>3180.08</v>
      </c>
      <c r="W433" s="132">
        <v>0</v>
      </c>
      <c r="X433" s="110" t="s">
        <v>35</v>
      </c>
      <c r="Y433" s="199"/>
      <c r="Z433" s="132">
        <v>3180.08</v>
      </c>
      <c r="AA433" s="110" t="s">
        <v>41</v>
      </c>
      <c r="AB433" s="200"/>
    </row>
    <row r="434" spans="1:28" ht="15.75" customHeight="1" x14ac:dyDescent="0.2">
      <c r="A434" s="196">
        <v>43056</v>
      </c>
      <c r="B434" s="197"/>
      <c r="C434" s="110" t="s">
        <v>1862</v>
      </c>
      <c r="D434" s="60" t="s">
        <v>411</v>
      </c>
      <c r="E434" s="60" t="s">
        <v>1863</v>
      </c>
      <c r="F434" s="60"/>
      <c r="G434" s="60" t="s">
        <v>1684</v>
      </c>
      <c r="H434" s="110" t="s">
        <v>1864</v>
      </c>
      <c r="I434" s="131">
        <v>43122</v>
      </c>
      <c r="J434" s="110" t="s">
        <v>30</v>
      </c>
      <c r="K434" s="60"/>
      <c r="L434" s="60"/>
      <c r="M434" s="110" t="s">
        <v>1181</v>
      </c>
      <c r="N434" s="110" t="s">
        <v>1413</v>
      </c>
      <c r="O434" s="60"/>
      <c r="P434" s="60"/>
      <c r="Q434" s="60"/>
      <c r="R434" s="60"/>
      <c r="S434" s="131">
        <v>43152</v>
      </c>
      <c r="T434" s="60">
        <v>447</v>
      </c>
      <c r="U434" s="60" t="s">
        <v>38</v>
      </c>
      <c r="V434" s="198">
        <v>536.4</v>
      </c>
      <c r="W434" s="132">
        <v>0</v>
      </c>
      <c r="X434" s="110" t="s">
        <v>115</v>
      </c>
      <c r="Y434" s="199"/>
      <c r="Z434" s="132">
        <v>536.4</v>
      </c>
      <c r="AA434" s="110" t="s">
        <v>41</v>
      </c>
      <c r="AB434" s="200"/>
    </row>
    <row r="435" spans="1:28" ht="15.75" customHeight="1" x14ac:dyDescent="0.2">
      <c r="A435" s="196">
        <v>43074</v>
      </c>
      <c r="B435" s="197"/>
      <c r="C435" s="110" t="s">
        <v>1865</v>
      </c>
      <c r="D435" s="60" t="s">
        <v>908</v>
      </c>
      <c r="E435" s="60" t="s">
        <v>1866</v>
      </c>
      <c r="F435" s="60"/>
      <c r="G435" s="60" t="s">
        <v>1684</v>
      </c>
      <c r="H435" s="110" t="s">
        <v>1867</v>
      </c>
      <c r="I435" s="131">
        <v>43117</v>
      </c>
      <c r="J435" s="110" t="s">
        <v>30</v>
      </c>
      <c r="K435" s="60"/>
      <c r="L435" s="60"/>
      <c r="M435" s="110" t="s">
        <v>147</v>
      </c>
      <c r="N435" s="110" t="s">
        <v>1868</v>
      </c>
      <c r="O435" s="60"/>
      <c r="P435" s="60"/>
      <c r="Q435" s="60"/>
      <c r="R435" s="60"/>
      <c r="S435" s="131">
        <v>43138</v>
      </c>
      <c r="T435" s="60">
        <v>447</v>
      </c>
      <c r="U435" s="60" t="s">
        <v>38</v>
      </c>
      <c r="V435" s="198">
        <v>536.4</v>
      </c>
      <c r="W435" s="132">
        <v>0</v>
      </c>
      <c r="X435" s="110" t="s">
        <v>35</v>
      </c>
      <c r="Y435" s="199"/>
      <c r="Z435" s="132">
        <v>536.4</v>
      </c>
      <c r="AA435" s="110" t="s">
        <v>41</v>
      </c>
      <c r="AB435" s="200"/>
    </row>
    <row r="436" spans="1:28" ht="15.75" customHeight="1" x14ac:dyDescent="0.2">
      <c r="A436" s="196">
        <v>43100</v>
      </c>
      <c r="B436" s="197"/>
      <c r="C436" s="110" t="s">
        <v>1869</v>
      </c>
      <c r="D436" s="60" t="s">
        <v>370</v>
      </c>
      <c r="E436" s="60" t="s">
        <v>371</v>
      </c>
      <c r="F436" s="60"/>
      <c r="G436" s="60" t="s">
        <v>198</v>
      </c>
      <c r="H436" s="110" t="s">
        <v>1870</v>
      </c>
      <c r="I436" s="131">
        <v>43137</v>
      </c>
      <c r="J436" s="110" t="s">
        <v>30</v>
      </c>
      <c r="K436" s="60"/>
      <c r="L436" s="60"/>
      <c r="M436" s="110" t="s">
        <v>147</v>
      </c>
      <c r="N436" s="110" t="s">
        <v>1579</v>
      </c>
      <c r="O436" s="60" t="s">
        <v>147</v>
      </c>
      <c r="P436" s="60" t="s">
        <v>742</v>
      </c>
      <c r="Q436" s="60"/>
      <c r="R436" s="60"/>
      <c r="S436" s="131">
        <v>43126</v>
      </c>
      <c r="T436" s="60">
        <v>2727</v>
      </c>
      <c r="U436" s="60" t="s">
        <v>263</v>
      </c>
      <c r="V436" s="198">
        <v>2397.36</v>
      </c>
      <c r="W436" s="132">
        <v>0</v>
      </c>
      <c r="X436" s="110" t="s">
        <v>35</v>
      </c>
      <c r="Y436" s="199"/>
      <c r="Z436" s="132">
        <v>2397.36</v>
      </c>
      <c r="AA436" s="110" t="s">
        <v>41</v>
      </c>
      <c r="AB436" s="200" t="s">
        <v>696</v>
      </c>
    </row>
    <row r="437" spans="1:28" ht="15.75" customHeight="1" x14ac:dyDescent="0.2">
      <c r="A437" s="196">
        <v>43111</v>
      </c>
      <c r="B437" s="197"/>
      <c r="C437" s="110" t="s">
        <v>1871</v>
      </c>
      <c r="D437" s="60" t="s">
        <v>1178</v>
      </c>
      <c r="E437" s="60" t="s">
        <v>1590</v>
      </c>
      <c r="F437" s="60"/>
      <c r="G437" s="60" t="s">
        <v>198</v>
      </c>
      <c r="H437" s="110" t="s">
        <v>1872</v>
      </c>
      <c r="I437" s="131">
        <v>43145</v>
      </c>
      <c r="J437" s="110" t="s">
        <v>30</v>
      </c>
      <c r="K437" s="60" t="s">
        <v>30</v>
      </c>
      <c r="L437" s="60"/>
      <c r="M437" s="110" t="s">
        <v>32</v>
      </c>
      <c r="N437" s="110" t="s">
        <v>1252</v>
      </c>
      <c r="O437" s="60" t="s">
        <v>32</v>
      </c>
      <c r="P437" s="60" t="s">
        <v>1253</v>
      </c>
      <c r="Q437" s="60"/>
      <c r="R437" s="60"/>
      <c r="S437" s="131">
        <v>43133</v>
      </c>
      <c r="T437" s="60">
        <v>3692</v>
      </c>
      <c r="U437" s="60" t="s">
        <v>263</v>
      </c>
      <c r="V437" s="198">
        <v>3245.71</v>
      </c>
      <c r="W437" s="132">
        <v>0</v>
      </c>
      <c r="X437" s="110" t="s">
        <v>35</v>
      </c>
      <c r="Y437" s="199"/>
      <c r="Z437" s="132">
        <v>3245.71</v>
      </c>
      <c r="AA437" s="110" t="s">
        <v>42</v>
      </c>
      <c r="AB437" s="200" t="s">
        <v>1873</v>
      </c>
    </row>
    <row r="438" spans="1:28" ht="15.75" customHeight="1" x14ac:dyDescent="0.2">
      <c r="A438" s="196" t="s">
        <v>1874</v>
      </c>
      <c r="B438" s="197"/>
      <c r="C438" s="110" t="s">
        <v>1875</v>
      </c>
      <c r="D438" s="60" t="s">
        <v>1876</v>
      </c>
      <c r="E438" s="60" t="s">
        <v>1877</v>
      </c>
      <c r="F438" s="60"/>
      <c r="G438" s="60" t="s">
        <v>1684</v>
      </c>
      <c r="H438" s="110" t="s">
        <v>1878</v>
      </c>
      <c r="I438" s="131" t="s">
        <v>1879</v>
      </c>
      <c r="J438" s="110" t="s">
        <v>30</v>
      </c>
      <c r="K438" s="60"/>
      <c r="L438" s="60"/>
      <c r="M438" s="110" t="s">
        <v>32</v>
      </c>
      <c r="N438" s="110" t="s">
        <v>1880</v>
      </c>
      <c r="O438" s="60"/>
      <c r="P438" s="60"/>
      <c r="Q438" s="60"/>
      <c r="R438" s="60"/>
      <c r="S438" s="131" t="s">
        <v>1881</v>
      </c>
      <c r="T438" s="60">
        <v>1050</v>
      </c>
      <c r="U438" s="60" t="s">
        <v>38</v>
      </c>
      <c r="V438" s="198">
        <v>1260</v>
      </c>
      <c r="W438" s="132">
        <v>0</v>
      </c>
      <c r="X438" s="110" t="s">
        <v>35</v>
      </c>
      <c r="Y438" s="199"/>
      <c r="Z438" s="132">
        <v>1260</v>
      </c>
      <c r="AA438" s="110" t="s">
        <v>41</v>
      </c>
      <c r="AB438" s="200" t="s">
        <v>696</v>
      </c>
    </row>
    <row r="439" spans="1:28" ht="15.75" customHeight="1" x14ac:dyDescent="0.2">
      <c r="A439" s="196">
        <v>43119</v>
      </c>
      <c r="B439" s="197"/>
      <c r="C439" s="110" t="s">
        <v>1882</v>
      </c>
      <c r="D439" s="60" t="s">
        <v>392</v>
      </c>
      <c r="E439" s="60" t="s">
        <v>247</v>
      </c>
      <c r="F439" s="60"/>
      <c r="G439" s="60" t="s">
        <v>198</v>
      </c>
      <c r="H439" s="110" t="s">
        <v>1883</v>
      </c>
      <c r="I439" s="131">
        <v>43133</v>
      </c>
      <c r="J439" s="110" t="s">
        <v>30</v>
      </c>
      <c r="K439" s="60"/>
      <c r="L439" s="60"/>
      <c r="M439" s="110" t="s">
        <v>147</v>
      </c>
      <c r="N439" s="110" t="s">
        <v>537</v>
      </c>
      <c r="O439" s="60"/>
      <c r="P439" s="60"/>
      <c r="Q439" s="60"/>
      <c r="R439" s="60"/>
      <c r="S439" s="131">
        <v>43152</v>
      </c>
      <c r="T439" s="60">
        <v>1165</v>
      </c>
      <c r="U439" s="60" t="s">
        <v>38</v>
      </c>
      <c r="V439" s="198">
        <v>1398</v>
      </c>
      <c r="W439" s="132">
        <v>0</v>
      </c>
      <c r="X439" s="110" t="s">
        <v>35</v>
      </c>
      <c r="Y439" s="199"/>
      <c r="Z439" s="132">
        <v>1398</v>
      </c>
      <c r="AA439" s="110" t="s">
        <v>41</v>
      </c>
      <c r="AB439" s="200"/>
    </row>
    <row r="440" spans="1:28" ht="15.75" customHeight="1" x14ac:dyDescent="0.2">
      <c r="A440" s="196">
        <v>42969</v>
      </c>
      <c r="B440" s="197"/>
      <c r="C440" s="110" t="s">
        <v>1884</v>
      </c>
      <c r="D440" s="60" t="s">
        <v>718</v>
      </c>
      <c r="E440" s="60" t="s">
        <v>740</v>
      </c>
      <c r="F440" s="60"/>
      <c r="G440" s="60" t="s">
        <v>1684</v>
      </c>
      <c r="H440" s="110" t="s">
        <v>1885</v>
      </c>
      <c r="I440" s="131">
        <v>42990</v>
      </c>
      <c r="J440" s="110" t="s">
        <v>30</v>
      </c>
      <c r="K440" s="60"/>
      <c r="L440" s="60"/>
      <c r="M440" s="110" t="s">
        <v>147</v>
      </c>
      <c r="N440" s="110" t="s">
        <v>390</v>
      </c>
      <c r="O440" s="60"/>
      <c r="P440" s="60"/>
      <c r="Q440" s="60"/>
      <c r="R440" s="60"/>
      <c r="S440" s="131">
        <v>43133</v>
      </c>
      <c r="T440" s="60">
        <v>1950</v>
      </c>
      <c r="U440" s="60" t="s">
        <v>263</v>
      </c>
      <c r="V440" s="198">
        <v>1723.75</v>
      </c>
      <c r="W440" s="132">
        <v>0</v>
      </c>
      <c r="X440" s="110" t="s">
        <v>35</v>
      </c>
      <c r="Y440" s="199"/>
      <c r="Z440" s="132">
        <v>1723.76</v>
      </c>
      <c r="AA440" s="110" t="s">
        <v>41</v>
      </c>
      <c r="AB440" s="200" t="s">
        <v>696</v>
      </c>
    </row>
    <row r="441" spans="1:28" ht="15.75" customHeight="1" x14ac:dyDescent="0.2">
      <c r="A441" s="196">
        <v>43120</v>
      </c>
      <c r="B441" s="197"/>
      <c r="C441" s="110" t="s">
        <v>1886</v>
      </c>
      <c r="D441" s="60" t="s">
        <v>370</v>
      </c>
      <c r="E441" s="60" t="s">
        <v>378</v>
      </c>
      <c r="F441" s="60"/>
      <c r="G441" s="60" t="s">
        <v>1684</v>
      </c>
      <c r="H441" s="110" t="s">
        <v>1887</v>
      </c>
      <c r="I441" s="131">
        <v>43166</v>
      </c>
      <c r="J441" s="110" t="s">
        <v>30</v>
      </c>
      <c r="K441" s="60" t="s">
        <v>30</v>
      </c>
      <c r="L441" s="60" t="s">
        <v>117</v>
      </c>
      <c r="M441" s="110" t="s">
        <v>147</v>
      </c>
      <c r="N441" s="110" t="s">
        <v>1888</v>
      </c>
      <c r="O441" s="60" t="s">
        <v>147</v>
      </c>
      <c r="P441" s="60" t="s">
        <v>1509</v>
      </c>
      <c r="Q441" s="60" t="s">
        <v>117</v>
      </c>
      <c r="R441" s="60" t="s">
        <v>1889</v>
      </c>
      <c r="S441" s="131">
        <v>43164</v>
      </c>
      <c r="T441" s="60">
        <v>2727</v>
      </c>
      <c r="U441" s="60" t="s">
        <v>263</v>
      </c>
      <c r="V441" s="198">
        <v>2308.7399999999998</v>
      </c>
      <c r="W441" s="132">
        <v>0</v>
      </c>
      <c r="X441" s="110" t="s">
        <v>35</v>
      </c>
      <c r="Y441" s="199"/>
      <c r="Z441" s="132">
        <v>2308.7399999999998</v>
      </c>
      <c r="AA441" s="110" t="s">
        <v>41</v>
      </c>
      <c r="AB441" s="200" t="s">
        <v>696</v>
      </c>
    </row>
    <row r="442" spans="1:28" ht="15.75" customHeight="1" x14ac:dyDescent="0.2">
      <c r="A442" s="196">
        <v>43124</v>
      </c>
      <c r="B442" s="197"/>
      <c r="C442" s="110" t="s">
        <v>1890</v>
      </c>
      <c r="D442" s="60" t="s">
        <v>718</v>
      </c>
      <c r="E442" s="60" t="s">
        <v>1438</v>
      </c>
      <c r="F442" s="60"/>
      <c r="G442" s="60" t="s">
        <v>1646</v>
      </c>
      <c r="H442" s="110" t="s">
        <v>1891</v>
      </c>
      <c r="I442" s="131">
        <v>43131</v>
      </c>
      <c r="J442" s="110" t="s">
        <v>30</v>
      </c>
      <c r="K442" s="60" t="s">
        <v>30</v>
      </c>
      <c r="L442" s="60" t="s">
        <v>30</v>
      </c>
      <c r="M442" s="110" t="s">
        <v>147</v>
      </c>
      <c r="N442" s="110" t="s">
        <v>1137</v>
      </c>
      <c r="O442" s="60" t="s">
        <v>147</v>
      </c>
      <c r="P442" s="60" t="s">
        <v>374</v>
      </c>
      <c r="Q442" s="60" t="s">
        <v>147</v>
      </c>
      <c r="R442" s="60" t="s">
        <v>1483</v>
      </c>
      <c r="S442" s="131">
        <v>43175</v>
      </c>
      <c r="T442" s="60">
        <v>1950</v>
      </c>
      <c r="U442" s="60" t="s">
        <v>263</v>
      </c>
      <c r="V442" s="198">
        <v>1714.29</v>
      </c>
      <c r="W442" s="132">
        <v>0</v>
      </c>
      <c r="X442" s="110" t="s">
        <v>35</v>
      </c>
      <c r="Y442" s="199"/>
      <c r="Z442" s="132">
        <v>1714.29</v>
      </c>
      <c r="AA442" s="110" t="s">
        <v>41</v>
      </c>
      <c r="AB442" s="200" t="s">
        <v>696</v>
      </c>
    </row>
    <row r="443" spans="1:28" ht="15.75" customHeight="1" x14ac:dyDescent="0.2">
      <c r="A443" s="196">
        <v>43119</v>
      </c>
      <c r="B443" s="197"/>
      <c r="C443" s="110" t="s">
        <v>1892</v>
      </c>
      <c r="D443" s="60" t="s">
        <v>370</v>
      </c>
      <c r="E443" s="60" t="s">
        <v>371</v>
      </c>
      <c r="F443" s="60"/>
      <c r="G443" s="60" t="s">
        <v>198</v>
      </c>
      <c r="H443" s="110" t="s">
        <v>1893</v>
      </c>
      <c r="I443" s="131">
        <v>43164</v>
      </c>
      <c r="J443" s="110" t="s">
        <v>30</v>
      </c>
      <c r="K443" s="60"/>
      <c r="L443" s="60"/>
      <c r="M443" s="110" t="s">
        <v>147</v>
      </c>
      <c r="N443" s="110" t="s">
        <v>1611</v>
      </c>
      <c r="O443" s="60"/>
      <c r="P443" s="60"/>
      <c r="Q443" s="60"/>
      <c r="R443" s="60"/>
      <c r="S443" s="131">
        <v>43153</v>
      </c>
      <c r="T443" s="60">
        <v>2727</v>
      </c>
      <c r="U443" s="60" t="s">
        <v>263</v>
      </c>
      <c r="V443" s="198">
        <v>2397.36</v>
      </c>
      <c r="W443" s="132">
        <v>0</v>
      </c>
      <c r="X443" s="110" t="s">
        <v>35</v>
      </c>
      <c r="Y443" s="199"/>
      <c r="Z443" s="132">
        <v>2397.36</v>
      </c>
      <c r="AA443" s="110" t="s">
        <v>41</v>
      </c>
      <c r="AB443" s="200"/>
    </row>
    <row r="444" spans="1:28" ht="15.75" customHeight="1" x14ac:dyDescent="0.2">
      <c r="A444" s="196">
        <v>43039</v>
      </c>
      <c r="B444" s="197"/>
      <c r="C444" s="110" t="s">
        <v>1894</v>
      </c>
      <c r="D444" s="60" t="s">
        <v>370</v>
      </c>
      <c r="E444" s="60" t="s">
        <v>1895</v>
      </c>
      <c r="F444" s="60"/>
      <c r="G444" s="60" t="s">
        <v>1684</v>
      </c>
      <c r="H444" s="110" t="s">
        <v>1896</v>
      </c>
      <c r="I444" s="131">
        <v>43112</v>
      </c>
      <c r="J444" s="110" t="s">
        <v>30</v>
      </c>
      <c r="K444" s="60" t="s">
        <v>30</v>
      </c>
      <c r="L444" s="60" t="s">
        <v>30</v>
      </c>
      <c r="M444" s="110" t="s">
        <v>147</v>
      </c>
      <c r="N444" s="110" t="s">
        <v>1506</v>
      </c>
      <c r="O444" s="60" t="s">
        <v>147</v>
      </c>
      <c r="P444" s="60" t="s">
        <v>1897</v>
      </c>
      <c r="Q444" s="60" t="s">
        <v>147</v>
      </c>
      <c r="R444" s="60" t="s">
        <v>1294</v>
      </c>
      <c r="S444" s="131">
        <v>43164</v>
      </c>
      <c r="T444" s="60">
        <v>2727</v>
      </c>
      <c r="U444" s="60" t="s">
        <v>263</v>
      </c>
      <c r="V444" s="198">
        <v>2308.7399999999998</v>
      </c>
      <c r="W444" s="132">
        <v>0</v>
      </c>
      <c r="X444" s="110" t="s">
        <v>35</v>
      </c>
      <c r="Y444" s="199"/>
      <c r="Z444" s="132">
        <v>2308.73</v>
      </c>
      <c r="AA444" s="110" t="s">
        <v>41</v>
      </c>
      <c r="AB444" s="200" t="s">
        <v>696</v>
      </c>
    </row>
    <row r="445" spans="1:28" ht="15.75" customHeight="1" x14ac:dyDescent="0.2">
      <c r="A445" s="196">
        <v>43129</v>
      </c>
      <c r="B445" s="197"/>
      <c r="C445" s="110" t="s">
        <v>1898</v>
      </c>
      <c r="D445" s="60" t="s">
        <v>207</v>
      </c>
      <c r="E445" s="60" t="s">
        <v>1899</v>
      </c>
      <c r="F445" s="60"/>
      <c r="G445" s="60" t="s">
        <v>1684</v>
      </c>
      <c r="H445" s="110" t="s">
        <v>1900</v>
      </c>
      <c r="I445" s="131">
        <v>43133</v>
      </c>
      <c r="J445" s="110" t="s">
        <v>30</v>
      </c>
      <c r="K445" s="60"/>
      <c r="L445" s="60"/>
      <c r="M445" s="110" t="s">
        <v>147</v>
      </c>
      <c r="N445" s="110" t="s">
        <v>1036</v>
      </c>
      <c r="O445" s="60"/>
      <c r="P445" s="60"/>
      <c r="Q445" s="60"/>
      <c r="R445" s="60"/>
      <c r="S445" s="131">
        <v>43174</v>
      </c>
      <c r="T445" s="60">
        <v>2250</v>
      </c>
      <c r="U445" s="60" t="s">
        <v>38</v>
      </c>
      <c r="V445" s="198">
        <v>2700</v>
      </c>
      <c r="W445" s="132">
        <v>0</v>
      </c>
      <c r="X445" s="110" t="s">
        <v>106</v>
      </c>
      <c r="Y445" s="199"/>
      <c r="Z445" s="132">
        <v>2700</v>
      </c>
      <c r="AA445" s="110" t="s">
        <v>41</v>
      </c>
      <c r="AB445" s="200"/>
    </row>
    <row r="446" spans="1:28" ht="15.75" customHeight="1" x14ac:dyDescent="0.2">
      <c r="A446" s="196">
        <v>43125</v>
      </c>
      <c r="B446" s="197"/>
      <c r="C446" s="110" t="s">
        <v>1901</v>
      </c>
      <c r="D446" s="60" t="s">
        <v>370</v>
      </c>
      <c r="E446" s="60" t="s">
        <v>371</v>
      </c>
      <c r="F446" s="60"/>
      <c r="G446" s="60" t="s">
        <v>198</v>
      </c>
      <c r="H446" s="110" t="s">
        <v>1902</v>
      </c>
      <c r="I446" s="131">
        <v>43164</v>
      </c>
      <c r="J446" s="110" t="s">
        <v>30</v>
      </c>
      <c r="K446" s="60" t="s">
        <v>30</v>
      </c>
      <c r="L446" s="60"/>
      <c r="M446" s="110" t="s">
        <v>147</v>
      </c>
      <c r="N446" s="110" t="s">
        <v>1673</v>
      </c>
      <c r="O446" s="60" t="s">
        <v>147</v>
      </c>
      <c r="P446" s="60" t="s">
        <v>1903</v>
      </c>
      <c r="Q446" s="60"/>
      <c r="R446" s="60"/>
      <c r="S446" s="131">
        <v>43153</v>
      </c>
      <c r="T446" s="60">
        <v>2064</v>
      </c>
      <c r="U446" s="60" t="s">
        <v>263</v>
      </c>
      <c r="V446" s="198">
        <v>1814.5</v>
      </c>
      <c r="W446" s="132">
        <v>0</v>
      </c>
      <c r="X446" s="110" t="s">
        <v>35</v>
      </c>
      <c r="Y446" s="199"/>
      <c r="Z446" s="132">
        <v>1814.51</v>
      </c>
      <c r="AA446" s="110" t="s">
        <v>41</v>
      </c>
      <c r="AB446" s="200" t="s">
        <v>696</v>
      </c>
    </row>
    <row r="447" spans="1:28" ht="15.75" customHeight="1" x14ac:dyDescent="0.2">
      <c r="A447" s="196">
        <v>43104</v>
      </c>
      <c r="B447" s="197"/>
      <c r="C447" s="110" t="s">
        <v>1904</v>
      </c>
      <c r="D447" s="60" t="s">
        <v>392</v>
      </c>
      <c r="E447" s="60" t="s">
        <v>1905</v>
      </c>
      <c r="F447" s="60"/>
      <c r="G447" s="60" t="s">
        <v>198</v>
      </c>
      <c r="H447" s="110" t="s">
        <v>1906</v>
      </c>
      <c r="I447" s="131">
        <v>43129</v>
      </c>
      <c r="J447" s="110" t="s">
        <v>30</v>
      </c>
      <c r="K447" s="60"/>
      <c r="L447" s="60"/>
      <c r="M447" s="110" t="s">
        <v>147</v>
      </c>
      <c r="N447" s="110" t="s">
        <v>1681</v>
      </c>
      <c r="O447" s="60"/>
      <c r="P447" s="60"/>
      <c r="Q447" s="60"/>
      <c r="R447" s="60"/>
      <c r="S447" s="131">
        <v>43180</v>
      </c>
      <c r="T447" s="60">
        <v>1110</v>
      </c>
      <c r="U447" s="60" t="s">
        <v>38</v>
      </c>
      <c r="V447" s="198">
        <v>1332</v>
      </c>
      <c r="W447" s="132">
        <v>0</v>
      </c>
      <c r="X447" s="110" t="s">
        <v>35</v>
      </c>
      <c r="Y447" s="199"/>
      <c r="Z447" s="132">
        <v>1332</v>
      </c>
      <c r="AA447" s="110" t="s">
        <v>41</v>
      </c>
      <c r="AB447" s="200"/>
    </row>
    <row r="448" spans="1:28" ht="15.75" customHeight="1" x14ac:dyDescent="0.2">
      <c r="A448" s="196">
        <v>43130</v>
      </c>
      <c r="B448" s="197"/>
      <c r="C448" s="110" t="s">
        <v>1907</v>
      </c>
      <c r="D448" s="60" t="s">
        <v>1790</v>
      </c>
      <c r="E448" s="60" t="s">
        <v>433</v>
      </c>
      <c r="F448" s="60"/>
      <c r="G448" s="60" t="s">
        <v>1684</v>
      </c>
      <c r="H448" s="110" t="s">
        <v>1908</v>
      </c>
      <c r="I448" s="131">
        <v>43171</v>
      </c>
      <c r="J448" s="110" t="s">
        <v>30</v>
      </c>
      <c r="K448" s="60" t="s">
        <v>30</v>
      </c>
      <c r="L448" s="60" t="s">
        <v>30</v>
      </c>
      <c r="M448" s="110" t="s">
        <v>147</v>
      </c>
      <c r="N448" s="110" t="s">
        <v>1220</v>
      </c>
      <c r="O448" s="60" t="s">
        <v>147</v>
      </c>
      <c r="P448" s="60" t="s">
        <v>1909</v>
      </c>
      <c r="Q448" s="60" t="s">
        <v>147</v>
      </c>
      <c r="R448" s="60" t="s">
        <v>1100</v>
      </c>
      <c r="S448" s="131">
        <v>43159</v>
      </c>
      <c r="T448" s="60">
        <v>1360</v>
      </c>
      <c r="U448" s="60" t="s">
        <v>38</v>
      </c>
      <c r="V448" s="198">
        <v>1632</v>
      </c>
      <c r="W448" s="132">
        <v>0</v>
      </c>
      <c r="X448" s="110" t="s">
        <v>105</v>
      </c>
      <c r="Y448" s="199"/>
      <c r="Z448" s="132">
        <v>1632</v>
      </c>
      <c r="AA448" s="110" t="s">
        <v>41</v>
      </c>
      <c r="AB448" s="200"/>
    </row>
    <row r="449" spans="1:28" ht="15.75" customHeight="1" x14ac:dyDescent="0.2">
      <c r="A449" s="196">
        <v>43128</v>
      </c>
      <c r="B449" s="197"/>
      <c r="C449" s="110" t="s">
        <v>1910</v>
      </c>
      <c r="D449" s="60" t="s">
        <v>1911</v>
      </c>
      <c r="E449" s="60" t="s">
        <v>1912</v>
      </c>
      <c r="F449" s="60"/>
      <c r="G449" s="60" t="s">
        <v>1684</v>
      </c>
      <c r="H449" s="110" t="s">
        <v>1913</v>
      </c>
      <c r="I449" s="131">
        <v>43138</v>
      </c>
      <c r="J449" s="110" t="s">
        <v>30</v>
      </c>
      <c r="K449" s="60" t="s">
        <v>117</v>
      </c>
      <c r="L449" s="60"/>
      <c r="M449" s="110" t="s">
        <v>147</v>
      </c>
      <c r="N449" s="110" t="s">
        <v>318</v>
      </c>
      <c r="O449" s="60" t="s">
        <v>117</v>
      </c>
      <c r="P449" s="60" t="s">
        <v>1914</v>
      </c>
      <c r="Q449" s="60"/>
      <c r="R449" s="60"/>
      <c r="S449" s="131">
        <v>43175</v>
      </c>
      <c r="T449" s="60">
        <v>1439.95</v>
      </c>
      <c r="U449" s="60" t="s">
        <v>38</v>
      </c>
      <c r="V449" s="198">
        <v>1727.94</v>
      </c>
      <c r="W449" s="132">
        <v>0</v>
      </c>
      <c r="X449" s="110" t="s">
        <v>35</v>
      </c>
      <c r="Y449" s="199"/>
      <c r="Z449" s="132">
        <v>1727.94</v>
      </c>
      <c r="AA449" s="110" t="s">
        <v>41</v>
      </c>
      <c r="AB449" s="200" t="s">
        <v>696</v>
      </c>
    </row>
    <row r="450" spans="1:28" ht="15.75" customHeight="1" x14ac:dyDescent="0.2">
      <c r="A450" s="196">
        <v>43120</v>
      </c>
      <c r="B450" s="197"/>
      <c r="C450" s="110" t="s">
        <v>1915</v>
      </c>
      <c r="D450" s="60" t="s">
        <v>207</v>
      </c>
      <c r="E450" s="60" t="s">
        <v>1574</v>
      </c>
      <c r="F450" s="60"/>
      <c r="G450" s="60" t="s">
        <v>1684</v>
      </c>
      <c r="H450" s="110" t="s">
        <v>1916</v>
      </c>
      <c r="I450" s="131">
        <v>43132</v>
      </c>
      <c r="J450" s="110" t="s">
        <v>30</v>
      </c>
      <c r="K450" s="60" t="s">
        <v>30</v>
      </c>
      <c r="L450" s="60"/>
      <c r="M450" s="110" t="s">
        <v>32</v>
      </c>
      <c r="N450" s="110" t="s">
        <v>1917</v>
      </c>
      <c r="O450" s="60" t="s">
        <v>32</v>
      </c>
      <c r="P450" s="60" t="s">
        <v>1918</v>
      </c>
      <c r="Q450" s="60"/>
      <c r="R450" s="60"/>
      <c r="S450" s="131">
        <v>43145</v>
      </c>
      <c r="T450" s="60">
        <v>1875</v>
      </c>
      <c r="U450" s="60" t="s">
        <v>38</v>
      </c>
      <c r="V450" s="198">
        <v>2250</v>
      </c>
      <c r="W450" s="132">
        <v>0</v>
      </c>
      <c r="X450" s="110" t="s">
        <v>106</v>
      </c>
      <c r="Y450" s="199"/>
      <c r="Z450" s="132">
        <v>2250</v>
      </c>
      <c r="AA450" s="110" t="s">
        <v>41</v>
      </c>
      <c r="AB450" s="200"/>
    </row>
    <row r="451" spans="1:28" ht="15.75" customHeight="1" x14ac:dyDescent="0.2">
      <c r="A451" s="196">
        <v>43138</v>
      </c>
      <c r="B451" s="197"/>
      <c r="C451" s="110" t="s">
        <v>1919</v>
      </c>
      <c r="D451" s="60" t="s">
        <v>335</v>
      </c>
      <c r="E451" s="60" t="s">
        <v>1920</v>
      </c>
      <c r="F451" s="60"/>
      <c r="G451" s="60" t="s">
        <v>198</v>
      </c>
      <c r="H451" s="110" t="s">
        <v>1921</v>
      </c>
      <c r="I451" s="131">
        <v>43157</v>
      </c>
      <c r="J451" s="110" t="s">
        <v>30</v>
      </c>
      <c r="K451" s="60" t="s">
        <v>30</v>
      </c>
      <c r="L451" s="60"/>
      <c r="M451" s="110" t="s">
        <v>149</v>
      </c>
      <c r="N451" s="110" t="s">
        <v>1922</v>
      </c>
      <c r="O451" s="60" t="s">
        <v>149</v>
      </c>
      <c r="P451" s="60" t="s">
        <v>887</v>
      </c>
      <c r="Q451" s="60"/>
      <c r="R451" s="60"/>
      <c r="S451" s="131">
        <v>43166</v>
      </c>
      <c r="T451" s="60">
        <v>1165</v>
      </c>
      <c r="U451" s="60" t="s">
        <v>38</v>
      </c>
      <c r="V451" s="198">
        <v>1398</v>
      </c>
      <c r="W451" s="132">
        <v>0</v>
      </c>
      <c r="X451" s="110" t="s">
        <v>35</v>
      </c>
      <c r="Y451" s="199"/>
      <c r="Z451" s="132">
        <v>1398</v>
      </c>
      <c r="AA451" s="110" t="s">
        <v>41</v>
      </c>
      <c r="AB451" s="200"/>
    </row>
    <row r="452" spans="1:28" ht="15.75" customHeight="1" x14ac:dyDescent="0.2">
      <c r="A452" s="196">
        <v>43136</v>
      </c>
      <c r="B452" s="197"/>
      <c r="C452" s="110" t="s">
        <v>1923</v>
      </c>
      <c r="D452" s="60" t="s">
        <v>238</v>
      </c>
      <c r="E452" s="60" t="s">
        <v>1924</v>
      </c>
      <c r="F452" s="60"/>
      <c r="G452" s="60" t="s">
        <v>1684</v>
      </c>
      <c r="H452" s="110" t="s">
        <v>1925</v>
      </c>
      <c r="I452" s="131">
        <v>43138</v>
      </c>
      <c r="J452" s="110" t="s">
        <v>30</v>
      </c>
      <c r="K452" s="60"/>
      <c r="L452" s="60"/>
      <c r="M452" s="110" t="s">
        <v>143</v>
      </c>
      <c r="N452" s="110" t="s">
        <v>1820</v>
      </c>
      <c r="O452" s="60"/>
      <c r="P452" s="60"/>
      <c r="Q452" s="60"/>
      <c r="R452" s="60"/>
      <c r="S452" s="131">
        <v>43159</v>
      </c>
      <c r="T452" s="60">
        <v>3605.58</v>
      </c>
      <c r="U452" s="60" t="s">
        <v>34</v>
      </c>
      <c r="V452" s="198">
        <v>3162.23</v>
      </c>
      <c r="W452" s="132">
        <v>0</v>
      </c>
      <c r="X452" s="110" t="s">
        <v>35</v>
      </c>
      <c r="Y452" s="199"/>
      <c r="Z452" s="132">
        <v>3162.23</v>
      </c>
      <c r="AA452" s="110" t="s">
        <v>41</v>
      </c>
      <c r="AB452" s="200"/>
    </row>
    <row r="453" spans="1:28" ht="15.75" customHeight="1" x14ac:dyDescent="0.2">
      <c r="A453" s="196">
        <v>43146</v>
      </c>
      <c r="B453" s="197"/>
      <c r="C453" s="110" t="s">
        <v>1926</v>
      </c>
      <c r="D453" s="60" t="s">
        <v>344</v>
      </c>
      <c r="E453" s="60" t="s">
        <v>1927</v>
      </c>
      <c r="F453" s="60"/>
      <c r="G453" s="60" t="s">
        <v>1684</v>
      </c>
      <c r="H453" s="110" t="s">
        <v>1928</v>
      </c>
      <c r="I453" s="131">
        <v>43206</v>
      </c>
      <c r="J453" s="110" t="s">
        <v>30</v>
      </c>
      <c r="K453" s="60" t="s">
        <v>30</v>
      </c>
      <c r="L453" s="60" t="s">
        <v>30</v>
      </c>
      <c r="M453" s="110" t="s">
        <v>147</v>
      </c>
      <c r="N453" s="110" t="s">
        <v>1929</v>
      </c>
      <c r="O453" s="60" t="s">
        <v>147</v>
      </c>
      <c r="P453" s="60" t="s">
        <v>1930</v>
      </c>
      <c r="Q453" s="60" t="s">
        <v>147</v>
      </c>
      <c r="R453" s="60" t="s">
        <v>1931</v>
      </c>
      <c r="S453" s="131">
        <v>43188</v>
      </c>
      <c r="T453" s="60">
        <v>1360</v>
      </c>
      <c r="U453" s="60" t="s">
        <v>38</v>
      </c>
      <c r="V453" s="198">
        <v>1632</v>
      </c>
      <c r="W453" s="132">
        <v>0</v>
      </c>
      <c r="X453" s="110" t="s">
        <v>35</v>
      </c>
      <c r="Y453" s="199"/>
      <c r="Z453" s="132">
        <v>1632</v>
      </c>
      <c r="AA453" s="110" t="s">
        <v>41</v>
      </c>
      <c r="AB453" s="200"/>
    </row>
    <row r="454" spans="1:28" ht="15.75" customHeight="1" x14ac:dyDescent="0.2">
      <c r="A454" s="196">
        <v>43133</v>
      </c>
      <c r="B454" s="197"/>
      <c r="C454" s="110" t="s">
        <v>1932</v>
      </c>
      <c r="D454" s="60" t="s">
        <v>288</v>
      </c>
      <c r="E454" s="60" t="s">
        <v>1933</v>
      </c>
      <c r="F454" s="60"/>
      <c r="G454" s="60" t="s">
        <v>1684</v>
      </c>
      <c r="H454" s="110" t="s">
        <v>1934</v>
      </c>
      <c r="I454" s="131">
        <v>43192</v>
      </c>
      <c r="J454" s="110" t="s">
        <v>30</v>
      </c>
      <c r="K454" s="60" t="s">
        <v>30</v>
      </c>
      <c r="L454" s="60"/>
      <c r="M454" s="110" t="s">
        <v>32</v>
      </c>
      <c r="N454" s="110" t="s">
        <v>493</v>
      </c>
      <c r="O454" s="60" t="s">
        <v>32</v>
      </c>
      <c r="P454" s="60" t="s">
        <v>364</v>
      </c>
      <c r="Q454" s="60"/>
      <c r="R454" s="60"/>
      <c r="S454" s="131">
        <v>43159</v>
      </c>
      <c r="T454" s="60">
        <v>1275</v>
      </c>
      <c r="U454" s="60" t="s">
        <v>38</v>
      </c>
      <c r="V454" s="198">
        <v>1530</v>
      </c>
      <c r="W454" s="132">
        <v>0</v>
      </c>
      <c r="X454" s="110" t="s">
        <v>109</v>
      </c>
      <c r="Y454" s="199"/>
      <c r="Z454" s="132">
        <v>1530</v>
      </c>
      <c r="AA454" s="110" t="s">
        <v>41</v>
      </c>
      <c r="AB454" s="200"/>
    </row>
    <row r="455" spans="1:28" ht="15.75" customHeight="1" x14ac:dyDescent="0.2">
      <c r="A455" s="196">
        <v>43129</v>
      </c>
      <c r="B455" s="197"/>
      <c r="C455" s="110" t="s">
        <v>1935</v>
      </c>
      <c r="D455" s="60" t="s">
        <v>238</v>
      </c>
      <c r="E455" s="60" t="s">
        <v>1936</v>
      </c>
      <c r="F455" s="60"/>
      <c r="G455" s="60" t="s">
        <v>1684</v>
      </c>
      <c r="H455" s="110" t="s">
        <v>1937</v>
      </c>
      <c r="I455" s="131">
        <v>43139</v>
      </c>
      <c r="J455" s="110" t="s">
        <v>30</v>
      </c>
      <c r="K455" s="60" t="s">
        <v>30</v>
      </c>
      <c r="L455" s="60"/>
      <c r="M455" s="110" t="s">
        <v>143</v>
      </c>
      <c r="N455" s="110" t="s">
        <v>409</v>
      </c>
      <c r="O455" s="60" t="s">
        <v>143</v>
      </c>
      <c r="P455" s="60" t="s">
        <v>1938</v>
      </c>
      <c r="Q455" s="60"/>
      <c r="R455" s="60"/>
      <c r="S455" s="131">
        <v>43159</v>
      </c>
      <c r="T455" s="60">
        <v>2120.9299999999998</v>
      </c>
      <c r="U455" s="60" t="s">
        <v>34</v>
      </c>
      <c r="V455" s="198">
        <v>2232.17</v>
      </c>
      <c r="W455" s="132">
        <v>0</v>
      </c>
      <c r="X455" s="110" t="s">
        <v>35</v>
      </c>
      <c r="Y455" s="199"/>
      <c r="Z455" s="132">
        <v>2232.17</v>
      </c>
      <c r="AA455" s="110" t="s">
        <v>41</v>
      </c>
      <c r="AB455" s="200"/>
    </row>
    <row r="456" spans="1:28" ht="15.75" customHeight="1" x14ac:dyDescent="0.2">
      <c r="A456" s="196">
        <v>43140</v>
      </c>
      <c r="B456" s="197"/>
      <c r="C456" s="110" t="s">
        <v>1939</v>
      </c>
      <c r="D456" s="60" t="s">
        <v>370</v>
      </c>
      <c r="E456" s="60" t="s">
        <v>371</v>
      </c>
      <c r="F456" s="60"/>
      <c r="G456" s="60" t="s">
        <v>198</v>
      </c>
      <c r="H456" s="110" t="s">
        <v>1940</v>
      </c>
      <c r="I456" s="131">
        <v>43164</v>
      </c>
      <c r="J456" s="110" t="s">
        <v>30</v>
      </c>
      <c r="K456" s="60"/>
      <c r="L456" s="60"/>
      <c r="M456" s="110" t="s">
        <v>147</v>
      </c>
      <c r="N456" s="110" t="s">
        <v>1223</v>
      </c>
      <c r="O456" s="60"/>
      <c r="P456" s="60"/>
      <c r="Q456" s="60"/>
      <c r="R456" s="60"/>
      <c r="S456" s="131">
        <v>43153</v>
      </c>
      <c r="T456" s="60">
        <v>2727</v>
      </c>
      <c r="U456" s="60" t="s">
        <v>263</v>
      </c>
      <c r="V456" s="198">
        <v>2308.7399999999998</v>
      </c>
      <c r="W456" s="132">
        <v>0</v>
      </c>
      <c r="X456" s="110" t="s">
        <v>35</v>
      </c>
      <c r="Y456" s="199"/>
      <c r="Z456" s="132">
        <v>2308.73</v>
      </c>
      <c r="AA456" s="110" t="s">
        <v>41</v>
      </c>
      <c r="AB456" s="200"/>
    </row>
    <row r="457" spans="1:28" ht="15.75" customHeight="1" x14ac:dyDescent="0.2">
      <c r="A457" s="196">
        <v>43134</v>
      </c>
      <c r="B457" s="197"/>
      <c r="C457" s="110" t="s">
        <v>1941</v>
      </c>
      <c r="D457" s="60" t="s">
        <v>207</v>
      </c>
      <c r="E457" s="60" t="s">
        <v>577</v>
      </c>
      <c r="F457" s="60"/>
      <c r="G457" s="60" t="s">
        <v>1684</v>
      </c>
      <c r="H457" s="110" t="s">
        <v>1942</v>
      </c>
      <c r="I457" s="131">
        <v>43157</v>
      </c>
      <c r="J457" s="110" t="s">
        <v>30</v>
      </c>
      <c r="K457" s="60" t="s">
        <v>30</v>
      </c>
      <c r="L457" s="60" t="s">
        <v>117</v>
      </c>
      <c r="M457" s="110" t="s">
        <v>32</v>
      </c>
      <c r="N457" s="110" t="s">
        <v>579</v>
      </c>
      <c r="O457" s="60" t="s">
        <v>32</v>
      </c>
      <c r="P457" s="60" t="s">
        <v>1253</v>
      </c>
      <c r="Q457" s="60" t="s">
        <v>117</v>
      </c>
      <c r="R457" s="60" t="s">
        <v>1176</v>
      </c>
      <c r="S457" s="131">
        <v>43145</v>
      </c>
      <c r="T457" s="60">
        <v>1875</v>
      </c>
      <c r="U457" s="60" t="s">
        <v>38</v>
      </c>
      <c r="V457" s="198">
        <v>2250</v>
      </c>
      <c r="W457" s="132">
        <v>0</v>
      </c>
      <c r="X457" s="110" t="s">
        <v>106</v>
      </c>
      <c r="Y457" s="199"/>
      <c r="Z457" s="132">
        <v>2250</v>
      </c>
      <c r="AA457" s="110" t="s">
        <v>41</v>
      </c>
      <c r="AB457" s="200"/>
    </row>
    <row r="458" spans="1:28" ht="15.75" customHeight="1" x14ac:dyDescent="0.2">
      <c r="A458" s="196">
        <v>43136</v>
      </c>
      <c r="B458" s="197"/>
      <c r="C458" s="110" t="s">
        <v>1943</v>
      </c>
      <c r="D458" s="60" t="s">
        <v>757</v>
      </c>
      <c r="E458" s="60" t="s">
        <v>1944</v>
      </c>
      <c r="F458" s="60"/>
      <c r="G458" s="60" t="s">
        <v>198</v>
      </c>
      <c r="H458" s="110" t="s">
        <v>1945</v>
      </c>
      <c r="I458" s="131">
        <v>43144</v>
      </c>
      <c r="J458" s="110" t="s">
        <v>30</v>
      </c>
      <c r="K458" s="60"/>
      <c r="L458" s="60"/>
      <c r="M458" s="110" t="s">
        <v>143</v>
      </c>
      <c r="N458" s="110" t="s">
        <v>1946</v>
      </c>
      <c r="O458" s="60"/>
      <c r="P458" s="60"/>
      <c r="Q458" s="60"/>
      <c r="R458" s="60"/>
      <c r="S458" s="131">
        <v>43164</v>
      </c>
      <c r="T458" s="60">
        <v>1200</v>
      </c>
      <c r="U458" s="60" t="s">
        <v>760</v>
      </c>
      <c r="V458" s="198">
        <v>1127.9000000000001</v>
      </c>
      <c r="W458" s="132">
        <v>0</v>
      </c>
      <c r="X458" s="110" t="s">
        <v>35</v>
      </c>
      <c r="Y458" s="199"/>
      <c r="Z458" s="132">
        <v>1127.9000000000001</v>
      </c>
      <c r="AA458" s="110" t="s">
        <v>41</v>
      </c>
      <c r="AB458" s="200" t="s">
        <v>696</v>
      </c>
    </row>
    <row r="459" spans="1:28" ht="15.75" customHeight="1" x14ac:dyDescent="0.2">
      <c r="A459" s="196">
        <v>43137</v>
      </c>
      <c r="B459" s="197"/>
      <c r="C459" s="110" t="s">
        <v>1947</v>
      </c>
      <c r="D459" s="60" t="s">
        <v>366</v>
      </c>
      <c r="E459" s="60" t="s">
        <v>461</v>
      </c>
      <c r="F459" s="60"/>
      <c r="G459" s="60" t="s">
        <v>1684</v>
      </c>
      <c r="H459" s="110" t="s">
        <v>1948</v>
      </c>
      <c r="I459" s="131">
        <v>43165</v>
      </c>
      <c r="J459" s="110" t="s">
        <v>30</v>
      </c>
      <c r="K459" s="60" t="s">
        <v>30</v>
      </c>
      <c r="L459" s="60" t="s">
        <v>30</v>
      </c>
      <c r="M459" s="110" t="s">
        <v>147</v>
      </c>
      <c r="N459" s="110" t="s">
        <v>617</v>
      </c>
      <c r="O459" s="60" t="s">
        <v>147</v>
      </c>
      <c r="P459" s="60" t="s">
        <v>1949</v>
      </c>
      <c r="Q459" s="60" t="s">
        <v>147</v>
      </c>
      <c r="R459" s="60" t="s">
        <v>1950</v>
      </c>
      <c r="S459" s="131">
        <v>43180</v>
      </c>
      <c r="T459" s="60">
        <v>1360</v>
      </c>
      <c r="U459" s="60" t="s">
        <v>38</v>
      </c>
      <c r="V459" s="198">
        <v>1632</v>
      </c>
      <c r="W459" s="132">
        <v>0</v>
      </c>
      <c r="X459" s="110" t="s">
        <v>35</v>
      </c>
      <c r="Y459" s="199"/>
      <c r="Z459" s="132">
        <v>1632</v>
      </c>
      <c r="AA459" s="110" t="s">
        <v>41</v>
      </c>
      <c r="AB459" s="200"/>
    </row>
    <row r="460" spans="1:28" ht="15.75" customHeight="1" x14ac:dyDescent="0.2">
      <c r="A460" s="196">
        <v>43146</v>
      </c>
      <c r="B460" s="197"/>
      <c r="C460" s="110" t="s">
        <v>1951</v>
      </c>
      <c r="D460" s="60" t="s">
        <v>366</v>
      </c>
      <c r="E460" s="60" t="s">
        <v>461</v>
      </c>
      <c r="F460" s="60"/>
      <c r="G460" s="60" t="s">
        <v>1684</v>
      </c>
      <c r="H460" s="110" t="s">
        <v>1952</v>
      </c>
      <c r="I460" s="131">
        <v>43188</v>
      </c>
      <c r="J460" s="110" t="s">
        <v>30</v>
      </c>
      <c r="K460" s="60" t="s">
        <v>30</v>
      </c>
      <c r="L460" s="60" t="s">
        <v>30</v>
      </c>
      <c r="M460" s="110" t="s">
        <v>147</v>
      </c>
      <c r="N460" s="110" t="s">
        <v>1338</v>
      </c>
      <c r="O460" s="60" t="s">
        <v>147</v>
      </c>
      <c r="P460" s="60" t="s">
        <v>1953</v>
      </c>
      <c r="Q460" s="60" t="s">
        <v>147</v>
      </c>
      <c r="R460" s="60" t="s">
        <v>1036</v>
      </c>
      <c r="S460" s="131">
        <v>43180</v>
      </c>
      <c r="T460" s="60">
        <v>850</v>
      </c>
      <c r="U460" s="60" t="s">
        <v>38</v>
      </c>
      <c r="V460" s="198">
        <v>1020</v>
      </c>
      <c r="W460" s="132">
        <v>0</v>
      </c>
      <c r="X460" s="110" t="s">
        <v>105</v>
      </c>
      <c r="Y460" s="199"/>
      <c r="Z460" s="132">
        <v>1020</v>
      </c>
      <c r="AA460" s="110" t="s">
        <v>41</v>
      </c>
      <c r="AB460" s="200" t="s">
        <v>696</v>
      </c>
    </row>
    <row r="461" spans="1:28" ht="15.75" customHeight="1" x14ac:dyDescent="0.2">
      <c r="A461" s="196">
        <v>43146</v>
      </c>
      <c r="B461" s="197"/>
      <c r="C461" s="110" t="s">
        <v>1954</v>
      </c>
      <c r="D461" s="60" t="s">
        <v>1123</v>
      </c>
      <c r="E461" s="60" t="s">
        <v>1955</v>
      </c>
      <c r="F461" s="60"/>
      <c r="G461" s="60" t="s">
        <v>1684</v>
      </c>
      <c r="H461" s="110" t="s">
        <v>1956</v>
      </c>
      <c r="I461" s="131">
        <v>43183</v>
      </c>
      <c r="J461" s="110" t="s">
        <v>30</v>
      </c>
      <c r="K461" s="60"/>
      <c r="L461" s="60"/>
      <c r="M461" s="110" t="s">
        <v>143</v>
      </c>
      <c r="N461" s="110" t="s">
        <v>1957</v>
      </c>
      <c r="O461" s="60"/>
      <c r="P461" s="60"/>
      <c r="Q461" s="60"/>
      <c r="R461" s="60"/>
      <c r="S461" s="131">
        <v>43164</v>
      </c>
      <c r="T461" s="60">
        <v>1950</v>
      </c>
      <c r="U461" s="60" t="s">
        <v>38</v>
      </c>
      <c r="V461" s="198">
        <v>2340</v>
      </c>
      <c r="W461" s="132">
        <v>0</v>
      </c>
      <c r="X461" s="110" t="s">
        <v>35</v>
      </c>
      <c r="Y461" s="199"/>
      <c r="Z461" s="132">
        <v>2340</v>
      </c>
      <c r="AA461" s="110" t="s">
        <v>41</v>
      </c>
      <c r="AB461" s="200" t="s">
        <v>696</v>
      </c>
    </row>
    <row r="462" spans="1:28" ht="15.75" customHeight="1" x14ac:dyDescent="0.2">
      <c r="A462" s="196">
        <v>43157</v>
      </c>
      <c r="B462" s="197"/>
      <c r="C462" s="110" t="s">
        <v>1958</v>
      </c>
      <c r="D462" s="60" t="s">
        <v>207</v>
      </c>
      <c r="E462" s="60" t="s">
        <v>491</v>
      </c>
      <c r="F462" s="60"/>
      <c r="G462" s="60" t="s">
        <v>198</v>
      </c>
      <c r="H462" s="110" t="s">
        <v>1959</v>
      </c>
      <c r="I462" s="131">
        <v>43165</v>
      </c>
      <c r="J462" s="110" t="s">
        <v>30</v>
      </c>
      <c r="K462" s="60" t="s">
        <v>30</v>
      </c>
      <c r="L462" s="60"/>
      <c r="M462" s="110" t="s">
        <v>32</v>
      </c>
      <c r="N462" s="110" t="s">
        <v>1960</v>
      </c>
      <c r="O462" s="60" t="s">
        <v>32</v>
      </c>
      <c r="P462" s="60" t="s">
        <v>1961</v>
      </c>
      <c r="Q462" s="60"/>
      <c r="R462" s="60"/>
      <c r="S462" s="131">
        <v>43152</v>
      </c>
      <c r="T462" s="60">
        <v>849</v>
      </c>
      <c r="U462" s="60" t="s">
        <v>38</v>
      </c>
      <c r="V462" s="198">
        <v>1018.8</v>
      </c>
      <c r="W462" s="132">
        <v>0</v>
      </c>
      <c r="X462" s="110" t="s">
        <v>106</v>
      </c>
      <c r="Y462" s="199"/>
      <c r="Z462" s="132">
        <v>1018.8</v>
      </c>
      <c r="AA462" s="110" t="s">
        <v>137</v>
      </c>
      <c r="AB462" s="200" t="s">
        <v>1962</v>
      </c>
    </row>
    <row r="463" spans="1:28" ht="15.75" customHeight="1" x14ac:dyDescent="0.2">
      <c r="A463" s="196">
        <v>43151</v>
      </c>
      <c r="B463" s="197"/>
      <c r="C463" s="110" t="s">
        <v>1963</v>
      </c>
      <c r="D463" s="60" t="s">
        <v>1964</v>
      </c>
      <c r="E463" s="60" t="s">
        <v>1965</v>
      </c>
      <c r="F463" s="60"/>
      <c r="G463" s="60" t="s">
        <v>1684</v>
      </c>
      <c r="H463" s="110" t="s">
        <v>1966</v>
      </c>
      <c r="I463" s="131">
        <v>43166</v>
      </c>
      <c r="J463" s="110" t="s">
        <v>30</v>
      </c>
      <c r="K463" s="60"/>
      <c r="L463" s="60"/>
      <c r="M463" s="110" t="s">
        <v>147</v>
      </c>
      <c r="N463" s="110" t="s">
        <v>564</v>
      </c>
      <c r="O463" s="60"/>
      <c r="P463" s="60"/>
      <c r="Q463" s="60"/>
      <c r="R463" s="60"/>
      <c r="S463" s="131">
        <v>43180</v>
      </c>
      <c r="T463" s="60">
        <v>1700</v>
      </c>
      <c r="U463" s="60" t="s">
        <v>38</v>
      </c>
      <c r="V463" s="198">
        <v>2040</v>
      </c>
      <c r="W463" s="132">
        <v>0</v>
      </c>
      <c r="X463" s="110" t="s">
        <v>35</v>
      </c>
      <c r="Y463" s="199"/>
      <c r="Z463" s="132">
        <v>2040</v>
      </c>
      <c r="AA463" s="110" t="s">
        <v>41</v>
      </c>
      <c r="AB463" s="200"/>
    </row>
    <row r="464" spans="1:28" ht="15.75" customHeight="1" x14ac:dyDescent="0.2">
      <c r="A464" s="196">
        <v>43150</v>
      </c>
      <c r="B464" s="197"/>
      <c r="C464" s="110" t="s">
        <v>1967</v>
      </c>
      <c r="D464" s="60" t="s">
        <v>207</v>
      </c>
      <c r="E464" s="60" t="s">
        <v>491</v>
      </c>
      <c r="F464" s="60"/>
      <c r="G464" s="60" t="s">
        <v>198</v>
      </c>
      <c r="H464" s="110" t="s">
        <v>1968</v>
      </c>
      <c r="I464" s="131">
        <v>43159</v>
      </c>
      <c r="J464" s="110" t="s">
        <v>30</v>
      </c>
      <c r="K464" s="60"/>
      <c r="L464" s="60"/>
      <c r="M464" s="110" t="s">
        <v>32</v>
      </c>
      <c r="N464" s="110" t="s">
        <v>493</v>
      </c>
      <c r="O464" s="60"/>
      <c r="P464" s="60"/>
      <c r="Q464" s="60"/>
      <c r="R464" s="60"/>
      <c r="S464" s="131">
        <v>43167</v>
      </c>
      <c r="T464" s="60">
        <v>849</v>
      </c>
      <c r="U464" s="60" t="s">
        <v>38</v>
      </c>
      <c r="V464" s="198">
        <v>1018.8</v>
      </c>
      <c r="W464" s="132">
        <v>0</v>
      </c>
      <c r="X464" s="110" t="s">
        <v>106</v>
      </c>
      <c r="Y464" s="199"/>
      <c r="Z464" s="132">
        <v>1018.8</v>
      </c>
      <c r="AA464" s="110" t="s">
        <v>41</v>
      </c>
      <c r="AB464" s="200"/>
    </row>
    <row r="465" spans="1:28" ht="15.75" customHeight="1" x14ac:dyDescent="0.2">
      <c r="A465" s="196">
        <v>43153</v>
      </c>
      <c r="B465" s="197"/>
      <c r="C465" s="110" t="s">
        <v>1969</v>
      </c>
      <c r="D465" s="60" t="s">
        <v>281</v>
      </c>
      <c r="E465" s="60" t="s">
        <v>1970</v>
      </c>
      <c r="F465" s="60"/>
      <c r="G465" s="60" t="s">
        <v>198</v>
      </c>
      <c r="H465" s="110" t="s">
        <v>1971</v>
      </c>
      <c r="I465" s="131">
        <v>43166</v>
      </c>
      <c r="J465" s="110" t="s">
        <v>30</v>
      </c>
      <c r="K465" s="60"/>
      <c r="L465" s="60"/>
      <c r="M465" s="110" t="s">
        <v>143</v>
      </c>
      <c r="N465" s="110" t="s">
        <v>1972</v>
      </c>
      <c r="O465" s="60"/>
      <c r="P465" s="60"/>
      <c r="Q465" s="60"/>
      <c r="R465" s="60"/>
      <c r="S465" s="131">
        <v>43188</v>
      </c>
      <c r="T465" s="60">
        <v>1330.25</v>
      </c>
      <c r="U465" s="60" t="s">
        <v>38</v>
      </c>
      <c r="V465" s="198">
        <v>1656.3</v>
      </c>
      <c r="W465" s="132">
        <v>0</v>
      </c>
      <c r="X465" s="110" t="s">
        <v>106</v>
      </c>
      <c r="Y465" s="199"/>
      <c r="Z465" s="132">
        <v>1656.3</v>
      </c>
      <c r="AA465" s="110" t="s">
        <v>41</v>
      </c>
      <c r="AB465" s="200"/>
    </row>
    <row r="466" spans="1:28" ht="15.75" customHeight="1" x14ac:dyDescent="0.2">
      <c r="A466" s="196">
        <v>43157</v>
      </c>
      <c r="B466" s="197"/>
      <c r="C466" s="110" t="s">
        <v>1973</v>
      </c>
      <c r="D466" s="60" t="s">
        <v>1825</v>
      </c>
      <c r="E466" s="60" t="s">
        <v>1974</v>
      </c>
      <c r="F466" s="60"/>
      <c r="G466" s="60" t="s">
        <v>198</v>
      </c>
      <c r="H466" s="110" t="s">
        <v>1975</v>
      </c>
      <c r="I466" s="131">
        <v>43235</v>
      </c>
      <c r="J466" s="110" t="s">
        <v>30</v>
      </c>
      <c r="K466" s="60"/>
      <c r="L466" s="60"/>
      <c r="M466" s="110" t="s">
        <v>143</v>
      </c>
      <c r="N466" s="110" t="s">
        <v>1194</v>
      </c>
      <c r="O466" s="60"/>
      <c r="P466" s="60"/>
      <c r="Q466" s="60"/>
      <c r="R466" s="60"/>
      <c r="S466" s="131">
        <v>43180</v>
      </c>
      <c r="T466" s="60">
        <v>3309</v>
      </c>
      <c r="U466" s="60" t="s">
        <v>38</v>
      </c>
      <c r="V466" s="198">
        <v>3970.8</v>
      </c>
      <c r="W466" s="132">
        <v>0</v>
      </c>
      <c r="X466" s="110" t="s">
        <v>35</v>
      </c>
      <c r="Y466" s="199"/>
      <c r="Z466" s="132">
        <v>3970.8</v>
      </c>
      <c r="AA466" s="110" t="s">
        <v>41</v>
      </c>
      <c r="AB466" s="200"/>
    </row>
    <row r="467" spans="1:28" ht="15.75" customHeight="1" x14ac:dyDescent="0.2">
      <c r="A467" s="196">
        <v>43155</v>
      </c>
      <c r="B467" s="197"/>
      <c r="C467" s="110" t="s">
        <v>1976</v>
      </c>
      <c r="D467" s="60" t="s">
        <v>207</v>
      </c>
      <c r="E467" s="60" t="s">
        <v>577</v>
      </c>
      <c r="F467" s="60"/>
      <c r="G467" s="60" t="s">
        <v>1684</v>
      </c>
      <c r="H467" s="110" t="s">
        <v>1977</v>
      </c>
      <c r="I467" s="131">
        <v>43182</v>
      </c>
      <c r="J467" s="110" t="s">
        <v>30</v>
      </c>
      <c r="K467" s="60" t="s">
        <v>30</v>
      </c>
      <c r="L467" s="60"/>
      <c r="M467" s="110" t="s">
        <v>32</v>
      </c>
      <c r="N467" s="110" t="s">
        <v>363</v>
      </c>
      <c r="O467" s="60" t="s">
        <v>32</v>
      </c>
      <c r="P467" s="60" t="s">
        <v>404</v>
      </c>
      <c r="Q467" s="60"/>
      <c r="R467" s="60"/>
      <c r="S467" s="131">
        <v>43167</v>
      </c>
      <c r="T467" s="60">
        <v>1875</v>
      </c>
      <c r="U467" s="60" t="s">
        <v>38</v>
      </c>
      <c r="V467" s="198">
        <v>2250</v>
      </c>
      <c r="W467" s="132">
        <v>0</v>
      </c>
      <c r="X467" s="110" t="s">
        <v>35</v>
      </c>
      <c r="Y467" s="199"/>
      <c r="Z467" s="132">
        <v>2250</v>
      </c>
      <c r="AA467" s="110" t="s">
        <v>41</v>
      </c>
      <c r="AB467" s="200"/>
    </row>
    <row r="468" spans="1:28" ht="15.75" customHeight="1" x14ac:dyDescent="0.2">
      <c r="A468" s="196">
        <v>43153</v>
      </c>
      <c r="B468" s="197"/>
      <c r="C468" s="110" t="s">
        <v>1978</v>
      </c>
      <c r="D468" s="60" t="s">
        <v>1123</v>
      </c>
      <c r="E468" s="60" t="s">
        <v>1124</v>
      </c>
      <c r="F468" s="60"/>
      <c r="G468" s="60" t="s">
        <v>198</v>
      </c>
      <c r="H468" s="110" t="s">
        <v>1979</v>
      </c>
      <c r="I468" s="131">
        <v>43200</v>
      </c>
      <c r="J468" s="110" t="s">
        <v>30</v>
      </c>
      <c r="K468" s="60" t="s">
        <v>31</v>
      </c>
      <c r="L468" s="60"/>
      <c r="M468" s="110" t="s">
        <v>143</v>
      </c>
      <c r="N468" s="110" t="s">
        <v>1980</v>
      </c>
      <c r="O468" s="60" t="s">
        <v>33</v>
      </c>
      <c r="P468" s="60" t="s">
        <v>1981</v>
      </c>
      <c r="Q468" s="60"/>
      <c r="R468" s="60"/>
      <c r="S468" s="131">
        <v>43182</v>
      </c>
      <c r="T468" s="60">
        <v>1000</v>
      </c>
      <c r="U468" s="60" t="s">
        <v>38</v>
      </c>
      <c r="V468" s="198">
        <v>1200</v>
      </c>
      <c r="W468" s="132">
        <v>0</v>
      </c>
      <c r="X468" s="110" t="s">
        <v>35</v>
      </c>
      <c r="Y468" s="199"/>
      <c r="Z468" s="132">
        <v>1200</v>
      </c>
      <c r="AA468" s="110" t="s">
        <v>41</v>
      </c>
      <c r="AB468" s="200" t="s">
        <v>696</v>
      </c>
    </row>
    <row r="469" spans="1:28" ht="15.75" customHeight="1" x14ac:dyDescent="0.2">
      <c r="A469" s="196">
        <v>43141</v>
      </c>
      <c r="B469" s="197"/>
      <c r="C469" s="110" t="s">
        <v>1982</v>
      </c>
      <c r="D469" s="60" t="s">
        <v>1983</v>
      </c>
      <c r="E469" s="60" t="s">
        <v>1984</v>
      </c>
      <c r="F469" s="60"/>
      <c r="G469" s="60" t="s">
        <v>1684</v>
      </c>
      <c r="H469" s="110" t="s">
        <v>1985</v>
      </c>
      <c r="I469" s="131">
        <v>43208</v>
      </c>
      <c r="J469" s="110" t="s">
        <v>30</v>
      </c>
      <c r="K469" s="60" t="s">
        <v>30</v>
      </c>
      <c r="L469" s="60" t="s">
        <v>30</v>
      </c>
      <c r="M469" s="110" t="s">
        <v>147</v>
      </c>
      <c r="N469" s="110" t="s">
        <v>373</v>
      </c>
      <c r="O469" s="60" t="s">
        <v>147</v>
      </c>
      <c r="P469" s="60" t="s">
        <v>375</v>
      </c>
      <c r="Q469" s="60" t="s">
        <v>147</v>
      </c>
      <c r="R469" s="60" t="s">
        <v>374</v>
      </c>
      <c r="S469" s="131">
        <v>43175</v>
      </c>
      <c r="T469" s="60">
        <v>2215</v>
      </c>
      <c r="U469" s="60" t="s">
        <v>1986</v>
      </c>
      <c r="V469" s="198">
        <v>1875.26</v>
      </c>
      <c r="W469" s="132">
        <v>0</v>
      </c>
      <c r="X469" s="110" t="s">
        <v>35</v>
      </c>
      <c r="Y469" s="199"/>
      <c r="Z469" s="132">
        <v>1875.26</v>
      </c>
      <c r="AA469" s="110" t="s">
        <v>41</v>
      </c>
      <c r="AB469" s="200" t="s">
        <v>696</v>
      </c>
    </row>
    <row r="470" spans="1:28" ht="15.75" customHeight="1" x14ac:dyDescent="0.2">
      <c r="A470" s="196">
        <v>43160</v>
      </c>
      <c r="B470" s="197"/>
      <c r="C470" s="110" t="s">
        <v>1987</v>
      </c>
      <c r="D470" s="60" t="s">
        <v>366</v>
      </c>
      <c r="E470" s="60" t="s">
        <v>586</v>
      </c>
      <c r="F470" s="60"/>
      <c r="G470" s="60" t="s">
        <v>1684</v>
      </c>
      <c r="H470" s="110" t="s">
        <v>1988</v>
      </c>
      <c r="I470" s="131">
        <v>43207</v>
      </c>
      <c r="J470" s="110" t="s">
        <v>30</v>
      </c>
      <c r="K470" s="60"/>
      <c r="L470" s="60"/>
      <c r="M470" s="110" t="s">
        <v>147</v>
      </c>
      <c r="N470" s="110" t="s">
        <v>1326</v>
      </c>
      <c r="O470" s="60"/>
      <c r="P470" s="60"/>
      <c r="Q470" s="60"/>
      <c r="R470" s="60"/>
      <c r="S470" s="131">
        <v>43188</v>
      </c>
      <c r="T470" s="60">
        <v>1360</v>
      </c>
      <c r="U470" s="60" t="s">
        <v>38</v>
      </c>
      <c r="V470" s="198">
        <v>1632</v>
      </c>
      <c r="W470" s="132">
        <v>0</v>
      </c>
      <c r="X470" s="110" t="s">
        <v>105</v>
      </c>
      <c r="Y470" s="199"/>
      <c r="Z470" s="132">
        <v>1632</v>
      </c>
      <c r="AA470" s="110" t="s">
        <v>41</v>
      </c>
      <c r="AB470" s="200"/>
    </row>
    <row r="471" spans="1:28" ht="15.75" customHeight="1" x14ac:dyDescent="0.2">
      <c r="A471" s="196">
        <v>43167</v>
      </c>
      <c r="B471" s="197"/>
      <c r="C471" s="110" t="s">
        <v>1989</v>
      </c>
      <c r="D471" s="60" t="s">
        <v>1990</v>
      </c>
      <c r="E471" s="60" t="s">
        <v>1991</v>
      </c>
      <c r="F471" s="60"/>
      <c r="G471" s="60" t="s">
        <v>1684</v>
      </c>
      <c r="H471" s="110" t="s">
        <v>1992</v>
      </c>
      <c r="I471" s="131">
        <v>43169</v>
      </c>
      <c r="J471" s="110" t="s">
        <v>30</v>
      </c>
      <c r="K471" s="60" t="s">
        <v>30</v>
      </c>
      <c r="L471" s="60" t="s">
        <v>30</v>
      </c>
      <c r="M471" s="110" t="s">
        <v>32</v>
      </c>
      <c r="N471" s="110" t="s">
        <v>1993</v>
      </c>
      <c r="O471" s="60" t="s">
        <v>32</v>
      </c>
      <c r="P471" s="60" t="s">
        <v>1994</v>
      </c>
      <c r="Q471" s="60" t="s">
        <v>32</v>
      </c>
      <c r="R471" s="60" t="s">
        <v>1995</v>
      </c>
      <c r="S471" s="131">
        <v>43180</v>
      </c>
      <c r="T471" s="60">
        <v>3446.51</v>
      </c>
      <c r="U471" s="60" t="s">
        <v>34</v>
      </c>
      <c r="V471" s="198">
        <v>3651.61</v>
      </c>
      <c r="W471" s="132">
        <v>0</v>
      </c>
      <c r="X471" s="110" t="s">
        <v>35</v>
      </c>
      <c r="Y471" s="199"/>
      <c r="Z471" s="132">
        <v>3651.61</v>
      </c>
      <c r="AA471" s="110" t="s">
        <v>41</v>
      </c>
      <c r="AB471" s="200"/>
    </row>
    <row r="472" spans="1:28" ht="15.75" customHeight="1" x14ac:dyDescent="0.2">
      <c r="A472" s="196">
        <v>43158</v>
      </c>
      <c r="B472" s="197"/>
      <c r="C472" s="110" t="s">
        <v>1996</v>
      </c>
      <c r="D472" s="60" t="s">
        <v>207</v>
      </c>
      <c r="E472" s="60" t="s">
        <v>522</v>
      </c>
      <c r="F472" s="60"/>
      <c r="G472" s="60" t="s">
        <v>1684</v>
      </c>
      <c r="H472" s="110" t="s">
        <v>1997</v>
      </c>
      <c r="I472" s="131">
        <v>43164</v>
      </c>
      <c r="J472" s="110" t="s">
        <v>30</v>
      </c>
      <c r="K472" s="60"/>
      <c r="L472" s="60"/>
      <c r="M472" s="110" t="s">
        <v>32</v>
      </c>
      <c r="N472" s="110" t="s">
        <v>1998</v>
      </c>
      <c r="O472" s="60"/>
      <c r="P472" s="60"/>
      <c r="Q472" s="60"/>
      <c r="R472" s="60"/>
      <c r="S472" s="131">
        <v>43188</v>
      </c>
      <c r="T472" s="60">
        <v>1125</v>
      </c>
      <c r="U472" s="60" t="s">
        <v>38</v>
      </c>
      <c r="V472" s="198">
        <v>1350</v>
      </c>
      <c r="W472" s="132">
        <v>0</v>
      </c>
      <c r="X472" s="110" t="s">
        <v>106</v>
      </c>
      <c r="Y472" s="199"/>
      <c r="Z472" s="132">
        <v>1350</v>
      </c>
      <c r="AA472" s="110" t="s">
        <v>41</v>
      </c>
      <c r="AB472" s="200"/>
    </row>
    <row r="473" spans="1:28" ht="15.75" customHeight="1" x14ac:dyDescent="0.2">
      <c r="A473" s="196">
        <v>43161</v>
      </c>
      <c r="B473" s="197"/>
      <c r="C473" s="110" t="s">
        <v>1999</v>
      </c>
      <c r="D473" s="60" t="s">
        <v>377</v>
      </c>
      <c r="E473" s="60" t="s">
        <v>371</v>
      </c>
      <c r="F473" s="60"/>
      <c r="G473" s="60" t="s">
        <v>198</v>
      </c>
      <c r="H473" s="110" t="s">
        <v>2000</v>
      </c>
      <c r="I473" s="131">
        <v>43188</v>
      </c>
      <c r="J473" s="110" t="s">
        <v>30</v>
      </c>
      <c r="K473" s="60"/>
      <c r="L473" s="60"/>
      <c r="M473" s="110" t="s">
        <v>147</v>
      </c>
      <c r="N473" s="110" t="s">
        <v>390</v>
      </c>
      <c r="O473" s="60"/>
      <c r="P473" s="60"/>
      <c r="Q473" s="60"/>
      <c r="R473" s="60"/>
      <c r="S473" s="131">
        <v>43182</v>
      </c>
      <c r="T473" s="60">
        <v>2727</v>
      </c>
      <c r="U473" s="60" t="s">
        <v>263</v>
      </c>
      <c r="V473" s="198">
        <v>2368.2199999999998</v>
      </c>
      <c r="W473" s="132">
        <v>0</v>
      </c>
      <c r="X473" s="110" t="s">
        <v>35</v>
      </c>
      <c r="Y473" s="199"/>
      <c r="Z473" s="132">
        <v>2368.2199999999998</v>
      </c>
      <c r="AA473" s="110" t="s">
        <v>41</v>
      </c>
      <c r="AB473" s="200" t="s">
        <v>696</v>
      </c>
    </row>
    <row r="474" spans="1:28" ht="15.75" customHeight="1" x14ac:dyDescent="0.2">
      <c r="A474" s="196">
        <v>43159</v>
      </c>
      <c r="B474" s="197"/>
      <c r="C474" s="110" t="s">
        <v>2001</v>
      </c>
      <c r="D474" s="60" t="s">
        <v>377</v>
      </c>
      <c r="E474" s="60" t="s">
        <v>371</v>
      </c>
      <c r="F474" s="60"/>
      <c r="G474" s="60" t="s">
        <v>198</v>
      </c>
      <c r="H474" s="110" t="s">
        <v>2002</v>
      </c>
      <c r="I474" s="131">
        <v>43186</v>
      </c>
      <c r="J474" s="110" t="s">
        <v>30</v>
      </c>
      <c r="K474" s="60"/>
      <c r="L474" s="60"/>
      <c r="M474" s="110" t="s">
        <v>147</v>
      </c>
      <c r="N474" s="110" t="s">
        <v>1611</v>
      </c>
      <c r="O474" s="60"/>
      <c r="P474" s="60"/>
      <c r="Q474" s="60"/>
      <c r="R474" s="60"/>
      <c r="S474" s="131">
        <v>43182</v>
      </c>
      <c r="T474" s="60">
        <v>2727</v>
      </c>
      <c r="U474" s="60" t="s">
        <v>263</v>
      </c>
      <c r="V474" s="198">
        <v>2320.14</v>
      </c>
      <c r="W474" s="132">
        <v>0</v>
      </c>
      <c r="X474" s="110" t="s">
        <v>35</v>
      </c>
      <c r="Y474" s="199"/>
      <c r="Z474" s="132">
        <v>2494.14</v>
      </c>
      <c r="AA474" s="110" t="s">
        <v>41</v>
      </c>
      <c r="AB474" s="200" t="s">
        <v>696</v>
      </c>
    </row>
    <row r="475" spans="1:28" ht="15.75" customHeight="1" x14ac:dyDescent="0.2">
      <c r="A475" s="196">
        <v>43164</v>
      </c>
      <c r="B475" s="197"/>
      <c r="C475" s="110" t="s">
        <v>2003</v>
      </c>
      <c r="D475" s="60" t="s">
        <v>207</v>
      </c>
      <c r="E475" s="60" t="s">
        <v>1899</v>
      </c>
      <c r="F475" s="60"/>
      <c r="G475" s="60" t="s">
        <v>1684</v>
      </c>
      <c r="H475" s="110" t="s">
        <v>2004</v>
      </c>
      <c r="I475" s="131">
        <v>43173</v>
      </c>
      <c r="J475" s="110" t="s">
        <v>30</v>
      </c>
      <c r="K475" s="60"/>
      <c r="L475" s="60"/>
      <c r="M475" s="110" t="s">
        <v>147</v>
      </c>
      <c r="N475" s="110" t="s">
        <v>2005</v>
      </c>
      <c r="O475" s="60"/>
      <c r="P475" s="60"/>
      <c r="Q475" s="60"/>
      <c r="R475" s="60"/>
      <c r="S475" s="131">
        <v>43187</v>
      </c>
      <c r="T475" s="60">
        <v>2250</v>
      </c>
      <c r="U475" s="60" t="s">
        <v>38</v>
      </c>
      <c r="V475" s="198">
        <v>2700</v>
      </c>
      <c r="W475" s="132">
        <v>0</v>
      </c>
      <c r="X475" s="110" t="s">
        <v>35</v>
      </c>
      <c r="Y475" s="199"/>
      <c r="Z475" s="132">
        <v>2700</v>
      </c>
      <c r="AA475" s="110" t="s">
        <v>41</v>
      </c>
      <c r="AB475" s="200"/>
    </row>
    <row r="476" spans="1:28" ht="15.75" customHeight="1" x14ac:dyDescent="0.2">
      <c r="A476" s="196">
        <v>42785</v>
      </c>
      <c r="B476" s="197"/>
      <c r="C476" s="110" t="s">
        <v>2006</v>
      </c>
      <c r="D476" s="60" t="s">
        <v>213</v>
      </c>
      <c r="E476" s="60" t="s">
        <v>2007</v>
      </c>
      <c r="F476" s="60"/>
      <c r="G476" s="60" t="s">
        <v>1684</v>
      </c>
      <c r="H476" s="110" t="s">
        <v>2008</v>
      </c>
      <c r="I476" s="131">
        <v>43003</v>
      </c>
      <c r="J476" s="110" t="s">
        <v>30</v>
      </c>
      <c r="K476" s="60"/>
      <c r="L476" s="60"/>
      <c r="M476" s="110" t="s">
        <v>147</v>
      </c>
      <c r="N476" s="110" t="s">
        <v>1600</v>
      </c>
      <c r="O476" s="60"/>
      <c r="P476" s="60"/>
      <c r="Q476" s="60"/>
      <c r="R476" s="60"/>
      <c r="S476" s="131">
        <v>43188</v>
      </c>
      <c r="T476" s="60">
        <v>1230</v>
      </c>
      <c r="U476" s="60" t="s">
        <v>38</v>
      </c>
      <c r="V476" s="198">
        <v>1476</v>
      </c>
      <c r="W476" s="132">
        <v>1476</v>
      </c>
      <c r="X476" s="110" t="s">
        <v>35</v>
      </c>
      <c r="Y476" s="199"/>
      <c r="Z476" s="132">
        <v>1476</v>
      </c>
      <c r="AA476" s="110" t="s">
        <v>899</v>
      </c>
      <c r="AB476" s="200" t="s">
        <v>2009</v>
      </c>
    </row>
    <row r="477" spans="1:28" ht="15.75" customHeight="1" x14ac:dyDescent="0.2">
      <c r="A477" s="196">
        <v>43171</v>
      </c>
      <c r="B477" s="197"/>
      <c r="C477" s="110" t="s">
        <v>2010</v>
      </c>
      <c r="D477" s="60" t="s">
        <v>213</v>
      </c>
      <c r="E477" s="60" t="s">
        <v>247</v>
      </c>
      <c r="F477" s="60"/>
      <c r="G477" s="60" t="s">
        <v>198</v>
      </c>
      <c r="H477" s="110" t="s">
        <v>2011</v>
      </c>
      <c r="I477" s="131">
        <v>43187</v>
      </c>
      <c r="J477" s="110" t="s">
        <v>30</v>
      </c>
      <c r="K477" s="60"/>
      <c r="L477" s="60"/>
      <c r="M477" s="110" t="s">
        <v>147</v>
      </c>
      <c r="N477" s="110" t="s">
        <v>2012</v>
      </c>
      <c r="O477" s="60"/>
      <c r="P477" s="60"/>
      <c r="Q477" s="60"/>
      <c r="R477" s="60"/>
      <c r="S477" s="131">
        <v>43188</v>
      </c>
      <c r="T477" s="60">
        <v>1165</v>
      </c>
      <c r="U477" s="60" t="s">
        <v>38</v>
      </c>
      <c r="V477" s="198">
        <v>1398</v>
      </c>
      <c r="W477" s="132">
        <v>0</v>
      </c>
      <c r="X477" s="110" t="s">
        <v>35</v>
      </c>
      <c r="Y477" s="199"/>
      <c r="Z477" s="132">
        <v>1398</v>
      </c>
      <c r="AA477" s="110" t="s">
        <v>41</v>
      </c>
      <c r="AB477" s="200"/>
    </row>
    <row r="478" spans="1:28" ht="15.75" customHeight="1" x14ac:dyDescent="0.2">
      <c r="A478" s="196">
        <v>43178</v>
      </c>
      <c r="B478" s="197"/>
      <c r="C478" s="110" t="s">
        <v>2013</v>
      </c>
      <c r="D478" s="60" t="s">
        <v>207</v>
      </c>
      <c r="E478" s="60" t="s">
        <v>748</v>
      </c>
      <c r="F478" s="60"/>
      <c r="G478" s="60" t="s">
        <v>1684</v>
      </c>
      <c r="H478" s="110" t="s">
        <v>2014</v>
      </c>
      <c r="I478" s="131">
        <v>43209</v>
      </c>
      <c r="J478" s="110" t="s">
        <v>30</v>
      </c>
      <c r="K478" s="60"/>
      <c r="L478" s="60"/>
      <c r="M478" s="110" t="s">
        <v>138</v>
      </c>
      <c r="N478" s="110" t="s">
        <v>430</v>
      </c>
      <c r="O478" s="60"/>
      <c r="P478" s="60"/>
      <c r="Q478" s="60"/>
      <c r="R478" s="60"/>
      <c r="S478" s="131">
        <v>43188</v>
      </c>
      <c r="T478" s="60">
        <v>1875</v>
      </c>
      <c r="U478" s="60" t="s">
        <v>38</v>
      </c>
      <c r="V478" s="198">
        <v>2250</v>
      </c>
      <c r="W478" s="132">
        <v>0</v>
      </c>
      <c r="X478" s="110" t="s">
        <v>106</v>
      </c>
      <c r="Y478" s="199"/>
      <c r="Z478" s="132">
        <v>2250</v>
      </c>
      <c r="AA478" s="110" t="s">
        <v>41</v>
      </c>
      <c r="AB478" s="200"/>
    </row>
  </sheetData>
  <mergeCells count="5">
    <mergeCell ref="D3:G3"/>
    <mergeCell ref="T3:V3"/>
    <mergeCell ref="I1:J2"/>
    <mergeCell ref="K1:L2"/>
    <mergeCell ref="M1:N2"/>
  </mergeCells>
  <dataValidations count="6">
    <dataValidation type="decimal" operator="lessThanOrEqual" allowBlank="1" showInputMessage="1" showErrorMessage="1" errorTitle="Value must be a number" error="Value must be a number.  If unknown, leave blank." sqref="T5:T14 Y5:Z14 V5:W14 Y26:Y98 T99:T101 W99:W101">
      <formula1>9999999</formula1>
    </dataValidation>
    <dataValidation type="list" allowBlank="1" showErrorMessage="1" errorTitle="Invalid entry" error="Please select from the drop-down list" sqref="AA5:AA14">
      <formula1>"CC BY,CC BY-SA,CC BY-NC,CC BY-ND,CC BY-NC-ND,CC0,Unknown"</formula1>
    </dataValidation>
    <dataValidation type="list" sqref="S63">
      <formula1>"Yes,No"</formula1>
    </dataValidation>
    <dataValidation type="list" sqref="M30:M101 O30:O98 Q30:Q98">
      <formula1>"AHRC,BBSRC,EPSRC,ESRC,MRC,NERC,STFC,Arthritis Research UK,Bloodwise,British Heart Foundation,Cancer Research UK,Parkinson’s UK,Wellcome Trust,European Union,The Royal Society,British Academy,The Royal Society of Edinburgh,Other"</formula1>
    </dataValidation>
    <dataValidation type="list" sqref="J30:L98 J99:J101">
      <formula1>"RCUK,COAF,Institutional,Other"</formula1>
    </dataValidation>
    <dataValidation type="list" sqref="AA30:AA101">
      <formula1>"CC BY,CC BY-SA,CC BY-NC,CC BY-ND,CC BY-NC-ND,CC0,Unknown"</formula1>
    </dataValidation>
  </dataValidations>
  <pageMargins left="0.70866141732283472" right="0.70866141732283472" top="0.74803149606299213" bottom="0.74803149606299213" header="0.31496062992125984" footer="0.31496062992125984"/>
  <pageSetup paperSize="8" fitToWidth="0" orientation="landscape" cellComments="asDisplayed" r:id="rId1"/>
  <colBreaks count="3" manualBreakCount="3">
    <brk id="9" min="2" max="28" man="1"/>
    <brk id="19" min="2" max="28" man="1"/>
    <brk id="28" max="1048575" man="1"/>
  </colBreaks>
  <drawing r:id="rId2"/>
  <legacyDrawing r:id="rId3"/>
  <tableParts count="1">
    <tablePart r:id="rId4"/>
  </tableParts>
  <extLst>
    <ext xmlns:x14="http://schemas.microsoft.com/office/spreadsheetml/2009/9/main" uri="{CCE6A557-97BC-4b89-ADB6-D9C93CAAB3DF}">
      <x14:dataValidations xmlns:xm="http://schemas.microsoft.com/office/excel/2006/main" count="8">
        <x14:dataValidation type="list" errorStyle="warning" allowBlank="1" showInputMessage="1" showErrorMessage="1" errorTitle="Non-standard value" error="The value you have entered is not on the list of agreements. This may affect the calculations on the &quot;Discounts, memberships, &amp; pre-payments&quot; sheet.">
          <x14:formula1>
            <xm:f>'Constrained values'!$G$2:$G$17</xm:f>
          </x14:formula1>
          <xm:sqref>X86:X100</xm:sqref>
        </x14:dataValidation>
        <x14:dataValidation type="list" errorStyle="warning" allowBlank="1" showInputMessage="1" showErrorMessage="1" errorTitle="Non-standard value" error="The value you have entered is not on the list of agreements. This may affect the calculations on the &quot;Discounts, memberships, &amp; pre-payments&quot; sheet.">
          <x14:formula1>
            <xm:f>'[1]Constrained values'!#REF!</xm:f>
          </x14:formula1>
          <xm:sqref>X5:X14</xm:sqref>
        </x14:dataValidation>
        <x14:dataValidation type="list" allowBlank="1" showErrorMessage="1" errorTitle="Invalid entry" error="Please pick a value from the drop-down list.">
          <x14:formula1>
            <xm:f>'[2]Constrained values'!#REF!</xm:f>
          </x14:formula1>
          <xm:sqref>O99:O101 Q99:Q101</xm:sqref>
        </x14:dataValidation>
        <x14:dataValidation type="list" allowBlank="1" showErrorMessage="1" errorTitle="Invalid entry" error="Please pick a value from the drop-down_x000a_ list.">
          <x14:formula1>
            <xm:f>'[2]Constrained values'!#REF!</xm:f>
          </x14:formula1>
          <xm:sqref>K99:L101</xm:sqref>
        </x14:dataValidation>
        <x14:dataValidation type="list" errorStyle="warning" allowBlank="1" showInputMessage="1" showErrorMessage="1" errorTitle="Non-standard value" error="The value you have entered is not on the list of agreements. This may affect the calculations on the &quot;Discounts, memberships, &amp; pre-payments&quot; sheet.">
          <x14:formula1>
            <xm:f>'[3]Constrained values'!#REF!</xm:f>
          </x14:formula1>
          <xm:sqref>X26:X85</xm:sqref>
        </x14:dataValidation>
        <x14:dataValidation type="list" allowBlank="1" showErrorMessage="1" errorTitle="Invalid entry" error="Please pick a value from the drop-down list.">
          <x14:formula1>
            <xm:f>'[1]Constrained values'!#REF!</xm:f>
          </x14:formula1>
          <xm:sqref>Q5:Q14 O5:O14 M5:M14</xm:sqref>
        </x14:dataValidation>
        <x14:dataValidation type="list" allowBlank="1" showErrorMessage="1" errorTitle="Invalid entry" error="Please pick a value from the drop-down_x000a_ list.">
          <x14:formula1>
            <xm:f>'[1]Constrained values'!#REF!</xm:f>
          </x14:formula1>
          <xm:sqref>J5:L14</xm:sqref>
        </x14:dataValidation>
        <x14:dataValidation type="list" allowBlank="1" showInputMessage="1" showErrorMessage="1">
          <x14:formula1>
            <xm:f>'Constrained values'!$G$2:$G$17</xm:f>
          </x14:formula1>
          <xm:sqref>X101:X477 X478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74"/>
  <sheetViews>
    <sheetView tabSelected="1" topLeftCell="A7" zoomScale="90" zoomScaleNormal="90" workbookViewId="0">
      <selection activeCell="B20" sqref="B20"/>
    </sheetView>
  </sheetViews>
  <sheetFormatPr defaultColWidth="20.7109375" defaultRowHeight="12.75" x14ac:dyDescent="0.2"/>
  <cols>
    <col min="1" max="1" width="20.7109375" style="45"/>
    <col min="2" max="4" width="20.7109375" style="37"/>
    <col min="5" max="10" width="20.7109375" style="39"/>
    <col min="11" max="11" width="20.7109375" style="38"/>
    <col min="12" max="16384" width="20.7109375" style="40"/>
  </cols>
  <sheetData>
    <row r="1" spans="1:12" ht="156.6" customHeight="1" thickBot="1" x14ac:dyDescent="0.25">
      <c r="A1" s="45" t="s">
        <v>160</v>
      </c>
      <c r="B1" s="51" t="s">
        <v>180</v>
      </c>
      <c r="C1" s="51" t="s">
        <v>181</v>
      </c>
      <c r="D1" s="51" t="s">
        <v>182</v>
      </c>
      <c r="E1" s="50" t="s">
        <v>174</v>
      </c>
      <c r="F1" s="38" t="s">
        <v>175</v>
      </c>
      <c r="G1" s="38" t="s">
        <v>176</v>
      </c>
      <c r="H1" s="38" t="s">
        <v>177</v>
      </c>
      <c r="I1" s="38" t="s">
        <v>169</v>
      </c>
      <c r="J1" s="38" t="s">
        <v>170</v>
      </c>
      <c r="K1" s="38" t="s">
        <v>171</v>
      </c>
    </row>
    <row r="2" spans="1:12" s="42" customFormat="1" ht="39" thickBot="1" x14ac:dyDescent="0.25">
      <c r="A2" s="44" t="s">
        <v>24</v>
      </c>
      <c r="B2" s="75" t="s">
        <v>161</v>
      </c>
      <c r="C2" s="76" t="s">
        <v>162</v>
      </c>
      <c r="D2" s="77" t="s">
        <v>163</v>
      </c>
      <c r="E2" s="44" t="s">
        <v>116</v>
      </c>
      <c r="F2" s="44" t="s">
        <v>157</v>
      </c>
      <c r="G2" s="44" t="s">
        <v>159</v>
      </c>
      <c r="H2" s="44" t="s">
        <v>158</v>
      </c>
      <c r="I2" s="44" t="s">
        <v>164</v>
      </c>
      <c r="J2" s="44" t="s">
        <v>165</v>
      </c>
      <c r="K2" s="44" t="s">
        <v>166</v>
      </c>
      <c r="L2" s="41"/>
    </row>
    <row r="3" spans="1:12" x14ac:dyDescent="0.2">
      <c r="A3" s="46" t="str">
        <f t="array" ref="A3">IFERROR(INDEX(apc[Discounts, memberships &amp; pre-payment agreements], MATCH(0,IF(ISBLANK(apc[Discounts, memberships &amp; pre-payment agreements]),1,COUNTIF($A$2:A2, apc[Discounts, memberships &amp; pre-payment agreements])), 0)),"")</f>
        <v>Institutional_ membership discount</v>
      </c>
      <c r="B3" s="78">
        <v>600</v>
      </c>
      <c r="C3" s="79">
        <v>300</v>
      </c>
      <c r="D3" s="80">
        <v>300</v>
      </c>
      <c r="E3" s="54">
        <f>IF($A3="","", COUNTIF(apc[Discounts, memberships &amp; pre-payment agreements], A3))</f>
        <v>12</v>
      </c>
      <c r="F3" s="54">
        <f>IF($A3="","", SUMIF(apc[Discounts, memberships &amp; pre-payment agreements], $A3, apc[APC paid (£) including VAT if charged]))</f>
        <v>19646.72</v>
      </c>
      <c r="G3" s="54">
        <f>IF($A3="","", SUMIF(apc[Discounts, memberships &amp; pre-payment agreements], $A3, apc[Amount of APC charged to COAF grant (including VAT if charged) in £] ))</f>
        <v>3161.4</v>
      </c>
      <c r="H3" s="54">
        <f>IF($A3="","", SUMIF(apc[Discounts, memberships &amp; pre-payment agreements], $A3, apc[Amount of APC charged to RCUK OA fund (including VAT if charged) in £]))</f>
        <v>16485.330000000002</v>
      </c>
      <c r="I3" s="55">
        <f t="shared" ref="I3" si="0">IFERROR(C3+G3, "")</f>
        <v>3461.4</v>
      </c>
      <c r="J3" s="55">
        <f>IFERROR(D3+H3, "")</f>
        <v>16785.330000000002</v>
      </c>
      <c r="K3" s="54">
        <f>IFERROR(B3+F3,"")</f>
        <v>20246.72</v>
      </c>
    </row>
    <row r="4" spans="1:12" x14ac:dyDescent="0.2">
      <c r="A4" s="46" t="str">
        <f t="array" ref="A4">IFERROR(INDEX(apc[Discounts, memberships &amp; pre-payment agreements], MATCH(0,IF(ISBLANK(apc[Discounts, memberships &amp; pre-payment agreements]),1,COUNTIF($A$2:A3, apc[Discounts, memberships &amp; pre-payment agreements])), 0)),"")</f>
        <v>None</v>
      </c>
      <c r="B4" s="47">
        <v>800</v>
      </c>
      <c r="C4" s="48">
        <v>450</v>
      </c>
      <c r="D4" s="49">
        <v>350</v>
      </c>
      <c r="E4" s="54">
        <f>IF($A4="","", COUNTIF(apc[Discounts, memberships &amp; pre-payment agreements], A4))</f>
        <v>351</v>
      </c>
      <c r="F4" s="54">
        <f>IF($A4="","", SUMIF(apc[Discounts, memberships &amp; pre-payment agreements], $A4, apc[APC paid (£) including VAT if charged]))</f>
        <v>702626.8900000006</v>
      </c>
      <c r="G4" s="54">
        <f>IF($A4="","", SUMIF(apc[Discounts, memberships &amp; pre-payment agreements], $A4, apc[Amount of APC charged to COAF grant (including VAT if charged) in £] ))</f>
        <v>51696.75</v>
      </c>
      <c r="H4" s="54">
        <f>IF($A4="","", SUMIF(apc[Discounts, memberships &amp; pre-payment agreements], $A4, apc[Amount of APC charged to RCUK OA fund (including VAT if charged) in £]))</f>
        <v>646718.03000000026</v>
      </c>
      <c r="I4" s="55">
        <f t="shared" ref="I4:I50" si="1">IFERROR(C4+G4, "")</f>
        <v>52146.75</v>
      </c>
      <c r="J4" s="55">
        <f t="shared" ref="J4:J50" si="2">IFERROR(D4+H4, "")</f>
        <v>647068.03000000026</v>
      </c>
      <c r="K4" s="54">
        <f t="shared" ref="K4:K50" si="3">IFERROR(B4+F4,"")</f>
        <v>703426.8900000006</v>
      </c>
    </row>
    <row r="5" spans="1:12" x14ac:dyDescent="0.2">
      <c r="A5" s="46" t="str">
        <f t="array" ref="A5">IFERROR(INDEX(apc[Discounts, memberships &amp; pre-payment agreements], MATCH(0,IF(ISBLANK(apc[Discounts, memberships &amp; pre-payment agreements]),1,COUNTIF($A$2:A4, apc[Discounts, memberships &amp; pre-payment agreements])), 0)),"")</f>
        <v>Institutional_Prepayment</v>
      </c>
      <c r="B5" s="47">
        <v>1200</v>
      </c>
      <c r="C5" s="48">
        <v>100</v>
      </c>
      <c r="D5" s="49">
        <v>200</v>
      </c>
      <c r="E5" s="54">
        <f>IF($A5="","", COUNTIF(apc[Discounts, memberships &amp; pre-payment agreements], A5))</f>
        <v>71</v>
      </c>
      <c r="F5" s="54">
        <f>IF($A5="","", SUMIF(apc[Discounts, memberships &amp; pre-payment agreements], $A5, apc[APC paid (£) including VAT if charged]))</f>
        <v>126702.27000000002</v>
      </c>
      <c r="G5" s="54">
        <f>IF($A5="","", SUMIF(apc[Discounts, memberships &amp; pre-payment agreements], $A5, apc[Amount of APC charged to COAF grant (including VAT if charged) in £] ))</f>
        <v>10456.799999999999</v>
      </c>
      <c r="H5" s="54">
        <f>IF($A5="","", SUMIF(apc[Discounts, memberships &amp; pre-payment agreements], $A5, apc[Amount of APC charged to RCUK OA fund (including VAT if charged) in £]))</f>
        <v>114265.40000000002</v>
      </c>
      <c r="I5" s="55">
        <f t="shared" si="1"/>
        <v>10556.8</v>
      </c>
      <c r="J5" s="55">
        <f t="shared" si="2"/>
        <v>114465.40000000002</v>
      </c>
      <c r="K5" s="54">
        <f t="shared" si="3"/>
        <v>127902.27000000002</v>
      </c>
    </row>
    <row r="6" spans="1:12" x14ac:dyDescent="0.2">
      <c r="A6" s="46" t="str">
        <f t="array" ref="A6">IFERROR(INDEX(apc[Discounts, memberships &amp; pre-payment agreements], MATCH(0,IF(ISBLANK(apc[Discounts, memberships &amp; pre-payment agreements]),1,COUNTIF($A$2:A5, apc[Discounts, memberships &amp; pre-payment agreements])), 0)),"")</f>
        <v>Biomed 15%</v>
      </c>
      <c r="B6" s="47"/>
      <c r="C6" s="48"/>
      <c r="D6" s="49"/>
      <c r="E6" s="54">
        <f>IF($A6="","", COUNTIF(apc[Discounts, memberships &amp; pre-payment agreements], A6))</f>
        <v>1</v>
      </c>
      <c r="F6" s="54">
        <f>IF($A6="","", SUMIF(apc[Discounts, memberships &amp; pre-payment agreements], $A6, apc[APC paid (£) including VAT if charged]))</f>
        <v>1518.6</v>
      </c>
      <c r="G6" s="54">
        <f>IF($A6="","", SUMIF(apc[Discounts, memberships &amp; pre-payment agreements], $A6, apc[Amount of APC charged to COAF grant (including VAT if charged) in £] ))</f>
        <v>1518.6</v>
      </c>
      <c r="H6" s="54">
        <f>IF($A6="","", SUMIF(apc[Discounts, memberships &amp; pre-payment agreements], $A6, apc[Amount of APC charged to RCUK OA fund (including VAT if charged) in £]))</f>
        <v>0</v>
      </c>
      <c r="I6" s="55">
        <f t="shared" si="1"/>
        <v>1518.6</v>
      </c>
      <c r="J6" s="55">
        <f t="shared" si="2"/>
        <v>0</v>
      </c>
      <c r="K6" s="54">
        <f t="shared" si="3"/>
        <v>1518.6</v>
      </c>
    </row>
    <row r="7" spans="1:12" x14ac:dyDescent="0.2">
      <c r="A7" s="46" t="str">
        <f t="array" ref="A7">IFERROR(INDEX(apc[Discounts, memberships &amp; pre-payment agreements], MATCH(0,IF(ISBLANK(apc[Discounts, memberships &amp; pre-payment agreements]),1,COUNTIF($A$2:A6, apc[Discounts, memberships &amp; pre-payment agreements])), 0)),"")</f>
        <v>Institutional membership Royal Society</v>
      </c>
      <c r="B7" s="47"/>
      <c r="C7" s="48"/>
      <c r="D7" s="49"/>
      <c r="E7" s="54">
        <f>IF($A7="","", COUNTIF(apc[Discounts, memberships &amp; pre-payment agreements], A7))</f>
        <v>1</v>
      </c>
      <c r="F7" s="54">
        <f>IF($A7="","", SUMIF(apc[Discounts, memberships &amp; pre-payment agreements], $A7, apc[APC paid (£) including VAT if charged]))</f>
        <v>1530</v>
      </c>
      <c r="G7" s="54">
        <f>IF($A7="","", SUMIF(apc[Discounts, memberships &amp; pre-payment agreements], $A7, apc[Amount of APC charged to COAF grant (including VAT if charged) in £] ))</f>
        <v>1530</v>
      </c>
      <c r="H7" s="54">
        <f>IF($A7="","", SUMIF(apc[Discounts, memberships &amp; pre-payment agreements], $A7, apc[Amount of APC charged to RCUK OA fund (including VAT if charged) in £]))</f>
        <v>0</v>
      </c>
      <c r="I7" s="55">
        <f t="shared" si="1"/>
        <v>1530</v>
      </c>
      <c r="J7" s="55">
        <f t="shared" si="2"/>
        <v>0</v>
      </c>
      <c r="K7" s="54">
        <f t="shared" si="3"/>
        <v>1530</v>
      </c>
    </row>
    <row r="8" spans="1:12" x14ac:dyDescent="0.2">
      <c r="A8" s="46" t="str">
        <f t="array" ref="A8">IFERROR(INDEX(apc[Discounts, memberships &amp; pre-payment agreements], MATCH(0,IF(ISBLANK(apc[Discounts, memberships &amp; pre-payment agreements]),1,COUNTIF($A$2:A7, apc[Discounts, memberships &amp; pre-payment agreements])), 0)),"")</f>
        <v>Wiley 25%</v>
      </c>
      <c r="B8" s="47"/>
      <c r="C8" s="48"/>
      <c r="D8" s="49"/>
      <c r="E8" s="54">
        <f>IF($A8="","", COUNTIF(apc[Discounts, memberships &amp; pre-payment agreements], A8))</f>
        <v>1</v>
      </c>
      <c r="F8" s="54">
        <f>IF($A8="","", SUMIF(apc[Discounts, memberships &amp; pre-payment agreements], $A8, apc[APC paid (£) including VAT if charged]))</f>
        <v>2520</v>
      </c>
      <c r="G8" s="54">
        <f>IF($A8="","", SUMIF(apc[Discounts, memberships &amp; pre-payment agreements], $A8, apc[Amount of APC charged to COAF grant (including VAT if charged) in £] ))</f>
        <v>2520</v>
      </c>
      <c r="H8" s="54">
        <f>IF($A8="","", SUMIF(apc[Discounts, memberships &amp; pre-payment agreements], $A8, apc[Amount of APC charged to RCUK OA fund (including VAT if charged) in £]))</f>
        <v>0</v>
      </c>
      <c r="I8" s="55">
        <f t="shared" si="1"/>
        <v>2520</v>
      </c>
      <c r="J8" s="55">
        <f t="shared" si="2"/>
        <v>0</v>
      </c>
      <c r="K8" s="54">
        <f t="shared" si="3"/>
        <v>2520</v>
      </c>
    </row>
    <row r="9" spans="1:12" x14ac:dyDescent="0.2">
      <c r="A9" s="46" t="str">
        <f t="array" ref="A9">IFERROR(INDEX(apc[Discounts, memberships &amp; pre-payment agreements], MATCH(0,IF(ISBLANK(apc[Discounts, memberships &amp; pre-payment agreements]),1,COUNTIF($A$2:A8, apc[Discounts, memberships &amp; pre-payment agreements])), 0)),"")</f>
        <v xml:space="preserve">Author_Supporter/Membership Discount </v>
      </c>
      <c r="B9" s="47"/>
      <c r="C9" s="48"/>
      <c r="D9" s="49"/>
      <c r="E9" s="54">
        <f>IF($A9="","", COUNTIF(apc[Discounts, memberships &amp; pre-payment agreements], A9))</f>
        <v>15</v>
      </c>
      <c r="F9" s="54">
        <f>IF($A9="","", SUMIF(apc[Discounts, memberships &amp; pre-payment agreements], $A9, apc[APC paid (£) including VAT if charged]))</f>
        <v>25446.45</v>
      </c>
      <c r="G9" s="54">
        <f>IF($A9="","", SUMIF(apc[Discounts, memberships &amp; pre-payment agreements], $A9, apc[Amount of APC charged to COAF grant (including VAT if charged) in £] ))</f>
        <v>0</v>
      </c>
      <c r="H9" s="54">
        <f>IF($A9="","", SUMIF(apc[Discounts, memberships &amp; pre-payment agreements], $A9, apc[Amount of APC charged to RCUK OA fund (including VAT if charged) in £]))</f>
        <v>25446.45</v>
      </c>
      <c r="I9" s="55">
        <f t="shared" si="1"/>
        <v>0</v>
      </c>
      <c r="J9" s="55">
        <f t="shared" si="2"/>
        <v>25446.45</v>
      </c>
      <c r="K9" s="54">
        <f t="shared" si="3"/>
        <v>25446.45</v>
      </c>
    </row>
    <row r="10" spans="1:12" x14ac:dyDescent="0.2">
      <c r="A10" s="46" t="str">
        <f t="array" ref="A10">IFERROR(INDEX(apc[Discounts, memberships &amp; pre-payment agreements], MATCH(0,IF(ISBLANK(apc[Discounts, memberships &amp; pre-payment agreements]),1,COUNTIF($A$2:A9, apc[Discounts, memberships &amp; pre-payment agreements])), 0)),"")</f>
        <v>JiscCollections_Taylor &amp; Francis</v>
      </c>
      <c r="B10" s="47"/>
      <c r="C10" s="48"/>
      <c r="D10" s="49"/>
      <c r="E10" s="54">
        <f>IF($A10="","", COUNTIF(apc[Discounts, memberships &amp; pre-payment agreements], A10))</f>
        <v>11</v>
      </c>
      <c r="F10" s="54">
        <f>IF($A10="","", SUMIF(apc[Discounts, memberships &amp; pre-payment agreements], $A10, apc[APC paid (£) including VAT if charged]))</f>
        <v>6052.7499999999991</v>
      </c>
      <c r="G10" s="54">
        <f>IF($A10="","", SUMIF(apc[Discounts, memberships &amp; pre-payment agreements], $A10, apc[Amount of APC charged to COAF grant (including VAT if charged) in £] ))</f>
        <v>0</v>
      </c>
      <c r="H10" s="54">
        <f>IF($A10="","", SUMIF(apc[Discounts, memberships &amp; pre-payment agreements], $A10, apc[Amount of APC charged to RCUK OA fund (including VAT if charged) in £]))</f>
        <v>6052.7499999999991</v>
      </c>
      <c r="I10" s="55">
        <f t="shared" si="1"/>
        <v>0</v>
      </c>
      <c r="J10" s="55">
        <f t="shared" si="2"/>
        <v>6052.7499999999991</v>
      </c>
      <c r="K10" s="54">
        <f t="shared" si="3"/>
        <v>6052.7499999999991</v>
      </c>
    </row>
    <row r="11" spans="1:12" x14ac:dyDescent="0.2">
      <c r="A11" s="46" t="str">
        <f t="array" ref="A11">IFERROR(INDEX(apc[Discounts, memberships &amp; pre-payment agreements], MATCH(0,IF(ISBLANK(apc[Discounts, memberships &amp; pre-payment agreements]),1,COUNTIF($A$2:A10, apc[Discounts, memberships &amp; pre-payment agreements])), 0)),"")</f>
        <v>ACS_AuthorChoice membership discount</v>
      </c>
      <c r="B11" s="47"/>
      <c r="C11" s="48"/>
      <c r="D11" s="49"/>
      <c r="E11" s="54">
        <f>IF($A11="","", COUNTIF(apc[Discounts, memberships &amp; pre-payment agreements], A11))</f>
        <v>4</v>
      </c>
      <c r="F11" s="54">
        <f>IF($A11="","", SUMIF(apc[Discounts, memberships &amp; pre-payment agreements], $A11, apc[APC paid (£) including VAT if charged]))</f>
        <v>8161.14</v>
      </c>
      <c r="G11" s="54">
        <f>IF($A11="","", SUMIF(apc[Discounts, memberships &amp; pre-payment agreements], $A11, apc[Amount of APC charged to COAF grant (including VAT if charged) in £] ))</f>
        <v>0</v>
      </c>
      <c r="H11" s="54">
        <f>IF($A11="","", SUMIF(apc[Discounts, memberships &amp; pre-payment agreements], $A11, apc[Amount of APC charged to RCUK OA fund (including VAT if charged) in £]))</f>
        <v>8161.14</v>
      </c>
      <c r="I11" s="55">
        <f t="shared" si="1"/>
        <v>0</v>
      </c>
      <c r="J11" s="55">
        <f t="shared" si="2"/>
        <v>8161.14</v>
      </c>
      <c r="K11" s="54">
        <f t="shared" si="3"/>
        <v>8161.14</v>
      </c>
    </row>
    <row r="12" spans="1:12" x14ac:dyDescent="0.2">
      <c r="A12" s="46" t="str">
        <f t="array" ref="A12">IFERROR(INDEX(apc[Discounts, memberships &amp; pre-payment agreements], MATCH(0,IF(ISBLANK(apc[Discounts, memberships &amp; pre-payment agreements]),1,COUNTIF($A$2:A11, apc[Discounts, memberships &amp; pre-payment agreements])), 0)),"")</f>
        <v>Other</v>
      </c>
      <c r="B12" s="47"/>
      <c r="C12" s="48"/>
      <c r="D12" s="49"/>
      <c r="E12" s="54">
        <f>IF($A12="","", COUNTIF(apc[Discounts, memberships &amp; pre-payment agreements], A12))</f>
        <v>5</v>
      </c>
      <c r="F12" s="54">
        <f>IF($A12="","", SUMIF(apc[Discounts, memberships &amp; pre-payment agreements], $A12, apc[APC paid (£) including VAT if charged]))</f>
        <v>6379.6100000000006</v>
      </c>
      <c r="G12" s="54">
        <f>IF($A12="","", SUMIF(apc[Discounts, memberships &amp; pre-payment agreements], $A12, apc[Amount of APC charged to COAF grant (including VAT if charged) in £] ))</f>
        <v>3474.38</v>
      </c>
      <c r="H12" s="54">
        <f>IF($A12="","", SUMIF(apc[Discounts, memberships &amp; pre-payment agreements], $A12, apc[Amount of APC charged to RCUK OA fund (including VAT if charged) in £]))</f>
        <v>2905.23</v>
      </c>
      <c r="I12" s="55">
        <f t="shared" si="1"/>
        <v>3474.38</v>
      </c>
      <c r="J12" s="55">
        <f t="shared" si="2"/>
        <v>2905.23</v>
      </c>
      <c r="K12" s="54">
        <f t="shared" si="3"/>
        <v>6379.6100000000006</v>
      </c>
    </row>
    <row r="13" spans="1:12" x14ac:dyDescent="0.2">
      <c r="A13" s="46" t="str">
        <f t="array" ref="A13">IFERROR(INDEX(apc[Discounts, memberships &amp; pre-payment agreements], MATCH(0,IF(ISBLANK(apc[Discounts, memberships &amp; pre-payment agreements]),1,COUNTIF($A$2:A12, apc[Discounts, memberships &amp; pre-payment agreements])), 0)),"")</f>
        <v>De Gruyter offset</v>
      </c>
      <c r="B13" s="47"/>
      <c r="C13" s="48"/>
      <c r="D13" s="49"/>
      <c r="E13" s="54">
        <f>IF($A13="","", COUNTIF(apc[Discounts, memberships &amp; pre-payment agreements], A13))</f>
        <v>1</v>
      </c>
      <c r="F13" s="54">
        <f>IF($A13="","", SUMIF(apc[Discounts, memberships &amp; pre-payment agreements], $A13, apc[APC paid (£) including VAT if charged]))</f>
        <v>1222.31</v>
      </c>
      <c r="G13" s="54">
        <f>IF($A13="","", SUMIF(apc[Discounts, memberships &amp; pre-payment agreements], $A13, apc[Amount of APC charged to COAF grant (including VAT if charged) in £] ))</f>
        <v>0</v>
      </c>
      <c r="H13" s="54">
        <f>IF($A13="","", SUMIF(apc[Discounts, memberships &amp; pre-payment agreements], $A13, apc[Amount of APC charged to RCUK OA fund (including VAT if charged) in £]))</f>
        <v>1223.31</v>
      </c>
      <c r="I13" s="55">
        <f t="shared" si="1"/>
        <v>0</v>
      </c>
      <c r="J13" s="55">
        <f t="shared" si="2"/>
        <v>1223.31</v>
      </c>
      <c r="K13" s="54">
        <f t="shared" si="3"/>
        <v>1222.31</v>
      </c>
    </row>
    <row r="14" spans="1:12" x14ac:dyDescent="0.2">
      <c r="A14" s="46" t="str">
        <f t="array" ref="A14">IFERROR(INDEX(apc[Discounts, memberships &amp; pre-payment agreements], MATCH(0,IF(ISBLANK(apc[Discounts, memberships &amp; pre-payment agreements]),1,COUNTIF($A$2:A13, apc[Discounts, memberships &amp; pre-payment agreements])), 0)),"")</f>
        <v>ACS_AuthorChoice Institutional membership discount</v>
      </c>
      <c r="B14" s="47"/>
      <c r="C14" s="48"/>
      <c r="D14" s="49"/>
      <c r="E14" s="54">
        <f>IF($A14="","", COUNTIF(apc[Discounts, memberships &amp; pre-payment agreements], A14))</f>
        <v>1</v>
      </c>
      <c r="F14" s="54">
        <f>IF($A14="","", SUMIF(apc[Discounts, memberships &amp; pre-payment agreements], $A14, apc[APC paid (£) including VAT if charged]))</f>
        <v>3619.09</v>
      </c>
      <c r="G14" s="54">
        <f>IF($A14="","", SUMIF(apc[Discounts, memberships &amp; pre-payment agreements], $A14, apc[Amount of APC charged to COAF grant (including VAT if charged) in £] ))</f>
        <v>0</v>
      </c>
      <c r="H14" s="54">
        <f>IF($A14="","", SUMIF(apc[Discounts, memberships &amp; pre-payment agreements], $A14, apc[Amount of APC charged to RCUK OA fund (including VAT if charged) in £]))</f>
        <v>3619.09</v>
      </c>
      <c r="I14" s="55">
        <f t="shared" si="1"/>
        <v>0</v>
      </c>
      <c r="J14" s="55">
        <f t="shared" si="2"/>
        <v>3619.09</v>
      </c>
      <c r="K14" s="54">
        <f t="shared" si="3"/>
        <v>3619.09</v>
      </c>
    </row>
    <row r="15" spans="1:12" x14ac:dyDescent="0.2">
      <c r="A15" s="46" t="str">
        <f t="array" ref="A15">IFERROR(INDEX(apc[Discounts, memberships &amp; pre-payment agreements], MATCH(0,IF(ISBLANK(apc[Discounts, memberships &amp; pre-payment agreements]),1,COUNTIF($A$2:A14, apc[Discounts, memberships &amp; pre-payment agreements])), 0)),"")</f>
        <v/>
      </c>
      <c r="B15" s="47"/>
      <c r="C15" s="48"/>
      <c r="D15" s="49"/>
      <c r="E15" s="54" t="str">
        <f>IF($A15="","", COUNTIF(apc[Discounts, memberships &amp; pre-payment agreements], A15))</f>
        <v/>
      </c>
      <c r="F15" s="54" t="str">
        <f>IF($A15="","", SUMIF(apc[Discounts, memberships &amp; pre-payment agreements], $A15, apc[APC paid (£) including VAT if charged]))</f>
        <v/>
      </c>
      <c r="G15" s="54" t="str">
        <f>IF($A15="","", SUMIF(apc[Discounts, memberships &amp; pre-payment agreements], $A15, apc[Amount of APC charged to COAF grant (including VAT if charged) in £] ))</f>
        <v/>
      </c>
      <c r="H15" s="54" t="str">
        <f>IF($A15="","", SUMIF(apc[Discounts, memberships &amp; pre-payment agreements], $A15, apc[Amount of APC charged to RCUK OA fund (including VAT if charged) in £]))</f>
        <v/>
      </c>
      <c r="I15" s="55" t="str">
        <f t="shared" si="1"/>
        <v/>
      </c>
      <c r="J15" s="55" t="str">
        <f t="shared" si="2"/>
        <v/>
      </c>
      <c r="K15" s="54" t="str">
        <f t="shared" si="3"/>
        <v/>
      </c>
    </row>
    <row r="16" spans="1:12" x14ac:dyDescent="0.2">
      <c r="A16" s="46" t="str">
        <f t="array" ref="A16">IFERROR(INDEX(apc[Discounts, memberships &amp; pre-payment agreements], MATCH(0,IF(ISBLANK(apc[Discounts, memberships &amp; pre-payment agreements]),1,COUNTIF($A$2:A15, apc[Discounts, memberships &amp; pre-payment agreements])), 0)),"")</f>
        <v/>
      </c>
      <c r="B16" s="47"/>
      <c r="C16" s="48"/>
      <c r="D16" s="49"/>
      <c r="E16" s="54" t="str">
        <f>IF($A16="","", COUNTIF(apc[Discounts, memberships &amp; pre-payment agreements], A16))</f>
        <v/>
      </c>
      <c r="F16" s="54" t="str">
        <f>IF($A16="","", SUMIF(apc[Discounts, memberships &amp; pre-payment agreements], $A16, apc[APC paid (£) including VAT if charged]))</f>
        <v/>
      </c>
      <c r="G16" s="54" t="str">
        <f>IF($A16="","", SUMIF(apc[Discounts, memberships &amp; pre-payment agreements], $A16, apc[Amount of APC charged to COAF grant (including VAT if charged) in £] ))</f>
        <v/>
      </c>
      <c r="H16" s="54" t="str">
        <f>IF($A16="","", SUMIF(apc[Discounts, memberships &amp; pre-payment agreements], $A16, apc[Amount of APC charged to RCUK OA fund (including VAT if charged) in £]))</f>
        <v/>
      </c>
      <c r="I16" s="55" t="str">
        <f t="shared" si="1"/>
        <v/>
      </c>
      <c r="J16" s="55" t="str">
        <f t="shared" si="2"/>
        <v/>
      </c>
      <c r="K16" s="54" t="str">
        <f t="shared" si="3"/>
        <v/>
      </c>
    </row>
    <row r="17" spans="1:11" ht="25.5" x14ac:dyDescent="0.2">
      <c r="A17" s="46" t="str">
        <f t="array" ref="A17">IFERROR(INDEX(apc[Discounts, memberships &amp; pre-payment agreements], MATCH(0,IF(ISBLANK(apc[Discounts, memberships &amp; pre-payment agreements]),1,COUNTIF($A$2:A16, apc[Discounts, memberships &amp; pre-payment agreements])), 0)),"")</f>
        <v/>
      </c>
      <c r="B17" s="47" t="s">
        <v>2015</v>
      </c>
      <c r="C17" s="48"/>
      <c r="D17" s="49"/>
      <c r="E17" s="54" t="str">
        <f>IF($A17="","", COUNTIF(apc[Discounts, memberships &amp; pre-payment agreements], A17))</f>
        <v/>
      </c>
      <c r="F17" s="54" t="str">
        <f>IF($A17="","", SUMIF(apc[Discounts, memberships &amp; pre-payment agreements], $A17, apc[APC paid (£) including VAT if charged]))</f>
        <v/>
      </c>
      <c r="G17" s="54" t="str">
        <f>IF($A17="","", SUMIF(apc[Discounts, memberships &amp; pre-payment agreements], $A17, apc[Amount of APC charged to COAF grant (including VAT if charged) in £] ))</f>
        <v/>
      </c>
      <c r="H17" s="54" t="str">
        <f>IF($A17="","", SUMIF(apc[Discounts, memberships &amp; pre-payment agreements], $A17, apc[Amount of APC charged to RCUK OA fund (including VAT if charged) in £]))</f>
        <v/>
      </c>
      <c r="I17" s="55" t="str">
        <f t="shared" si="1"/>
        <v/>
      </c>
      <c r="J17" s="55" t="str">
        <f t="shared" si="2"/>
        <v/>
      </c>
      <c r="K17" s="54" t="str">
        <f t="shared" si="3"/>
        <v/>
      </c>
    </row>
    <row r="18" spans="1:11" ht="25.5" x14ac:dyDescent="0.2">
      <c r="A18" s="46" t="str">
        <f t="array" ref="A18">IFERROR(INDEX(apc[Discounts, memberships &amp; pre-payment agreements], MATCH(0,IF(ISBLANK(apc[Discounts, memberships &amp; pre-payment agreements]),1,COUNTIF($A$2:A17, apc[Discounts, memberships &amp; pre-payment agreements])), 0)),"")</f>
        <v/>
      </c>
      <c r="B18" s="47" t="s">
        <v>2016</v>
      </c>
      <c r="C18" s="48"/>
      <c r="D18" s="49"/>
      <c r="E18" s="54" t="str">
        <f>IF($A18="","", COUNTIF(apc[Discounts, memberships &amp; pre-payment agreements], A18))</f>
        <v/>
      </c>
      <c r="F18" s="54" t="str">
        <f>IF($A18="","", SUMIF(apc[Discounts, memberships &amp; pre-payment agreements], $A18, apc[APC paid (£) including VAT if charged]))</f>
        <v/>
      </c>
      <c r="G18" s="54" t="str">
        <f>IF($A18="","", SUMIF(apc[Discounts, memberships &amp; pre-payment agreements], $A18, apc[Amount of APC charged to COAF grant (including VAT if charged) in £] ))</f>
        <v/>
      </c>
      <c r="H18" s="54" t="str">
        <f>IF($A18="","", SUMIF(apc[Discounts, memberships &amp; pre-payment agreements], $A18, apc[Amount of APC charged to RCUK OA fund (including VAT if charged) in £]))</f>
        <v/>
      </c>
      <c r="I18" s="55" t="str">
        <f t="shared" si="1"/>
        <v/>
      </c>
      <c r="J18" s="55" t="str">
        <f t="shared" si="2"/>
        <v/>
      </c>
      <c r="K18" s="54" t="str">
        <f t="shared" si="3"/>
        <v/>
      </c>
    </row>
    <row r="19" spans="1:11" ht="25.5" x14ac:dyDescent="0.2">
      <c r="A19" s="46" t="str">
        <f t="array" ref="A19">IFERROR(INDEX(apc[Discounts, memberships &amp; pre-payment agreements], MATCH(0,IF(ISBLANK(apc[Discounts, memberships &amp; pre-payment agreements]),1,COUNTIF($A$2:A18, apc[Discounts, memberships &amp; pre-payment agreements])), 0)),"")</f>
        <v/>
      </c>
      <c r="B19" s="47" t="s">
        <v>2017</v>
      </c>
      <c r="C19" s="48"/>
      <c r="D19" s="49"/>
      <c r="E19" s="54" t="str">
        <f>IF($A19="","", COUNTIF(apc[Discounts, memberships &amp; pre-payment agreements], A19))</f>
        <v/>
      </c>
      <c r="F19" s="54" t="str">
        <f>IF($A19="","", SUMIF(apc[Discounts, memberships &amp; pre-payment agreements], $A19, apc[APC paid (£) including VAT if charged]))</f>
        <v/>
      </c>
      <c r="G19" s="54" t="str">
        <f>IF($A19="","", SUMIF(apc[Discounts, memberships &amp; pre-payment agreements], $A19, apc[Amount of APC charged to COAF grant (including VAT if charged) in £] ))</f>
        <v/>
      </c>
      <c r="H19" s="54" t="str">
        <f>IF($A19="","", SUMIF(apc[Discounts, memberships &amp; pre-payment agreements], $A19, apc[Amount of APC charged to RCUK OA fund (including VAT if charged) in £]))</f>
        <v/>
      </c>
      <c r="I19" s="55" t="str">
        <f t="shared" si="1"/>
        <v/>
      </c>
      <c r="J19" s="55" t="str">
        <f t="shared" si="2"/>
        <v/>
      </c>
      <c r="K19" s="54" t="str">
        <f t="shared" si="3"/>
        <v/>
      </c>
    </row>
    <row r="20" spans="1:11" x14ac:dyDescent="0.2">
      <c r="A20" s="46" t="str">
        <f t="array" ref="A20">IFERROR(INDEX(apc[Discounts, memberships &amp; pre-payment agreements], MATCH(0,IF(ISBLANK(apc[Discounts, memberships &amp; pre-payment agreements]),1,COUNTIF($A$2:A19, apc[Discounts, memberships &amp; pre-payment agreements])), 0)),"")</f>
        <v/>
      </c>
      <c r="B20" s="47"/>
      <c r="C20" s="48"/>
      <c r="D20" s="49"/>
      <c r="E20" s="54" t="str">
        <f>IF($A20="","", COUNTIF(apc[Discounts, memberships &amp; pre-payment agreements], A20))</f>
        <v/>
      </c>
      <c r="F20" s="54" t="str">
        <f>IF($A20="","", SUMIF(apc[Discounts, memberships &amp; pre-payment agreements], $A20, apc[APC paid (£) including VAT if charged]))</f>
        <v/>
      </c>
      <c r="G20" s="54" t="str">
        <f>IF($A20="","", SUMIF(apc[Discounts, memberships &amp; pre-payment agreements], $A20, apc[Amount of APC charged to COAF grant (including VAT if charged) in £] ))</f>
        <v/>
      </c>
      <c r="H20" s="54" t="str">
        <f>IF($A20="","", SUMIF(apc[Discounts, memberships &amp; pre-payment agreements], $A20, apc[Amount of APC charged to RCUK OA fund (including VAT if charged) in £]))</f>
        <v/>
      </c>
      <c r="I20" s="55" t="str">
        <f t="shared" si="1"/>
        <v/>
      </c>
      <c r="J20" s="55" t="str">
        <f t="shared" si="2"/>
        <v/>
      </c>
      <c r="K20" s="54" t="str">
        <f t="shared" si="3"/>
        <v/>
      </c>
    </row>
    <row r="21" spans="1:11" x14ac:dyDescent="0.2">
      <c r="A21" s="46" t="str">
        <f t="array" ref="A21">IFERROR(INDEX(apc[Discounts, memberships &amp; pre-payment agreements], MATCH(0,IF(ISBLANK(apc[Discounts, memberships &amp; pre-payment agreements]),1,COUNTIF($A$2:A20, apc[Discounts, memberships &amp; pre-payment agreements])), 0)),"")</f>
        <v/>
      </c>
      <c r="B21" s="47"/>
      <c r="C21" s="48"/>
      <c r="D21" s="49"/>
      <c r="E21" s="54" t="str">
        <f>IF($A21="","", COUNTIF(apc[Discounts, memberships &amp; pre-payment agreements], A21))</f>
        <v/>
      </c>
      <c r="F21" s="54" t="str">
        <f>IF($A21="","", SUMIF(apc[Discounts, memberships &amp; pre-payment agreements], $A21, apc[APC paid (£) including VAT if charged]))</f>
        <v/>
      </c>
      <c r="G21" s="54" t="str">
        <f>IF($A21="","", SUMIF(apc[Discounts, memberships &amp; pre-payment agreements], $A21, apc[Amount of APC charged to COAF grant (including VAT if charged) in £] ))</f>
        <v/>
      </c>
      <c r="H21" s="54" t="str">
        <f>IF($A21="","", SUMIF(apc[Discounts, memberships &amp; pre-payment agreements], $A21, apc[Amount of APC charged to RCUK OA fund (including VAT if charged) in £]))</f>
        <v/>
      </c>
      <c r="I21" s="55" t="str">
        <f t="shared" si="1"/>
        <v/>
      </c>
      <c r="J21" s="55" t="str">
        <f t="shared" si="2"/>
        <v/>
      </c>
      <c r="K21" s="54" t="str">
        <f t="shared" si="3"/>
        <v/>
      </c>
    </row>
    <row r="22" spans="1:11" x14ac:dyDescent="0.2">
      <c r="A22" s="46" t="str">
        <f t="array" ref="A22">IFERROR(INDEX(apc[Discounts, memberships &amp; pre-payment agreements], MATCH(0,IF(ISBLANK(apc[Discounts, memberships &amp; pre-payment agreements]),1,COUNTIF($A$2:A21, apc[Discounts, memberships &amp; pre-payment agreements])), 0)),"")</f>
        <v/>
      </c>
      <c r="B22" s="47"/>
      <c r="C22" s="48"/>
      <c r="D22" s="49"/>
      <c r="E22" s="54" t="str">
        <f>IF($A22="","", COUNTIF(apc[Discounts, memberships &amp; pre-payment agreements], A22))</f>
        <v/>
      </c>
      <c r="F22" s="54" t="str">
        <f>IF($A22="","", SUMIF(apc[Discounts, memberships &amp; pre-payment agreements], $A22, apc[APC paid (£) including VAT if charged]))</f>
        <v/>
      </c>
      <c r="G22" s="54" t="str">
        <f>IF($A22="","", SUMIF(apc[Discounts, memberships &amp; pre-payment agreements], $A22, apc[Amount of APC charged to COAF grant (including VAT if charged) in £] ))</f>
        <v/>
      </c>
      <c r="H22" s="54" t="str">
        <f>IF($A22="","", SUMIF(apc[Discounts, memberships &amp; pre-payment agreements], $A22, apc[Amount of APC charged to RCUK OA fund (including VAT if charged) in £]))</f>
        <v/>
      </c>
      <c r="I22" s="55" t="str">
        <f t="shared" si="1"/>
        <v/>
      </c>
      <c r="J22" s="55" t="str">
        <f t="shared" si="2"/>
        <v/>
      </c>
      <c r="K22" s="54" t="str">
        <f t="shared" si="3"/>
        <v/>
      </c>
    </row>
    <row r="23" spans="1:11" x14ac:dyDescent="0.2">
      <c r="A23" s="46" t="str">
        <f t="array" ref="A23">IFERROR(INDEX(apc[Discounts, memberships &amp; pre-payment agreements], MATCH(0,IF(ISBLANK(apc[Discounts, memberships &amp; pre-payment agreements]),1,COUNTIF($A$2:A22, apc[Discounts, memberships &amp; pre-payment agreements])), 0)),"")</f>
        <v/>
      </c>
      <c r="B23" s="47"/>
      <c r="C23" s="48"/>
      <c r="D23" s="49"/>
      <c r="E23" s="54" t="str">
        <f>IF($A23="","", COUNTIF(apc[Discounts, memberships &amp; pre-payment agreements], A23))</f>
        <v/>
      </c>
      <c r="F23" s="54" t="str">
        <f>IF($A23="","", SUMIF(apc[Discounts, memberships &amp; pre-payment agreements], $A23, apc[APC paid (£) including VAT if charged]))</f>
        <v/>
      </c>
      <c r="G23" s="54" t="str">
        <f>IF($A23="","", SUMIF(apc[Discounts, memberships &amp; pre-payment agreements], $A23, apc[Amount of APC charged to COAF grant (including VAT if charged) in £] ))</f>
        <v/>
      </c>
      <c r="H23" s="54" t="str">
        <f>IF($A23="","", SUMIF(apc[Discounts, memberships &amp; pre-payment agreements], $A23, apc[Amount of APC charged to RCUK OA fund (including VAT if charged) in £]))</f>
        <v/>
      </c>
      <c r="I23" s="55" t="str">
        <f t="shared" si="1"/>
        <v/>
      </c>
      <c r="J23" s="55" t="str">
        <f t="shared" si="2"/>
        <v/>
      </c>
      <c r="K23" s="54" t="str">
        <f t="shared" si="3"/>
        <v/>
      </c>
    </row>
    <row r="24" spans="1:11" x14ac:dyDescent="0.2">
      <c r="A24" s="46" t="str">
        <f t="array" ref="A24">IFERROR(INDEX(apc[Discounts, memberships &amp; pre-payment agreements], MATCH(0,IF(ISBLANK(apc[Discounts, memberships &amp; pre-payment agreements]),1,COUNTIF($A$2:A23, apc[Discounts, memberships &amp; pre-payment agreements])), 0)),"")</f>
        <v/>
      </c>
      <c r="B24" s="47"/>
      <c r="C24" s="48"/>
      <c r="D24" s="49"/>
      <c r="E24" s="54" t="str">
        <f>IF($A24="","", COUNTIF(apc[Discounts, memberships &amp; pre-payment agreements], A24))</f>
        <v/>
      </c>
      <c r="F24" s="54" t="str">
        <f>IF($A24="","", SUMIF(apc[Discounts, memberships &amp; pre-payment agreements], $A24, apc[APC paid (£) including VAT if charged]))</f>
        <v/>
      </c>
      <c r="G24" s="54" t="str">
        <f>IF($A24="","", SUMIF(apc[Discounts, memberships &amp; pre-payment agreements], $A24, apc[Amount of APC charged to COAF grant (including VAT if charged) in £] ))</f>
        <v/>
      </c>
      <c r="H24" s="54" t="str">
        <f>IF($A24="","", SUMIF(apc[Discounts, memberships &amp; pre-payment agreements], $A24, apc[Amount of APC charged to RCUK OA fund (including VAT if charged) in £]))</f>
        <v/>
      </c>
      <c r="I24" s="55" t="str">
        <f t="shared" si="1"/>
        <v/>
      </c>
      <c r="J24" s="55" t="str">
        <f t="shared" si="2"/>
        <v/>
      </c>
      <c r="K24" s="54" t="str">
        <f t="shared" si="3"/>
        <v/>
      </c>
    </row>
    <row r="25" spans="1:11" x14ac:dyDescent="0.2">
      <c r="A25" s="46" t="str">
        <f t="array" ref="A25">IFERROR(INDEX(apc[Discounts, memberships &amp; pre-payment agreements], MATCH(0,IF(ISBLANK(apc[Discounts, memberships &amp; pre-payment agreements]),1,COUNTIF($A$2:A24, apc[Discounts, memberships &amp; pre-payment agreements])), 0)),"")</f>
        <v/>
      </c>
      <c r="B25" s="47"/>
      <c r="C25" s="48"/>
      <c r="D25" s="49"/>
      <c r="E25" s="54" t="str">
        <f>IF($A25="","", COUNTIF(apc[Discounts, memberships &amp; pre-payment agreements], A25))</f>
        <v/>
      </c>
      <c r="F25" s="54" t="str">
        <f>IF($A25="","", SUMIF(apc[Discounts, memberships &amp; pre-payment agreements], $A25, apc[APC paid (£) including VAT if charged]))</f>
        <v/>
      </c>
      <c r="G25" s="54" t="str">
        <f>IF($A25="","", SUMIF(apc[Discounts, memberships &amp; pre-payment agreements], $A25, apc[Amount of APC charged to COAF grant (including VAT if charged) in £] ))</f>
        <v/>
      </c>
      <c r="H25" s="54" t="str">
        <f>IF($A25="","", SUMIF(apc[Discounts, memberships &amp; pre-payment agreements], $A25, apc[Amount of APC charged to RCUK OA fund (including VAT if charged) in £]))</f>
        <v/>
      </c>
      <c r="I25" s="55" t="str">
        <f t="shared" si="1"/>
        <v/>
      </c>
      <c r="J25" s="55" t="str">
        <f t="shared" si="2"/>
        <v/>
      </c>
      <c r="K25" s="54" t="str">
        <f t="shared" si="3"/>
        <v/>
      </c>
    </row>
    <row r="26" spans="1:11" x14ac:dyDescent="0.2">
      <c r="A26" s="46" t="str">
        <f t="array" ref="A26">IFERROR(INDEX(apc[Discounts, memberships &amp; pre-payment agreements], MATCH(0,IF(ISBLANK(apc[Discounts, memberships &amp; pre-payment agreements]),1,COUNTIF($A$2:A25, apc[Discounts, memberships &amp; pre-payment agreements])), 0)),"")</f>
        <v/>
      </c>
      <c r="B26" s="47"/>
      <c r="C26" s="48"/>
      <c r="D26" s="49"/>
      <c r="E26" s="54" t="str">
        <f>IF($A26="","", COUNTIF(apc[Discounts, memberships &amp; pre-payment agreements], A26))</f>
        <v/>
      </c>
      <c r="F26" s="54" t="str">
        <f>IF($A26="","", SUMIF(apc[Discounts, memberships &amp; pre-payment agreements], $A26, apc[APC paid (£) including VAT if charged]))</f>
        <v/>
      </c>
      <c r="G26" s="54" t="str">
        <f>IF($A26="","", SUMIF(apc[Discounts, memberships &amp; pre-payment agreements], $A26, apc[Amount of APC charged to COAF grant (including VAT if charged) in £] ))</f>
        <v/>
      </c>
      <c r="H26" s="54" t="str">
        <f>IF($A26="","", SUMIF(apc[Discounts, memberships &amp; pre-payment agreements], $A26, apc[Amount of APC charged to RCUK OA fund (including VAT if charged) in £]))</f>
        <v/>
      </c>
      <c r="I26" s="55" t="str">
        <f t="shared" si="1"/>
        <v/>
      </c>
      <c r="J26" s="55" t="str">
        <f t="shared" si="2"/>
        <v/>
      </c>
      <c r="K26" s="54" t="str">
        <f t="shared" si="3"/>
        <v/>
      </c>
    </row>
    <row r="27" spans="1:11" x14ac:dyDescent="0.2">
      <c r="A27" s="46" t="str">
        <f t="array" ref="A27">IFERROR(INDEX(apc[Discounts, memberships &amp; pre-payment agreements], MATCH(0,IF(ISBLANK(apc[Discounts, memberships &amp; pre-payment agreements]),1,COUNTIF($A$2:A26, apc[Discounts, memberships &amp; pre-payment agreements])), 0)),"")</f>
        <v/>
      </c>
      <c r="B27" s="47"/>
      <c r="C27" s="48"/>
      <c r="D27" s="49"/>
      <c r="E27" s="54" t="str">
        <f>IF($A27="","", COUNTIF(apc[Discounts, memberships &amp; pre-payment agreements], A27))</f>
        <v/>
      </c>
      <c r="F27" s="54" t="str">
        <f>IF($A27="","", SUMIF(apc[Discounts, memberships &amp; pre-payment agreements], $A27, apc[APC paid (£) including VAT if charged]))</f>
        <v/>
      </c>
      <c r="G27" s="54" t="str">
        <f>IF($A27="","", SUMIF(apc[Discounts, memberships &amp; pre-payment agreements], $A27, apc[Amount of APC charged to COAF grant (including VAT if charged) in £] ))</f>
        <v/>
      </c>
      <c r="H27" s="54" t="str">
        <f>IF($A27="","", SUMIF(apc[Discounts, memberships &amp; pre-payment agreements], $A27, apc[Amount of APC charged to RCUK OA fund (including VAT if charged) in £]))</f>
        <v/>
      </c>
      <c r="I27" s="55" t="str">
        <f t="shared" si="1"/>
        <v/>
      </c>
      <c r="J27" s="55" t="str">
        <f t="shared" si="2"/>
        <v/>
      </c>
      <c r="K27" s="54" t="str">
        <f t="shared" si="3"/>
        <v/>
      </c>
    </row>
    <row r="28" spans="1:11" x14ac:dyDescent="0.2">
      <c r="A28" s="46" t="str">
        <f t="array" ref="A28">IFERROR(INDEX(apc[Discounts, memberships &amp; pre-payment agreements], MATCH(0,IF(ISBLANK(apc[Discounts, memberships &amp; pre-payment agreements]),1,COUNTIF($A$2:A27, apc[Discounts, memberships &amp; pre-payment agreements])), 0)),"")</f>
        <v/>
      </c>
      <c r="B28" s="47"/>
      <c r="C28" s="48"/>
      <c r="D28" s="49"/>
      <c r="E28" s="54" t="str">
        <f>IF($A28="","", COUNTIF(apc[Discounts, memberships &amp; pre-payment agreements], A28))</f>
        <v/>
      </c>
      <c r="F28" s="54" t="str">
        <f>IF($A28="","", SUMIF(apc[Discounts, memberships &amp; pre-payment agreements], $A28, apc[APC paid (£) including VAT if charged]))</f>
        <v/>
      </c>
      <c r="G28" s="54" t="str">
        <f>IF($A28="","", SUMIF(apc[Discounts, memberships &amp; pre-payment agreements], $A28, apc[Amount of APC charged to COAF grant (including VAT if charged) in £] ))</f>
        <v/>
      </c>
      <c r="H28" s="54" t="str">
        <f>IF($A28="","", SUMIF(apc[Discounts, memberships &amp; pre-payment agreements], $A28, apc[Amount of APC charged to RCUK OA fund (including VAT if charged) in £]))</f>
        <v/>
      </c>
      <c r="I28" s="55" t="str">
        <f t="shared" si="1"/>
        <v/>
      </c>
      <c r="J28" s="55" t="str">
        <f t="shared" si="2"/>
        <v/>
      </c>
      <c r="K28" s="54" t="str">
        <f t="shared" si="3"/>
        <v/>
      </c>
    </row>
    <row r="29" spans="1:11" x14ac:dyDescent="0.2">
      <c r="A29" s="46" t="str">
        <f t="array" ref="A29">IFERROR(INDEX(apc[Discounts, memberships &amp; pre-payment agreements], MATCH(0,IF(ISBLANK(apc[Discounts, memberships &amp; pre-payment agreements]),1,COUNTIF($A$2:A28, apc[Discounts, memberships &amp; pre-payment agreements])), 0)),"")</f>
        <v/>
      </c>
      <c r="B29" s="47"/>
      <c r="C29" s="48"/>
      <c r="D29" s="49"/>
      <c r="E29" s="54" t="str">
        <f>IF($A29="","", COUNTIF(apc[Discounts, memberships &amp; pre-payment agreements], A29))</f>
        <v/>
      </c>
      <c r="F29" s="54" t="str">
        <f>IF($A29="","", SUMIF(apc[Discounts, memberships &amp; pre-payment agreements], $A29, apc[APC paid (£) including VAT if charged]))</f>
        <v/>
      </c>
      <c r="G29" s="54" t="str">
        <f>IF($A29="","", SUMIF(apc[Discounts, memberships &amp; pre-payment agreements], $A29, apc[Amount of APC charged to COAF grant (including VAT if charged) in £] ))</f>
        <v/>
      </c>
      <c r="H29" s="54" t="str">
        <f>IF($A29="","", SUMIF(apc[Discounts, memberships &amp; pre-payment agreements], $A29, apc[Amount of APC charged to RCUK OA fund (including VAT if charged) in £]))</f>
        <v/>
      </c>
      <c r="I29" s="55" t="str">
        <f t="shared" si="1"/>
        <v/>
      </c>
      <c r="J29" s="55" t="str">
        <f t="shared" si="2"/>
        <v/>
      </c>
      <c r="K29" s="54" t="str">
        <f t="shared" si="3"/>
        <v/>
      </c>
    </row>
    <row r="30" spans="1:11" x14ac:dyDescent="0.2">
      <c r="A30" s="46" t="str">
        <f t="array" ref="A30">IFERROR(INDEX(apc[Discounts, memberships &amp; pre-payment agreements], MATCH(0,IF(ISBLANK(apc[Discounts, memberships &amp; pre-payment agreements]),1,COUNTIF($A$2:A29, apc[Discounts, memberships &amp; pre-payment agreements])), 0)),"")</f>
        <v/>
      </c>
      <c r="B30" s="47"/>
      <c r="C30" s="48"/>
      <c r="D30" s="49"/>
      <c r="E30" s="54" t="str">
        <f>IF($A30="","", COUNTIF(apc[Discounts, memberships &amp; pre-payment agreements], A30))</f>
        <v/>
      </c>
      <c r="F30" s="54" t="str">
        <f>IF($A30="","", SUMIF(apc[Discounts, memberships &amp; pre-payment agreements], $A30, apc[APC paid (£) including VAT if charged]))</f>
        <v/>
      </c>
      <c r="G30" s="54" t="str">
        <f>IF($A30="","", SUMIF(apc[Discounts, memberships &amp; pre-payment agreements], $A30, apc[Amount of APC charged to COAF grant (including VAT if charged) in £] ))</f>
        <v/>
      </c>
      <c r="H30" s="54" t="str">
        <f>IF($A30="","", SUMIF(apc[Discounts, memberships &amp; pre-payment agreements], $A30, apc[Amount of APC charged to RCUK OA fund (including VAT if charged) in £]))</f>
        <v/>
      </c>
      <c r="I30" s="55" t="str">
        <f t="shared" si="1"/>
        <v/>
      </c>
      <c r="J30" s="55" t="str">
        <f t="shared" si="2"/>
        <v/>
      </c>
      <c r="K30" s="54" t="str">
        <f t="shared" si="3"/>
        <v/>
      </c>
    </row>
    <row r="31" spans="1:11" x14ac:dyDescent="0.2">
      <c r="A31" s="46" t="str">
        <f t="array" ref="A31">IFERROR(INDEX(apc[Discounts, memberships &amp; pre-payment agreements], MATCH(0,IF(ISBLANK(apc[Discounts, memberships &amp; pre-payment agreements]),1,COUNTIF($A$2:A30, apc[Discounts, memberships &amp; pre-payment agreements])), 0)),"")</f>
        <v/>
      </c>
      <c r="B31" s="47"/>
      <c r="C31" s="48"/>
      <c r="D31" s="49"/>
      <c r="E31" s="54" t="str">
        <f>IF($A31="","", COUNTIF(apc[Discounts, memberships &amp; pre-payment agreements], A31))</f>
        <v/>
      </c>
      <c r="F31" s="54" t="str">
        <f>IF($A31="","", SUMIF(apc[Discounts, memberships &amp; pre-payment agreements], $A31, apc[APC paid (£) including VAT if charged]))</f>
        <v/>
      </c>
      <c r="G31" s="54" t="str">
        <f>IF($A31="","", SUMIF(apc[Discounts, memberships &amp; pre-payment agreements], $A31, apc[Amount of APC charged to COAF grant (including VAT if charged) in £] ))</f>
        <v/>
      </c>
      <c r="H31" s="54" t="str">
        <f>IF($A31="","", SUMIF(apc[Discounts, memberships &amp; pre-payment agreements], $A31, apc[Amount of APC charged to RCUK OA fund (including VAT if charged) in £]))</f>
        <v/>
      </c>
      <c r="I31" s="55" t="str">
        <f t="shared" si="1"/>
        <v/>
      </c>
      <c r="J31" s="55" t="str">
        <f t="shared" si="2"/>
        <v/>
      </c>
      <c r="K31" s="54" t="str">
        <f t="shared" si="3"/>
        <v/>
      </c>
    </row>
    <row r="32" spans="1:11" x14ac:dyDescent="0.2">
      <c r="A32" s="46" t="str">
        <f t="array" ref="A32">IFERROR(INDEX(apc[Discounts, memberships &amp; pre-payment agreements], MATCH(0,IF(ISBLANK(apc[Discounts, memberships &amp; pre-payment agreements]),1,COUNTIF($A$2:A31, apc[Discounts, memberships &amp; pre-payment agreements])), 0)),"")</f>
        <v/>
      </c>
      <c r="B32" s="47"/>
      <c r="C32" s="48"/>
      <c r="D32" s="49"/>
      <c r="E32" s="54" t="str">
        <f>IF($A32="","", COUNTIF(apc[Discounts, memberships &amp; pre-payment agreements], A32))</f>
        <v/>
      </c>
      <c r="F32" s="54" t="str">
        <f>IF($A32="","", SUMIF(apc[Discounts, memberships &amp; pre-payment agreements], $A32, apc[APC paid (£) including VAT if charged]))</f>
        <v/>
      </c>
      <c r="G32" s="54" t="str">
        <f>IF($A32="","", SUMIF(apc[Discounts, memberships &amp; pre-payment agreements], $A32, apc[Amount of APC charged to COAF grant (including VAT if charged) in £] ))</f>
        <v/>
      </c>
      <c r="H32" s="54" t="str">
        <f>IF($A32="","", SUMIF(apc[Discounts, memberships &amp; pre-payment agreements], $A32, apc[Amount of APC charged to RCUK OA fund (including VAT if charged) in £]))</f>
        <v/>
      </c>
      <c r="I32" s="55" t="str">
        <f t="shared" si="1"/>
        <v/>
      </c>
      <c r="J32" s="55" t="str">
        <f t="shared" si="2"/>
        <v/>
      </c>
      <c r="K32" s="54" t="str">
        <f t="shared" si="3"/>
        <v/>
      </c>
    </row>
    <row r="33" spans="1:11" x14ac:dyDescent="0.2">
      <c r="A33" s="46" t="str">
        <f t="array" ref="A33">IFERROR(INDEX(apc[Discounts, memberships &amp; pre-payment agreements], MATCH(0,IF(ISBLANK(apc[Discounts, memberships &amp; pre-payment agreements]),1,COUNTIF($A$2:A32, apc[Discounts, memberships &amp; pre-payment agreements])), 0)),"")</f>
        <v/>
      </c>
      <c r="B33" s="47"/>
      <c r="C33" s="48"/>
      <c r="D33" s="49"/>
      <c r="E33" s="54" t="str">
        <f>IF($A33="","", COUNTIF(apc[Discounts, memberships &amp; pre-payment agreements], A33))</f>
        <v/>
      </c>
      <c r="F33" s="54" t="str">
        <f>IF($A33="","", SUMIF(apc[Discounts, memberships &amp; pre-payment agreements], $A33, apc[APC paid (£) including VAT if charged]))</f>
        <v/>
      </c>
      <c r="G33" s="54" t="str">
        <f>IF($A33="","", SUMIF(apc[Discounts, memberships &amp; pre-payment agreements], $A33, apc[Amount of APC charged to COAF grant (including VAT if charged) in £] ))</f>
        <v/>
      </c>
      <c r="H33" s="54" t="str">
        <f>IF($A33="","", SUMIF(apc[Discounts, memberships &amp; pre-payment agreements], $A33, apc[Amount of APC charged to RCUK OA fund (including VAT if charged) in £]))</f>
        <v/>
      </c>
      <c r="I33" s="55" t="str">
        <f t="shared" si="1"/>
        <v/>
      </c>
      <c r="J33" s="55" t="str">
        <f t="shared" si="2"/>
        <v/>
      </c>
      <c r="K33" s="54" t="str">
        <f t="shared" si="3"/>
        <v/>
      </c>
    </row>
    <row r="34" spans="1:11" x14ac:dyDescent="0.2">
      <c r="A34" s="46" t="str">
        <f t="array" ref="A34">IFERROR(INDEX(apc[Discounts, memberships &amp; pre-payment agreements], MATCH(0,IF(ISBLANK(apc[Discounts, memberships &amp; pre-payment agreements]),1,COUNTIF($A$2:A33, apc[Discounts, memberships &amp; pre-payment agreements])), 0)),"")</f>
        <v/>
      </c>
      <c r="B34" s="47"/>
      <c r="C34" s="48"/>
      <c r="D34" s="49"/>
      <c r="E34" s="54" t="str">
        <f>IF($A34="","", COUNTIF(apc[Discounts, memberships &amp; pre-payment agreements], A34))</f>
        <v/>
      </c>
      <c r="F34" s="54" t="str">
        <f>IF($A34="","", SUMIF(apc[Discounts, memberships &amp; pre-payment agreements], $A34, apc[APC paid (£) including VAT if charged]))</f>
        <v/>
      </c>
      <c r="G34" s="54" t="str">
        <f>IF($A34="","", SUMIF(apc[Discounts, memberships &amp; pre-payment agreements], $A34, apc[Amount of APC charged to COAF grant (including VAT if charged) in £] ))</f>
        <v/>
      </c>
      <c r="H34" s="54" t="str">
        <f>IF($A34="","", SUMIF(apc[Discounts, memberships &amp; pre-payment agreements], $A34, apc[Amount of APC charged to RCUK OA fund (including VAT if charged) in £]))</f>
        <v/>
      </c>
      <c r="I34" s="55" t="str">
        <f t="shared" si="1"/>
        <v/>
      </c>
      <c r="J34" s="55" t="str">
        <f t="shared" si="2"/>
        <v/>
      </c>
      <c r="K34" s="54" t="str">
        <f t="shared" si="3"/>
        <v/>
      </c>
    </row>
    <row r="35" spans="1:11" x14ac:dyDescent="0.2">
      <c r="A35" s="46" t="str">
        <f t="array" ref="A35">IFERROR(INDEX(apc[Discounts, memberships &amp; pre-payment agreements], MATCH(0,IF(ISBLANK(apc[Discounts, memberships &amp; pre-payment agreements]),1,COUNTIF($A$2:A34, apc[Discounts, memberships &amp; pre-payment agreements])), 0)),"")</f>
        <v/>
      </c>
      <c r="B35" s="47"/>
      <c r="C35" s="48"/>
      <c r="D35" s="49"/>
      <c r="E35" s="54" t="str">
        <f>IF($A35="","", COUNTIF(apc[Discounts, memberships &amp; pre-payment agreements], A35))</f>
        <v/>
      </c>
      <c r="F35" s="54" t="str">
        <f>IF($A35="","", SUMIF(apc[Discounts, memberships &amp; pre-payment agreements], $A35, apc[APC paid (£) including VAT if charged]))</f>
        <v/>
      </c>
      <c r="G35" s="54" t="str">
        <f>IF($A35="","", SUMIF(apc[Discounts, memberships &amp; pre-payment agreements], $A35, apc[Amount of APC charged to COAF grant (including VAT if charged) in £] ))</f>
        <v/>
      </c>
      <c r="H35" s="54" t="str">
        <f>IF($A35="","", SUMIF(apc[Discounts, memberships &amp; pre-payment agreements], $A35, apc[Amount of APC charged to RCUK OA fund (including VAT if charged) in £]))</f>
        <v/>
      </c>
      <c r="I35" s="55" t="str">
        <f t="shared" si="1"/>
        <v/>
      </c>
      <c r="J35" s="55" t="str">
        <f t="shared" si="2"/>
        <v/>
      </c>
      <c r="K35" s="54" t="str">
        <f t="shared" si="3"/>
        <v/>
      </c>
    </row>
    <row r="36" spans="1:11" x14ac:dyDescent="0.2">
      <c r="A36" s="46" t="str">
        <f t="array" ref="A36">IFERROR(INDEX(apc[Discounts, memberships &amp; pre-payment agreements], MATCH(0,IF(ISBLANK(apc[Discounts, memberships &amp; pre-payment agreements]),1,COUNTIF($A$2:A35, apc[Discounts, memberships &amp; pre-payment agreements])), 0)),"")</f>
        <v/>
      </c>
      <c r="B36" s="47"/>
      <c r="C36" s="48"/>
      <c r="D36" s="49"/>
      <c r="E36" s="54" t="str">
        <f>IF($A36="","", COUNTIF(apc[Discounts, memberships &amp; pre-payment agreements], A36))</f>
        <v/>
      </c>
      <c r="F36" s="54" t="str">
        <f>IF($A36="","", SUMIF(apc[Discounts, memberships &amp; pre-payment agreements], $A36, apc[APC paid (£) including VAT if charged]))</f>
        <v/>
      </c>
      <c r="G36" s="54" t="str">
        <f>IF($A36="","", SUMIF(apc[Discounts, memberships &amp; pre-payment agreements], $A36, apc[Amount of APC charged to COAF grant (including VAT if charged) in £] ))</f>
        <v/>
      </c>
      <c r="H36" s="54" t="str">
        <f>IF($A36="","", SUMIF(apc[Discounts, memberships &amp; pre-payment agreements], $A36, apc[Amount of APC charged to RCUK OA fund (including VAT if charged) in £]))</f>
        <v/>
      </c>
      <c r="I36" s="55" t="str">
        <f t="shared" si="1"/>
        <v/>
      </c>
      <c r="J36" s="55" t="str">
        <f t="shared" si="2"/>
        <v/>
      </c>
      <c r="K36" s="54" t="str">
        <f t="shared" si="3"/>
        <v/>
      </c>
    </row>
    <row r="37" spans="1:11" x14ac:dyDescent="0.2">
      <c r="A37" s="46" t="str">
        <f t="array" ref="A37">IFERROR(INDEX(apc[Discounts, memberships &amp; pre-payment agreements], MATCH(0,IF(ISBLANK(apc[Discounts, memberships &amp; pre-payment agreements]),1,COUNTIF($A$2:A36, apc[Discounts, memberships &amp; pre-payment agreements])), 0)),"")</f>
        <v/>
      </c>
      <c r="B37" s="47"/>
      <c r="C37" s="48"/>
      <c r="D37" s="49"/>
      <c r="E37" s="54" t="str">
        <f>IF($A37="","", COUNTIF(apc[Discounts, memberships &amp; pre-payment agreements], A37))</f>
        <v/>
      </c>
      <c r="F37" s="54" t="str">
        <f>IF($A37="","", SUMIF(apc[Discounts, memberships &amp; pre-payment agreements], $A37, apc[APC paid (£) including VAT if charged]))</f>
        <v/>
      </c>
      <c r="G37" s="54" t="str">
        <f>IF($A37="","", SUMIF(apc[Discounts, memberships &amp; pre-payment agreements], $A37, apc[Amount of APC charged to COAF grant (including VAT if charged) in £] ))</f>
        <v/>
      </c>
      <c r="H37" s="54" t="str">
        <f>IF($A37="","", SUMIF(apc[Discounts, memberships &amp; pre-payment agreements], $A37, apc[Amount of APC charged to RCUK OA fund (including VAT if charged) in £]))</f>
        <v/>
      </c>
      <c r="I37" s="55" t="str">
        <f t="shared" si="1"/>
        <v/>
      </c>
      <c r="J37" s="55" t="str">
        <f t="shared" si="2"/>
        <v/>
      </c>
      <c r="K37" s="54" t="str">
        <f t="shared" si="3"/>
        <v/>
      </c>
    </row>
    <row r="38" spans="1:11" x14ac:dyDescent="0.2">
      <c r="A38" s="46" t="str">
        <f t="array" ref="A38">IFERROR(INDEX(apc[Discounts, memberships &amp; pre-payment agreements], MATCH(0,IF(ISBLANK(apc[Discounts, memberships &amp; pre-payment agreements]),1,COUNTIF($A$2:A37, apc[Discounts, memberships &amp; pre-payment agreements])), 0)),"")</f>
        <v/>
      </c>
      <c r="B38" s="47"/>
      <c r="C38" s="48"/>
      <c r="D38" s="49"/>
      <c r="E38" s="54" t="str">
        <f>IF($A38="","", COUNTIF(apc[Discounts, memberships &amp; pre-payment agreements], A38))</f>
        <v/>
      </c>
      <c r="F38" s="54" t="str">
        <f>IF($A38="","", SUMIF(apc[Discounts, memberships &amp; pre-payment agreements], $A38, apc[APC paid (£) including VAT if charged]))</f>
        <v/>
      </c>
      <c r="G38" s="54" t="str">
        <f>IF($A38="","", SUMIF(apc[Discounts, memberships &amp; pre-payment agreements], $A38, apc[Amount of APC charged to COAF grant (including VAT if charged) in £] ))</f>
        <v/>
      </c>
      <c r="H38" s="54" t="str">
        <f>IF($A38="","", SUMIF(apc[Discounts, memberships &amp; pre-payment agreements], $A38, apc[Amount of APC charged to RCUK OA fund (including VAT if charged) in £]))</f>
        <v/>
      </c>
      <c r="I38" s="55" t="str">
        <f t="shared" si="1"/>
        <v/>
      </c>
      <c r="J38" s="55" t="str">
        <f t="shared" si="2"/>
        <v/>
      </c>
      <c r="K38" s="54" t="str">
        <f t="shared" si="3"/>
        <v/>
      </c>
    </row>
    <row r="39" spans="1:11" x14ac:dyDescent="0.2">
      <c r="A39" s="46" t="str">
        <f t="array" ref="A39">IFERROR(INDEX(apc[Discounts, memberships &amp; pre-payment agreements], MATCH(0,IF(ISBLANK(apc[Discounts, memberships &amp; pre-payment agreements]),1,COUNTIF($A$2:A38, apc[Discounts, memberships &amp; pre-payment agreements])), 0)),"")</f>
        <v/>
      </c>
      <c r="B39" s="47"/>
      <c r="C39" s="48"/>
      <c r="D39" s="49"/>
      <c r="E39" s="54" t="str">
        <f>IF($A39="","", COUNTIF(apc[Discounts, memberships &amp; pre-payment agreements], A39))</f>
        <v/>
      </c>
      <c r="F39" s="54" t="str">
        <f>IF($A39="","", SUMIF(apc[Discounts, memberships &amp; pre-payment agreements], $A39, apc[APC paid (£) including VAT if charged]))</f>
        <v/>
      </c>
      <c r="G39" s="54" t="str">
        <f>IF($A39="","", SUMIF(apc[Discounts, memberships &amp; pre-payment agreements], $A39, apc[Amount of APC charged to COAF grant (including VAT if charged) in £] ))</f>
        <v/>
      </c>
      <c r="H39" s="54" t="str">
        <f>IF($A39="","", SUMIF(apc[Discounts, memberships &amp; pre-payment agreements], $A39, apc[Amount of APC charged to RCUK OA fund (including VAT if charged) in £]))</f>
        <v/>
      </c>
      <c r="I39" s="55" t="str">
        <f t="shared" si="1"/>
        <v/>
      </c>
      <c r="J39" s="55" t="str">
        <f t="shared" si="2"/>
        <v/>
      </c>
      <c r="K39" s="54" t="str">
        <f t="shared" si="3"/>
        <v/>
      </c>
    </row>
    <row r="40" spans="1:11" x14ac:dyDescent="0.2">
      <c r="A40" s="46" t="str">
        <f t="array" ref="A40">IFERROR(INDEX(apc[Discounts, memberships &amp; pre-payment agreements], MATCH(0,IF(ISBLANK(apc[Discounts, memberships &amp; pre-payment agreements]),1,COUNTIF($A$2:A39, apc[Discounts, memberships &amp; pre-payment agreements])), 0)),"")</f>
        <v/>
      </c>
      <c r="B40" s="47"/>
      <c r="C40" s="48"/>
      <c r="D40" s="49"/>
      <c r="E40" s="54" t="str">
        <f>IF($A40="","", COUNTIF(apc[Discounts, memberships &amp; pre-payment agreements], A40))</f>
        <v/>
      </c>
      <c r="F40" s="54" t="str">
        <f>IF($A40="","", SUMIF(apc[Discounts, memberships &amp; pre-payment agreements], $A40, apc[APC paid (£) including VAT if charged]))</f>
        <v/>
      </c>
      <c r="G40" s="54" t="str">
        <f>IF($A40="","", SUMIF(apc[Discounts, memberships &amp; pre-payment agreements], $A40, apc[Amount of APC charged to COAF grant (including VAT if charged) in £] ))</f>
        <v/>
      </c>
      <c r="H40" s="54" t="str">
        <f>IF($A40="","", SUMIF(apc[Discounts, memberships &amp; pre-payment agreements], $A40, apc[Amount of APC charged to RCUK OA fund (including VAT if charged) in £]))</f>
        <v/>
      </c>
      <c r="I40" s="55" t="str">
        <f t="shared" si="1"/>
        <v/>
      </c>
      <c r="J40" s="55" t="str">
        <f t="shared" si="2"/>
        <v/>
      </c>
      <c r="K40" s="54" t="str">
        <f t="shared" si="3"/>
        <v/>
      </c>
    </row>
    <row r="41" spans="1:11" x14ac:dyDescent="0.2">
      <c r="A41" s="46" t="str">
        <f t="array" ref="A41">IFERROR(INDEX(apc[Discounts, memberships &amp; pre-payment agreements], MATCH(0,IF(ISBLANK(apc[Discounts, memberships &amp; pre-payment agreements]),1,COUNTIF($A$2:A40, apc[Discounts, memberships &amp; pre-payment agreements])), 0)),"")</f>
        <v/>
      </c>
      <c r="B41" s="47"/>
      <c r="C41" s="48"/>
      <c r="D41" s="49"/>
      <c r="E41" s="54" t="str">
        <f>IF($A41="","", COUNTIF(apc[Discounts, memberships &amp; pre-payment agreements], A41))</f>
        <v/>
      </c>
      <c r="F41" s="54" t="str">
        <f>IF($A41="","", SUMIF(apc[Discounts, memberships &amp; pre-payment agreements], $A41, apc[APC paid (£) including VAT if charged]))</f>
        <v/>
      </c>
      <c r="G41" s="54" t="str">
        <f>IF($A41="","", SUMIF(apc[Discounts, memberships &amp; pre-payment agreements], $A41, apc[Amount of APC charged to COAF grant (including VAT if charged) in £] ))</f>
        <v/>
      </c>
      <c r="H41" s="54" t="str">
        <f>IF($A41="","", SUMIF(apc[Discounts, memberships &amp; pre-payment agreements], $A41, apc[Amount of APC charged to RCUK OA fund (including VAT if charged) in £]))</f>
        <v/>
      </c>
      <c r="I41" s="55" t="str">
        <f t="shared" si="1"/>
        <v/>
      </c>
      <c r="J41" s="55" t="str">
        <f t="shared" si="2"/>
        <v/>
      </c>
      <c r="K41" s="54" t="str">
        <f t="shared" si="3"/>
        <v/>
      </c>
    </row>
    <row r="42" spans="1:11" x14ac:dyDescent="0.2">
      <c r="A42" s="46" t="str">
        <f t="array" ref="A42">IFERROR(INDEX(apc[Discounts, memberships &amp; pre-payment agreements], MATCH(0,IF(ISBLANK(apc[Discounts, memberships &amp; pre-payment agreements]),1,COUNTIF($A$2:A41, apc[Discounts, memberships &amp; pre-payment agreements])), 0)),"")</f>
        <v/>
      </c>
      <c r="B42" s="47"/>
      <c r="C42" s="48"/>
      <c r="D42" s="49"/>
      <c r="E42" s="54" t="str">
        <f>IF($A42="","", COUNTIF(apc[Discounts, memberships &amp; pre-payment agreements], A42))</f>
        <v/>
      </c>
      <c r="F42" s="54" t="str">
        <f>IF($A42="","", SUMIF(apc[Discounts, memberships &amp; pre-payment agreements], $A42, apc[APC paid (£) including VAT if charged]))</f>
        <v/>
      </c>
      <c r="G42" s="54" t="str">
        <f>IF($A42="","", SUMIF(apc[Discounts, memberships &amp; pre-payment agreements], $A42, apc[Amount of APC charged to COAF grant (including VAT if charged) in £] ))</f>
        <v/>
      </c>
      <c r="H42" s="54" t="str">
        <f>IF($A42="","", SUMIF(apc[Discounts, memberships &amp; pre-payment agreements], $A42, apc[Amount of APC charged to RCUK OA fund (including VAT if charged) in £]))</f>
        <v/>
      </c>
      <c r="I42" s="55" t="str">
        <f t="shared" si="1"/>
        <v/>
      </c>
      <c r="J42" s="55" t="str">
        <f t="shared" si="2"/>
        <v/>
      </c>
      <c r="K42" s="54" t="str">
        <f t="shared" si="3"/>
        <v/>
      </c>
    </row>
    <row r="43" spans="1:11" x14ac:dyDescent="0.2">
      <c r="A43" s="46" t="str">
        <f t="array" ref="A43">IFERROR(INDEX(apc[Discounts, memberships &amp; pre-payment agreements], MATCH(0,IF(ISBLANK(apc[Discounts, memberships &amp; pre-payment agreements]),1,COUNTIF($A$2:A42, apc[Discounts, memberships &amp; pre-payment agreements])), 0)),"")</f>
        <v/>
      </c>
      <c r="B43" s="47"/>
      <c r="C43" s="48"/>
      <c r="D43" s="49"/>
      <c r="E43" s="54" t="str">
        <f>IF($A43="","", COUNTIF(apc[Discounts, memberships &amp; pre-payment agreements], A43))</f>
        <v/>
      </c>
      <c r="F43" s="54" t="str">
        <f>IF($A43="","", SUMIF(apc[Discounts, memberships &amp; pre-payment agreements], $A43, apc[APC paid (£) including VAT if charged]))</f>
        <v/>
      </c>
      <c r="G43" s="54" t="str">
        <f>IF($A43="","", SUMIF(apc[Discounts, memberships &amp; pre-payment agreements], $A43, apc[Amount of APC charged to COAF grant (including VAT if charged) in £] ))</f>
        <v/>
      </c>
      <c r="H43" s="54" t="str">
        <f>IF($A43="","", SUMIF(apc[Discounts, memberships &amp; pre-payment agreements], $A43, apc[Amount of APC charged to RCUK OA fund (including VAT if charged) in £]))</f>
        <v/>
      </c>
      <c r="I43" s="55" t="str">
        <f t="shared" si="1"/>
        <v/>
      </c>
      <c r="J43" s="55" t="str">
        <f t="shared" si="2"/>
        <v/>
      </c>
      <c r="K43" s="54" t="str">
        <f t="shared" si="3"/>
        <v/>
      </c>
    </row>
    <row r="44" spans="1:11" x14ac:dyDescent="0.2">
      <c r="A44" s="46" t="str">
        <f t="array" ref="A44">IFERROR(INDEX(apc[Discounts, memberships &amp; pre-payment agreements], MATCH(0,IF(ISBLANK(apc[Discounts, memberships &amp; pre-payment agreements]),1,COUNTIF($A$2:A43, apc[Discounts, memberships &amp; pre-payment agreements])), 0)),"")</f>
        <v/>
      </c>
      <c r="B44" s="47"/>
      <c r="C44" s="48"/>
      <c r="D44" s="49"/>
      <c r="E44" s="54" t="str">
        <f>IF($A44="","", COUNTIF(apc[Discounts, memberships &amp; pre-payment agreements], A44))</f>
        <v/>
      </c>
      <c r="F44" s="54" t="str">
        <f>IF($A44="","", SUMIF(apc[Discounts, memberships &amp; pre-payment agreements], $A44, apc[APC paid (£) including VAT if charged]))</f>
        <v/>
      </c>
      <c r="G44" s="54" t="str">
        <f>IF($A44="","", SUMIF(apc[Discounts, memberships &amp; pre-payment agreements], $A44, apc[Amount of APC charged to COAF grant (including VAT if charged) in £] ))</f>
        <v/>
      </c>
      <c r="H44" s="54" t="str">
        <f>IF($A44="","", SUMIF(apc[Discounts, memberships &amp; pre-payment agreements], $A44, apc[Amount of APC charged to RCUK OA fund (including VAT if charged) in £]))</f>
        <v/>
      </c>
      <c r="I44" s="55" t="str">
        <f t="shared" si="1"/>
        <v/>
      </c>
      <c r="J44" s="55" t="str">
        <f t="shared" si="2"/>
        <v/>
      </c>
      <c r="K44" s="54" t="str">
        <f t="shared" si="3"/>
        <v/>
      </c>
    </row>
    <row r="45" spans="1:11" x14ac:dyDescent="0.2">
      <c r="A45" s="46" t="str">
        <f t="array" ref="A45">IFERROR(INDEX(apc[Discounts, memberships &amp; pre-payment agreements], MATCH(0,IF(ISBLANK(apc[Discounts, memberships &amp; pre-payment agreements]),1,COUNTIF($A$2:A44, apc[Discounts, memberships &amp; pre-payment agreements])), 0)),"")</f>
        <v/>
      </c>
      <c r="B45" s="47"/>
      <c r="C45" s="48"/>
      <c r="D45" s="49"/>
      <c r="E45" s="54" t="str">
        <f>IF($A45="","", COUNTIF(apc[Discounts, memberships &amp; pre-payment agreements], A45))</f>
        <v/>
      </c>
      <c r="F45" s="54" t="str">
        <f>IF($A45="","", SUMIF(apc[Discounts, memberships &amp; pre-payment agreements], $A45, apc[APC paid (£) including VAT if charged]))</f>
        <v/>
      </c>
      <c r="G45" s="54" t="str">
        <f>IF($A45="","", SUMIF(apc[Discounts, memberships &amp; pre-payment agreements], $A45, apc[Amount of APC charged to COAF grant (including VAT if charged) in £] ))</f>
        <v/>
      </c>
      <c r="H45" s="54" t="str">
        <f>IF($A45="","", SUMIF(apc[Discounts, memberships &amp; pre-payment agreements], $A45, apc[Amount of APC charged to RCUK OA fund (including VAT if charged) in £]))</f>
        <v/>
      </c>
      <c r="I45" s="55" t="str">
        <f t="shared" si="1"/>
        <v/>
      </c>
      <c r="J45" s="55" t="str">
        <f t="shared" si="2"/>
        <v/>
      </c>
      <c r="K45" s="54" t="str">
        <f t="shared" si="3"/>
        <v/>
      </c>
    </row>
    <row r="46" spans="1:11" x14ac:dyDescent="0.2">
      <c r="A46" s="46" t="str">
        <f t="array" ref="A46">IFERROR(INDEX(apc[Discounts, memberships &amp; pre-payment agreements], MATCH(0,IF(ISBLANK(apc[Discounts, memberships &amp; pre-payment agreements]),1,COUNTIF($A$2:A45, apc[Discounts, memberships &amp; pre-payment agreements])), 0)),"")</f>
        <v/>
      </c>
      <c r="B46" s="47"/>
      <c r="C46" s="48"/>
      <c r="D46" s="49"/>
      <c r="E46" s="54" t="str">
        <f>IF($A46="","", COUNTIF(apc[Discounts, memberships &amp; pre-payment agreements], A46))</f>
        <v/>
      </c>
      <c r="F46" s="54" t="str">
        <f>IF($A46="","", SUMIF(apc[Discounts, memberships &amp; pre-payment agreements], $A46, apc[APC paid (£) including VAT if charged]))</f>
        <v/>
      </c>
      <c r="G46" s="54" t="str">
        <f>IF($A46="","", SUMIF(apc[Discounts, memberships &amp; pre-payment agreements], $A46, apc[Amount of APC charged to COAF grant (including VAT if charged) in £] ))</f>
        <v/>
      </c>
      <c r="H46" s="54" t="str">
        <f>IF($A46="","", SUMIF(apc[Discounts, memberships &amp; pre-payment agreements], $A46, apc[Amount of APC charged to RCUK OA fund (including VAT if charged) in £]))</f>
        <v/>
      </c>
      <c r="I46" s="55" t="str">
        <f t="shared" si="1"/>
        <v/>
      </c>
      <c r="J46" s="55" t="str">
        <f t="shared" si="2"/>
        <v/>
      </c>
      <c r="K46" s="54" t="str">
        <f t="shared" si="3"/>
        <v/>
      </c>
    </row>
    <row r="47" spans="1:11" x14ac:dyDescent="0.2">
      <c r="A47" s="46" t="str">
        <f t="array" ref="A47">IFERROR(INDEX(apc[Discounts, memberships &amp; pre-payment agreements], MATCH(0,IF(ISBLANK(apc[Discounts, memberships &amp; pre-payment agreements]),1,COUNTIF($A$2:A46, apc[Discounts, memberships &amp; pre-payment agreements])), 0)),"")</f>
        <v/>
      </c>
      <c r="B47" s="47"/>
      <c r="C47" s="48"/>
      <c r="D47" s="49"/>
      <c r="E47" s="54" t="str">
        <f>IF($A47="","", COUNTIF(apc[Discounts, memberships &amp; pre-payment agreements], A47))</f>
        <v/>
      </c>
      <c r="F47" s="54" t="str">
        <f>IF($A47="","", SUMIF(apc[Discounts, memberships &amp; pre-payment agreements], $A47, apc[APC paid (£) including VAT if charged]))</f>
        <v/>
      </c>
      <c r="G47" s="54" t="str">
        <f>IF($A47="","", SUMIF(apc[Discounts, memberships &amp; pre-payment agreements], $A47, apc[Amount of APC charged to COAF grant (including VAT if charged) in £] ))</f>
        <v/>
      </c>
      <c r="H47" s="54" t="str">
        <f>IF($A47="","", SUMIF(apc[Discounts, memberships &amp; pre-payment agreements], $A47, apc[Amount of APC charged to RCUK OA fund (including VAT if charged) in £]))</f>
        <v/>
      </c>
      <c r="I47" s="55" t="str">
        <f t="shared" si="1"/>
        <v/>
      </c>
      <c r="J47" s="55" t="str">
        <f t="shared" si="2"/>
        <v/>
      </c>
      <c r="K47" s="54" t="str">
        <f t="shared" si="3"/>
        <v/>
      </c>
    </row>
    <row r="48" spans="1:11" x14ac:dyDescent="0.2">
      <c r="A48" s="46" t="str">
        <f t="array" ref="A48">IFERROR(INDEX(apc[Discounts, memberships &amp; pre-payment agreements], MATCH(0,IF(ISBLANK(apc[Discounts, memberships &amp; pre-payment agreements]),1,COUNTIF($A$2:A47, apc[Discounts, memberships &amp; pre-payment agreements])), 0)),"")</f>
        <v/>
      </c>
      <c r="B48" s="47"/>
      <c r="C48" s="48"/>
      <c r="D48" s="49"/>
      <c r="E48" s="54" t="str">
        <f>IF($A48="","", COUNTIF(apc[Discounts, memberships &amp; pre-payment agreements], A48))</f>
        <v/>
      </c>
      <c r="F48" s="54" t="str">
        <f>IF($A48="","", SUMIF(apc[Discounts, memberships &amp; pre-payment agreements], $A48, apc[APC paid (£) including VAT if charged]))</f>
        <v/>
      </c>
      <c r="G48" s="54" t="str">
        <f>IF($A48="","", SUMIF(apc[Discounts, memberships &amp; pre-payment agreements], $A48, apc[Amount of APC charged to COAF grant (including VAT if charged) in £] ))</f>
        <v/>
      </c>
      <c r="H48" s="54" t="str">
        <f>IF($A48="","", SUMIF(apc[Discounts, memberships &amp; pre-payment agreements], $A48, apc[Amount of APC charged to RCUK OA fund (including VAT if charged) in £]))</f>
        <v/>
      </c>
      <c r="I48" s="55" t="str">
        <f t="shared" si="1"/>
        <v/>
      </c>
      <c r="J48" s="55" t="str">
        <f t="shared" si="2"/>
        <v/>
      </c>
      <c r="K48" s="54" t="str">
        <f t="shared" si="3"/>
        <v/>
      </c>
    </row>
    <row r="49" spans="1:11" x14ac:dyDescent="0.2">
      <c r="A49" s="46" t="str">
        <f t="array" ref="A49">IFERROR(INDEX(apc[Discounts, memberships &amp; pre-payment agreements], MATCH(0,IF(ISBLANK(apc[Discounts, memberships &amp; pre-payment agreements]),1,COUNTIF($A$2:A48, apc[Discounts, memberships &amp; pre-payment agreements])), 0)),"")</f>
        <v/>
      </c>
      <c r="B49" s="47"/>
      <c r="C49" s="48"/>
      <c r="D49" s="49"/>
      <c r="E49" s="54" t="str">
        <f>IF($A49="","", COUNTIF(apc[Discounts, memberships &amp; pre-payment agreements], A49))</f>
        <v/>
      </c>
      <c r="F49" s="54" t="str">
        <f>IF($A49="","", SUMIF(apc[Discounts, memberships &amp; pre-payment agreements], $A49, apc[APC paid (£) including VAT if charged]))</f>
        <v/>
      </c>
      <c r="G49" s="54" t="str">
        <f>IF($A49="","", SUMIF(apc[Discounts, memberships &amp; pre-payment agreements], $A49, apc[Amount of APC charged to COAF grant (including VAT if charged) in £] ))</f>
        <v/>
      </c>
      <c r="H49" s="54" t="str">
        <f>IF($A49="","", SUMIF(apc[Discounts, memberships &amp; pre-payment agreements], $A49, apc[Amount of APC charged to RCUK OA fund (including VAT if charged) in £]))</f>
        <v/>
      </c>
      <c r="I49" s="55" t="str">
        <f t="shared" si="1"/>
        <v/>
      </c>
      <c r="J49" s="55" t="str">
        <f t="shared" si="2"/>
        <v/>
      </c>
      <c r="K49" s="54" t="str">
        <f t="shared" si="3"/>
        <v/>
      </c>
    </row>
    <row r="50" spans="1:11" ht="13.5" thickBot="1" x14ac:dyDescent="0.25">
      <c r="A50" s="46" t="str">
        <f t="array" ref="A50">IFERROR(INDEX(apc[Discounts, memberships &amp; pre-payment agreements], MATCH(0,IF(ISBLANK(apc[Discounts, memberships &amp; pre-payment agreements]),1,COUNTIF($A$2:A49, apc[Discounts, memberships &amp; pre-payment agreements])), 0)),"")</f>
        <v/>
      </c>
      <c r="B50" s="81"/>
      <c r="C50" s="82"/>
      <c r="D50" s="83"/>
      <c r="E50" s="54" t="str">
        <f>IF($A50="","", COUNTIF(apc[Discounts, memberships &amp; pre-payment agreements], A50))</f>
        <v/>
      </c>
      <c r="F50" s="54" t="str">
        <f>IF($A50="","", SUMIF(apc[Discounts, memberships &amp; pre-payment agreements], $A50, apc[APC paid (£) including VAT if charged]))</f>
        <v/>
      </c>
      <c r="G50" s="54" t="str">
        <f>IF($A50="","", SUMIF(apc[Discounts, memberships &amp; pre-payment agreements], $A50, apc[Amount of APC charged to COAF grant (including VAT if charged) in £] ))</f>
        <v/>
      </c>
      <c r="H50" s="54" t="str">
        <f>IF($A50="","", SUMIF(apc[Discounts, memberships &amp; pre-payment agreements], $A50, apc[Amount of APC charged to RCUK OA fund (including VAT if charged) in £]))</f>
        <v/>
      </c>
      <c r="I50" s="55" t="str">
        <f t="shared" si="1"/>
        <v/>
      </c>
      <c r="J50" s="55" t="str">
        <f t="shared" si="2"/>
        <v/>
      </c>
      <c r="K50" s="54" t="str">
        <f t="shared" si="3"/>
        <v/>
      </c>
    </row>
    <row r="51" spans="1:11" x14ac:dyDescent="0.2">
      <c r="A51" s="46"/>
    </row>
    <row r="52" spans="1:11" x14ac:dyDescent="0.2">
      <c r="A52" s="46"/>
    </row>
    <row r="53" spans="1:11" x14ac:dyDescent="0.2">
      <c r="A53" s="46"/>
    </row>
    <row r="54" spans="1:11" x14ac:dyDescent="0.2">
      <c r="A54" s="46"/>
    </row>
    <row r="55" spans="1:11" x14ac:dyDescent="0.2">
      <c r="A55" s="46"/>
    </row>
    <row r="56" spans="1:11" x14ac:dyDescent="0.2">
      <c r="A56" s="46"/>
    </row>
    <row r="57" spans="1:11" x14ac:dyDescent="0.2">
      <c r="A57" s="46"/>
    </row>
    <row r="58" spans="1:11" x14ac:dyDescent="0.2">
      <c r="A58" s="46"/>
    </row>
    <row r="59" spans="1:11" x14ac:dyDescent="0.2">
      <c r="A59" s="46"/>
    </row>
    <row r="60" spans="1:11" x14ac:dyDescent="0.2">
      <c r="A60" s="46"/>
    </row>
    <row r="61" spans="1:11" x14ac:dyDescent="0.2">
      <c r="A61" s="46"/>
    </row>
    <row r="62" spans="1:11" x14ac:dyDescent="0.2">
      <c r="A62" s="46"/>
    </row>
    <row r="63" spans="1:11" x14ac:dyDescent="0.2">
      <c r="A63" s="46"/>
    </row>
    <row r="64" spans="1:11" x14ac:dyDescent="0.2">
      <c r="A64" s="46"/>
    </row>
    <row r="65" spans="1:1" x14ac:dyDescent="0.2">
      <c r="A65" s="46"/>
    </row>
    <row r="66" spans="1:1" x14ac:dyDescent="0.2">
      <c r="A66" s="46"/>
    </row>
    <row r="67" spans="1:1" x14ac:dyDescent="0.2">
      <c r="A67" s="46"/>
    </row>
    <row r="68" spans="1:1" x14ac:dyDescent="0.2">
      <c r="A68" s="46"/>
    </row>
    <row r="69" spans="1:1" x14ac:dyDescent="0.2">
      <c r="A69" s="46"/>
    </row>
    <row r="70" spans="1:1" x14ac:dyDescent="0.2">
      <c r="A70" s="46"/>
    </row>
    <row r="71" spans="1:1" x14ac:dyDescent="0.2">
      <c r="A71" s="46"/>
    </row>
    <row r="72" spans="1:1" x14ac:dyDescent="0.2">
      <c r="A72" s="46"/>
    </row>
    <row r="73" spans="1:1" x14ac:dyDescent="0.2">
      <c r="A73" s="46"/>
    </row>
    <row r="74" spans="1:1" x14ac:dyDescent="0.2">
      <c r="A74" s="46"/>
    </row>
    <row r="75" spans="1:1" x14ac:dyDescent="0.2">
      <c r="A75" s="46"/>
    </row>
    <row r="76" spans="1:1" x14ac:dyDescent="0.2">
      <c r="A76" s="46"/>
    </row>
    <row r="77" spans="1:1" x14ac:dyDescent="0.2">
      <c r="A77" s="46"/>
    </row>
    <row r="78" spans="1:1" x14ac:dyDescent="0.2">
      <c r="A78" s="46"/>
    </row>
    <row r="79" spans="1:1" x14ac:dyDescent="0.2">
      <c r="A79" s="46"/>
    </row>
    <row r="80" spans="1:1" x14ac:dyDescent="0.2">
      <c r="A80" s="46"/>
    </row>
    <row r="81" spans="1:1" x14ac:dyDescent="0.2">
      <c r="A81" s="46"/>
    </row>
    <row r="82" spans="1:1" x14ac:dyDescent="0.2">
      <c r="A82" s="46"/>
    </row>
    <row r="83" spans="1:1" x14ac:dyDescent="0.2">
      <c r="A83" s="46"/>
    </row>
    <row r="84" spans="1:1" x14ac:dyDescent="0.2">
      <c r="A84" s="46"/>
    </row>
    <row r="85" spans="1:1" x14ac:dyDescent="0.2">
      <c r="A85" s="46"/>
    </row>
    <row r="86" spans="1:1" x14ac:dyDescent="0.2">
      <c r="A86" s="46"/>
    </row>
    <row r="87" spans="1:1" x14ac:dyDescent="0.2">
      <c r="A87" s="46"/>
    </row>
    <row r="88" spans="1:1" x14ac:dyDescent="0.2">
      <c r="A88" s="46"/>
    </row>
    <row r="89" spans="1:1" x14ac:dyDescent="0.2">
      <c r="A89" s="46"/>
    </row>
    <row r="90" spans="1:1" x14ac:dyDescent="0.2">
      <c r="A90" s="46"/>
    </row>
    <row r="91" spans="1:1" x14ac:dyDescent="0.2">
      <c r="A91" s="46"/>
    </row>
    <row r="92" spans="1:1" x14ac:dyDescent="0.2">
      <c r="A92" s="46"/>
    </row>
    <row r="93" spans="1:1" x14ac:dyDescent="0.2">
      <c r="A93" s="46"/>
    </row>
    <row r="94" spans="1:1" x14ac:dyDescent="0.2">
      <c r="A94" s="46"/>
    </row>
    <row r="95" spans="1:1" x14ac:dyDescent="0.2">
      <c r="A95" s="46"/>
    </row>
    <row r="96" spans="1:1" x14ac:dyDescent="0.2">
      <c r="A96" s="46"/>
    </row>
    <row r="97" spans="1:1" x14ac:dyDescent="0.2">
      <c r="A97" s="46"/>
    </row>
    <row r="98" spans="1:1" x14ac:dyDescent="0.2">
      <c r="A98" s="46"/>
    </row>
    <row r="99" spans="1:1" x14ac:dyDescent="0.2">
      <c r="A99" s="46"/>
    </row>
    <row r="100" spans="1:1" x14ac:dyDescent="0.2">
      <c r="A100" s="46"/>
    </row>
    <row r="101" spans="1:1" x14ac:dyDescent="0.2">
      <c r="A101" s="46"/>
    </row>
    <row r="102" spans="1:1" x14ac:dyDescent="0.2">
      <c r="A102" s="46"/>
    </row>
    <row r="103" spans="1:1" x14ac:dyDescent="0.2">
      <c r="A103" s="46"/>
    </row>
    <row r="104" spans="1:1" x14ac:dyDescent="0.2">
      <c r="A104" s="46"/>
    </row>
    <row r="105" spans="1:1" x14ac:dyDescent="0.2">
      <c r="A105" s="46"/>
    </row>
    <row r="106" spans="1:1" x14ac:dyDescent="0.2">
      <c r="A106" s="46"/>
    </row>
    <row r="107" spans="1:1" x14ac:dyDescent="0.2">
      <c r="A107" s="46"/>
    </row>
    <row r="108" spans="1:1" x14ac:dyDescent="0.2">
      <c r="A108" s="46"/>
    </row>
    <row r="109" spans="1:1" x14ac:dyDescent="0.2">
      <c r="A109" s="46"/>
    </row>
    <row r="110" spans="1:1" x14ac:dyDescent="0.2">
      <c r="A110" s="46"/>
    </row>
    <row r="111" spans="1:1" x14ac:dyDescent="0.2">
      <c r="A111" s="46"/>
    </row>
    <row r="112" spans="1:1" x14ac:dyDescent="0.2">
      <c r="A112" s="46"/>
    </row>
    <row r="113" spans="1:1" x14ac:dyDescent="0.2">
      <c r="A113" s="46"/>
    </row>
    <row r="114" spans="1:1" x14ac:dyDescent="0.2">
      <c r="A114" s="46"/>
    </row>
    <row r="115" spans="1:1" x14ac:dyDescent="0.2">
      <c r="A115" s="46"/>
    </row>
    <row r="116" spans="1:1" x14ac:dyDescent="0.2">
      <c r="A116" s="46"/>
    </row>
    <row r="117" spans="1:1" x14ac:dyDescent="0.2">
      <c r="A117" s="46"/>
    </row>
    <row r="118" spans="1:1" x14ac:dyDescent="0.2">
      <c r="A118" s="46"/>
    </row>
    <row r="119" spans="1:1" x14ac:dyDescent="0.2">
      <c r="A119" s="46"/>
    </row>
    <row r="120" spans="1:1" x14ac:dyDescent="0.2">
      <c r="A120" s="46"/>
    </row>
    <row r="121" spans="1:1" x14ac:dyDescent="0.2">
      <c r="A121" s="46"/>
    </row>
    <row r="122" spans="1:1" x14ac:dyDescent="0.2">
      <c r="A122" s="46"/>
    </row>
    <row r="123" spans="1:1" x14ac:dyDescent="0.2">
      <c r="A123" s="46"/>
    </row>
    <row r="124" spans="1:1" x14ac:dyDescent="0.2">
      <c r="A124" s="46"/>
    </row>
    <row r="125" spans="1:1" x14ac:dyDescent="0.2">
      <c r="A125" s="46"/>
    </row>
    <row r="126" spans="1:1" x14ac:dyDescent="0.2">
      <c r="A126" s="46"/>
    </row>
    <row r="127" spans="1:1" x14ac:dyDescent="0.2">
      <c r="A127" s="46"/>
    </row>
    <row r="128" spans="1:1" x14ac:dyDescent="0.2">
      <c r="A128" s="46"/>
    </row>
    <row r="129" spans="1:1" x14ac:dyDescent="0.2">
      <c r="A129" s="46"/>
    </row>
    <row r="130" spans="1:1" x14ac:dyDescent="0.2">
      <c r="A130" s="46"/>
    </row>
    <row r="131" spans="1:1" x14ac:dyDescent="0.2">
      <c r="A131" s="46"/>
    </row>
    <row r="132" spans="1:1" x14ac:dyDescent="0.2">
      <c r="A132" s="46"/>
    </row>
    <row r="133" spans="1:1" x14ac:dyDescent="0.2">
      <c r="A133" s="46"/>
    </row>
    <row r="134" spans="1:1" x14ac:dyDescent="0.2">
      <c r="A134" s="46"/>
    </row>
    <row r="135" spans="1:1" x14ac:dyDescent="0.2">
      <c r="A135" s="46"/>
    </row>
    <row r="136" spans="1:1" x14ac:dyDescent="0.2">
      <c r="A136" s="46"/>
    </row>
    <row r="137" spans="1:1" x14ac:dyDescent="0.2">
      <c r="A137" s="46"/>
    </row>
    <row r="138" spans="1:1" x14ac:dyDescent="0.2">
      <c r="A138" s="46"/>
    </row>
    <row r="139" spans="1:1" x14ac:dyDescent="0.2">
      <c r="A139" s="46"/>
    </row>
    <row r="140" spans="1:1" x14ac:dyDescent="0.2">
      <c r="A140" s="46"/>
    </row>
    <row r="141" spans="1:1" x14ac:dyDescent="0.2">
      <c r="A141" s="46"/>
    </row>
    <row r="142" spans="1:1" x14ac:dyDescent="0.2">
      <c r="A142" s="46"/>
    </row>
    <row r="143" spans="1:1" x14ac:dyDescent="0.2">
      <c r="A143" s="46"/>
    </row>
    <row r="144" spans="1:1" x14ac:dyDescent="0.2">
      <c r="A144" s="46"/>
    </row>
    <row r="145" spans="1:1" x14ac:dyDescent="0.2">
      <c r="A145" s="46"/>
    </row>
    <row r="146" spans="1:1" x14ac:dyDescent="0.2">
      <c r="A146" s="46"/>
    </row>
    <row r="147" spans="1:1" x14ac:dyDescent="0.2">
      <c r="A147" s="46"/>
    </row>
    <row r="148" spans="1:1" x14ac:dyDescent="0.2">
      <c r="A148" s="46"/>
    </row>
    <row r="149" spans="1:1" x14ac:dyDescent="0.2">
      <c r="A149" s="46"/>
    </row>
    <row r="150" spans="1:1" x14ac:dyDescent="0.2">
      <c r="A150" s="46"/>
    </row>
    <row r="151" spans="1:1" x14ac:dyDescent="0.2">
      <c r="A151" s="46"/>
    </row>
    <row r="152" spans="1:1" x14ac:dyDescent="0.2">
      <c r="A152" s="46"/>
    </row>
    <row r="153" spans="1:1" x14ac:dyDescent="0.2">
      <c r="A153" s="46"/>
    </row>
    <row r="154" spans="1:1" x14ac:dyDescent="0.2">
      <c r="A154" s="46"/>
    </row>
    <row r="155" spans="1:1" x14ac:dyDescent="0.2">
      <c r="A155" s="46"/>
    </row>
    <row r="156" spans="1:1" x14ac:dyDescent="0.2">
      <c r="A156" s="46"/>
    </row>
    <row r="157" spans="1:1" x14ac:dyDescent="0.2">
      <c r="A157" s="46"/>
    </row>
    <row r="158" spans="1:1" x14ac:dyDescent="0.2">
      <c r="A158" s="46"/>
    </row>
    <row r="159" spans="1:1" x14ac:dyDescent="0.2">
      <c r="A159" s="46"/>
    </row>
    <row r="160" spans="1:1" x14ac:dyDescent="0.2">
      <c r="A160" s="46"/>
    </row>
    <row r="161" spans="1:1" x14ac:dyDescent="0.2">
      <c r="A161" s="46"/>
    </row>
    <row r="162" spans="1:1" x14ac:dyDescent="0.2">
      <c r="A162" s="46"/>
    </row>
    <row r="163" spans="1:1" x14ac:dyDescent="0.2">
      <c r="A163" s="46"/>
    </row>
    <row r="164" spans="1:1" x14ac:dyDescent="0.2">
      <c r="A164" s="46"/>
    </row>
    <row r="165" spans="1:1" x14ac:dyDescent="0.2">
      <c r="A165" s="46"/>
    </row>
    <row r="166" spans="1:1" x14ac:dyDescent="0.2">
      <c r="A166" s="46"/>
    </row>
    <row r="167" spans="1:1" x14ac:dyDescent="0.2">
      <c r="A167" s="46"/>
    </row>
    <row r="168" spans="1:1" x14ac:dyDescent="0.2">
      <c r="A168" s="46"/>
    </row>
    <row r="169" spans="1:1" x14ac:dyDescent="0.2">
      <c r="A169" s="46"/>
    </row>
    <row r="170" spans="1:1" x14ac:dyDescent="0.2">
      <c r="A170" s="46"/>
    </row>
    <row r="171" spans="1:1" x14ac:dyDescent="0.2">
      <c r="A171" s="46"/>
    </row>
    <row r="172" spans="1:1" x14ac:dyDescent="0.2">
      <c r="A172" s="46"/>
    </row>
    <row r="173" spans="1:1" x14ac:dyDescent="0.2">
      <c r="A173" s="46"/>
    </row>
    <row r="174" spans="1:1" x14ac:dyDescent="0.2">
      <c r="A174" s="46"/>
    </row>
  </sheetData>
  <sheetProtection sheet="1" objects="1" scenarios="1" formatCells="0" formatColumns="0" formatRows="0" insertColumns="0" insertRows="0" insertHyperlinks="0" deleteColumns="0" deleteRows="0" sort="0" autoFilter="0" pivotTables="0"/>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9"/>
  <sheetViews>
    <sheetView workbookViewId="0">
      <selection activeCell="E6" sqref="E6"/>
    </sheetView>
  </sheetViews>
  <sheetFormatPr defaultColWidth="8.85546875" defaultRowHeight="12.75" x14ac:dyDescent="0.2"/>
  <cols>
    <col min="1" max="1" width="15.42578125" style="8" customWidth="1"/>
    <col min="2" max="2" width="0.85546875" style="18" customWidth="1"/>
    <col min="3" max="3" width="16.5703125" style="8" customWidth="1"/>
    <col min="4" max="4" width="0.85546875" style="18" customWidth="1"/>
    <col min="5" max="5" width="17.28515625" style="8" customWidth="1"/>
    <col min="6" max="6" width="0.85546875" style="18" customWidth="1"/>
    <col min="7" max="7" width="44.42578125" style="17" customWidth="1"/>
    <col min="8" max="8" width="0.85546875" style="18" customWidth="1"/>
    <col min="9" max="9" width="16.7109375" style="8" customWidth="1"/>
    <col min="10" max="16384" width="8.85546875" style="8"/>
  </cols>
  <sheetData>
    <row r="1" spans="1:9" s="23" customFormat="1" ht="25.5" x14ac:dyDescent="0.2">
      <c r="A1" s="24" t="s">
        <v>8</v>
      </c>
      <c r="B1" s="25"/>
      <c r="C1" s="24" t="s">
        <v>13</v>
      </c>
      <c r="D1" s="25"/>
      <c r="E1" s="24" t="s">
        <v>18</v>
      </c>
      <c r="F1" s="25"/>
      <c r="G1" s="26" t="s">
        <v>24</v>
      </c>
      <c r="H1" s="25"/>
      <c r="I1" s="24" t="s">
        <v>29</v>
      </c>
    </row>
    <row r="2" spans="1:9" x14ac:dyDescent="0.2">
      <c r="A2" s="20" t="s">
        <v>152</v>
      </c>
      <c r="B2" s="21"/>
      <c r="C2" s="16" t="s">
        <v>30</v>
      </c>
      <c r="D2" s="22"/>
      <c r="E2" s="16" t="s">
        <v>167</v>
      </c>
      <c r="F2" s="22"/>
      <c r="G2" s="17" t="s">
        <v>103</v>
      </c>
      <c r="H2" s="22"/>
      <c r="I2" s="16" t="s">
        <v>151</v>
      </c>
    </row>
    <row r="3" spans="1:9" x14ac:dyDescent="0.2">
      <c r="A3" s="20" t="s">
        <v>150</v>
      </c>
      <c r="B3" s="21"/>
      <c r="C3" s="16" t="s">
        <v>31</v>
      </c>
      <c r="D3" s="22"/>
      <c r="E3" s="16" t="s">
        <v>149</v>
      </c>
      <c r="F3" s="22"/>
      <c r="G3" s="17" t="s">
        <v>104</v>
      </c>
      <c r="H3" s="22"/>
      <c r="I3" s="16" t="s">
        <v>41</v>
      </c>
    </row>
    <row r="4" spans="1:9" x14ac:dyDescent="0.2">
      <c r="A4" s="20" t="s">
        <v>148</v>
      </c>
      <c r="B4" s="21"/>
      <c r="C4" s="16" t="s">
        <v>194</v>
      </c>
      <c r="D4" s="22"/>
      <c r="E4" s="20" t="s">
        <v>147</v>
      </c>
      <c r="F4" s="19"/>
      <c r="G4" s="17" t="s">
        <v>105</v>
      </c>
      <c r="H4" s="22"/>
      <c r="I4" s="16" t="s">
        <v>146</v>
      </c>
    </row>
    <row r="5" spans="1:9" x14ac:dyDescent="0.2">
      <c r="A5" s="20" t="s">
        <v>121</v>
      </c>
      <c r="B5" s="21"/>
      <c r="C5" s="16" t="s">
        <v>37</v>
      </c>
      <c r="D5" s="22"/>
      <c r="E5" s="20" t="s">
        <v>145</v>
      </c>
      <c r="F5" s="19"/>
      <c r="G5" s="17" t="s">
        <v>110</v>
      </c>
      <c r="H5" s="22"/>
      <c r="I5" s="16" t="s">
        <v>42</v>
      </c>
    </row>
    <row r="6" spans="1:9" ht="38.25" x14ac:dyDescent="0.2">
      <c r="A6" s="20" t="s">
        <v>36</v>
      </c>
      <c r="B6" s="21"/>
      <c r="C6" s="16" t="s">
        <v>117</v>
      </c>
      <c r="D6" s="22"/>
      <c r="E6" s="20" t="s">
        <v>143</v>
      </c>
      <c r="F6" s="19"/>
      <c r="G6" s="17" t="s">
        <v>102</v>
      </c>
      <c r="H6" s="22"/>
      <c r="I6" s="16" t="s">
        <v>142</v>
      </c>
    </row>
    <row r="7" spans="1:9" ht="25.5" x14ac:dyDescent="0.2">
      <c r="A7" s="20" t="s">
        <v>126</v>
      </c>
      <c r="B7" s="21"/>
      <c r="C7" s="16"/>
      <c r="D7" s="22"/>
      <c r="E7" s="20" t="s">
        <v>32</v>
      </c>
      <c r="F7" s="19"/>
      <c r="G7" s="17" t="s">
        <v>109</v>
      </c>
      <c r="H7" s="22"/>
      <c r="I7" s="16" t="s">
        <v>140</v>
      </c>
    </row>
    <row r="8" spans="1:9" x14ac:dyDescent="0.2">
      <c r="A8" s="8" t="s">
        <v>118</v>
      </c>
      <c r="B8" s="21"/>
      <c r="C8" s="16"/>
      <c r="D8" s="22"/>
      <c r="E8" s="20" t="s">
        <v>138</v>
      </c>
      <c r="F8" s="19"/>
      <c r="G8" s="17" t="s">
        <v>107</v>
      </c>
      <c r="H8" s="22"/>
      <c r="I8" s="16" t="s">
        <v>137</v>
      </c>
    </row>
    <row r="9" spans="1:9" ht="25.5" x14ac:dyDescent="0.2">
      <c r="A9" s="20" t="s">
        <v>144</v>
      </c>
      <c r="B9" s="21"/>
      <c r="C9" s="16"/>
      <c r="D9" s="22"/>
      <c r="E9" s="20" t="s">
        <v>168</v>
      </c>
      <c r="F9" s="19"/>
      <c r="G9" s="17" t="s">
        <v>106</v>
      </c>
      <c r="I9" s="16" t="s">
        <v>134</v>
      </c>
    </row>
    <row r="10" spans="1:9" x14ac:dyDescent="0.2">
      <c r="A10" s="8" t="s">
        <v>119</v>
      </c>
      <c r="B10" s="21"/>
      <c r="E10" s="20" t="s">
        <v>39</v>
      </c>
      <c r="F10" s="19"/>
      <c r="G10" s="17" t="s">
        <v>114</v>
      </c>
      <c r="I10" s="16" t="s">
        <v>131</v>
      </c>
    </row>
    <row r="11" spans="1:9" ht="25.5" x14ac:dyDescent="0.2">
      <c r="A11" s="20" t="s">
        <v>141</v>
      </c>
      <c r="B11" s="21"/>
      <c r="E11" s="20" t="s">
        <v>135</v>
      </c>
      <c r="F11" s="19"/>
      <c r="G11" s="17" t="s">
        <v>108</v>
      </c>
      <c r="I11" s="16" t="s">
        <v>129</v>
      </c>
    </row>
    <row r="12" spans="1:9" ht="25.5" x14ac:dyDescent="0.2">
      <c r="A12" s="20" t="s">
        <v>123</v>
      </c>
      <c r="B12" s="21"/>
      <c r="E12" s="20" t="s">
        <v>132</v>
      </c>
      <c r="F12" s="19"/>
      <c r="G12" s="17" t="s">
        <v>113</v>
      </c>
      <c r="I12" s="8" t="s">
        <v>117</v>
      </c>
    </row>
    <row r="13" spans="1:9" ht="25.5" x14ac:dyDescent="0.2">
      <c r="A13" s="20" t="s">
        <v>139</v>
      </c>
      <c r="B13" s="21"/>
      <c r="E13" s="20" t="s">
        <v>33</v>
      </c>
      <c r="F13" s="19"/>
      <c r="G13" s="17" t="s">
        <v>115</v>
      </c>
    </row>
    <row r="14" spans="1:9" ht="25.5" x14ac:dyDescent="0.2">
      <c r="A14" s="20" t="s">
        <v>136</v>
      </c>
      <c r="B14" s="19"/>
      <c r="E14" s="20" t="s">
        <v>127</v>
      </c>
      <c r="F14" s="19"/>
      <c r="G14" s="17" t="s">
        <v>112</v>
      </c>
    </row>
    <row r="15" spans="1:9" x14ac:dyDescent="0.2">
      <c r="A15" s="20" t="s">
        <v>133</v>
      </c>
      <c r="B15" s="19"/>
      <c r="E15" s="20" t="s">
        <v>125</v>
      </c>
      <c r="F15" s="19"/>
      <c r="G15" s="17" t="s">
        <v>111</v>
      </c>
    </row>
    <row r="16" spans="1:9" ht="25.5" x14ac:dyDescent="0.2">
      <c r="A16" s="20" t="s">
        <v>130</v>
      </c>
      <c r="E16" s="20" t="s">
        <v>122</v>
      </c>
      <c r="G16" s="17" t="s">
        <v>35</v>
      </c>
    </row>
    <row r="17" spans="1:7" x14ac:dyDescent="0.2">
      <c r="A17" s="20" t="s">
        <v>128</v>
      </c>
      <c r="E17" s="20" t="s">
        <v>120</v>
      </c>
      <c r="G17" s="17" t="s">
        <v>117</v>
      </c>
    </row>
    <row r="18" spans="1:7" x14ac:dyDescent="0.2">
      <c r="A18" s="20" t="s">
        <v>124</v>
      </c>
      <c r="E18" s="8" t="s">
        <v>117</v>
      </c>
    </row>
    <row r="19" spans="1:7" x14ac:dyDescent="0.2">
      <c r="A19" s="8" t="s">
        <v>117</v>
      </c>
      <c r="E19" s="8" t="s">
        <v>35</v>
      </c>
    </row>
  </sheetData>
  <sortState ref="G2:G19">
    <sortCondition ref="G2"/>
  </sortState>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p:Policy xmlns:p="office.server.policy" id="10EBBAA1-D49D-4450-9A98-206D72A9F9A9" local="false">
  <p:Name>xCouncil Policy</p:Name>
  <p:Description>Cross council expiration policy</p:Description>
  <p:Statement>Cross council records will be expired based upon a time set for the content type</p:Statement>
  <p:PolicyItems>
    <p:PolicyItem featureId="Microsoft.Office.RecordsManagement.PolicyFeatures.Expiration">
      <p:Name>Expiration</p:Name>
      <p:Description>Automatic scheduling of content for processing, and expiry of content that has reached its due date.</p:Description>
      <p:CustomData>
        <data>
          <formula id="CustomExpiration.CustomExpirationFormula"/>
          <action type="workflow" id="04eb489c-4f71-414b-815d-c526cd42196f"/>
        </data>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Item_x0020_Status xmlns="http://schemas.microsoft.com/sharepoint/v3">Document</Item_x0020_Status>
  </documentManagement>
</p:properties>
</file>

<file path=customXml/item4.xml><?xml version="1.0" encoding="utf-8"?>
<ct:contentTypeSchema xmlns:ct="http://schemas.microsoft.com/office/2006/metadata/contentType" xmlns:ma="http://schemas.microsoft.com/office/2006/metadata/properties/metaAttributes" ct:_="" ma:_="" ma:contentTypeName="RCUK Strategy Unit" ma:contentTypeID="0x010100DD3673D5398E024C85E79D13491073B10036F3A9378FB06042B815E5FFC651A5B100FAB2663EBFADDD4D8E6EBF932D999A4F" ma:contentTypeVersion="55" ma:contentTypeDescription="" ma:contentTypeScope="" ma:versionID="4243210bd3131a1a6518412759a4d8b0">
  <xsd:schema xmlns:xsd="http://www.w3.org/2001/XMLSchema" xmlns:xs="http://www.w3.org/2001/XMLSchema" xmlns:p="http://schemas.microsoft.com/office/2006/metadata/properties" xmlns:ns1="http://schemas.microsoft.com/sharepoint/v3" xmlns:ns2="5f67090a-b690-4b3f-9190-538c6490533a" targetNamespace="http://schemas.microsoft.com/office/2006/metadata/properties" ma:root="true" ma:fieldsID="ebd1ed7adedc801f087b2dd9c84a6311" ns1:_="" ns2:_="">
    <xsd:import namespace="http://schemas.microsoft.com/sharepoint/v3"/>
    <xsd:import namespace="5f67090a-b690-4b3f-9190-538c6490533a"/>
    <xsd:element name="properties">
      <xsd:complexType>
        <xsd:sequence>
          <xsd:element name="documentManagement">
            <xsd:complexType>
              <xsd:all>
                <xsd:element ref="ns1:Item_x0020_Status"/>
                <xsd:element ref="ns2:_dlc_Exempt" minOccurs="0"/>
                <xsd:element ref="ns2:_dlc_ExpireDateSaved" minOccurs="0"/>
                <xsd:element ref="ns2:_dlc_ExpireD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Item_x0020_Status" ma:index="8" ma:displayName="Item Status" ma:default="Document" ma:format="Dropdown" ma:internalName="Item_x0020_Status" ma:readOnly="false">
      <xsd:simpleType>
        <xsd:restriction base="dms:Choice">
          <xsd:enumeration value="Document"/>
          <xsd:enumeration value="Record"/>
        </xsd:restriction>
      </xsd:simpleType>
    </xsd:element>
  </xsd:schema>
  <xsd:schema xmlns:xsd="http://www.w3.org/2001/XMLSchema" xmlns:xs="http://www.w3.org/2001/XMLSchema" xmlns:dms="http://schemas.microsoft.com/office/2006/documentManagement/types" xmlns:pc="http://schemas.microsoft.com/office/infopath/2007/PartnerControls" targetNamespace="5f67090a-b690-4b3f-9190-538c6490533a" elementFormDefault="qualified">
    <xsd:import namespace="http://schemas.microsoft.com/office/2006/documentManagement/types"/>
    <xsd:import namespace="http://schemas.microsoft.com/office/infopath/2007/PartnerControls"/>
    <xsd:element name="_dlc_Exempt" ma:index="9" nillable="true" ma:displayName="Exempt from Policy" ma:hidden="true" ma:internalName="_dlc_Exempt" ma:readOnly="true">
      <xsd:simpleType>
        <xsd:restriction base="dms:Unknown"/>
      </xsd:simpleType>
    </xsd:element>
    <xsd:element name="_dlc_ExpireDateSaved" ma:index="10" nillable="true" ma:displayName="Original Expiration Date" ma:hidden="true" ma:internalName="_dlc_ExpireDateSaved" ma:readOnly="true">
      <xsd:simpleType>
        <xsd:restriction base="dms:DateTime"/>
      </xsd:simpleType>
    </xsd:element>
    <xsd:element name="_dlc_ExpireDate" ma:index="11" nillable="true" ma:displayName="Expiration Date" ma:hidden="true" ma:internalName="_dlc_ExpireDat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Microsoft.Office.RecordsManagement.PolicyFeatures.ExpirationEventReceiver</Name>
    <Type>10001</Type>
    <SequenceNumber>101</SequenceNumber>
    <Assembly>Microsoft.Office.Policy, Version=12.0.0.0, Culture=neutral, PublicKeyToken=71e9bce111e9429c</Assembly>
    <Class>Microsoft.Office.RecordsManagement.Internal.UpdateExpireDate</Class>
    <Data/>
    <Filter/>
  </Receiver>
  <Receiver>
    <Name>Microsoft.Office.RecordsManagement.PolicyFeatures.ExpirationEventReceiver</Name>
    <Type>10002</Type>
    <SequenceNumber>102</SequenceNumber>
    <Assembly>Microsoft.Office.Policy, Version=12.0.0.0, Culture=neutral, PublicKeyToken=71e9bce111e9429c</Assembly>
    <Class>Microsoft.Office.RecordsManagement.Internal.UpdateExpireDate</Class>
    <Data/>
    <Filter/>
  </Receiver>
  <Receiver>
    <Name>Microsoft.Office.RecordsManagement.PolicyFeatures.ExpirationEventReceiver</Name>
    <Type>10004</Type>
    <SequenceNumber>103</SequenceNumber>
    <Assembly>Microsoft.Office.Policy, Version=12.0.0.0, Culture=neutral, PublicKeyToken=71e9bce111e9429c</Assembly>
    <Class>Microsoft.Office.RecordsManagement.Internal.UpdateExpireDate</Class>
    <Data/>
    <Filter/>
  </Receiver>
  <Receiver>
    <Name>Microsoft.Office.RecordsManagement.PolicyFeatures.ExpirationEventReceiver</Name>
    <Type>10006</Type>
    <SequenceNumber>104</SequenceNumber>
    <Assembly>Microsoft.Office.Policy, Version=12.0.0.0, Culture=neutral, PublicKeyToken=71e9bce111e9429c</Assembly>
    <Class>Microsoft.Office.RecordsManagement.Internal.UpdateExpireDate</Class>
    <Data/>
    <Filter/>
  </Receiver>
</spe:Receivers>
</file>

<file path=customXml/itemProps1.xml><?xml version="1.0" encoding="utf-8"?>
<ds:datastoreItem xmlns:ds="http://schemas.openxmlformats.org/officeDocument/2006/customXml" ds:itemID="{EDE4FF50-7B43-444E-8A46-51C08764281A}">
  <ds:schemaRefs>
    <ds:schemaRef ds:uri="office.server.policy"/>
  </ds:schemaRefs>
</ds:datastoreItem>
</file>

<file path=customXml/itemProps2.xml><?xml version="1.0" encoding="utf-8"?>
<ds:datastoreItem xmlns:ds="http://schemas.openxmlformats.org/officeDocument/2006/customXml" ds:itemID="{0C9C04D2-825E-41E5-B57E-773435E3A024}">
  <ds:schemaRefs>
    <ds:schemaRef ds:uri="http://schemas.microsoft.com/sharepoint/v3/contenttype/forms"/>
  </ds:schemaRefs>
</ds:datastoreItem>
</file>

<file path=customXml/itemProps3.xml><?xml version="1.0" encoding="utf-8"?>
<ds:datastoreItem xmlns:ds="http://schemas.openxmlformats.org/officeDocument/2006/customXml" ds:itemID="{68D6DCC0-04EB-45CF-9CCF-4734B554EE64}">
  <ds:schemaRefs>
    <ds:schemaRef ds:uri="http://schemas.microsoft.com/sharepoint/v3"/>
    <ds:schemaRef ds:uri="http://purl.org/dc/elements/1.1/"/>
    <ds:schemaRef ds:uri="http://schemas.openxmlformats.org/package/2006/metadata/core-properties"/>
    <ds:schemaRef ds:uri="5f67090a-b690-4b3f-9190-538c6490533a"/>
    <ds:schemaRef ds:uri="http://purl.org/dc/terms/"/>
    <ds:schemaRef ds:uri="http://schemas.microsoft.com/office/2006/documentManagement/types"/>
    <ds:schemaRef ds:uri="http://schemas.microsoft.com/office/infopath/2007/PartnerControls"/>
    <ds:schemaRef ds:uri="http://schemas.microsoft.com/office/2006/metadata/properties"/>
    <ds:schemaRef ds:uri="http://www.w3.org/XML/1998/namespace"/>
    <ds:schemaRef ds:uri="http://purl.org/dc/dcmitype/"/>
  </ds:schemaRefs>
</ds:datastoreItem>
</file>

<file path=customXml/itemProps4.xml><?xml version="1.0" encoding="utf-8"?>
<ds:datastoreItem xmlns:ds="http://schemas.openxmlformats.org/officeDocument/2006/customXml" ds:itemID="{7FF2AC28-E223-4F20-A8B3-4EF0DC30D64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f67090a-b690-4b3f-9190-538c649053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C9588E0C-5682-47B2-8D07-D74CBFA032BA}">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introduction</vt:lpstr>
      <vt:lpstr>definitions</vt:lpstr>
      <vt:lpstr>Jisc APC template v4</vt:lpstr>
      <vt:lpstr>Discounts, memberships &amp; pre-pa</vt:lpstr>
      <vt:lpstr>Constrained values</vt:lpstr>
      <vt:lpstr>'Jisc APC template v4'!Print_Area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Katie Shamash</dc:creator>
  <cp:lastModifiedBy>Clarkson N.S.</cp:lastModifiedBy>
  <cp:lastPrinted>2017-03-28T08:44:25Z</cp:lastPrinted>
  <dcterms:created xsi:type="dcterms:W3CDTF">2016-08-09T14:04:46Z</dcterms:created>
  <dcterms:modified xsi:type="dcterms:W3CDTF">2018-05-31T13:34:10Z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0x010100DD3673D5398E024C85E79D13491073B10036F3A9378FB06042B815E5FFC651A5B100FAB2663EBFADDD4D8E6EBF932D999A4F</vt:lpwstr>
  </property>
  <property fmtid="{D5CDD505-2E9C-101B-9397-08002B2CF9AE}" pid="3" name="IsMyDocuments">
    <vt:bool>true</vt:bool>
  </property>
</Properties>
</file>