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tore.soton.ac.uk\users\dp1e14\mydesktop\iPhD\Writing\Papers\1 - WRR - Formation, growth and failure of debris jams at bridge piers\"/>
    </mc:Choice>
  </mc:AlternateContent>
  <bookViews>
    <workbookView xWindow="0" yWindow="0" windowWidth="23016" windowHeight="9168" tabRatio="782"/>
  </bookViews>
  <sheets>
    <sheet name="U1" sheetId="26" r:id="rId1"/>
    <sheet name="U2" sheetId="27" r:id="rId2"/>
    <sheet name="U3" sheetId="29" r:id="rId3"/>
    <sheet name="U4" sheetId="30" r:id="rId4"/>
    <sheet name="U5" sheetId="28" r:id="rId5"/>
    <sheet name="D1" sheetId="33" r:id="rId6"/>
    <sheet name="D2" sheetId="32" r:id="rId7"/>
    <sheet name="D3" sheetId="37" r:id="rId8"/>
    <sheet name="D4" sheetId="36" r:id="rId9"/>
    <sheet name="D5" sheetId="35" r:id="rId10"/>
    <sheet name="D6" sheetId="34" r:id="rId11"/>
    <sheet name="H1" sheetId="38" r:id="rId12"/>
    <sheet name="H2" sheetId="40" r:id="rId13"/>
    <sheet name="H3" sheetId="39" r:id="rId14"/>
    <sheet name="T1" sheetId="42" r:id="rId15"/>
    <sheet name="T2" sheetId="41" r:id="rId16"/>
    <sheet name="N1" sheetId="1" r:id="rId17"/>
    <sheet name="N2" sheetId="3" r:id="rId18"/>
    <sheet name="N3" sheetId="4" r:id="rId19"/>
    <sheet name="N4" sheetId="5" r:id="rId20"/>
    <sheet name="N5" sheetId="6" r:id="rId21"/>
    <sheet name="N6" sheetId="7" r:id="rId22"/>
    <sheet name="N7" sheetId="8" r:id="rId23"/>
    <sheet name="N8" sheetId="25" r:id="rId24"/>
    <sheet name="N9" sheetId="9" r:id="rId25"/>
    <sheet name="N10" sheetId="11" r:id="rId26"/>
    <sheet name="N11" sheetId="10" r:id="rId27"/>
    <sheet name="N12" sheetId="13" r:id="rId28"/>
    <sheet name="N13" sheetId="14" r:id="rId29"/>
    <sheet name="R1" sheetId="31" r:id="rId30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41" l="1"/>
  <c r="P21" i="41"/>
  <c r="Q21" i="41"/>
  <c r="R21" i="41"/>
  <c r="S21" i="41"/>
  <c r="T21" i="41"/>
  <c r="O22" i="41"/>
  <c r="P22" i="41"/>
  <c r="Q22" i="41"/>
  <c r="R22" i="41"/>
  <c r="S22" i="41"/>
  <c r="T22" i="41"/>
  <c r="O23" i="41"/>
  <c r="P23" i="41"/>
  <c r="Q23" i="41"/>
  <c r="R23" i="41"/>
  <c r="S23" i="41"/>
  <c r="T23" i="41"/>
  <c r="H21" i="41"/>
  <c r="H22" i="41"/>
  <c r="H23" i="41"/>
  <c r="O21" i="42"/>
  <c r="P21" i="42"/>
  <c r="Q21" i="42"/>
  <c r="R21" i="42"/>
  <c r="S21" i="42"/>
  <c r="T21" i="42"/>
  <c r="O22" i="42"/>
  <c r="P22" i="42"/>
  <c r="Q22" i="42"/>
  <c r="R22" i="42"/>
  <c r="S22" i="42"/>
  <c r="T22" i="42"/>
  <c r="O23" i="42"/>
  <c r="P23" i="42"/>
  <c r="Q23" i="42"/>
  <c r="R23" i="42"/>
  <c r="S23" i="42"/>
  <c r="T23" i="42"/>
  <c r="H21" i="42"/>
  <c r="H22" i="42"/>
  <c r="H23" i="42"/>
  <c r="O21" i="40" l="1"/>
  <c r="P21" i="40"/>
  <c r="Q21" i="40"/>
  <c r="R21" i="40"/>
  <c r="S21" i="40"/>
  <c r="T21" i="40"/>
  <c r="O22" i="40"/>
  <c r="P22" i="40"/>
  <c r="Q22" i="40"/>
  <c r="R22" i="40"/>
  <c r="S22" i="40"/>
  <c r="T22" i="40"/>
  <c r="O23" i="40"/>
  <c r="P23" i="40"/>
  <c r="Q23" i="40"/>
  <c r="R23" i="40"/>
  <c r="S23" i="40"/>
  <c r="T23" i="40"/>
  <c r="H21" i="40"/>
  <c r="H22" i="40"/>
  <c r="H23" i="40"/>
  <c r="O21" i="38"/>
  <c r="P21" i="38"/>
  <c r="Q21" i="38"/>
  <c r="R21" i="38"/>
  <c r="S21" i="38"/>
  <c r="T21" i="38"/>
  <c r="O22" i="38"/>
  <c r="P22" i="38"/>
  <c r="Q22" i="38"/>
  <c r="R22" i="38"/>
  <c r="S22" i="38"/>
  <c r="T22" i="38"/>
  <c r="H21" i="38"/>
  <c r="H22" i="38"/>
  <c r="O21" i="34" l="1"/>
  <c r="P21" i="34"/>
  <c r="Q21" i="34"/>
  <c r="R21" i="34"/>
  <c r="S21" i="34"/>
  <c r="T21" i="34"/>
  <c r="O22" i="34"/>
  <c r="P22" i="34"/>
  <c r="Q22" i="34"/>
  <c r="R22" i="34"/>
  <c r="S22" i="34"/>
  <c r="T22" i="34"/>
  <c r="O23" i="34"/>
  <c r="P23" i="34"/>
  <c r="Q23" i="34"/>
  <c r="R23" i="34"/>
  <c r="S23" i="34"/>
  <c r="T23" i="34"/>
  <c r="H21" i="34"/>
  <c r="H22" i="34"/>
  <c r="H23" i="34"/>
  <c r="O21" i="35"/>
  <c r="P21" i="35"/>
  <c r="Q21" i="35"/>
  <c r="R21" i="35"/>
  <c r="S21" i="35"/>
  <c r="T21" i="35"/>
  <c r="O22" i="35"/>
  <c r="P22" i="35"/>
  <c r="Q22" i="35"/>
  <c r="R22" i="35"/>
  <c r="S22" i="35"/>
  <c r="T22" i="35"/>
  <c r="O23" i="35"/>
  <c r="P23" i="35"/>
  <c r="Q23" i="35"/>
  <c r="R23" i="35"/>
  <c r="S23" i="35"/>
  <c r="T23" i="35"/>
  <c r="H21" i="35"/>
  <c r="H22" i="35"/>
  <c r="H23" i="35"/>
  <c r="O21" i="36"/>
  <c r="P21" i="36"/>
  <c r="Q21" i="36"/>
  <c r="R21" i="36"/>
  <c r="S21" i="36"/>
  <c r="T21" i="36"/>
  <c r="O22" i="36"/>
  <c r="P22" i="36"/>
  <c r="Q22" i="36"/>
  <c r="R22" i="36"/>
  <c r="S22" i="36"/>
  <c r="T22" i="36"/>
  <c r="O23" i="36"/>
  <c r="P23" i="36"/>
  <c r="Q23" i="36"/>
  <c r="R23" i="36"/>
  <c r="S23" i="36"/>
  <c r="T23" i="36"/>
  <c r="H21" i="36"/>
  <c r="H22" i="36"/>
  <c r="H23" i="36"/>
  <c r="O21" i="37"/>
  <c r="P21" i="37"/>
  <c r="Q21" i="37"/>
  <c r="R21" i="37"/>
  <c r="S21" i="37"/>
  <c r="T21" i="37"/>
  <c r="O22" i="37"/>
  <c r="P22" i="37"/>
  <c r="Q22" i="37"/>
  <c r="R22" i="37"/>
  <c r="S22" i="37"/>
  <c r="T22" i="37"/>
  <c r="O23" i="37"/>
  <c r="P23" i="37"/>
  <c r="Q23" i="37"/>
  <c r="R23" i="37"/>
  <c r="S23" i="37"/>
  <c r="T23" i="37"/>
  <c r="H21" i="37"/>
  <c r="H22" i="37"/>
  <c r="H23" i="37"/>
  <c r="O21" i="32"/>
  <c r="P21" i="32"/>
  <c r="Q21" i="32"/>
  <c r="R21" i="32"/>
  <c r="S21" i="32"/>
  <c r="T21" i="32"/>
  <c r="O22" i="32"/>
  <c r="P22" i="32"/>
  <c r="Q22" i="32"/>
  <c r="R22" i="32"/>
  <c r="S22" i="32"/>
  <c r="T22" i="32"/>
  <c r="O23" i="32"/>
  <c r="P23" i="32"/>
  <c r="Q23" i="32"/>
  <c r="R23" i="32"/>
  <c r="S23" i="32"/>
  <c r="T23" i="32"/>
  <c r="H21" i="32"/>
  <c r="H22" i="32"/>
  <c r="H23" i="32"/>
  <c r="O21" i="33"/>
  <c r="P21" i="33"/>
  <c r="Q21" i="33"/>
  <c r="R21" i="33"/>
  <c r="S21" i="33"/>
  <c r="T21" i="33"/>
  <c r="O22" i="33"/>
  <c r="P22" i="33"/>
  <c r="Q22" i="33"/>
  <c r="R22" i="33"/>
  <c r="S22" i="33"/>
  <c r="T22" i="33"/>
  <c r="O23" i="33"/>
  <c r="P23" i="33"/>
  <c r="Q23" i="33"/>
  <c r="R23" i="33"/>
  <c r="S23" i="33"/>
  <c r="T23" i="33"/>
  <c r="H21" i="33"/>
  <c r="H22" i="33"/>
  <c r="H23" i="33"/>
  <c r="T20" i="42" l="1"/>
  <c r="S20" i="42"/>
  <c r="R20" i="42"/>
  <c r="Q20" i="42"/>
  <c r="O20" i="42"/>
  <c r="H20" i="42"/>
  <c r="T19" i="42"/>
  <c r="S19" i="42"/>
  <c r="R19" i="42"/>
  <c r="Q19" i="42"/>
  <c r="O19" i="42"/>
  <c r="H19" i="42"/>
  <c r="T18" i="42"/>
  <c r="S18" i="42"/>
  <c r="R18" i="42"/>
  <c r="Q18" i="42"/>
  <c r="O18" i="42"/>
  <c r="H18" i="42"/>
  <c r="T17" i="42"/>
  <c r="S17" i="42"/>
  <c r="R17" i="42"/>
  <c r="Q17" i="42"/>
  <c r="O17" i="42"/>
  <c r="H17" i="42"/>
  <c r="T16" i="42"/>
  <c r="S16" i="42"/>
  <c r="R16" i="42"/>
  <c r="Q16" i="42"/>
  <c r="O16" i="42"/>
  <c r="H16" i="42"/>
  <c r="T15" i="42"/>
  <c r="S15" i="42"/>
  <c r="R15" i="42"/>
  <c r="Q15" i="42"/>
  <c r="O15" i="42"/>
  <c r="H15" i="42"/>
  <c r="T14" i="42"/>
  <c r="S14" i="42"/>
  <c r="R14" i="42"/>
  <c r="Q14" i="42"/>
  <c r="O14" i="42"/>
  <c r="H14" i="42"/>
  <c r="T13" i="42"/>
  <c r="S13" i="42"/>
  <c r="R13" i="42"/>
  <c r="Q13" i="42"/>
  <c r="O13" i="42"/>
  <c r="H13" i="42"/>
  <c r="T12" i="42"/>
  <c r="S12" i="42"/>
  <c r="R12" i="42"/>
  <c r="Q12" i="42"/>
  <c r="O12" i="42"/>
  <c r="H12" i="42"/>
  <c r="T11" i="42"/>
  <c r="S11" i="42"/>
  <c r="R11" i="42"/>
  <c r="Q11" i="42"/>
  <c r="O11" i="42"/>
  <c r="H11" i="42"/>
  <c r="T10" i="42"/>
  <c r="S10" i="42"/>
  <c r="R10" i="42"/>
  <c r="Q10" i="42"/>
  <c r="O10" i="42"/>
  <c r="H10" i="42"/>
  <c r="T9" i="42"/>
  <c r="S9" i="42"/>
  <c r="R9" i="42"/>
  <c r="Q9" i="42"/>
  <c r="O9" i="42"/>
  <c r="H9" i="42"/>
  <c r="T8" i="42"/>
  <c r="S8" i="42"/>
  <c r="R8" i="42"/>
  <c r="Q8" i="42"/>
  <c r="O8" i="42"/>
  <c r="H8" i="42"/>
  <c r="T7" i="42"/>
  <c r="S7" i="42"/>
  <c r="R7" i="42"/>
  <c r="Q7" i="42"/>
  <c r="O7" i="42"/>
  <c r="H7" i="42"/>
  <c r="T6" i="42"/>
  <c r="S6" i="42"/>
  <c r="R6" i="42"/>
  <c r="Q6" i="42"/>
  <c r="O6" i="42"/>
  <c r="H6" i="42"/>
  <c r="T5" i="42"/>
  <c r="S5" i="42"/>
  <c r="R5" i="42"/>
  <c r="Q5" i="42"/>
  <c r="O5" i="42"/>
  <c r="H5" i="42"/>
  <c r="T4" i="42"/>
  <c r="S4" i="42"/>
  <c r="R4" i="42"/>
  <c r="Q4" i="42"/>
  <c r="O4" i="42"/>
  <c r="H4" i="42"/>
  <c r="T3" i="42"/>
  <c r="S3" i="42"/>
  <c r="R3" i="42"/>
  <c r="Q3" i="42"/>
  <c r="O3" i="42"/>
  <c r="H3" i="42"/>
  <c r="T20" i="41"/>
  <c r="S20" i="41"/>
  <c r="R20" i="41"/>
  <c r="Q20" i="41"/>
  <c r="O20" i="41"/>
  <c r="P20" i="41"/>
  <c r="H20" i="41"/>
  <c r="T19" i="41"/>
  <c r="S19" i="41"/>
  <c r="R19" i="41"/>
  <c r="Q19" i="41"/>
  <c r="O19" i="41"/>
  <c r="P19" i="41"/>
  <c r="H19" i="41"/>
  <c r="T18" i="41"/>
  <c r="S18" i="41"/>
  <c r="R18" i="41"/>
  <c r="Q18" i="41"/>
  <c r="O18" i="41"/>
  <c r="P18" i="41"/>
  <c r="H18" i="41"/>
  <c r="T17" i="41"/>
  <c r="S17" i="41"/>
  <c r="R17" i="41"/>
  <c r="Q17" i="41"/>
  <c r="O17" i="41"/>
  <c r="P17" i="41"/>
  <c r="H17" i="41"/>
  <c r="T16" i="41"/>
  <c r="S16" i="41"/>
  <c r="R16" i="41"/>
  <c r="Q16" i="41"/>
  <c r="O16" i="41"/>
  <c r="P16" i="41"/>
  <c r="H16" i="41"/>
  <c r="T15" i="41"/>
  <c r="S15" i="41"/>
  <c r="R15" i="41"/>
  <c r="Q15" i="41"/>
  <c r="O15" i="41"/>
  <c r="P15" i="41"/>
  <c r="H15" i="41"/>
  <c r="T14" i="41"/>
  <c r="S14" i="41"/>
  <c r="R14" i="41"/>
  <c r="Q14" i="41"/>
  <c r="O14" i="41"/>
  <c r="P14" i="41"/>
  <c r="H14" i="41"/>
  <c r="T13" i="41"/>
  <c r="S13" i="41"/>
  <c r="R13" i="41"/>
  <c r="Q13" i="41"/>
  <c r="O13" i="41"/>
  <c r="P13" i="41"/>
  <c r="H13" i="41"/>
  <c r="T12" i="41"/>
  <c r="S12" i="41"/>
  <c r="R12" i="41"/>
  <c r="Q12" i="41"/>
  <c r="O12" i="41"/>
  <c r="P12" i="41"/>
  <c r="H12" i="41"/>
  <c r="T11" i="41"/>
  <c r="S11" i="41"/>
  <c r="R11" i="41"/>
  <c r="Q11" i="41"/>
  <c r="O11" i="41"/>
  <c r="P11" i="41"/>
  <c r="H11" i="41"/>
  <c r="T10" i="41"/>
  <c r="S10" i="41"/>
  <c r="R10" i="41"/>
  <c r="Q10" i="41"/>
  <c r="O10" i="41"/>
  <c r="P10" i="41"/>
  <c r="H10" i="41"/>
  <c r="T9" i="41"/>
  <c r="S9" i="41"/>
  <c r="R9" i="41"/>
  <c r="Q9" i="41"/>
  <c r="O9" i="41"/>
  <c r="P9" i="41"/>
  <c r="H9" i="41"/>
  <c r="T8" i="41"/>
  <c r="S8" i="41"/>
  <c r="R8" i="41"/>
  <c r="Q8" i="41"/>
  <c r="O8" i="41"/>
  <c r="P8" i="41"/>
  <c r="H8" i="41"/>
  <c r="T7" i="41"/>
  <c r="S7" i="41"/>
  <c r="R7" i="41"/>
  <c r="Q7" i="41"/>
  <c r="O7" i="41"/>
  <c r="P7" i="41"/>
  <c r="H7" i="41"/>
  <c r="T6" i="41"/>
  <c r="S6" i="41"/>
  <c r="R6" i="41"/>
  <c r="Q6" i="41"/>
  <c r="O6" i="41"/>
  <c r="P6" i="41"/>
  <c r="H6" i="41"/>
  <c r="T5" i="41"/>
  <c r="S5" i="41"/>
  <c r="R5" i="41"/>
  <c r="Q5" i="41"/>
  <c r="O5" i="41"/>
  <c r="P5" i="41"/>
  <c r="H5" i="41"/>
  <c r="T4" i="41"/>
  <c r="S4" i="41"/>
  <c r="R4" i="41"/>
  <c r="Q4" i="41"/>
  <c r="O4" i="41"/>
  <c r="P4" i="41"/>
  <c r="H4" i="41"/>
  <c r="T3" i="41"/>
  <c r="S3" i="41"/>
  <c r="R3" i="41"/>
  <c r="Q3" i="41"/>
  <c r="O3" i="41"/>
  <c r="P3" i="41"/>
  <c r="H3" i="41"/>
  <c r="T20" i="40"/>
  <c r="S20" i="40"/>
  <c r="R20" i="40"/>
  <c r="Q20" i="40"/>
  <c r="O20" i="40"/>
  <c r="P20" i="40"/>
  <c r="H20" i="40"/>
  <c r="T19" i="40"/>
  <c r="S19" i="40"/>
  <c r="R19" i="40"/>
  <c r="Q19" i="40"/>
  <c r="O19" i="40"/>
  <c r="P19" i="40"/>
  <c r="H19" i="40"/>
  <c r="T18" i="40"/>
  <c r="S18" i="40"/>
  <c r="R18" i="40"/>
  <c r="Q18" i="40"/>
  <c r="O18" i="40"/>
  <c r="P18" i="40"/>
  <c r="H18" i="40"/>
  <c r="T17" i="40"/>
  <c r="S17" i="40"/>
  <c r="R17" i="40"/>
  <c r="Q17" i="40"/>
  <c r="P17" i="40"/>
  <c r="O17" i="40"/>
  <c r="H17" i="40"/>
  <c r="T16" i="40"/>
  <c r="S16" i="40"/>
  <c r="R16" i="40"/>
  <c r="Q16" i="40"/>
  <c r="P16" i="40"/>
  <c r="O16" i="40"/>
  <c r="H16" i="40"/>
  <c r="T15" i="40"/>
  <c r="S15" i="40"/>
  <c r="R15" i="40"/>
  <c r="Q15" i="40"/>
  <c r="P15" i="40"/>
  <c r="O15" i="40"/>
  <c r="H15" i="40"/>
  <c r="T14" i="40"/>
  <c r="S14" i="40"/>
  <c r="R14" i="40"/>
  <c r="Q14" i="40"/>
  <c r="P14" i="40"/>
  <c r="O14" i="40"/>
  <c r="H14" i="40"/>
  <c r="T13" i="40"/>
  <c r="S13" i="40"/>
  <c r="R13" i="40"/>
  <c r="Q13" i="40"/>
  <c r="P13" i="40"/>
  <c r="O13" i="40"/>
  <c r="H13" i="40"/>
  <c r="T12" i="40"/>
  <c r="S12" i="40"/>
  <c r="R12" i="40"/>
  <c r="Q12" i="40"/>
  <c r="P12" i="40"/>
  <c r="O12" i="40"/>
  <c r="H12" i="40"/>
  <c r="T11" i="40"/>
  <c r="S11" i="40"/>
  <c r="R11" i="40"/>
  <c r="Q11" i="40"/>
  <c r="P11" i="40"/>
  <c r="O11" i="40"/>
  <c r="H11" i="40"/>
  <c r="T10" i="40"/>
  <c r="S10" i="40"/>
  <c r="R10" i="40"/>
  <c r="Q10" i="40"/>
  <c r="P10" i="40"/>
  <c r="O10" i="40"/>
  <c r="H10" i="40"/>
  <c r="T9" i="40"/>
  <c r="S9" i="40"/>
  <c r="R9" i="40"/>
  <c r="Q9" i="40"/>
  <c r="P9" i="40"/>
  <c r="O9" i="40"/>
  <c r="H9" i="40"/>
  <c r="T8" i="40"/>
  <c r="S8" i="40"/>
  <c r="R8" i="40"/>
  <c r="Q8" i="40"/>
  <c r="P8" i="40"/>
  <c r="O8" i="40"/>
  <c r="H8" i="40"/>
  <c r="T7" i="40"/>
  <c r="S7" i="40"/>
  <c r="R7" i="40"/>
  <c r="Q7" i="40"/>
  <c r="P7" i="40"/>
  <c r="O7" i="40"/>
  <c r="H7" i="40"/>
  <c r="T6" i="40"/>
  <c r="S6" i="40"/>
  <c r="R6" i="40"/>
  <c r="Q6" i="40"/>
  <c r="P6" i="40"/>
  <c r="O6" i="40"/>
  <c r="H6" i="40"/>
  <c r="T5" i="40"/>
  <c r="S5" i="40"/>
  <c r="R5" i="40"/>
  <c r="Q5" i="40"/>
  <c r="P5" i="40"/>
  <c r="O5" i="40"/>
  <c r="H5" i="40"/>
  <c r="T4" i="40"/>
  <c r="S4" i="40"/>
  <c r="R4" i="40"/>
  <c r="Q4" i="40"/>
  <c r="P4" i="40"/>
  <c r="O4" i="40"/>
  <c r="H4" i="40"/>
  <c r="T3" i="40"/>
  <c r="S3" i="40"/>
  <c r="R3" i="40"/>
  <c r="Q3" i="40"/>
  <c r="P3" i="40"/>
  <c r="O3" i="40"/>
  <c r="H3" i="40"/>
  <c r="L20" i="39"/>
  <c r="T19" i="39"/>
  <c r="S19" i="39"/>
  <c r="R19" i="39"/>
  <c r="Q19" i="39"/>
  <c r="O19" i="39"/>
  <c r="P19" i="39"/>
  <c r="H19" i="39"/>
  <c r="T18" i="39"/>
  <c r="S18" i="39"/>
  <c r="R18" i="39"/>
  <c r="Q18" i="39"/>
  <c r="O18" i="39"/>
  <c r="P18" i="39"/>
  <c r="H18" i="39"/>
  <c r="T17" i="39"/>
  <c r="S17" i="39"/>
  <c r="R17" i="39"/>
  <c r="Q17" i="39"/>
  <c r="O17" i="39"/>
  <c r="P17" i="39"/>
  <c r="H17" i="39"/>
  <c r="T16" i="39"/>
  <c r="S16" i="39"/>
  <c r="R16" i="39"/>
  <c r="Q16" i="39"/>
  <c r="O16" i="39"/>
  <c r="P16" i="39"/>
  <c r="H16" i="39"/>
  <c r="T15" i="39"/>
  <c r="S15" i="39"/>
  <c r="R15" i="39"/>
  <c r="Q15" i="39"/>
  <c r="O15" i="39"/>
  <c r="P15" i="39"/>
  <c r="H15" i="39"/>
  <c r="T14" i="39"/>
  <c r="S14" i="39"/>
  <c r="R14" i="39"/>
  <c r="Q14" i="39"/>
  <c r="O14" i="39"/>
  <c r="P14" i="39"/>
  <c r="H14" i="39"/>
  <c r="T13" i="39"/>
  <c r="S13" i="39"/>
  <c r="R13" i="39"/>
  <c r="Q13" i="39"/>
  <c r="O13" i="39"/>
  <c r="P13" i="39"/>
  <c r="H13" i="39"/>
  <c r="T12" i="39"/>
  <c r="S12" i="39"/>
  <c r="R12" i="39"/>
  <c r="Q12" i="39"/>
  <c r="O12" i="39"/>
  <c r="P12" i="39"/>
  <c r="H12" i="39"/>
  <c r="T11" i="39"/>
  <c r="S11" i="39"/>
  <c r="R11" i="39"/>
  <c r="Q11" i="39"/>
  <c r="O11" i="39"/>
  <c r="P11" i="39"/>
  <c r="H11" i="39"/>
  <c r="T10" i="39"/>
  <c r="S10" i="39"/>
  <c r="R10" i="39"/>
  <c r="Q10" i="39"/>
  <c r="O10" i="39"/>
  <c r="P10" i="39"/>
  <c r="H10" i="39"/>
  <c r="T9" i="39"/>
  <c r="S9" i="39"/>
  <c r="R9" i="39"/>
  <c r="Q9" i="39"/>
  <c r="O9" i="39"/>
  <c r="P9" i="39"/>
  <c r="H9" i="39"/>
  <c r="T8" i="39"/>
  <c r="S8" i="39"/>
  <c r="R8" i="39"/>
  <c r="Q8" i="39"/>
  <c r="O8" i="39"/>
  <c r="P8" i="39"/>
  <c r="H8" i="39"/>
  <c r="T7" i="39"/>
  <c r="S7" i="39"/>
  <c r="R7" i="39"/>
  <c r="Q7" i="39"/>
  <c r="O7" i="39"/>
  <c r="P7" i="39"/>
  <c r="H7" i="39"/>
  <c r="T6" i="39"/>
  <c r="S6" i="39"/>
  <c r="R6" i="39"/>
  <c r="Q6" i="39"/>
  <c r="O6" i="39"/>
  <c r="P6" i="39"/>
  <c r="H6" i="39"/>
  <c r="T5" i="39"/>
  <c r="S5" i="39"/>
  <c r="R5" i="39"/>
  <c r="Q5" i="39"/>
  <c r="O5" i="39"/>
  <c r="P5" i="39"/>
  <c r="H5" i="39"/>
  <c r="T4" i="39"/>
  <c r="S4" i="39"/>
  <c r="R4" i="39"/>
  <c r="Q4" i="39"/>
  <c r="O4" i="39"/>
  <c r="P4" i="39"/>
  <c r="H4" i="39"/>
  <c r="T3" i="39"/>
  <c r="S3" i="39"/>
  <c r="R3" i="39"/>
  <c r="Q3" i="39"/>
  <c r="O3" i="39"/>
  <c r="P3" i="39"/>
  <c r="H3" i="39"/>
  <c r="T20" i="38"/>
  <c r="S20" i="38"/>
  <c r="R20" i="38"/>
  <c r="Q20" i="38"/>
  <c r="O20" i="38"/>
  <c r="P20" i="38"/>
  <c r="H20" i="38"/>
  <c r="T19" i="38"/>
  <c r="S19" i="38"/>
  <c r="R19" i="38"/>
  <c r="Q19" i="38"/>
  <c r="O19" i="38"/>
  <c r="P19" i="38"/>
  <c r="H19" i="38"/>
  <c r="T18" i="38"/>
  <c r="S18" i="38"/>
  <c r="R18" i="38"/>
  <c r="Q18" i="38"/>
  <c r="O18" i="38"/>
  <c r="P18" i="38"/>
  <c r="H18" i="38"/>
  <c r="T17" i="38"/>
  <c r="S17" i="38"/>
  <c r="R17" i="38"/>
  <c r="Q17" i="38"/>
  <c r="O17" i="38"/>
  <c r="P17" i="38"/>
  <c r="H17" i="38"/>
  <c r="T16" i="38"/>
  <c r="S16" i="38"/>
  <c r="R16" i="38"/>
  <c r="Q16" i="38"/>
  <c r="O16" i="38"/>
  <c r="P16" i="38"/>
  <c r="H16" i="38"/>
  <c r="T15" i="38"/>
  <c r="S15" i="38"/>
  <c r="R15" i="38"/>
  <c r="Q15" i="38"/>
  <c r="O15" i="38"/>
  <c r="P15" i="38"/>
  <c r="H15" i="38"/>
  <c r="T14" i="38"/>
  <c r="S14" i="38"/>
  <c r="R14" i="38"/>
  <c r="Q14" i="38"/>
  <c r="O14" i="38"/>
  <c r="P14" i="38"/>
  <c r="H14" i="38"/>
  <c r="T13" i="38"/>
  <c r="S13" i="38"/>
  <c r="R13" i="38"/>
  <c r="Q13" i="38"/>
  <c r="O13" i="38"/>
  <c r="P13" i="38"/>
  <c r="H13" i="38"/>
  <c r="T12" i="38"/>
  <c r="S12" i="38"/>
  <c r="R12" i="38"/>
  <c r="Q12" i="38"/>
  <c r="O12" i="38"/>
  <c r="P12" i="38"/>
  <c r="H12" i="38"/>
  <c r="T11" i="38"/>
  <c r="S11" i="38"/>
  <c r="R11" i="38"/>
  <c r="Q11" i="38"/>
  <c r="O11" i="38"/>
  <c r="P11" i="38"/>
  <c r="H11" i="38"/>
  <c r="T10" i="38"/>
  <c r="S10" i="38"/>
  <c r="R10" i="38"/>
  <c r="Q10" i="38"/>
  <c r="O10" i="38"/>
  <c r="P10" i="38"/>
  <c r="H10" i="38"/>
  <c r="T9" i="38"/>
  <c r="S9" i="38"/>
  <c r="R9" i="38"/>
  <c r="Q9" i="38"/>
  <c r="O9" i="38"/>
  <c r="P9" i="38"/>
  <c r="H9" i="38"/>
  <c r="T8" i="38"/>
  <c r="S8" i="38"/>
  <c r="R8" i="38"/>
  <c r="Q8" i="38"/>
  <c r="O8" i="38"/>
  <c r="P8" i="38"/>
  <c r="H8" i="38"/>
  <c r="T7" i="38"/>
  <c r="S7" i="38"/>
  <c r="R7" i="38"/>
  <c r="Q7" i="38"/>
  <c r="O7" i="38"/>
  <c r="P7" i="38"/>
  <c r="H7" i="38"/>
  <c r="T6" i="38"/>
  <c r="S6" i="38"/>
  <c r="R6" i="38"/>
  <c r="Q6" i="38"/>
  <c r="O6" i="38"/>
  <c r="P6" i="38"/>
  <c r="H6" i="38"/>
  <c r="T5" i="38"/>
  <c r="S5" i="38"/>
  <c r="R5" i="38"/>
  <c r="Q5" i="38"/>
  <c r="O5" i="38"/>
  <c r="P5" i="38"/>
  <c r="H5" i="38"/>
  <c r="T4" i="38"/>
  <c r="S4" i="38"/>
  <c r="R4" i="38"/>
  <c r="Q4" i="38"/>
  <c r="O4" i="38"/>
  <c r="P4" i="38"/>
  <c r="H4" i="38"/>
  <c r="T3" i="38"/>
  <c r="S3" i="38"/>
  <c r="R3" i="38"/>
  <c r="Q3" i="38"/>
  <c r="O3" i="38"/>
  <c r="P3" i="38"/>
  <c r="H3" i="38"/>
  <c r="T20" i="37"/>
  <c r="S20" i="37"/>
  <c r="R20" i="37"/>
  <c r="Q20" i="37"/>
  <c r="O20" i="37"/>
  <c r="P20" i="37"/>
  <c r="H20" i="37"/>
  <c r="T19" i="37"/>
  <c r="S19" i="37"/>
  <c r="R19" i="37"/>
  <c r="Q19" i="37"/>
  <c r="O19" i="37"/>
  <c r="P19" i="37"/>
  <c r="H19" i="37"/>
  <c r="T18" i="37"/>
  <c r="S18" i="37"/>
  <c r="R18" i="37"/>
  <c r="Q18" i="37"/>
  <c r="O18" i="37"/>
  <c r="P18" i="37"/>
  <c r="H18" i="37"/>
  <c r="T17" i="37"/>
  <c r="S17" i="37"/>
  <c r="R17" i="37"/>
  <c r="Q17" i="37"/>
  <c r="O17" i="37"/>
  <c r="P17" i="37"/>
  <c r="H17" i="37"/>
  <c r="T16" i="37"/>
  <c r="S16" i="37"/>
  <c r="R16" i="37"/>
  <c r="Q16" i="37"/>
  <c r="O16" i="37"/>
  <c r="P16" i="37"/>
  <c r="H16" i="37"/>
  <c r="T15" i="37"/>
  <c r="S15" i="37"/>
  <c r="R15" i="37"/>
  <c r="Q15" i="37"/>
  <c r="O15" i="37"/>
  <c r="P15" i="37"/>
  <c r="H15" i="37"/>
  <c r="T14" i="37"/>
  <c r="S14" i="37"/>
  <c r="R14" i="37"/>
  <c r="Q14" i="37"/>
  <c r="O14" i="37"/>
  <c r="P14" i="37"/>
  <c r="H14" i="37"/>
  <c r="T13" i="37"/>
  <c r="S13" i="37"/>
  <c r="R13" i="37"/>
  <c r="Q13" i="37"/>
  <c r="O13" i="37"/>
  <c r="P13" i="37"/>
  <c r="H13" i="37"/>
  <c r="T12" i="37"/>
  <c r="S12" i="37"/>
  <c r="R12" i="37"/>
  <c r="Q12" i="37"/>
  <c r="O12" i="37"/>
  <c r="P12" i="37"/>
  <c r="H12" i="37"/>
  <c r="T11" i="37"/>
  <c r="S11" i="37"/>
  <c r="R11" i="37"/>
  <c r="Q11" i="37"/>
  <c r="O11" i="37"/>
  <c r="P11" i="37"/>
  <c r="H11" i="37"/>
  <c r="T10" i="37"/>
  <c r="S10" i="37"/>
  <c r="R10" i="37"/>
  <c r="Q10" i="37"/>
  <c r="O10" i="37"/>
  <c r="P10" i="37"/>
  <c r="H10" i="37"/>
  <c r="T9" i="37"/>
  <c r="S9" i="37"/>
  <c r="R9" i="37"/>
  <c r="Q9" i="37"/>
  <c r="O9" i="37"/>
  <c r="P9" i="37"/>
  <c r="H9" i="37"/>
  <c r="T8" i="37"/>
  <c r="S8" i="37"/>
  <c r="R8" i="37"/>
  <c r="Q8" i="37"/>
  <c r="O8" i="37"/>
  <c r="P8" i="37"/>
  <c r="H8" i="37"/>
  <c r="T7" i="37"/>
  <c r="S7" i="37"/>
  <c r="R7" i="37"/>
  <c r="Q7" i="37"/>
  <c r="O7" i="37"/>
  <c r="P7" i="37"/>
  <c r="H7" i="37"/>
  <c r="T6" i="37"/>
  <c r="S6" i="37"/>
  <c r="R6" i="37"/>
  <c r="Q6" i="37"/>
  <c r="O6" i="37"/>
  <c r="P6" i="37"/>
  <c r="H6" i="37"/>
  <c r="T5" i="37"/>
  <c r="S5" i="37"/>
  <c r="R5" i="37"/>
  <c r="Q5" i="37"/>
  <c r="O5" i="37"/>
  <c r="P5" i="37"/>
  <c r="H5" i="37"/>
  <c r="T4" i="37"/>
  <c r="S4" i="37"/>
  <c r="R4" i="37"/>
  <c r="Q4" i="37"/>
  <c r="O4" i="37"/>
  <c r="P4" i="37"/>
  <c r="H4" i="37"/>
  <c r="T3" i="37"/>
  <c r="S3" i="37"/>
  <c r="R3" i="37"/>
  <c r="Q3" i="37"/>
  <c r="O3" i="37"/>
  <c r="P3" i="37"/>
  <c r="H3" i="37"/>
  <c r="T20" i="36"/>
  <c r="S20" i="36"/>
  <c r="R20" i="36"/>
  <c r="Q20" i="36"/>
  <c r="P20" i="36"/>
  <c r="O20" i="36"/>
  <c r="H20" i="36"/>
  <c r="T19" i="36"/>
  <c r="S19" i="36"/>
  <c r="R19" i="36"/>
  <c r="Q19" i="36"/>
  <c r="P19" i="36"/>
  <c r="O19" i="36"/>
  <c r="H19" i="36"/>
  <c r="T18" i="36"/>
  <c r="S18" i="36"/>
  <c r="R18" i="36"/>
  <c r="Q18" i="36"/>
  <c r="P18" i="36"/>
  <c r="O18" i="36"/>
  <c r="H18" i="36"/>
  <c r="T17" i="36"/>
  <c r="S17" i="36"/>
  <c r="R17" i="36"/>
  <c r="Q17" i="36"/>
  <c r="P17" i="36"/>
  <c r="O17" i="36"/>
  <c r="H17" i="36"/>
  <c r="T16" i="36"/>
  <c r="S16" i="36"/>
  <c r="R16" i="36"/>
  <c r="Q16" i="36"/>
  <c r="P16" i="36"/>
  <c r="O16" i="36"/>
  <c r="H16" i="36"/>
  <c r="T15" i="36"/>
  <c r="S15" i="36"/>
  <c r="R15" i="36"/>
  <c r="Q15" i="36"/>
  <c r="P15" i="36"/>
  <c r="O15" i="36"/>
  <c r="H15" i="36"/>
  <c r="T14" i="36"/>
  <c r="S14" i="36"/>
  <c r="R14" i="36"/>
  <c r="Q14" i="36"/>
  <c r="P14" i="36"/>
  <c r="O14" i="36"/>
  <c r="H14" i="36"/>
  <c r="T13" i="36"/>
  <c r="S13" i="36"/>
  <c r="R13" i="36"/>
  <c r="Q13" i="36"/>
  <c r="P13" i="36"/>
  <c r="O13" i="36"/>
  <c r="H13" i="36"/>
  <c r="T12" i="36"/>
  <c r="S12" i="36"/>
  <c r="R12" i="36"/>
  <c r="Q12" i="36"/>
  <c r="P12" i="36"/>
  <c r="O12" i="36"/>
  <c r="H12" i="36"/>
  <c r="T11" i="36"/>
  <c r="S11" i="36"/>
  <c r="R11" i="36"/>
  <c r="Q11" i="36"/>
  <c r="P11" i="36"/>
  <c r="O11" i="36"/>
  <c r="H11" i="36"/>
  <c r="T10" i="36"/>
  <c r="S10" i="36"/>
  <c r="R10" i="36"/>
  <c r="Q10" i="36"/>
  <c r="P10" i="36"/>
  <c r="O10" i="36"/>
  <c r="H10" i="36"/>
  <c r="T9" i="36"/>
  <c r="S9" i="36"/>
  <c r="R9" i="36"/>
  <c r="Q9" i="36"/>
  <c r="P9" i="36"/>
  <c r="O9" i="36"/>
  <c r="H9" i="36"/>
  <c r="T8" i="36"/>
  <c r="S8" i="36"/>
  <c r="R8" i="36"/>
  <c r="Q8" i="36"/>
  <c r="P8" i="36"/>
  <c r="O8" i="36"/>
  <c r="H8" i="36"/>
  <c r="T7" i="36"/>
  <c r="S7" i="36"/>
  <c r="R7" i="36"/>
  <c r="Q7" i="36"/>
  <c r="P7" i="36"/>
  <c r="O7" i="36"/>
  <c r="H7" i="36"/>
  <c r="T6" i="36"/>
  <c r="S6" i="36"/>
  <c r="R6" i="36"/>
  <c r="Q6" i="36"/>
  <c r="P6" i="36"/>
  <c r="O6" i="36"/>
  <c r="H6" i="36"/>
  <c r="T5" i="36"/>
  <c r="S5" i="36"/>
  <c r="R5" i="36"/>
  <c r="Q5" i="36"/>
  <c r="P5" i="36"/>
  <c r="O5" i="36"/>
  <c r="H5" i="36"/>
  <c r="T4" i="36"/>
  <c r="S4" i="36"/>
  <c r="R4" i="36"/>
  <c r="Q4" i="36"/>
  <c r="P4" i="36"/>
  <c r="O4" i="36"/>
  <c r="H4" i="36"/>
  <c r="T3" i="36"/>
  <c r="S3" i="36"/>
  <c r="R3" i="36"/>
  <c r="Q3" i="36"/>
  <c r="P3" i="36"/>
  <c r="O3" i="36"/>
  <c r="H3" i="36"/>
  <c r="T20" i="35"/>
  <c r="S20" i="35"/>
  <c r="R20" i="35"/>
  <c r="Q20" i="35"/>
  <c r="O20" i="35"/>
  <c r="P20" i="35"/>
  <c r="H20" i="35"/>
  <c r="T19" i="35"/>
  <c r="S19" i="35"/>
  <c r="R19" i="35"/>
  <c r="Q19" i="35"/>
  <c r="O19" i="35"/>
  <c r="P19" i="35"/>
  <c r="H19" i="35"/>
  <c r="T18" i="35"/>
  <c r="S18" i="35"/>
  <c r="R18" i="35"/>
  <c r="Q18" i="35"/>
  <c r="O18" i="35"/>
  <c r="P18" i="35"/>
  <c r="H18" i="35"/>
  <c r="T17" i="35"/>
  <c r="S17" i="35"/>
  <c r="R17" i="35"/>
  <c r="Q17" i="35"/>
  <c r="O17" i="35"/>
  <c r="P17" i="35"/>
  <c r="H17" i="35"/>
  <c r="T16" i="35"/>
  <c r="S16" i="35"/>
  <c r="R16" i="35"/>
  <c r="Q16" i="35"/>
  <c r="O16" i="35"/>
  <c r="P16" i="35"/>
  <c r="H16" i="35"/>
  <c r="T15" i="35"/>
  <c r="S15" i="35"/>
  <c r="R15" i="35"/>
  <c r="Q15" i="35"/>
  <c r="O15" i="35"/>
  <c r="P15" i="35"/>
  <c r="H15" i="35"/>
  <c r="T14" i="35"/>
  <c r="S14" i="35"/>
  <c r="R14" i="35"/>
  <c r="Q14" i="35"/>
  <c r="O14" i="35"/>
  <c r="P14" i="35"/>
  <c r="H14" i="35"/>
  <c r="T13" i="35"/>
  <c r="S13" i="35"/>
  <c r="R13" i="35"/>
  <c r="Q13" i="35"/>
  <c r="O13" i="35"/>
  <c r="P13" i="35"/>
  <c r="H13" i="35"/>
  <c r="T12" i="35"/>
  <c r="S12" i="35"/>
  <c r="R12" i="35"/>
  <c r="Q12" i="35"/>
  <c r="O12" i="35"/>
  <c r="P12" i="35"/>
  <c r="H12" i="35"/>
  <c r="T11" i="35"/>
  <c r="S11" i="35"/>
  <c r="R11" i="35"/>
  <c r="Q11" i="35"/>
  <c r="O11" i="35"/>
  <c r="P11" i="35"/>
  <c r="H11" i="35"/>
  <c r="T10" i="35"/>
  <c r="S10" i="35"/>
  <c r="R10" i="35"/>
  <c r="Q10" i="35"/>
  <c r="O10" i="35"/>
  <c r="P10" i="35"/>
  <c r="H10" i="35"/>
  <c r="T9" i="35"/>
  <c r="S9" i="35"/>
  <c r="R9" i="35"/>
  <c r="Q9" i="35"/>
  <c r="O9" i="35"/>
  <c r="P9" i="35"/>
  <c r="H9" i="35"/>
  <c r="T8" i="35"/>
  <c r="S8" i="35"/>
  <c r="R8" i="35"/>
  <c r="Q8" i="35"/>
  <c r="O8" i="35"/>
  <c r="P8" i="35"/>
  <c r="H8" i="35"/>
  <c r="T7" i="35"/>
  <c r="S7" i="35"/>
  <c r="R7" i="35"/>
  <c r="Q7" i="35"/>
  <c r="O7" i="35"/>
  <c r="P7" i="35"/>
  <c r="H7" i="35"/>
  <c r="T6" i="35"/>
  <c r="S6" i="35"/>
  <c r="R6" i="35"/>
  <c r="Q6" i="35"/>
  <c r="O6" i="35"/>
  <c r="P6" i="35"/>
  <c r="H6" i="35"/>
  <c r="T5" i="35"/>
  <c r="S5" i="35"/>
  <c r="R5" i="35"/>
  <c r="Q5" i="35"/>
  <c r="O5" i="35"/>
  <c r="P5" i="35"/>
  <c r="H5" i="35"/>
  <c r="T4" i="35"/>
  <c r="S4" i="35"/>
  <c r="R4" i="35"/>
  <c r="Q4" i="35"/>
  <c r="O4" i="35"/>
  <c r="P4" i="35"/>
  <c r="H4" i="35"/>
  <c r="T3" i="35"/>
  <c r="S3" i="35"/>
  <c r="R3" i="35"/>
  <c r="Q3" i="35"/>
  <c r="O3" i="35"/>
  <c r="P3" i="35"/>
  <c r="H3" i="35"/>
  <c r="T20" i="34"/>
  <c r="S20" i="34"/>
  <c r="R20" i="34"/>
  <c r="Q20" i="34"/>
  <c r="O20" i="34"/>
  <c r="P20" i="34"/>
  <c r="H20" i="34"/>
  <c r="T19" i="34"/>
  <c r="S19" i="34"/>
  <c r="R19" i="34"/>
  <c r="Q19" i="34"/>
  <c r="O19" i="34"/>
  <c r="P19" i="34"/>
  <c r="H19" i="34"/>
  <c r="T18" i="34"/>
  <c r="S18" i="34"/>
  <c r="R18" i="34"/>
  <c r="Q18" i="34"/>
  <c r="O18" i="34"/>
  <c r="P18" i="34"/>
  <c r="H18" i="34"/>
  <c r="T17" i="34"/>
  <c r="S17" i="34"/>
  <c r="R17" i="34"/>
  <c r="Q17" i="34"/>
  <c r="O17" i="34"/>
  <c r="P17" i="34"/>
  <c r="H17" i="34"/>
  <c r="T16" i="34"/>
  <c r="S16" i="34"/>
  <c r="R16" i="34"/>
  <c r="Q16" i="34"/>
  <c r="O16" i="34"/>
  <c r="P16" i="34"/>
  <c r="H16" i="34"/>
  <c r="T15" i="34"/>
  <c r="S15" i="34"/>
  <c r="R15" i="34"/>
  <c r="Q15" i="34"/>
  <c r="O15" i="34"/>
  <c r="P15" i="34"/>
  <c r="H15" i="34"/>
  <c r="T14" i="34"/>
  <c r="S14" i="34"/>
  <c r="R14" i="34"/>
  <c r="Q14" i="34"/>
  <c r="O14" i="34"/>
  <c r="P14" i="34"/>
  <c r="H14" i="34"/>
  <c r="T13" i="34"/>
  <c r="S13" i="34"/>
  <c r="R13" i="34"/>
  <c r="Q13" i="34"/>
  <c r="O13" i="34"/>
  <c r="P13" i="34"/>
  <c r="H13" i="34"/>
  <c r="T12" i="34"/>
  <c r="S12" i="34"/>
  <c r="R12" i="34"/>
  <c r="Q12" i="34"/>
  <c r="O12" i="34"/>
  <c r="P12" i="34"/>
  <c r="H12" i="34"/>
  <c r="T11" i="34"/>
  <c r="S11" i="34"/>
  <c r="R11" i="34"/>
  <c r="Q11" i="34"/>
  <c r="O11" i="34"/>
  <c r="P11" i="34"/>
  <c r="H11" i="34"/>
  <c r="T10" i="34"/>
  <c r="S10" i="34"/>
  <c r="R10" i="34"/>
  <c r="Q10" i="34"/>
  <c r="O10" i="34"/>
  <c r="P10" i="34"/>
  <c r="H10" i="34"/>
  <c r="T9" i="34"/>
  <c r="S9" i="34"/>
  <c r="R9" i="34"/>
  <c r="Q9" i="34"/>
  <c r="O9" i="34"/>
  <c r="P9" i="34"/>
  <c r="H9" i="34"/>
  <c r="T8" i="34"/>
  <c r="S8" i="34"/>
  <c r="R8" i="34"/>
  <c r="Q8" i="34"/>
  <c r="O8" i="34"/>
  <c r="P8" i="34"/>
  <c r="H8" i="34"/>
  <c r="T7" i="34"/>
  <c r="S7" i="34"/>
  <c r="R7" i="34"/>
  <c r="Q7" i="34"/>
  <c r="O7" i="34"/>
  <c r="P7" i="34"/>
  <c r="H7" i="34"/>
  <c r="T6" i="34"/>
  <c r="S6" i="34"/>
  <c r="R6" i="34"/>
  <c r="Q6" i="34"/>
  <c r="O6" i="34"/>
  <c r="P6" i="34"/>
  <c r="H6" i="34"/>
  <c r="T5" i="34"/>
  <c r="S5" i="34"/>
  <c r="R5" i="34"/>
  <c r="Q5" i="34"/>
  <c r="O5" i="34"/>
  <c r="P5" i="34"/>
  <c r="H5" i="34"/>
  <c r="T4" i="34"/>
  <c r="S4" i="34"/>
  <c r="R4" i="34"/>
  <c r="Q4" i="34"/>
  <c r="O4" i="34"/>
  <c r="P4" i="34"/>
  <c r="H4" i="34"/>
  <c r="T3" i="34"/>
  <c r="S3" i="34"/>
  <c r="R3" i="34"/>
  <c r="Q3" i="34"/>
  <c r="O3" i="34"/>
  <c r="P3" i="34"/>
  <c r="H3" i="34"/>
  <c r="T20" i="33"/>
  <c r="S20" i="33"/>
  <c r="R20" i="33"/>
  <c r="Q20" i="33"/>
  <c r="O20" i="33"/>
  <c r="P20" i="33"/>
  <c r="H20" i="33"/>
  <c r="T19" i="33"/>
  <c r="S19" i="33"/>
  <c r="R19" i="33"/>
  <c r="Q19" i="33"/>
  <c r="O19" i="33"/>
  <c r="P19" i="33"/>
  <c r="H19" i="33"/>
  <c r="T18" i="33"/>
  <c r="S18" i="33"/>
  <c r="R18" i="33"/>
  <c r="Q18" i="33"/>
  <c r="O18" i="33"/>
  <c r="P18" i="33"/>
  <c r="H18" i="33"/>
  <c r="T17" i="33"/>
  <c r="S17" i="33"/>
  <c r="R17" i="33"/>
  <c r="Q17" i="33"/>
  <c r="O17" i="33"/>
  <c r="P17" i="33"/>
  <c r="H17" i="33"/>
  <c r="T16" i="33"/>
  <c r="S16" i="33"/>
  <c r="R16" i="33"/>
  <c r="Q16" i="33"/>
  <c r="O16" i="33"/>
  <c r="P16" i="33"/>
  <c r="H16" i="33"/>
  <c r="T15" i="33"/>
  <c r="S15" i="33"/>
  <c r="R15" i="33"/>
  <c r="Q15" i="33"/>
  <c r="O15" i="33"/>
  <c r="P15" i="33"/>
  <c r="H15" i="33"/>
  <c r="T14" i="33"/>
  <c r="S14" i="33"/>
  <c r="R14" i="33"/>
  <c r="Q14" i="33"/>
  <c r="O14" i="33"/>
  <c r="P14" i="33"/>
  <c r="H14" i="33"/>
  <c r="T13" i="33"/>
  <c r="S13" i="33"/>
  <c r="R13" i="33"/>
  <c r="Q13" i="33"/>
  <c r="O13" i="33"/>
  <c r="P13" i="33"/>
  <c r="H13" i="33"/>
  <c r="T12" i="33"/>
  <c r="S12" i="33"/>
  <c r="R12" i="33"/>
  <c r="Q12" i="33"/>
  <c r="O12" i="33"/>
  <c r="P12" i="33"/>
  <c r="H12" i="33"/>
  <c r="T11" i="33"/>
  <c r="S11" i="33"/>
  <c r="R11" i="33"/>
  <c r="Q11" i="33"/>
  <c r="O11" i="33"/>
  <c r="P11" i="33"/>
  <c r="H11" i="33"/>
  <c r="T10" i="33"/>
  <c r="S10" i="33"/>
  <c r="R10" i="33"/>
  <c r="Q10" i="33"/>
  <c r="O10" i="33"/>
  <c r="P10" i="33"/>
  <c r="H10" i="33"/>
  <c r="T9" i="33"/>
  <c r="S9" i="33"/>
  <c r="R9" i="33"/>
  <c r="Q9" i="33"/>
  <c r="O9" i="33"/>
  <c r="P9" i="33"/>
  <c r="H9" i="33"/>
  <c r="T8" i="33"/>
  <c r="S8" i="33"/>
  <c r="R8" i="33"/>
  <c r="Q8" i="33"/>
  <c r="O8" i="33"/>
  <c r="P8" i="33"/>
  <c r="H8" i="33"/>
  <c r="T7" i="33"/>
  <c r="S7" i="33"/>
  <c r="R7" i="33"/>
  <c r="Q7" i="33"/>
  <c r="O7" i="33"/>
  <c r="P7" i="33"/>
  <c r="H7" i="33"/>
  <c r="T6" i="33"/>
  <c r="S6" i="33"/>
  <c r="R6" i="33"/>
  <c r="Q6" i="33"/>
  <c r="O6" i="33"/>
  <c r="P6" i="33"/>
  <c r="H6" i="33"/>
  <c r="T5" i="33"/>
  <c r="S5" i="33"/>
  <c r="R5" i="33"/>
  <c r="Q5" i="33"/>
  <c r="O5" i="33"/>
  <c r="P5" i="33"/>
  <c r="H5" i="33"/>
  <c r="T4" i="33"/>
  <c r="S4" i="33"/>
  <c r="R4" i="33"/>
  <c r="Q4" i="33"/>
  <c r="O4" i="33"/>
  <c r="P4" i="33"/>
  <c r="H4" i="33"/>
  <c r="T3" i="33"/>
  <c r="S3" i="33"/>
  <c r="R3" i="33"/>
  <c r="Q3" i="33"/>
  <c r="O3" i="33"/>
  <c r="P3" i="33"/>
  <c r="H3" i="33"/>
  <c r="T20" i="32"/>
  <c r="S20" i="32"/>
  <c r="R20" i="32"/>
  <c r="Q20" i="32"/>
  <c r="O20" i="32"/>
  <c r="H20" i="32"/>
  <c r="T19" i="32"/>
  <c r="S19" i="32"/>
  <c r="R19" i="32"/>
  <c r="Q19" i="32"/>
  <c r="O19" i="32"/>
  <c r="H19" i="32"/>
  <c r="T18" i="32"/>
  <c r="S18" i="32"/>
  <c r="R18" i="32"/>
  <c r="Q18" i="32"/>
  <c r="O18" i="32"/>
  <c r="H18" i="32"/>
  <c r="T17" i="32"/>
  <c r="S17" i="32"/>
  <c r="R17" i="32"/>
  <c r="Q17" i="32"/>
  <c r="O17" i="32"/>
  <c r="H17" i="32"/>
  <c r="T16" i="32"/>
  <c r="S16" i="32"/>
  <c r="R16" i="32"/>
  <c r="Q16" i="32"/>
  <c r="O16" i="32"/>
  <c r="H16" i="32"/>
  <c r="T15" i="32"/>
  <c r="S15" i="32"/>
  <c r="R15" i="32"/>
  <c r="Q15" i="32"/>
  <c r="O15" i="32"/>
  <c r="H15" i="32"/>
  <c r="T14" i="32"/>
  <c r="S14" i="32"/>
  <c r="R14" i="32"/>
  <c r="Q14" i="32"/>
  <c r="O14" i="32"/>
  <c r="H14" i="32"/>
  <c r="T13" i="32"/>
  <c r="S13" i="32"/>
  <c r="R13" i="32"/>
  <c r="Q13" i="32"/>
  <c r="O13" i="32"/>
  <c r="H13" i="32"/>
  <c r="T12" i="32"/>
  <c r="S12" i="32"/>
  <c r="R12" i="32"/>
  <c r="Q12" i="32"/>
  <c r="O12" i="32"/>
  <c r="H12" i="32"/>
  <c r="T11" i="32"/>
  <c r="S11" i="32"/>
  <c r="R11" i="32"/>
  <c r="Q11" i="32"/>
  <c r="O11" i="32"/>
  <c r="H11" i="32"/>
  <c r="T10" i="32"/>
  <c r="S10" i="32"/>
  <c r="R10" i="32"/>
  <c r="Q10" i="32"/>
  <c r="O10" i="32"/>
  <c r="H10" i="32"/>
  <c r="T9" i="32"/>
  <c r="S9" i="32"/>
  <c r="R9" i="32"/>
  <c r="Q9" i="32"/>
  <c r="O9" i="32"/>
  <c r="H9" i="32"/>
  <c r="T8" i="32"/>
  <c r="S8" i="32"/>
  <c r="R8" i="32"/>
  <c r="Q8" i="32"/>
  <c r="O8" i="32"/>
  <c r="H8" i="32"/>
  <c r="T7" i="32"/>
  <c r="S7" i="32"/>
  <c r="R7" i="32"/>
  <c r="Q7" i="32"/>
  <c r="O7" i="32"/>
  <c r="H7" i="32"/>
  <c r="T6" i="32"/>
  <c r="S6" i="32"/>
  <c r="R6" i="32"/>
  <c r="Q6" i="32"/>
  <c r="O6" i="32"/>
  <c r="H6" i="32"/>
  <c r="T5" i="32"/>
  <c r="S5" i="32"/>
  <c r="R5" i="32"/>
  <c r="Q5" i="32"/>
  <c r="O5" i="32"/>
  <c r="H5" i="32"/>
  <c r="T4" i="32"/>
  <c r="S4" i="32"/>
  <c r="R4" i="32"/>
  <c r="Q4" i="32"/>
  <c r="O4" i="32"/>
  <c r="P4" i="32"/>
  <c r="H4" i="32"/>
  <c r="T3" i="32"/>
  <c r="S3" i="32"/>
  <c r="R3" i="32"/>
  <c r="Q3" i="32"/>
  <c r="O3" i="32"/>
  <c r="H3" i="32"/>
  <c r="P3" i="42" l="1"/>
  <c r="P4" i="42"/>
  <c r="P5" i="42"/>
  <c r="P6" i="42"/>
  <c r="P7" i="42"/>
  <c r="P8" i="42"/>
  <c r="P9" i="42"/>
  <c r="P10" i="42"/>
  <c r="P11" i="42"/>
  <c r="P12" i="42"/>
  <c r="P13" i="42"/>
  <c r="P14" i="42"/>
  <c r="P15" i="42"/>
  <c r="P16" i="42"/>
  <c r="P17" i="42"/>
  <c r="P18" i="42"/>
  <c r="P19" i="42"/>
  <c r="P20" i="42"/>
  <c r="P3" i="32"/>
  <c r="P5" i="32"/>
  <c r="P6" i="32"/>
  <c r="P7" i="32"/>
  <c r="P8" i="32"/>
  <c r="P9" i="32"/>
  <c r="P10" i="32"/>
  <c r="P11" i="32"/>
  <c r="P12" i="32"/>
  <c r="P13" i="32"/>
  <c r="P14" i="32"/>
  <c r="P15" i="32"/>
  <c r="P16" i="32"/>
  <c r="P17" i="32"/>
  <c r="P18" i="32"/>
  <c r="P19" i="32"/>
  <c r="P20" i="32"/>
  <c r="T22" i="29" l="1"/>
  <c r="T23" i="29"/>
  <c r="T22" i="27"/>
  <c r="T23" i="27"/>
  <c r="T22" i="31"/>
  <c r="T23" i="31"/>
  <c r="T24" i="31"/>
  <c r="T21" i="31"/>
  <c r="T20" i="31"/>
  <c r="T19" i="31"/>
  <c r="T18" i="31"/>
  <c r="T17" i="31"/>
  <c r="T16" i="31"/>
  <c r="T15" i="31"/>
  <c r="T14" i="31"/>
  <c r="T13" i="31"/>
  <c r="T12" i="31"/>
  <c r="T11" i="31"/>
  <c r="T10" i="31"/>
  <c r="T9" i="31"/>
  <c r="T8" i="31"/>
  <c r="T7" i="31"/>
  <c r="T6" i="31"/>
  <c r="T5" i="31"/>
  <c r="T4" i="31"/>
  <c r="T3" i="31"/>
  <c r="T20" i="14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T4" i="14"/>
  <c r="T3" i="14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T6" i="13"/>
  <c r="T5" i="13"/>
  <c r="T4" i="13"/>
  <c r="T3" i="13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T5" i="10"/>
  <c r="T4" i="10"/>
  <c r="T3" i="10"/>
  <c r="T18" i="11"/>
  <c r="T17" i="11"/>
  <c r="T16" i="11"/>
  <c r="T15" i="11"/>
  <c r="T14" i="11"/>
  <c r="T13" i="11"/>
  <c r="T12" i="11"/>
  <c r="T11" i="11"/>
  <c r="T10" i="11"/>
  <c r="T9" i="11"/>
  <c r="T8" i="11"/>
  <c r="T7" i="11"/>
  <c r="T6" i="11"/>
  <c r="T5" i="11"/>
  <c r="T4" i="11"/>
  <c r="T3" i="11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T5" i="9"/>
  <c r="T4" i="9"/>
  <c r="T3" i="9"/>
  <c r="T19" i="25"/>
  <c r="T18" i="25"/>
  <c r="T17" i="25"/>
  <c r="T16" i="25"/>
  <c r="T15" i="25"/>
  <c r="T14" i="25"/>
  <c r="T13" i="25"/>
  <c r="T12" i="25"/>
  <c r="T11" i="25"/>
  <c r="T10" i="25"/>
  <c r="T9" i="25"/>
  <c r="T8" i="25"/>
  <c r="T7" i="25"/>
  <c r="T6" i="25"/>
  <c r="T5" i="25"/>
  <c r="T4" i="25"/>
  <c r="T3" i="25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T3" i="8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0" i="28"/>
  <c r="T19" i="28"/>
  <c r="T18" i="28"/>
  <c r="T17" i="28"/>
  <c r="T16" i="28"/>
  <c r="T15" i="28"/>
  <c r="T14" i="28"/>
  <c r="T13" i="28"/>
  <c r="T12" i="28"/>
  <c r="T11" i="28"/>
  <c r="T10" i="28"/>
  <c r="T9" i="28"/>
  <c r="T8" i="28"/>
  <c r="T7" i="28"/>
  <c r="T6" i="28"/>
  <c r="T5" i="28"/>
  <c r="T4" i="28"/>
  <c r="T3" i="28"/>
  <c r="T21" i="29"/>
  <c r="T20" i="29"/>
  <c r="T19" i="29"/>
  <c r="T18" i="29"/>
  <c r="T17" i="29"/>
  <c r="T16" i="29"/>
  <c r="T15" i="29"/>
  <c r="T14" i="29"/>
  <c r="T13" i="29"/>
  <c r="T12" i="29"/>
  <c r="T11" i="29"/>
  <c r="T10" i="29"/>
  <c r="T9" i="29"/>
  <c r="T8" i="29"/>
  <c r="T7" i="29"/>
  <c r="T6" i="29"/>
  <c r="T5" i="29"/>
  <c r="T4" i="29"/>
  <c r="T3" i="29"/>
  <c r="T21" i="27"/>
  <c r="T20" i="27"/>
  <c r="T19" i="27"/>
  <c r="T18" i="27"/>
  <c r="T17" i="27"/>
  <c r="T16" i="27"/>
  <c r="T15" i="27"/>
  <c r="T14" i="27"/>
  <c r="T13" i="27"/>
  <c r="T12" i="27"/>
  <c r="T11" i="27"/>
  <c r="T10" i="27"/>
  <c r="T9" i="27"/>
  <c r="T8" i="27"/>
  <c r="T7" i="27"/>
  <c r="T6" i="27"/>
  <c r="T5" i="27"/>
  <c r="T4" i="27"/>
  <c r="T3" i="27"/>
  <c r="T20" i="26"/>
  <c r="T19" i="26"/>
  <c r="T18" i="26"/>
  <c r="T17" i="26"/>
  <c r="T16" i="26"/>
  <c r="T15" i="26"/>
  <c r="T14" i="26"/>
  <c r="T13" i="26"/>
  <c r="T12" i="26"/>
  <c r="T11" i="26"/>
  <c r="T10" i="26"/>
  <c r="T9" i="26"/>
  <c r="T8" i="26"/>
  <c r="T7" i="26"/>
  <c r="T6" i="26"/>
  <c r="T5" i="26"/>
  <c r="T4" i="26"/>
  <c r="T3" i="26"/>
  <c r="T21" i="30"/>
  <c r="T20" i="30"/>
  <c r="T19" i="30"/>
  <c r="T18" i="30"/>
  <c r="T17" i="30"/>
  <c r="T16" i="30"/>
  <c r="T15" i="30"/>
  <c r="T14" i="30"/>
  <c r="T13" i="30"/>
  <c r="T12" i="30"/>
  <c r="T11" i="30"/>
  <c r="T10" i="30"/>
  <c r="T9" i="30"/>
  <c r="T8" i="30"/>
  <c r="T7" i="30"/>
  <c r="T6" i="30"/>
  <c r="T5" i="30"/>
  <c r="T4" i="30"/>
  <c r="T3" i="30"/>
  <c r="L9" i="25" l="1"/>
  <c r="L10" i="25"/>
  <c r="L11" i="25"/>
  <c r="O21" i="31" l="1"/>
  <c r="Q21" i="31"/>
  <c r="R21" i="31"/>
  <c r="S21" i="31"/>
  <c r="O22" i="31"/>
  <c r="Q22" i="31"/>
  <c r="R22" i="31"/>
  <c r="S22" i="31"/>
  <c r="O23" i="31"/>
  <c r="Q23" i="31"/>
  <c r="R23" i="31"/>
  <c r="S23" i="31"/>
  <c r="O24" i="31"/>
  <c r="Q24" i="31"/>
  <c r="R24" i="31"/>
  <c r="S24" i="31"/>
  <c r="Q20" i="31"/>
  <c r="R20" i="31"/>
  <c r="S20" i="31"/>
  <c r="L4" i="31"/>
  <c r="L5" i="31"/>
  <c r="L6" i="31"/>
  <c r="L7" i="31"/>
  <c r="L8" i="31"/>
  <c r="L9" i="31"/>
  <c r="L10" i="31"/>
  <c r="L11" i="31"/>
  <c r="L12" i="31"/>
  <c r="L13" i="31"/>
  <c r="L14" i="31"/>
  <c r="L15" i="31"/>
  <c r="L16" i="31"/>
  <c r="L17" i="31"/>
  <c r="L18" i="31"/>
  <c r="L19" i="31"/>
  <c r="L20" i="31"/>
  <c r="P20" i="31" s="1"/>
  <c r="L21" i="31"/>
  <c r="L22" i="31"/>
  <c r="L23" i="31"/>
  <c r="L24" i="31"/>
  <c r="P24" i="31" s="1"/>
  <c r="H21" i="31"/>
  <c r="H22" i="31"/>
  <c r="H23" i="31"/>
  <c r="H24" i="31"/>
  <c r="P23" i="31" l="1"/>
  <c r="P21" i="31"/>
  <c r="P22" i="31"/>
  <c r="O4" i="28"/>
  <c r="Q4" i="28"/>
  <c r="R4" i="28"/>
  <c r="S4" i="28"/>
  <c r="O5" i="28"/>
  <c r="Q5" i="28"/>
  <c r="R5" i="28"/>
  <c r="S5" i="28"/>
  <c r="O6" i="28"/>
  <c r="Q6" i="28"/>
  <c r="R6" i="28"/>
  <c r="S6" i="28"/>
  <c r="O7" i="28"/>
  <c r="Q7" i="28"/>
  <c r="R7" i="28"/>
  <c r="S7" i="28"/>
  <c r="O8" i="28"/>
  <c r="Q8" i="28"/>
  <c r="R8" i="28"/>
  <c r="S8" i="28"/>
  <c r="O9" i="28"/>
  <c r="Q9" i="28"/>
  <c r="R9" i="28"/>
  <c r="S9" i="28"/>
  <c r="O10" i="28"/>
  <c r="Q10" i="28"/>
  <c r="R10" i="28"/>
  <c r="S10" i="28"/>
  <c r="O11" i="28"/>
  <c r="Q11" i="28"/>
  <c r="R11" i="28"/>
  <c r="S11" i="28"/>
  <c r="O12" i="28"/>
  <c r="Q12" i="28"/>
  <c r="R12" i="28"/>
  <c r="S12" i="28"/>
  <c r="O13" i="28"/>
  <c r="Q13" i="28"/>
  <c r="R13" i="28"/>
  <c r="S13" i="28"/>
  <c r="O14" i="28"/>
  <c r="Q14" i="28"/>
  <c r="R14" i="28"/>
  <c r="S14" i="28"/>
  <c r="O15" i="28"/>
  <c r="Q15" i="28"/>
  <c r="R15" i="28"/>
  <c r="S15" i="28"/>
  <c r="O16" i="28"/>
  <c r="Q16" i="28"/>
  <c r="R16" i="28"/>
  <c r="S16" i="28"/>
  <c r="O17" i="28"/>
  <c r="Q17" i="28"/>
  <c r="R17" i="28"/>
  <c r="S17" i="28"/>
  <c r="O18" i="28"/>
  <c r="Q18" i="28"/>
  <c r="R18" i="28"/>
  <c r="S18" i="28"/>
  <c r="O19" i="28"/>
  <c r="Q19" i="28"/>
  <c r="R19" i="28"/>
  <c r="S19" i="28"/>
  <c r="O20" i="28"/>
  <c r="Q20" i="28"/>
  <c r="R20" i="28"/>
  <c r="S20" i="28"/>
  <c r="L4" i="28"/>
  <c r="L5" i="28"/>
  <c r="L6" i="28"/>
  <c r="P6" i="28" s="1"/>
  <c r="L7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H20" i="28"/>
  <c r="O4" i="30"/>
  <c r="Q4" i="30"/>
  <c r="R4" i="30"/>
  <c r="S4" i="30"/>
  <c r="O5" i="30"/>
  <c r="Q5" i="30"/>
  <c r="R5" i="30"/>
  <c r="S5" i="30"/>
  <c r="O6" i="30"/>
  <c r="Q6" i="30"/>
  <c r="R6" i="30"/>
  <c r="S6" i="30"/>
  <c r="O7" i="30"/>
  <c r="Q7" i="30"/>
  <c r="R7" i="30"/>
  <c r="S7" i="30"/>
  <c r="O8" i="30"/>
  <c r="Q8" i="30"/>
  <c r="R8" i="30"/>
  <c r="S8" i="30"/>
  <c r="O9" i="30"/>
  <c r="Q9" i="30"/>
  <c r="R9" i="30"/>
  <c r="S9" i="30"/>
  <c r="O10" i="30"/>
  <c r="Q10" i="30"/>
  <c r="R10" i="30"/>
  <c r="S10" i="30"/>
  <c r="O11" i="30"/>
  <c r="Q11" i="30"/>
  <c r="R11" i="30"/>
  <c r="S11" i="30"/>
  <c r="O12" i="30"/>
  <c r="Q12" i="30"/>
  <c r="R12" i="30"/>
  <c r="S12" i="30"/>
  <c r="O13" i="30"/>
  <c r="Q13" i="30"/>
  <c r="R13" i="30"/>
  <c r="S13" i="30"/>
  <c r="O14" i="30"/>
  <c r="Q14" i="30"/>
  <c r="R14" i="30"/>
  <c r="S14" i="30"/>
  <c r="O15" i="30"/>
  <c r="Q15" i="30"/>
  <c r="R15" i="30"/>
  <c r="S15" i="30"/>
  <c r="O16" i="30"/>
  <c r="Q16" i="30"/>
  <c r="R16" i="30"/>
  <c r="S16" i="30"/>
  <c r="O17" i="30"/>
  <c r="Q17" i="30"/>
  <c r="R17" i="30"/>
  <c r="S17" i="30"/>
  <c r="O18" i="30"/>
  <c r="Q18" i="30"/>
  <c r="R18" i="30"/>
  <c r="S18" i="30"/>
  <c r="O19" i="30"/>
  <c r="Q19" i="30"/>
  <c r="R19" i="30"/>
  <c r="S19" i="30"/>
  <c r="O20" i="30"/>
  <c r="Q20" i="30"/>
  <c r="R20" i="30"/>
  <c r="S20" i="30"/>
  <c r="O21" i="30"/>
  <c r="Q21" i="30"/>
  <c r="R21" i="30"/>
  <c r="S21" i="30"/>
  <c r="L7" i="30"/>
  <c r="L8" i="30"/>
  <c r="L9" i="30"/>
  <c r="P9" i="30" s="1"/>
  <c r="L10" i="30"/>
  <c r="P10" i="30" s="1"/>
  <c r="L11" i="30"/>
  <c r="P11" i="30" s="1"/>
  <c r="L12" i="30"/>
  <c r="P12" i="30" s="1"/>
  <c r="L13" i="30"/>
  <c r="L14" i="30"/>
  <c r="P14" i="30" s="1"/>
  <c r="L15" i="30"/>
  <c r="L16" i="30"/>
  <c r="L17" i="30"/>
  <c r="P17" i="30" s="1"/>
  <c r="L18" i="30"/>
  <c r="P18" i="30" s="1"/>
  <c r="L19" i="30"/>
  <c r="P19" i="30" s="1"/>
  <c r="L20" i="30"/>
  <c r="P20" i="30" s="1"/>
  <c r="L21" i="30"/>
  <c r="H20" i="30"/>
  <c r="H21" i="30"/>
  <c r="P10" i="28" l="1"/>
  <c r="P9" i="28"/>
  <c r="P16" i="28"/>
  <c r="P8" i="28"/>
  <c r="P15" i="28"/>
  <c r="P7" i="28"/>
  <c r="P17" i="28"/>
  <c r="P15" i="30"/>
  <c r="P7" i="30"/>
  <c r="P14" i="28"/>
  <c r="P18" i="28"/>
  <c r="P5" i="28"/>
  <c r="P21" i="30"/>
  <c r="P13" i="30"/>
  <c r="P20" i="28"/>
  <c r="P12" i="28"/>
  <c r="P4" i="28"/>
  <c r="P13" i="28"/>
  <c r="P16" i="30"/>
  <c r="P8" i="30"/>
  <c r="P19" i="28"/>
  <c r="P11" i="28"/>
  <c r="O4" i="29"/>
  <c r="Q4" i="29"/>
  <c r="R4" i="29"/>
  <c r="S4" i="29"/>
  <c r="O5" i="29"/>
  <c r="Q5" i="29"/>
  <c r="R5" i="29"/>
  <c r="S5" i="29"/>
  <c r="O6" i="29"/>
  <c r="Q6" i="29"/>
  <c r="R6" i="29"/>
  <c r="S6" i="29"/>
  <c r="O7" i="29"/>
  <c r="Q7" i="29"/>
  <c r="R7" i="29"/>
  <c r="S7" i="29"/>
  <c r="O8" i="29"/>
  <c r="Q8" i="29"/>
  <c r="R8" i="29"/>
  <c r="S8" i="29"/>
  <c r="O9" i="29"/>
  <c r="Q9" i="29"/>
  <c r="R9" i="29"/>
  <c r="S9" i="29"/>
  <c r="O10" i="29"/>
  <c r="Q10" i="29"/>
  <c r="R10" i="29"/>
  <c r="S10" i="29"/>
  <c r="O11" i="29"/>
  <c r="Q11" i="29"/>
  <c r="R11" i="29"/>
  <c r="S11" i="29"/>
  <c r="O12" i="29"/>
  <c r="Q12" i="29"/>
  <c r="R12" i="29"/>
  <c r="S12" i="29"/>
  <c r="O13" i="29"/>
  <c r="Q13" i="29"/>
  <c r="R13" i="29"/>
  <c r="S13" i="29"/>
  <c r="O14" i="29"/>
  <c r="Q14" i="29"/>
  <c r="R14" i="29"/>
  <c r="S14" i="29"/>
  <c r="O15" i="29"/>
  <c r="Q15" i="29"/>
  <c r="R15" i="29"/>
  <c r="S15" i="29"/>
  <c r="O16" i="29"/>
  <c r="Q16" i="29"/>
  <c r="R16" i="29"/>
  <c r="S16" i="29"/>
  <c r="O17" i="29"/>
  <c r="P17" i="29"/>
  <c r="Q17" i="29"/>
  <c r="R17" i="29"/>
  <c r="S17" i="29"/>
  <c r="O18" i="29"/>
  <c r="Q18" i="29"/>
  <c r="R18" i="29"/>
  <c r="S18" i="29"/>
  <c r="O19" i="29"/>
  <c r="Q19" i="29"/>
  <c r="R19" i="29"/>
  <c r="S19" i="29"/>
  <c r="O20" i="29"/>
  <c r="Q20" i="29"/>
  <c r="R20" i="29"/>
  <c r="S20" i="29"/>
  <c r="O21" i="29"/>
  <c r="Q21" i="29"/>
  <c r="R21" i="29"/>
  <c r="S21" i="29"/>
  <c r="O22" i="29"/>
  <c r="Q22" i="29"/>
  <c r="R22" i="29"/>
  <c r="S22" i="29"/>
  <c r="O23" i="29"/>
  <c r="Q23" i="29"/>
  <c r="R23" i="29"/>
  <c r="S23" i="29"/>
  <c r="L4" i="29"/>
  <c r="P4" i="29" s="1"/>
  <c r="L5" i="29"/>
  <c r="P5" i="29" s="1"/>
  <c r="L6" i="29"/>
  <c r="L7" i="29"/>
  <c r="P7" i="29" s="1"/>
  <c r="L8" i="29"/>
  <c r="L9" i="29"/>
  <c r="P9" i="29" s="1"/>
  <c r="L10" i="29"/>
  <c r="P10" i="29" s="1"/>
  <c r="L11" i="29"/>
  <c r="P11" i="29" s="1"/>
  <c r="L12" i="29"/>
  <c r="P12" i="29" s="1"/>
  <c r="L13" i="29"/>
  <c r="P13" i="29" s="1"/>
  <c r="L14" i="29"/>
  <c r="L15" i="29"/>
  <c r="P15" i="29" s="1"/>
  <c r="L16" i="29"/>
  <c r="L17" i="29"/>
  <c r="L18" i="29"/>
  <c r="P18" i="29" s="1"/>
  <c r="L19" i="29"/>
  <c r="P19" i="29" s="1"/>
  <c r="L20" i="29"/>
  <c r="P20" i="29" s="1"/>
  <c r="L21" i="29"/>
  <c r="P21" i="29" s="1"/>
  <c r="L22" i="29"/>
  <c r="L23" i="29"/>
  <c r="P23" i="29" s="1"/>
  <c r="H20" i="29"/>
  <c r="H21" i="29"/>
  <c r="H22" i="29"/>
  <c r="H23" i="29"/>
  <c r="O21" i="27"/>
  <c r="Q21" i="27"/>
  <c r="R21" i="27"/>
  <c r="S21" i="27"/>
  <c r="O22" i="27"/>
  <c r="Q22" i="27"/>
  <c r="R22" i="27"/>
  <c r="S22" i="27"/>
  <c r="O23" i="27"/>
  <c r="Q23" i="27"/>
  <c r="R23" i="27"/>
  <c r="S23" i="27"/>
  <c r="L4" i="27"/>
  <c r="L5" i="27"/>
  <c r="L6" i="27"/>
  <c r="L7" i="27"/>
  <c r="L8" i="27"/>
  <c r="L9" i="27"/>
  <c r="L10" i="27"/>
  <c r="L11" i="27"/>
  <c r="L12" i="27"/>
  <c r="L13" i="27"/>
  <c r="L14" i="27"/>
  <c r="L15" i="27"/>
  <c r="L16" i="27"/>
  <c r="L17" i="27"/>
  <c r="L18" i="27"/>
  <c r="L19" i="27"/>
  <c r="L20" i="27"/>
  <c r="L21" i="27"/>
  <c r="P21" i="27" s="1"/>
  <c r="L22" i="27"/>
  <c r="P22" i="27" s="1"/>
  <c r="L23" i="27"/>
  <c r="P23" i="27" s="1"/>
  <c r="H21" i="27"/>
  <c r="H22" i="27"/>
  <c r="H23" i="27"/>
  <c r="P16" i="29" l="1"/>
  <c r="P8" i="29"/>
  <c r="P22" i="29"/>
  <c r="P14" i="29"/>
  <c r="P6" i="29"/>
  <c r="S20" i="27"/>
  <c r="R20" i="27"/>
  <c r="Q20" i="27"/>
  <c r="O20" i="27"/>
  <c r="P20" i="27"/>
  <c r="H20" i="27"/>
  <c r="S19" i="27"/>
  <c r="R19" i="27"/>
  <c r="Q19" i="27"/>
  <c r="O19" i="27"/>
  <c r="P19" i="27"/>
  <c r="H19" i="27"/>
  <c r="S18" i="27"/>
  <c r="R18" i="27"/>
  <c r="Q18" i="27"/>
  <c r="O18" i="27"/>
  <c r="P18" i="27"/>
  <c r="H18" i="27"/>
  <c r="S17" i="27"/>
  <c r="R17" i="27"/>
  <c r="Q17" i="27"/>
  <c r="O17" i="27"/>
  <c r="P17" i="27"/>
  <c r="H17" i="27"/>
  <c r="S16" i="27"/>
  <c r="R16" i="27"/>
  <c r="Q16" i="27"/>
  <c r="O16" i="27"/>
  <c r="P16" i="27"/>
  <c r="H16" i="27"/>
  <c r="S15" i="27"/>
  <c r="R15" i="27"/>
  <c r="Q15" i="27"/>
  <c r="O15" i="27"/>
  <c r="P15" i="27"/>
  <c r="H15" i="27"/>
  <c r="S14" i="27"/>
  <c r="R14" i="27"/>
  <c r="Q14" i="27"/>
  <c r="P14" i="27"/>
  <c r="O14" i="27"/>
  <c r="H14" i="27"/>
  <c r="S13" i="27"/>
  <c r="R13" i="27"/>
  <c r="Q13" i="27"/>
  <c r="O13" i="27"/>
  <c r="P13" i="27"/>
  <c r="H13" i="27"/>
  <c r="S12" i="27"/>
  <c r="R12" i="27"/>
  <c r="Q12" i="27"/>
  <c r="O12" i="27"/>
  <c r="P12" i="27"/>
  <c r="H12" i="27"/>
  <c r="S11" i="27"/>
  <c r="R11" i="27"/>
  <c r="Q11" i="27"/>
  <c r="O11" i="27"/>
  <c r="P11" i="27"/>
  <c r="H11" i="27"/>
  <c r="S10" i="27"/>
  <c r="R10" i="27"/>
  <c r="Q10" i="27"/>
  <c r="P10" i="27"/>
  <c r="O10" i="27"/>
  <c r="H10" i="27"/>
  <c r="S9" i="27"/>
  <c r="R9" i="27"/>
  <c r="Q9" i="27"/>
  <c r="O9" i="27"/>
  <c r="P9" i="27"/>
  <c r="H9" i="27"/>
  <c r="S8" i="27"/>
  <c r="R8" i="27"/>
  <c r="Q8" i="27"/>
  <c r="O8" i="27"/>
  <c r="P8" i="27"/>
  <c r="H8" i="27"/>
  <c r="S7" i="27"/>
  <c r="R7" i="27"/>
  <c r="Q7" i="27"/>
  <c r="P7" i="27"/>
  <c r="O7" i="27"/>
  <c r="H7" i="27"/>
  <c r="S6" i="27"/>
  <c r="R6" i="27"/>
  <c r="Q6" i="27"/>
  <c r="O6" i="27"/>
  <c r="P6" i="27"/>
  <c r="H6" i="27"/>
  <c r="S5" i="27"/>
  <c r="R5" i="27"/>
  <c r="Q5" i="27"/>
  <c r="O5" i="27"/>
  <c r="P5" i="27"/>
  <c r="H5" i="27"/>
  <c r="S4" i="27"/>
  <c r="R4" i="27"/>
  <c r="Q4" i="27"/>
  <c r="O4" i="27"/>
  <c r="P4" i="27"/>
  <c r="H4" i="27"/>
  <c r="S3" i="27"/>
  <c r="R3" i="27"/>
  <c r="Q3" i="27"/>
  <c r="O3" i="27"/>
  <c r="L3" i="27"/>
  <c r="H3" i="27"/>
  <c r="O20" i="26"/>
  <c r="Q20" i="26"/>
  <c r="R20" i="26"/>
  <c r="S20" i="26"/>
  <c r="L20" i="26"/>
  <c r="H20" i="26"/>
  <c r="P3" i="27" l="1"/>
  <c r="P20" i="26"/>
  <c r="O20" i="31"/>
  <c r="H20" i="31"/>
  <c r="S19" i="31"/>
  <c r="R19" i="31"/>
  <c r="Q19" i="31"/>
  <c r="O19" i="31"/>
  <c r="P19" i="31"/>
  <c r="H19" i="31"/>
  <c r="S18" i="31"/>
  <c r="R18" i="31"/>
  <c r="Q18" i="31"/>
  <c r="O18" i="31"/>
  <c r="P18" i="31"/>
  <c r="H18" i="31"/>
  <c r="S17" i="31"/>
  <c r="R17" i="31"/>
  <c r="Q17" i="31"/>
  <c r="O17" i="31"/>
  <c r="P17" i="31"/>
  <c r="H17" i="31"/>
  <c r="S16" i="31"/>
  <c r="R16" i="31"/>
  <c r="Q16" i="31"/>
  <c r="O16" i="31"/>
  <c r="P16" i="31"/>
  <c r="H16" i="31"/>
  <c r="S15" i="31"/>
  <c r="R15" i="31"/>
  <c r="Q15" i="31"/>
  <c r="O15" i="31"/>
  <c r="P15" i="31"/>
  <c r="H15" i="31"/>
  <c r="S14" i="31"/>
  <c r="R14" i="31"/>
  <c r="Q14" i="31"/>
  <c r="O14" i="31"/>
  <c r="P14" i="31"/>
  <c r="H14" i="31"/>
  <c r="S13" i="31"/>
  <c r="R13" i="31"/>
  <c r="Q13" i="31"/>
  <c r="O13" i="31"/>
  <c r="P13" i="31"/>
  <c r="H13" i="31"/>
  <c r="S12" i="31"/>
  <c r="R12" i="31"/>
  <c r="Q12" i="31"/>
  <c r="P12" i="31"/>
  <c r="O12" i="31"/>
  <c r="H12" i="31"/>
  <c r="S11" i="31"/>
  <c r="R11" i="31"/>
  <c r="Q11" i="31"/>
  <c r="O11" i="31"/>
  <c r="P11" i="31"/>
  <c r="H11" i="31"/>
  <c r="S10" i="31"/>
  <c r="R10" i="31"/>
  <c r="Q10" i="31"/>
  <c r="O10" i="31"/>
  <c r="P10" i="31"/>
  <c r="H10" i="31"/>
  <c r="S9" i="31"/>
  <c r="R9" i="31"/>
  <c r="Q9" i="31"/>
  <c r="O9" i="31"/>
  <c r="P9" i="31"/>
  <c r="H9" i="31"/>
  <c r="S8" i="31"/>
  <c r="R8" i="31"/>
  <c r="Q8" i="31"/>
  <c r="O8" i="31"/>
  <c r="P8" i="31"/>
  <c r="H8" i="31"/>
  <c r="S7" i="31"/>
  <c r="R7" i="31"/>
  <c r="Q7" i="31"/>
  <c r="P7" i="31"/>
  <c r="O7" i="31"/>
  <c r="H7" i="31"/>
  <c r="S6" i="31"/>
  <c r="R6" i="31"/>
  <c r="Q6" i="31"/>
  <c r="O6" i="31"/>
  <c r="P6" i="31"/>
  <c r="H6" i="31"/>
  <c r="S5" i="31"/>
  <c r="R5" i="31"/>
  <c r="Q5" i="31"/>
  <c r="O5" i="31"/>
  <c r="P5" i="31"/>
  <c r="H5" i="31"/>
  <c r="S4" i="31"/>
  <c r="R4" i="31"/>
  <c r="Q4" i="31"/>
  <c r="P4" i="31"/>
  <c r="O4" i="31"/>
  <c r="H4" i="31"/>
  <c r="S3" i="31"/>
  <c r="R3" i="31"/>
  <c r="Q3" i="31"/>
  <c r="O3" i="31"/>
  <c r="L3" i="31"/>
  <c r="H3" i="31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L6" i="30"/>
  <c r="H6" i="30"/>
  <c r="L5" i="30"/>
  <c r="H5" i="30"/>
  <c r="L4" i="30"/>
  <c r="H4" i="30"/>
  <c r="S3" i="30"/>
  <c r="R3" i="30"/>
  <c r="Q3" i="30"/>
  <c r="O3" i="30"/>
  <c r="L3" i="30"/>
  <c r="H3" i="30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S3" i="29"/>
  <c r="R3" i="29"/>
  <c r="Q3" i="29"/>
  <c r="O3" i="29"/>
  <c r="L3" i="29"/>
  <c r="H3" i="29"/>
  <c r="L21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S3" i="28"/>
  <c r="R3" i="28"/>
  <c r="Q3" i="28"/>
  <c r="O3" i="28"/>
  <c r="L3" i="28"/>
  <c r="H3" i="28"/>
  <c r="L21" i="26"/>
  <c r="S19" i="26"/>
  <c r="R19" i="26"/>
  <c r="Q19" i="26"/>
  <c r="O19" i="26"/>
  <c r="L19" i="26"/>
  <c r="P19" i="26" s="1"/>
  <c r="H19" i="26"/>
  <c r="S18" i="26"/>
  <c r="R18" i="26"/>
  <c r="Q18" i="26"/>
  <c r="O18" i="26"/>
  <c r="L18" i="26"/>
  <c r="H18" i="26"/>
  <c r="S17" i="26"/>
  <c r="R17" i="26"/>
  <c r="Q17" i="26"/>
  <c r="O17" i="26"/>
  <c r="L17" i="26"/>
  <c r="H17" i="26"/>
  <c r="S16" i="26"/>
  <c r="R16" i="26"/>
  <c r="Q16" i="26"/>
  <c r="O16" i="26"/>
  <c r="L16" i="26"/>
  <c r="H16" i="26"/>
  <c r="S15" i="26"/>
  <c r="R15" i="26"/>
  <c r="Q15" i="26"/>
  <c r="O15" i="26"/>
  <c r="L15" i="26"/>
  <c r="H15" i="26"/>
  <c r="S14" i="26"/>
  <c r="R14" i="26"/>
  <c r="Q14" i="26"/>
  <c r="O14" i="26"/>
  <c r="L14" i="26"/>
  <c r="H14" i="26"/>
  <c r="S13" i="26"/>
  <c r="R13" i="26"/>
  <c r="Q13" i="26"/>
  <c r="O13" i="26"/>
  <c r="L13" i="26"/>
  <c r="H13" i="26"/>
  <c r="S12" i="26"/>
  <c r="R12" i="26"/>
  <c r="Q12" i="26"/>
  <c r="O12" i="26"/>
  <c r="L12" i="26"/>
  <c r="H12" i="26"/>
  <c r="S11" i="26"/>
  <c r="R11" i="26"/>
  <c r="Q11" i="26"/>
  <c r="O11" i="26"/>
  <c r="L11" i="26"/>
  <c r="H11" i="26"/>
  <c r="S10" i="26"/>
  <c r="R10" i="26"/>
  <c r="Q10" i="26"/>
  <c r="O10" i="26"/>
  <c r="L10" i="26"/>
  <c r="H10" i="26"/>
  <c r="S9" i="26"/>
  <c r="R9" i="26"/>
  <c r="Q9" i="26"/>
  <c r="O9" i="26"/>
  <c r="L9" i="26"/>
  <c r="H9" i="26"/>
  <c r="S8" i="26"/>
  <c r="R8" i="26"/>
  <c r="Q8" i="26"/>
  <c r="O8" i="26"/>
  <c r="L8" i="26"/>
  <c r="H8" i="26"/>
  <c r="S7" i="26"/>
  <c r="R7" i="26"/>
  <c r="Q7" i="26"/>
  <c r="O7" i="26"/>
  <c r="L7" i="26"/>
  <c r="H7" i="26"/>
  <c r="S6" i="26"/>
  <c r="R6" i="26"/>
  <c r="Q6" i="26"/>
  <c r="O6" i="26"/>
  <c r="L6" i="26"/>
  <c r="H6" i="26"/>
  <c r="S5" i="26"/>
  <c r="R5" i="26"/>
  <c r="Q5" i="26"/>
  <c r="O5" i="26"/>
  <c r="L5" i="26"/>
  <c r="H5" i="26"/>
  <c r="S4" i="26"/>
  <c r="R4" i="26"/>
  <c r="Q4" i="26"/>
  <c r="O4" i="26"/>
  <c r="L4" i="26"/>
  <c r="H4" i="26"/>
  <c r="S3" i="26"/>
  <c r="R3" i="26"/>
  <c r="Q3" i="26"/>
  <c r="O3" i="26"/>
  <c r="L3" i="26"/>
  <c r="H3" i="26"/>
  <c r="S20" i="14"/>
  <c r="R20" i="14"/>
  <c r="Q20" i="14"/>
  <c r="O20" i="14"/>
  <c r="S19" i="14"/>
  <c r="R19" i="14"/>
  <c r="Q19" i="14"/>
  <c r="O19" i="14"/>
  <c r="S18" i="14"/>
  <c r="R18" i="14"/>
  <c r="Q18" i="14"/>
  <c r="O18" i="14"/>
  <c r="S17" i="14"/>
  <c r="R17" i="14"/>
  <c r="Q17" i="14"/>
  <c r="O17" i="14"/>
  <c r="S16" i="14"/>
  <c r="R16" i="14"/>
  <c r="Q16" i="14"/>
  <c r="O16" i="14"/>
  <c r="S15" i="14"/>
  <c r="R15" i="14"/>
  <c r="Q15" i="14"/>
  <c r="O15" i="14"/>
  <c r="S14" i="14"/>
  <c r="R14" i="14"/>
  <c r="Q14" i="14"/>
  <c r="O14" i="14"/>
  <c r="S13" i="14"/>
  <c r="R13" i="14"/>
  <c r="Q13" i="14"/>
  <c r="O13" i="14"/>
  <c r="S12" i="14"/>
  <c r="R12" i="14"/>
  <c r="Q12" i="14"/>
  <c r="O12" i="14"/>
  <c r="S11" i="14"/>
  <c r="R11" i="14"/>
  <c r="Q11" i="14"/>
  <c r="O11" i="14"/>
  <c r="S10" i="14"/>
  <c r="R10" i="14"/>
  <c r="Q10" i="14"/>
  <c r="O10" i="14"/>
  <c r="S9" i="14"/>
  <c r="R9" i="14"/>
  <c r="Q9" i="14"/>
  <c r="O9" i="14"/>
  <c r="S8" i="14"/>
  <c r="R8" i="14"/>
  <c r="Q8" i="14"/>
  <c r="O8" i="14"/>
  <c r="S7" i="14"/>
  <c r="R7" i="14"/>
  <c r="Q7" i="14"/>
  <c r="O7" i="14"/>
  <c r="S6" i="14"/>
  <c r="R6" i="14"/>
  <c r="Q6" i="14"/>
  <c r="O6" i="14"/>
  <c r="S5" i="14"/>
  <c r="R5" i="14"/>
  <c r="Q5" i="14"/>
  <c r="O5" i="14"/>
  <c r="S4" i="14"/>
  <c r="R4" i="14"/>
  <c r="Q4" i="14"/>
  <c r="O4" i="14"/>
  <c r="S3" i="14"/>
  <c r="R3" i="14"/>
  <c r="Q3" i="14"/>
  <c r="O3" i="14"/>
  <c r="L4" i="14"/>
  <c r="P4" i="14" s="1"/>
  <c r="L5" i="14"/>
  <c r="P5" i="14" s="1"/>
  <c r="L6" i="14"/>
  <c r="L7" i="14"/>
  <c r="L8" i="14"/>
  <c r="P8" i="14" s="1"/>
  <c r="L9" i="14"/>
  <c r="L10" i="14"/>
  <c r="P10" i="14" s="1"/>
  <c r="L11" i="14"/>
  <c r="P11" i="14" s="1"/>
  <c r="L12" i="14"/>
  <c r="P12" i="14" s="1"/>
  <c r="L13" i="14"/>
  <c r="P13" i="14" s="1"/>
  <c r="L14" i="14"/>
  <c r="L15" i="14"/>
  <c r="L16" i="14"/>
  <c r="P16" i="14" s="1"/>
  <c r="L17" i="14"/>
  <c r="L18" i="14"/>
  <c r="P18" i="14" s="1"/>
  <c r="L19" i="14"/>
  <c r="P19" i="14" s="1"/>
  <c r="L20" i="14"/>
  <c r="P20" i="14" s="1"/>
  <c r="L3" i="14"/>
  <c r="P3" i="14" s="1"/>
  <c r="S20" i="13"/>
  <c r="R20" i="13"/>
  <c r="Q20" i="13"/>
  <c r="O20" i="13"/>
  <c r="S19" i="13"/>
  <c r="R19" i="13"/>
  <c r="Q19" i="13"/>
  <c r="O19" i="13"/>
  <c r="S18" i="13"/>
  <c r="R18" i="13"/>
  <c r="Q18" i="13"/>
  <c r="O18" i="13"/>
  <c r="S17" i="13"/>
  <c r="R17" i="13"/>
  <c r="Q17" i="13"/>
  <c r="O17" i="13"/>
  <c r="S16" i="13"/>
  <c r="R16" i="13"/>
  <c r="Q16" i="13"/>
  <c r="O16" i="13"/>
  <c r="S15" i="13"/>
  <c r="R15" i="13"/>
  <c r="Q15" i="13"/>
  <c r="O15" i="13"/>
  <c r="S14" i="13"/>
  <c r="R14" i="13"/>
  <c r="Q14" i="13"/>
  <c r="O14" i="13"/>
  <c r="S13" i="13"/>
  <c r="R13" i="13"/>
  <c r="Q13" i="13"/>
  <c r="O13" i="13"/>
  <c r="S12" i="13"/>
  <c r="R12" i="13"/>
  <c r="Q12" i="13"/>
  <c r="O12" i="13"/>
  <c r="S11" i="13"/>
  <c r="R11" i="13"/>
  <c r="Q11" i="13"/>
  <c r="O11" i="13"/>
  <c r="S10" i="13"/>
  <c r="R10" i="13"/>
  <c r="Q10" i="13"/>
  <c r="O10" i="13"/>
  <c r="S9" i="13"/>
  <c r="R9" i="13"/>
  <c r="Q9" i="13"/>
  <c r="O9" i="13"/>
  <c r="S8" i="13"/>
  <c r="R8" i="13"/>
  <c r="Q8" i="13"/>
  <c r="P8" i="13"/>
  <c r="O8" i="13"/>
  <c r="S7" i="13"/>
  <c r="R7" i="13"/>
  <c r="Q7" i="13"/>
  <c r="O7" i="13"/>
  <c r="S6" i="13"/>
  <c r="R6" i="13"/>
  <c r="Q6" i="13"/>
  <c r="O6" i="13"/>
  <c r="S5" i="13"/>
  <c r="R5" i="13"/>
  <c r="Q5" i="13"/>
  <c r="O5" i="13"/>
  <c r="S4" i="13"/>
  <c r="R4" i="13"/>
  <c r="Q4" i="13"/>
  <c r="O4" i="13"/>
  <c r="S3" i="13"/>
  <c r="R3" i="13"/>
  <c r="Q3" i="13"/>
  <c r="O3" i="13"/>
  <c r="L4" i="13"/>
  <c r="P4" i="13" s="1"/>
  <c r="L5" i="13"/>
  <c r="L6" i="13"/>
  <c r="P6" i="13" s="1"/>
  <c r="L7" i="13"/>
  <c r="P7" i="13" s="1"/>
  <c r="L8" i="13"/>
  <c r="L9" i="13"/>
  <c r="P9" i="13" s="1"/>
  <c r="L10" i="13"/>
  <c r="L11" i="13"/>
  <c r="L12" i="13"/>
  <c r="P12" i="13" s="1"/>
  <c r="L13" i="13"/>
  <c r="L14" i="13"/>
  <c r="P14" i="13" s="1"/>
  <c r="L15" i="13"/>
  <c r="P15" i="13" s="1"/>
  <c r="L16" i="13"/>
  <c r="P16" i="13" s="1"/>
  <c r="L17" i="13"/>
  <c r="P17" i="13" s="1"/>
  <c r="L18" i="13"/>
  <c r="L19" i="13"/>
  <c r="L20" i="13"/>
  <c r="P20" i="13" s="1"/>
  <c r="L3" i="13"/>
  <c r="O19" i="10"/>
  <c r="Q19" i="10"/>
  <c r="R19" i="10"/>
  <c r="S19" i="10"/>
  <c r="O20" i="10"/>
  <c r="Q20" i="10"/>
  <c r="R20" i="10"/>
  <c r="S20" i="10"/>
  <c r="S18" i="10"/>
  <c r="R18" i="10"/>
  <c r="Q18" i="10"/>
  <c r="O18" i="10"/>
  <c r="S17" i="10"/>
  <c r="R17" i="10"/>
  <c r="Q17" i="10"/>
  <c r="O17" i="10"/>
  <c r="S16" i="10"/>
  <c r="R16" i="10"/>
  <c r="Q16" i="10"/>
  <c r="O16" i="10"/>
  <c r="S15" i="10"/>
  <c r="R15" i="10"/>
  <c r="Q15" i="10"/>
  <c r="O15" i="10"/>
  <c r="S14" i="10"/>
  <c r="R14" i="10"/>
  <c r="Q14" i="10"/>
  <c r="O14" i="10"/>
  <c r="S13" i="10"/>
  <c r="R13" i="10"/>
  <c r="Q13" i="10"/>
  <c r="O13" i="10"/>
  <c r="S12" i="10"/>
  <c r="R12" i="10"/>
  <c r="Q12" i="10"/>
  <c r="O12" i="10"/>
  <c r="S11" i="10"/>
  <c r="R11" i="10"/>
  <c r="Q11" i="10"/>
  <c r="P11" i="10"/>
  <c r="O11" i="10"/>
  <c r="S10" i="10"/>
  <c r="R10" i="10"/>
  <c r="Q10" i="10"/>
  <c r="O10" i="10"/>
  <c r="S9" i="10"/>
  <c r="R9" i="10"/>
  <c r="Q9" i="10"/>
  <c r="O9" i="10"/>
  <c r="S8" i="10"/>
  <c r="R8" i="10"/>
  <c r="Q8" i="10"/>
  <c r="O8" i="10"/>
  <c r="S7" i="10"/>
  <c r="R7" i="10"/>
  <c r="Q7" i="10"/>
  <c r="O7" i="10"/>
  <c r="S6" i="10"/>
  <c r="R6" i="10"/>
  <c r="Q6" i="10"/>
  <c r="O6" i="10"/>
  <c r="S5" i="10"/>
  <c r="R5" i="10"/>
  <c r="Q5" i="10"/>
  <c r="O5" i="10"/>
  <c r="S4" i="10"/>
  <c r="R4" i="10"/>
  <c r="Q4" i="10"/>
  <c r="P4" i="10"/>
  <c r="O4" i="10"/>
  <c r="S3" i="10"/>
  <c r="R3" i="10"/>
  <c r="Q3" i="10"/>
  <c r="O3" i="10"/>
  <c r="L4" i="10"/>
  <c r="L5" i="10"/>
  <c r="P5" i="10" s="1"/>
  <c r="L6" i="10"/>
  <c r="L7" i="10"/>
  <c r="L8" i="10"/>
  <c r="P8" i="10" s="1"/>
  <c r="L9" i="10"/>
  <c r="L10" i="10"/>
  <c r="L11" i="10"/>
  <c r="L12" i="10"/>
  <c r="P12" i="10" s="1"/>
  <c r="L13" i="10"/>
  <c r="P13" i="10" s="1"/>
  <c r="L14" i="10"/>
  <c r="L15" i="10"/>
  <c r="L16" i="10"/>
  <c r="P16" i="10" s="1"/>
  <c r="L17" i="10"/>
  <c r="L18" i="10"/>
  <c r="P18" i="10" s="1"/>
  <c r="L19" i="10"/>
  <c r="L20" i="10"/>
  <c r="P20" i="10" s="1"/>
  <c r="L3" i="10"/>
  <c r="P3" i="10" s="1"/>
  <c r="S18" i="11"/>
  <c r="R18" i="11"/>
  <c r="Q18" i="11"/>
  <c r="P18" i="11"/>
  <c r="O18" i="11"/>
  <c r="S17" i="11"/>
  <c r="R17" i="11"/>
  <c r="Q17" i="11"/>
  <c r="O17" i="11"/>
  <c r="S16" i="11"/>
  <c r="R16" i="11"/>
  <c r="Q16" i="11"/>
  <c r="O16" i="11"/>
  <c r="S15" i="11"/>
  <c r="R15" i="11"/>
  <c r="Q15" i="11"/>
  <c r="O15" i="11"/>
  <c r="S14" i="11"/>
  <c r="R14" i="11"/>
  <c r="Q14" i="11"/>
  <c r="O14" i="11"/>
  <c r="S13" i="11"/>
  <c r="R13" i="11"/>
  <c r="Q13" i="11"/>
  <c r="O13" i="11"/>
  <c r="S12" i="11"/>
  <c r="R12" i="11"/>
  <c r="Q12" i="11"/>
  <c r="O12" i="11"/>
  <c r="S11" i="11"/>
  <c r="R11" i="11"/>
  <c r="Q11" i="11"/>
  <c r="O11" i="11"/>
  <c r="S10" i="11"/>
  <c r="R10" i="11"/>
  <c r="Q10" i="11"/>
  <c r="O10" i="11"/>
  <c r="S9" i="11"/>
  <c r="R9" i="11"/>
  <c r="Q9" i="11"/>
  <c r="O9" i="11"/>
  <c r="S8" i="11"/>
  <c r="R8" i="11"/>
  <c r="Q8" i="11"/>
  <c r="O8" i="11"/>
  <c r="S7" i="11"/>
  <c r="R7" i="11"/>
  <c r="Q7" i="11"/>
  <c r="O7" i="11"/>
  <c r="S6" i="11"/>
  <c r="R6" i="11"/>
  <c r="Q6" i="11"/>
  <c r="O6" i="11"/>
  <c r="S5" i="11"/>
  <c r="R5" i="11"/>
  <c r="Q5" i="11"/>
  <c r="O5" i="11"/>
  <c r="S4" i="11"/>
  <c r="R4" i="11"/>
  <c r="Q4" i="11"/>
  <c r="O4" i="11"/>
  <c r="S3" i="11"/>
  <c r="R3" i="11"/>
  <c r="Q3" i="11"/>
  <c r="O3" i="11"/>
  <c r="L4" i="11"/>
  <c r="P4" i="11" s="1"/>
  <c r="L5" i="11"/>
  <c r="P5" i="11" s="1"/>
  <c r="L6" i="11"/>
  <c r="P6" i="11" s="1"/>
  <c r="L7" i="11"/>
  <c r="L8" i="11"/>
  <c r="L9" i="11"/>
  <c r="P9" i="11" s="1"/>
  <c r="L10" i="11"/>
  <c r="P10" i="11" s="1"/>
  <c r="L11" i="11"/>
  <c r="L12" i="11"/>
  <c r="P12" i="11" s="1"/>
  <c r="L13" i="11"/>
  <c r="P13" i="11" s="1"/>
  <c r="L14" i="11"/>
  <c r="P14" i="11" s="1"/>
  <c r="L15" i="11"/>
  <c r="L16" i="11"/>
  <c r="L17" i="11"/>
  <c r="P17" i="11" s="1"/>
  <c r="L18" i="11"/>
  <c r="L3" i="11"/>
  <c r="L4" i="9"/>
  <c r="L5" i="9"/>
  <c r="P5" i="9" s="1"/>
  <c r="L6" i="9"/>
  <c r="L7" i="9"/>
  <c r="L8" i="9"/>
  <c r="L9" i="9"/>
  <c r="L10" i="9"/>
  <c r="L11" i="9"/>
  <c r="P11" i="9" s="1"/>
  <c r="L12" i="9"/>
  <c r="L13" i="9"/>
  <c r="P13" i="9" s="1"/>
  <c r="L14" i="9"/>
  <c r="L15" i="9"/>
  <c r="L16" i="9"/>
  <c r="P16" i="9" s="1"/>
  <c r="L17" i="9"/>
  <c r="P17" i="9" s="1"/>
  <c r="L18" i="9"/>
  <c r="P18" i="9" s="1"/>
  <c r="L19" i="9"/>
  <c r="P19" i="9" s="1"/>
  <c r="L20" i="9"/>
  <c r="L3" i="9"/>
  <c r="P3" i="9" s="1"/>
  <c r="S20" i="9"/>
  <c r="R20" i="9"/>
  <c r="Q20" i="9"/>
  <c r="O20" i="9"/>
  <c r="S19" i="9"/>
  <c r="R19" i="9"/>
  <c r="Q19" i="9"/>
  <c r="O19" i="9"/>
  <c r="S18" i="9"/>
  <c r="R18" i="9"/>
  <c r="Q18" i="9"/>
  <c r="O18" i="9"/>
  <c r="S17" i="9"/>
  <c r="R17" i="9"/>
  <c r="Q17" i="9"/>
  <c r="O17" i="9"/>
  <c r="S16" i="9"/>
  <c r="R16" i="9"/>
  <c r="Q16" i="9"/>
  <c r="O16" i="9"/>
  <c r="S15" i="9"/>
  <c r="R15" i="9"/>
  <c r="Q15" i="9"/>
  <c r="O15" i="9"/>
  <c r="S14" i="9"/>
  <c r="R14" i="9"/>
  <c r="Q14" i="9"/>
  <c r="P14" i="9"/>
  <c r="O14" i="9"/>
  <c r="S13" i="9"/>
  <c r="R13" i="9"/>
  <c r="Q13" i="9"/>
  <c r="O13" i="9"/>
  <c r="S12" i="9"/>
  <c r="R12" i="9"/>
  <c r="Q12" i="9"/>
  <c r="P12" i="9"/>
  <c r="O12" i="9"/>
  <c r="S11" i="9"/>
  <c r="R11" i="9"/>
  <c r="Q11" i="9"/>
  <c r="O11" i="9"/>
  <c r="S10" i="9"/>
  <c r="R10" i="9"/>
  <c r="Q10" i="9"/>
  <c r="P10" i="9"/>
  <c r="O10" i="9"/>
  <c r="S9" i="9"/>
  <c r="R9" i="9"/>
  <c r="Q9" i="9"/>
  <c r="P9" i="9"/>
  <c r="O9" i="9"/>
  <c r="S8" i="9"/>
  <c r="R8" i="9"/>
  <c r="Q8" i="9"/>
  <c r="O8" i="9"/>
  <c r="S7" i="9"/>
  <c r="R7" i="9"/>
  <c r="Q7" i="9"/>
  <c r="O7" i="9"/>
  <c r="S6" i="9"/>
  <c r="R6" i="9"/>
  <c r="Q6" i="9"/>
  <c r="P6" i="9"/>
  <c r="O6" i="9"/>
  <c r="S5" i="9"/>
  <c r="R5" i="9"/>
  <c r="Q5" i="9"/>
  <c r="O5" i="9"/>
  <c r="S4" i="9"/>
  <c r="R4" i="9"/>
  <c r="Q4" i="9"/>
  <c r="P4" i="9"/>
  <c r="O4" i="9"/>
  <c r="S3" i="9"/>
  <c r="R3" i="9"/>
  <c r="Q3" i="9"/>
  <c r="O3" i="9"/>
  <c r="S19" i="25"/>
  <c r="R19" i="25"/>
  <c r="Q19" i="25"/>
  <c r="O19" i="25"/>
  <c r="L19" i="25"/>
  <c r="H19" i="25"/>
  <c r="S18" i="25"/>
  <c r="R18" i="25"/>
  <c r="Q18" i="25"/>
  <c r="O18" i="25"/>
  <c r="L18" i="25"/>
  <c r="H18" i="25"/>
  <c r="S17" i="25"/>
  <c r="R17" i="25"/>
  <c r="Q17" i="25"/>
  <c r="O17" i="25"/>
  <c r="L17" i="25"/>
  <c r="H17" i="25"/>
  <c r="S16" i="25"/>
  <c r="R16" i="25"/>
  <c r="Q16" i="25"/>
  <c r="O16" i="25"/>
  <c r="L16" i="25"/>
  <c r="H16" i="25"/>
  <c r="S15" i="25"/>
  <c r="R15" i="25"/>
  <c r="Q15" i="25"/>
  <c r="O15" i="25"/>
  <c r="L15" i="25"/>
  <c r="H15" i="25"/>
  <c r="S14" i="25"/>
  <c r="R14" i="25"/>
  <c r="Q14" i="25"/>
  <c r="O14" i="25"/>
  <c r="L14" i="25"/>
  <c r="H14" i="25"/>
  <c r="S13" i="25"/>
  <c r="R13" i="25"/>
  <c r="Q13" i="25"/>
  <c r="O13" i="25"/>
  <c r="L13" i="25"/>
  <c r="H13" i="25"/>
  <c r="S12" i="25"/>
  <c r="R12" i="25"/>
  <c r="Q12" i="25"/>
  <c r="O12" i="25"/>
  <c r="L12" i="25"/>
  <c r="H12" i="25"/>
  <c r="S11" i="25"/>
  <c r="R11" i="25"/>
  <c r="Q11" i="25"/>
  <c r="O11" i="25"/>
  <c r="P11" i="25"/>
  <c r="H11" i="25"/>
  <c r="S10" i="25"/>
  <c r="R10" i="25"/>
  <c r="Q10" i="25"/>
  <c r="O10" i="25"/>
  <c r="P10" i="25"/>
  <c r="H10" i="25"/>
  <c r="S9" i="25"/>
  <c r="R9" i="25"/>
  <c r="Q9" i="25"/>
  <c r="O9" i="25"/>
  <c r="P9" i="25"/>
  <c r="H9" i="25"/>
  <c r="S8" i="25"/>
  <c r="R8" i="25"/>
  <c r="Q8" i="25"/>
  <c r="O8" i="25"/>
  <c r="L8" i="25"/>
  <c r="H8" i="25"/>
  <c r="S7" i="25"/>
  <c r="R7" i="25"/>
  <c r="Q7" i="25"/>
  <c r="O7" i="25"/>
  <c r="L7" i="25"/>
  <c r="H7" i="25"/>
  <c r="S6" i="25"/>
  <c r="R6" i="25"/>
  <c r="Q6" i="25"/>
  <c r="O6" i="25"/>
  <c r="L6" i="25"/>
  <c r="H6" i="25"/>
  <c r="S5" i="25"/>
  <c r="R5" i="25"/>
  <c r="Q5" i="25"/>
  <c r="O5" i="25"/>
  <c r="L5" i="25"/>
  <c r="H5" i="25"/>
  <c r="S4" i="25"/>
  <c r="R4" i="25"/>
  <c r="Q4" i="25"/>
  <c r="O4" i="25"/>
  <c r="L4" i="25"/>
  <c r="H4" i="25"/>
  <c r="S3" i="25"/>
  <c r="R3" i="25"/>
  <c r="Q3" i="25"/>
  <c r="O3" i="25"/>
  <c r="L3" i="25"/>
  <c r="H3" i="25"/>
  <c r="S20" i="8"/>
  <c r="R20" i="8"/>
  <c r="Q20" i="8"/>
  <c r="O20" i="8"/>
  <c r="S19" i="8"/>
  <c r="R19" i="8"/>
  <c r="Q19" i="8"/>
  <c r="O19" i="8"/>
  <c r="S18" i="8"/>
  <c r="R18" i="8"/>
  <c r="Q18" i="8"/>
  <c r="O18" i="8"/>
  <c r="S17" i="8"/>
  <c r="R17" i="8"/>
  <c r="Q17" i="8"/>
  <c r="O17" i="8"/>
  <c r="S16" i="8"/>
  <c r="R16" i="8"/>
  <c r="Q16" i="8"/>
  <c r="O16" i="8"/>
  <c r="S15" i="8"/>
  <c r="R15" i="8"/>
  <c r="Q15" i="8"/>
  <c r="O15" i="8"/>
  <c r="S14" i="8"/>
  <c r="R14" i="8"/>
  <c r="Q14" i="8"/>
  <c r="O14" i="8"/>
  <c r="S13" i="8"/>
  <c r="R13" i="8"/>
  <c r="Q13" i="8"/>
  <c r="O13" i="8"/>
  <c r="S12" i="8"/>
  <c r="R12" i="8"/>
  <c r="Q12" i="8"/>
  <c r="O12" i="8"/>
  <c r="S11" i="8"/>
  <c r="R11" i="8"/>
  <c r="Q11" i="8"/>
  <c r="O11" i="8"/>
  <c r="S10" i="8"/>
  <c r="R10" i="8"/>
  <c r="Q10" i="8"/>
  <c r="O10" i="8"/>
  <c r="S9" i="8"/>
  <c r="R9" i="8"/>
  <c r="Q9" i="8"/>
  <c r="O9" i="8"/>
  <c r="S8" i="8"/>
  <c r="R8" i="8"/>
  <c r="Q8" i="8"/>
  <c r="O8" i="8"/>
  <c r="S7" i="8"/>
  <c r="R7" i="8"/>
  <c r="Q7" i="8"/>
  <c r="O7" i="8"/>
  <c r="S6" i="8"/>
  <c r="R6" i="8"/>
  <c r="Q6" i="8"/>
  <c r="O6" i="8"/>
  <c r="S5" i="8"/>
  <c r="R5" i="8"/>
  <c r="Q5" i="8"/>
  <c r="O5" i="8"/>
  <c r="S4" i="8"/>
  <c r="R4" i="8"/>
  <c r="Q4" i="8"/>
  <c r="O4" i="8"/>
  <c r="S3" i="8"/>
  <c r="R3" i="8"/>
  <c r="Q3" i="8"/>
  <c r="O3" i="8"/>
  <c r="L4" i="8"/>
  <c r="P4" i="8" s="1"/>
  <c r="L5" i="8"/>
  <c r="L6" i="8"/>
  <c r="P6" i="8" s="1"/>
  <c r="L7" i="8"/>
  <c r="L8" i="8"/>
  <c r="P8" i="8" s="1"/>
  <c r="L9" i="8"/>
  <c r="P9" i="8" s="1"/>
  <c r="L10" i="8"/>
  <c r="L11" i="8"/>
  <c r="P11" i="8" s="1"/>
  <c r="L12" i="8"/>
  <c r="P12" i="8" s="1"/>
  <c r="L13" i="8"/>
  <c r="L14" i="8"/>
  <c r="P14" i="8" s="1"/>
  <c r="L15" i="8"/>
  <c r="L16" i="8"/>
  <c r="P16" i="8" s="1"/>
  <c r="L17" i="8"/>
  <c r="P17" i="8" s="1"/>
  <c r="L18" i="8"/>
  <c r="L19" i="8"/>
  <c r="L20" i="8"/>
  <c r="P20" i="8" s="1"/>
  <c r="L3" i="8"/>
  <c r="P3" i="8" s="1"/>
  <c r="S20" i="7"/>
  <c r="R20" i="7"/>
  <c r="Q20" i="7"/>
  <c r="O20" i="7"/>
  <c r="S19" i="7"/>
  <c r="R19" i="7"/>
  <c r="Q19" i="7"/>
  <c r="O19" i="7"/>
  <c r="S18" i="7"/>
  <c r="R18" i="7"/>
  <c r="Q18" i="7"/>
  <c r="P18" i="7"/>
  <c r="O18" i="7"/>
  <c r="S17" i="7"/>
  <c r="R17" i="7"/>
  <c r="Q17" i="7"/>
  <c r="O17" i="7"/>
  <c r="S16" i="7"/>
  <c r="R16" i="7"/>
  <c r="Q16" i="7"/>
  <c r="O16" i="7"/>
  <c r="S15" i="7"/>
  <c r="R15" i="7"/>
  <c r="Q15" i="7"/>
  <c r="O15" i="7"/>
  <c r="S14" i="7"/>
  <c r="R14" i="7"/>
  <c r="Q14" i="7"/>
  <c r="O14" i="7"/>
  <c r="S13" i="7"/>
  <c r="R13" i="7"/>
  <c r="Q13" i="7"/>
  <c r="O13" i="7"/>
  <c r="S12" i="7"/>
  <c r="R12" i="7"/>
  <c r="Q12" i="7"/>
  <c r="O12" i="7"/>
  <c r="S11" i="7"/>
  <c r="R11" i="7"/>
  <c r="Q11" i="7"/>
  <c r="O11" i="7"/>
  <c r="S10" i="7"/>
  <c r="R10" i="7"/>
  <c r="Q10" i="7"/>
  <c r="O10" i="7"/>
  <c r="S9" i="7"/>
  <c r="R9" i="7"/>
  <c r="Q9" i="7"/>
  <c r="O9" i="7"/>
  <c r="S8" i="7"/>
  <c r="R8" i="7"/>
  <c r="Q8" i="7"/>
  <c r="O8" i="7"/>
  <c r="S7" i="7"/>
  <c r="R7" i="7"/>
  <c r="Q7" i="7"/>
  <c r="O7" i="7"/>
  <c r="S6" i="7"/>
  <c r="R6" i="7"/>
  <c r="Q6" i="7"/>
  <c r="O6" i="7"/>
  <c r="S5" i="7"/>
  <c r="R5" i="7"/>
  <c r="Q5" i="7"/>
  <c r="O5" i="7"/>
  <c r="S4" i="7"/>
  <c r="R4" i="7"/>
  <c r="Q4" i="7"/>
  <c r="O4" i="7"/>
  <c r="S3" i="7"/>
  <c r="R3" i="7"/>
  <c r="Q3" i="7"/>
  <c r="O3" i="7"/>
  <c r="L4" i="7"/>
  <c r="P4" i="7" s="1"/>
  <c r="L5" i="7"/>
  <c r="P5" i="7" s="1"/>
  <c r="L6" i="7"/>
  <c r="L7" i="7"/>
  <c r="P7" i="7" s="1"/>
  <c r="L8" i="7"/>
  <c r="P8" i="7" s="1"/>
  <c r="L9" i="7"/>
  <c r="L10" i="7"/>
  <c r="P10" i="7" s="1"/>
  <c r="L11" i="7"/>
  <c r="L12" i="7"/>
  <c r="P12" i="7" s="1"/>
  <c r="L13" i="7"/>
  <c r="P13" i="7" s="1"/>
  <c r="L14" i="7"/>
  <c r="L15" i="7"/>
  <c r="P15" i="7" s="1"/>
  <c r="L16" i="7"/>
  <c r="P16" i="7" s="1"/>
  <c r="L17" i="7"/>
  <c r="P17" i="7" s="1"/>
  <c r="L18" i="7"/>
  <c r="L19" i="7"/>
  <c r="L20" i="7"/>
  <c r="P20" i="7" s="1"/>
  <c r="L3" i="7"/>
  <c r="S19" i="6"/>
  <c r="S20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S3" i="6"/>
  <c r="R20" i="6"/>
  <c r="Q20" i="6"/>
  <c r="R19" i="6"/>
  <c r="Q19" i="6"/>
  <c r="R18" i="6"/>
  <c r="Q18" i="6"/>
  <c r="R17" i="6"/>
  <c r="Q17" i="6"/>
  <c r="R16" i="6"/>
  <c r="Q16" i="6"/>
  <c r="R15" i="6"/>
  <c r="Q15" i="6"/>
  <c r="R14" i="6"/>
  <c r="Q14" i="6"/>
  <c r="R13" i="6"/>
  <c r="Q13" i="6"/>
  <c r="R12" i="6"/>
  <c r="Q12" i="6"/>
  <c r="R11" i="6"/>
  <c r="Q11" i="6"/>
  <c r="R10" i="6"/>
  <c r="Q10" i="6"/>
  <c r="R9" i="6"/>
  <c r="Q9" i="6"/>
  <c r="R8" i="6"/>
  <c r="Q8" i="6"/>
  <c r="R7" i="6"/>
  <c r="Q7" i="6"/>
  <c r="R6" i="6"/>
  <c r="Q6" i="6"/>
  <c r="R5" i="6"/>
  <c r="Q5" i="6"/>
  <c r="R4" i="6"/>
  <c r="Q4" i="6"/>
  <c r="R3" i="6"/>
  <c r="Q3" i="6"/>
  <c r="R18" i="5"/>
  <c r="Q18" i="5"/>
  <c r="R17" i="5"/>
  <c r="Q17" i="5"/>
  <c r="R16" i="5"/>
  <c r="Q16" i="5"/>
  <c r="R15" i="5"/>
  <c r="Q15" i="5"/>
  <c r="R14" i="5"/>
  <c r="Q14" i="5"/>
  <c r="R13" i="5"/>
  <c r="Q13" i="5"/>
  <c r="R12" i="5"/>
  <c r="Q12" i="5"/>
  <c r="R11" i="5"/>
  <c r="Q11" i="5"/>
  <c r="R10" i="5"/>
  <c r="Q10" i="5"/>
  <c r="R9" i="5"/>
  <c r="Q9" i="5"/>
  <c r="R8" i="5"/>
  <c r="Q8" i="5"/>
  <c r="R7" i="5"/>
  <c r="Q7" i="5"/>
  <c r="R6" i="5"/>
  <c r="Q6" i="5"/>
  <c r="R5" i="5"/>
  <c r="Q5" i="5"/>
  <c r="R4" i="5"/>
  <c r="Q4" i="5"/>
  <c r="R3" i="5"/>
  <c r="Q3" i="5"/>
  <c r="R17" i="4"/>
  <c r="Q17" i="4"/>
  <c r="R16" i="4"/>
  <c r="Q16" i="4"/>
  <c r="R15" i="4"/>
  <c r="Q15" i="4"/>
  <c r="R14" i="4"/>
  <c r="Q14" i="4"/>
  <c r="P14" i="4"/>
  <c r="R13" i="4"/>
  <c r="Q13" i="4"/>
  <c r="R12" i="4"/>
  <c r="Q12" i="4"/>
  <c r="R11" i="4"/>
  <c r="Q11" i="4"/>
  <c r="R10" i="4"/>
  <c r="Q10" i="4"/>
  <c r="R9" i="4"/>
  <c r="Q9" i="4"/>
  <c r="R8" i="4"/>
  <c r="Q8" i="4"/>
  <c r="R7" i="4"/>
  <c r="Q7" i="4"/>
  <c r="R6" i="4"/>
  <c r="Q6" i="4"/>
  <c r="R5" i="4"/>
  <c r="Q5" i="4"/>
  <c r="R4" i="4"/>
  <c r="Q4" i="4"/>
  <c r="R3" i="4"/>
  <c r="Q3" i="4"/>
  <c r="Q20" i="3"/>
  <c r="R20" i="3"/>
  <c r="R19" i="3"/>
  <c r="Q19" i="3"/>
  <c r="R18" i="3"/>
  <c r="Q18" i="3"/>
  <c r="R17" i="3"/>
  <c r="Q17" i="3"/>
  <c r="R16" i="3"/>
  <c r="Q16" i="3"/>
  <c r="P16" i="3"/>
  <c r="R15" i="3"/>
  <c r="Q15" i="3"/>
  <c r="R14" i="3"/>
  <c r="Q14" i="3"/>
  <c r="R13" i="3"/>
  <c r="Q13" i="3"/>
  <c r="R12" i="3"/>
  <c r="Q12" i="3"/>
  <c r="R11" i="3"/>
  <c r="Q11" i="3"/>
  <c r="R10" i="3"/>
  <c r="Q10" i="3"/>
  <c r="R9" i="3"/>
  <c r="Q9" i="3"/>
  <c r="R8" i="3"/>
  <c r="Q8" i="3"/>
  <c r="R7" i="3"/>
  <c r="Q7" i="3"/>
  <c r="R6" i="3"/>
  <c r="Q6" i="3"/>
  <c r="R5" i="3"/>
  <c r="Q5" i="3"/>
  <c r="R4" i="3"/>
  <c r="Q4" i="3"/>
  <c r="R3" i="3"/>
  <c r="Q3" i="3"/>
  <c r="Q4" i="1"/>
  <c r="R4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R3" i="1"/>
  <c r="Q3" i="1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3" i="6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3" i="5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3" i="4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3" i="3"/>
  <c r="L4" i="6"/>
  <c r="L5" i="6"/>
  <c r="L6" i="6"/>
  <c r="L7" i="6"/>
  <c r="P7" i="6" s="1"/>
  <c r="L8" i="6"/>
  <c r="P8" i="6" s="1"/>
  <c r="L9" i="6"/>
  <c r="L10" i="6"/>
  <c r="P10" i="6" s="1"/>
  <c r="L11" i="6"/>
  <c r="L12" i="6"/>
  <c r="L13" i="6"/>
  <c r="L14" i="6"/>
  <c r="P14" i="6" s="1"/>
  <c r="L15" i="6"/>
  <c r="P15" i="6" s="1"/>
  <c r="L16" i="6"/>
  <c r="P16" i="6" s="1"/>
  <c r="L17" i="6"/>
  <c r="L18" i="6"/>
  <c r="P18" i="6" s="1"/>
  <c r="L19" i="6"/>
  <c r="L20" i="6"/>
  <c r="L3" i="6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L4" i="5"/>
  <c r="L5" i="5"/>
  <c r="P5" i="5" s="1"/>
  <c r="L6" i="5"/>
  <c r="P6" i="5" s="1"/>
  <c r="L7" i="5"/>
  <c r="P7" i="5" s="1"/>
  <c r="L8" i="5"/>
  <c r="P8" i="5" s="1"/>
  <c r="L9" i="5"/>
  <c r="L10" i="5"/>
  <c r="P10" i="5" s="1"/>
  <c r="L11" i="5"/>
  <c r="L12" i="5"/>
  <c r="L13" i="5"/>
  <c r="P13" i="5" s="1"/>
  <c r="L14" i="5"/>
  <c r="P14" i="5" s="1"/>
  <c r="L15" i="5"/>
  <c r="P15" i="5" s="1"/>
  <c r="L16" i="5"/>
  <c r="P16" i="5" s="1"/>
  <c r="L17" i="5"/>
  <c r="L18" i="5"/>
  <c r="P18" i="5" s="1"/>
  <c r="L3" i="5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3" i="1"/>
  <c r="L4" i="4"/>
  <c r="P4" i="4" s="1"/>
  <c r="L5" i="4"/>
  <c r="P5" i="4" s="1"/>
  <c r="L6" i="4"/>
  <c r="P6" i="4" s="1"/>
  <c r="L7" i="4"/>
  <c r="P7" i="4" s="1"/>
  <c r="L8" i="4"/>
  <c r="L9" i="4"/>
  <c r="P9" i="4" s="1"/>
  <c r="L10" i="4"/>
  <c r="P10" i="4" s="1"/>
  <c r="L11" i="4"/>
  <c r="L12" i="4"/>
  <c r="P12" i="4" s="1"/>
  <c r="L13" i="4"/>
  <c r="P13" i="4" s="1"/>
  <c r="L14" i="4"/>
  <c r="L15" i="4"/>
  <c r="P15" i="4" s="1"/>
  <c r="L16" i="4"/>
  <c r="L17" i="4"/>
  <c r="L3" i="4"/>
  <c r="L4" i="3"/>
  <c r="P4" i="3" s="1"/>
  <c r="L5" i="3"/>
  <c r="L6" i="3"/>
  <c r="P6" i="3" s="1"/>
  <c r="L7" i="3"/>
  <c r="P7" i="3" s="1"/>
  <c r="L8" i="3"/>
  <c r="P8" i="3" s="1"/>
  <c r="L9" i="3"/>
  <c r="L10" i="3"/>
  <c r="L11" i="3"/>
  <c r="P11" i="3" s="1"/>
  <c r="L12" i="3"/>
  <c r="P12" i="3" s="1"/>
  <c r="L13" i="3"/>
  <c r="L14" i="3"/>
  <c r="P14" i="3" s="1"/>
  <c r="L15" i="3"/>
  <c r="P15" i="3" s="1"/>
  <c r="L16" i="3"/>
  <c r="L17" i="3"/>
  <c r="L18" i="3"/>
  <c r="L19" i="3"/>
  <c r="P19" i="3" s="1"/>
  <c r="L20" i="3"/>
  <c r="P20" i="3" s="1"/>
  <c r="L3" i="3"/>
  <c r="P3" i="3" s="1"/>
  <c r="L4" i="1"/>
  <c r="P4" i="1" s="1"/>
  <c r="L5" i="1"/>
  <c r="P5" i="1" s="1"/>
  <c r="L6" i="1"/>
  <c r="P6" i="1" s="1"/>
  <c r="L7" i="1"/>
  <c r="L8" i="1"/>
  <c r="L9" i="1"/>
  <c r="L10" i="1"/>
  <c r="P10" i="1" s="1"/>
  <c r="L11" i="1"/>
  <c r="P11" i="1" s="1"/>
  <c r="L12" i="1"/>
  <c r="P12" i="1" s="1"/>
  <c r="L13" i="1"/>
  <c r="P13" i="1" s="1"/>
  <c r="L14" i="1"/>
  <c r="P14" i="1" s="1"/>
  <c r="L15" i="1"/>
  <c r="L16" i="1"/>
  <c r="L17" i="1"/>
  <c r="P17" i="1" s="1"/>
  <c r="L18" i="1"/>
  <c r="P18" i="1" s="1"/>
  <c r="L19" i="1"/>
  <c r="P19" i="1" s="1"/>
  <c r="L3" i="1"/>
  <c r="P3" i="1" s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3" i="1"/>
  <c r="P9" i="26" l="1"/>
  <c r="P13" i="26"/>
  <c r="P9" i="1"/>
  <c r="P17" i="4"/>
  <c r="P17" i="26"/>
  <c r="P5" i="6"/>
  <c r="P13" i="6"/>
  <c r="P7" i="11"/>
  <c r="P15" i="11"/>
  <c r="P3" i="26"/>
  <c r="P12" i="26"/>
  <c r="P16" i="26"/>
  <c r="P5" i="30"/>
  <c r="P9" i="3"/>
  <c r="P17" i="3"/>
  <c r="P19" i="8"/>
  <c r="P10" i="10"/>
  <c r="P8" i="26"/>
  <c r="P3" i="29"/>
  <c r="P3" i="30"/>
  <c r="P3" i="31"/>
  <c r="P4" i="26"/>
  <c r="P16" i="1"/>
  <c r="P8" i="1"/>
  <c r="P3" i="5"/>
  <c r="P11" i="5"/>
  <c r="P3" i="6"/>
  <c r="P11" i="6"/>
  <c r="P19" i="6"/>
  <c r="P8" i="9"/>
  <c r="P20" i="9"/>
  <c r="P7" i="10"/>
  <c r="P15" i="10"/>
  <c r="P3" i="13"/>
  <c r="P11" i="13"/>
  <c r="P19" i="13"/>
  <c r="P7" i="14"/>
  <c r="P15" i="14"/>
  <c r="P6" i="26"/>
  <c r="P7" i="26"/>
  <c r="P11" i="26"/>
  <c r="P15" i="26"/>
  <c r="P3" i="28"/>
  <c r="P6" i="30"/>
  <c r="O28" i="31"/>
  <c r="O31" i="31"/>
  <c r="P4" i="30"/>
  <c r="P6" i="6"/>
  <c r="P9" i="7"/>
  <c r="P5" i="8"/>
  <c r="P13" i="8"/>
  <c r="Q31" i="31"/>
  <c r="Q28" i="31"/>
  <c r="P10" i="3"/>
  <c r="P18" i="3"/>
  <c r="P8" i="4"/>
  <c r="P16" i="4"/>
  <c r="P9" i="5"/>
  <c r="P17" i="5"/>
  <c r="P9" i="6"/>
  <c r="P17" i="6"/>
  <c r="P6" i="7"/>
  <c r="P14" i="7"/>
  <c r="P10" i="8"/>
  <c r="P18" i="8"/>
  <c r="P3" i="11"/>
  <c r="P11" i="11"/>
  <c r="P9" i="10"/>
  <c r="P17" i="10"/>
  <c r="P5" i="13"/>
  <c r="P13" i="13"/>
  <c r="P9" i="14"/>
  <c r="P17" i="14"/>
  <c r="P5" i="26"/>
  <c r="P10" i="26"/>
  <c r="P14" i="26"/>
  <c r="P18" i="26"/>
  <c r="R31" i="31"/>
  <c r="R28" i="31"/>
  <c r="P15" i="1"/>
  <c r="P7" i="1"/>
  <c r="P5" i="3"/>
  <c r="P13" i="3"/>
  <c r="P3" i="4"/>
  <c r="P11" i="4"/>
  <c r="P4" i="5"/>
  <c r="P12" i="5"/>
  <c r="P4" i="6"/>
  <c r="P12" i="6"/>
  <c r="P20" i="6"/>
  <c r="P3" i="7"/>
  <c r="P11" i="7"/>
  <c r="P19" i="7"/>
  <c r="P7" i="8"/>
  <c r="P15" i="8"/>
  <c r="P7" i="9"/>
  <c r="P15" i="9"/>
  <c r="P8" i="11"/>
  <c r="P16" i="11"/>
  <c r="P6" i="10"/>
  <c r="P14" i="10"/>
  <c r="P19" i="10"/>
  <c r="P10" i="13"/>
  <c r="P18" i="13"/>
  <c r="P6" i="14"/>
  <c r="P14" i="14"/>
  <c r="S31" i="31"/>
  <c r="S28" i="31"/>
  <c r="P5" i="25"/>
  <c r="P8" i="25"/>
  <c r="P12" i="25"/>
  <c r="P13" i="25"/>
  <c r="P18" i="25"/>
  <c r="P3" i="25"/>
  <c r="P14" i="25"/>
  <c r="P16" i="25"/>
  <c r="P4" i="25"/>
  <c r="P6" i="25"/>
  <c r="P7" i="25"/>
  <c r="P15" i="25"/>
  <c r="P17" i="25"/>
  <c r="P19" i="25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18" i="3"/>
  <c r="H19" i="3"/>
  <c r="H20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19" i="9"/>
  <c r="H20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3" i="14"/>
  <c r="O34" i="31" l="1"/>
  <c r="O35" i="31" s="1"/>
  <c r="Q34" i="31"/>
  <c r="Q35" i="31" s="1"/>
  <c r="R34" i="31"/>
  <c r="R35" i="31" s="1"/>
  <c r="P28" i="31"/>
  <c r="P31" i="31"/>
  <c r="S34" i="31"/>
  <c r="S35" i="31" s="1"/>
  <c r="L21" i="7"/>
  <c r="P34" i="31" l="1"/>
  <c r="P35" i="31" s="1"/>
  <c r="L20" i="5"/>
  <c r="L21" i="14" l="1"/>
  <c r="L21" i="10" l="1"/>
  <c r="L20" i="4" l="1"/>
  <c r="L21" i="1" l="1"/>
</calcChain>
</file>

<file path=xl/sharedStrings.xml><?xml version="1.0" encoding="utf-8"?>
<sst xmlns="http://schemas.openxmlformats.org/spreadsheetml/2006/main" count="1597" uniqueCount="74">
  <si>
    <t>Flow scenario</t>
  </si>
  <si>
    <t>m/s</t>
  </si>
  <si>
    <t>m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</si>
  <si>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3</t>
    </r>
    <r>
      <rPr>
        <b/>
        <sz val="12"/>
        <color theme="1"/>
        <rFont val="Calibri"/>
        <family val="2"/>
        <scheme val="minor"/>
      </rPr>
      <t>/s</t>
    </r>
  </si>
  <si>
    <t>Water temperature</t>
  </si>
  <si>
    <t>C</t>
  </si>
  <si>
    <t>Viscosity</t>
  </si>
  <si>
    <t>kg/ms</t>
  </si>
  <si>
    <t>Pier diameter</t>
  </si>
  <si>
    <t>Debris diameter</t>
  </si>
  <si>
    <t>Debris length</t>
  </si>
  <si>
    <t>Discharge</t>
  </si>
  <si>
    <t>Water depth</t>
  </si>
  <si>
    <t>Average velocity</t>
  </si>
  <si>
    <t>Width W</t>
  </si>
  <si>
    <t>Depth H</t>
  </si>
  <si>
    <t>Length K</t>
  </si>
  <si>
    <r>
      <t>Fr</t>
    </r>
    <r>
      <rPr>
        <b/>
        <vertAlign val="subscript"/>
        <sz val="12"/>
        <color theme="1"/>
        <rFont val="Calibri"/>
        <family val="2"/>
        <scheme val="minor"/>
      </rPr>
      <t>L</t>
    </r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</si>
  <si>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</si>
  <si>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</si>
  <si>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</si>
  <si>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</si>
  <si>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</si>
  <si>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</si>
  <si>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</si>
  <si>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</si>
  <si>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</si>
  <si>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</si>
  <si>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</si>
  <si>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</si>
  <si>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</si>
  <si>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</si>
  <si>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</si>
  <si>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</si>
  <si>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</si>
  <si>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</si>
  <si>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r>
      <t>Width Left W</t>
    </r>
    <r>
      <rPr>
        <b/>
        <vertAlign val="subscript"/>
        <sz val="12"/>
        <color theme="1"/>
        <rFont val="Calibri"/>
        <family val="2"/>
        <scheme val="minor"/>
      </rPr>
      <t>L</t>
    </r>
  </si>
  <si>
    <r>
      <t>Width Right W</t>
    </r>
    <r>
      <rPr>
        <b/>
        <vertAlign val="subscript"/>
        <sz val="12"/>
        <color theme="1"/>
        <rFont val="Calibri"/>
        <family val="2"/>
        <scheme val="minor"/>
      </rPr>
      <t>R</t>
    </r>
  </si>
  <si>
    <t>φ</t>
  </si>
  <si>
    <t>v19</t>
  </si>
  <si>
    <t>v20</t>
  </si>
  <si>
    <t>v21</t>
  </si>
  <si>
    <t>Repetition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</si>
  <si>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</si>
  <si>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</si>
  <si>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</si>
  <si>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</si>
  <si>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</si>
  <si>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</si>
  <si>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</si>
  <si>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</si>
  <si>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</si>
  <si>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</si>
  <si>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</si>
  <si>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</si>
  <si>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</si>
  <si>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</si>
  <si>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</si>
  <si>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</si>
  <si>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</si>
  <si>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</si>
  <si>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</si>
  <si>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</si>
  <si>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</si>
  <si>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</si>
  <si>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Mean</t>
  </si>
  <si>
    <t>Standard deviation</t>
  </si>
  <si>
    <t>Coefficient of variation</t>
  </si>
  <si>
    <r>
      <t>C</t>
    </r>
    <r>
      <rPr>
        <b/>
        <vertAlign val="subscript"/>
        <sz val="12"/>
        <color theme="1"/>
        <rFont val="Calibri"/>
        <family val="2"/>
      </rPr>
      <t>D</t>
    </r>
  </si>
  <si>
    <t/>
  </si>
  <si>
    <t>ψ</t>
  </si>
  <si>
    <r>
      <t>ω</t>
    </r>
    <r>
      <rPr>
        <b/>
        <vertAlign val="superscript"/>
        <sz val="12"/>
        <color theme="1"/>
        <rFont val="Calibri"/>
        <family val="2"/>
      </rPr>
      <t>c</t>
    </r>
  </si>
  <si>
    <r>
      <t>η</t>
    </r>
    <r>
      <rPr>
        <b/>
        <vertAlign val="superscript"/>
        <sz val="12"/>
        <color theme="1"/>
        <rFont val="Calibri"/>
        <family val="2"/>
      </rPr>
      <t>c</t>
    </r>
  </si>
  <si>
    <r>
      <t>κ</t>
    </r>
    <r>
      <rPr>
        <b/>
        <vertAlign val="superscript"/>
        <sz val="12"/>
        <color theme="1"/>
        <rFont val="Calibri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</si>
</sst>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</font>
    <font>
      <b/>
      <vertAlign val="super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/>
    <xf numFmtId="0" fontId="2" fillId="0" borderId="5" xfId="0" applyFont="1" applyBorder="1" applyAlignment="1">
      <alignment vertical="center"/>
    </xf>
    <xf numFmtId="0" fontId="1" fillId="0" borderId="4" xfId="0" applyFont="1" applyBorder="1"/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1" fillId="0" borderId="4" xfId="1" applyNumberFormat="1" applyFont="1" applyBorder="1"/>
    <xf numFmtId="10" fontId="1" fillId="0" borderId="0" xfId="1" applyNumberFormat="1" applyFont="1" applyBorder="1"/>
    <xf numFmtId="0" fontId="7" fillId="0" borderId="4" xfId="0" applyFont="1" applyBorder="1"/>
    <xf numFmtId="0" fontId="1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zoomScaleNormal="100" workbookViewId="0">
      <selection activeCell="D23" sqref="D23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1" width="9.109375" style="8"/>
    <col min="22" max="16384" width="9.109375" style="1"/>
  </cols>
  <sheetData>
    <row r="1" spans="1:21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1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1" x14ac:dyDescent="0.3">
      <c r="A3" s="5" t="s">
        <v>18</v>
      </c>
      <c r="B3" s="12">
        <v>1.1849999999999999E-2</v>
      </c>
      <c r="C3" s="12">
        <v>0.375</v>
      </c>
      <c r="D3" s="12">
        <v>0.1</v>
      </c>
      <c r="E3" s="1">
        <v>0.10202959829966657</v>
      </c>
      <c r="F3" s="1">
        <v>0.28225469308744472</v>
      </c>
      <c r="G3" s="1">
        <v>11.82934401112213</v>
      </c>
      <c r="H3" s="1">
        <f>2.414*10^(-5)*10^(247.8/(G3+273.15-140))</f>
        <v>1.235794529916279E-3</v>
      </c>
      <c r="I3" s="1">
        <v>0.2628949882330231</v>
      </c>
      <c r="J3" s="1">
        <v>0.5</v>
      </c>
      <c r="K3" s="1">
        <v>0.45</v>
      </c>
      <c r="L3" s="1">
        <f>J3+K3</f>
        <v>0.95</v>
      </c>
      <c r="M3" s="1">
        <v>5.7200000000000001E-2</v>
      </c>
      <c r="N3" s="1">
        <v>0.65</v>
      </c>
      <c r="O3" s="7">
        <f>I3/SQRT(C3*9.81)</f>
        <v>0.13706676705458606</v>
      </c>
      <c r="P3" s="1">
        <f>L3/C3</f>
        <v>2.5333333333333332</v>
      </c>
      <c r="Q3" s="1">
        <f>M3/C3</f>
        <v>0.15253333333333333</v>
      </c>
      <c r="R3" s="1">
        <f>N3/C3</f>
        <v>1.7333333333333334</v>
      </c>
      <c r="S3" s="1">
        <f>MAX(J3:K3)/MIN(J3:K3)</f>
        <v>1.1111111111111112</v>
      </c>
      <c r="T3" s="1">
        <f>J3/K3</f>
        <v>1.1111111111111112</v>
      </c>
      <c r="U3" s="1">
        <v>2.3341487144702193</v>
      </c>
    </row>
    <row r="4" spans="1:21" x14ac:dyDescent="0.3">
      <c r="A4" s="5" t="s">
        <v>19</v>
      </c>
      <c r="B4" s="12">
        <v>1.1849999999999999E-2</v>
      </c>
      <c r="C4" s="12">
        <v>0.375</v>
      </c>
      <c r="D4" s="12">
        <v>0.1</v>
      </c>
      <c r="E4" s="1">
        <v>0.11716005712919848</v>
      </c>
      <c r="F4" s="1">
        <v>0.28992204336003219</v>
      </c>
      <c r="G4" s="1">
        <v>11.897454394234504</v>
      </c>
      <c r="H4" s="1">
        <f t="shared" ref="H4:H20" si="0">2.414*10^(-5)*10^(247.8/(G4+273.15-140))</f>
        <v>1.2335128269694393E-3</v>
      </c>
      <c r="I4" s="1">
        <v>0.2938973293933646</v>
      </c>
      <c r="J4" s="1">
        <v>0.55000000000000004</v>
      </c>
      <c r="K4" s="1">
        <v>0.49</v>
      </c>
      <c r="L4" s="1">
        <f t="shared" ref="L4:L20" si="1">J4+K4</f>
        <v>1.04</v>
      </c>
      <c r="M4" s="1">
        <v>7.6200000000000004E-2</v>
      </c>
      <c r="N4" s="1">
        <v>0.6</v>
      </c>
      <c r="O4" s="7">
        <f t="shared" ref="O4:O19" si="2">I4/SQRT(C4*9.81)</f>
        <v>0.15323060000755503</v>
      </c>
      <c r="P4" s="1">
        <f t="shared" ref="P4:P19" si="3">L4/C4</f>
        <v>2.7733333333333334</v>
      </c>
      <c r="Q4" s="1">
        <f t="shared" ref="Q4:Q19" si="4">M4/C4</f>
        <v>0.20320000000000002</v>
      </c>
      <c r="R4" s="1">
        <f t="shared" ref="R4:R19" si="5">N4/C4</f>
        <v>1.5999999999999999</v>
      </c>
      <c r="S4" s="1">
        <f t="shared" ref="S4:S19" si="6">MAX(J4:K4)/MIN(J4:K4)</f>
        <v>1.1224489795918369</v>
      </c>
      <c r="T4" s="1">
        <f t="shared" ref="T4:T20" si="7">J4/K4</f>
        <v>1.1224489795918369</v>
      </c>
      <c r="U4" s="1">
        <v>2.1262334422269014</v>
      </c>
    </row>
    <row r="5" spans="1:21" x14ac:dyDescent="0.3">
      <c r="A5" s="5" t="s">
        <v>20</v>
      </c>
      <c r="B5" s="12">
        <v>1.1849999999999999E-2</v>
      </c>
      <c r="C5" s="12">
        <v>0.375</v>
      </c>
      <c r="D5" s="12">
        <v>0.1</v>
      </c>
      <c r="E5" s="1">
        <v>0.1297637455520278</v>
      </c>
      <c r="F5" s="1">
        <v>0.29818002869645138</v>
      </c>
      <c r="G5" s="1">
        <v>11.981746716932786</v>
      </c>
      <c r="H5" s="1">
        <f t="shared" si="0"/>
        <v>1.2306978157977802E-3</v>
      </c>
      <c r="I5" s="1">
        <v>0.31649883978252707</v>
      </c>
      <c r="J5" s="1">
        <v>0.39</v>
      </c>
      <c r="K5" s="1">
        <v>0.46500000000000002</v>
      </c>
      <c r="L5" s="1">
        <f t="shared" si="1"/>
        <v>0.85499999999999998</v>
      </c>
      <c r="M5" s="1">
        <v>8.2600000000000007E-2</v>
      </c>
      <c r="N5" s="1">
        <v>0.36</v>
      </c>
      <c r="O5" s="7">
        <f t="shared" si="2"/>
        <v>0.16501445325030772</v>
      </c>
      <c r="P5" s="1">
        <f t="shared" si="3"/>
        <v>2.2799999999999998</v>
      </c>
      <c r="Q5" s="1">
        <f t="shared" si="4"/>
        <v>0.22026666666666669</v>
      </c>
      <c r="R5" s="1">
        <f t="shared" si="5"/>
        <v>0.96</v>
      </c>
      <c r="S5" s="1">
        <f t="shared" si="6"/>
        <v>1.1923076923076923</v>
      </c>
      <c r="T5" s="1">
        <f t="shared" si="7"/>
        <v>0.83870967741935487</v>
      </c>
      <c r="U5" s="1">
        <v>1.5421868767273463</v>
      </c>
    </row>
    <row r="6" spans="1:21" x14ac:dyDescent="0.3">
      <c r="A6" s="5" t="s">
        <v>21</v>
      </c>
      <c r="B6" s="12">
        <v>1.1849999999999999E-2</v>
      </c>
      <c r="C6" s="12">
        <v>0.375</v>
      </c>
      <c r="D6" s="12">
        <v>0.1</v>
      </c>
      <c r="E6" s="1">
        <v>0.15251925937952904</v>
      </c>
      <c r="F6" s="1">
        <v>0.31597195203203388</v>
      </c>
      <c r="G6" s="1">
        <v>11.968987226486162</v>
      </c>
      <c r="H6" s="1">
        <f t="shared" si="0"/>
        <v>1.2311233065784265E-3</v>
      </c>
      <c r="I6" s="1">
        <v>0.3510536204786967</v>
      </c>
      <c r="J6" s="1">
        <v>0.46</v>
      </c>
      <c r="K6" s="1">
        <v>0.39</v>
      </c>
      <c r="L6" s="1">
        <f t="shared" si="1"/>
        <v>0.85000000000000009</v>
      </c>
      <c r="M6" s="1">
        <v>8.5699999999999998E-2</v>
      </c>
      <c r="N6" s="1">
        <v>0.35499999999999998</v>
      </c>
      <c r="O6" s="7">
        <f t="shared" si="2"/>
        <v>0.18303043791451917</v>
      </c>
      <c r="P6" s="1">
        <f t="shared" si="3"/>
        <v>2.2666666666666671</v>
      </c>
      <c r="Q6" s="1">
        <f t="shared" si="4"/>
        <v>0.22853333333333334</v>
      </c>
      <c r="R6" s="1">
        <f t="shared" si="5"/>
        <v>0.94666666666666666</v>
      </c>
      <c r="S6" s="1">
        <f t="shared" si="6"/>
        <v>1.1794871794871795</v>
      </c>
      <c r="T6" s="1">
        <f t="shared" si="7"/>
        <v>1.1794871794871795</v>
      </c>
      <c r="U6" s="1">
        <v>1.8448586605376018</v>
      </c>
    </row>
    <row r="7" spans="1:21" x14ac:dyDescent="0.3">
      <c r="A7" s="5" t="s">
        <v>22</v>
      </c>
      <c r="B7" s="12">
        <v>1.1849999999999999E-2</v>
      </c>
      <c r="C7" s="12">
        <v>0.375</v>
      </c>
      <c r="D7" s="12">
        <v>0.1</v>
      </c>
      <c r="E7" s="1">
        <v>0.17136996228239179</v>
      </c>
      <c r="F7" s="1">
        <v>0.3260211726683151</v>
      </c>
      <c r="G7" s="1">
        <v>12.243789138793893</v>
      </c>
      <c r="H7" s="1">
        <f t="shared" si="0"/>
        <v>1.2220083310545242E-3</v>
      </c>
      <c r="I7" s="1">
        <v>0.3822840670797088</v>
      </c>
      <c r="J7" s="1">
        <v>0.35</v>
      </c>
      <c r="K7" s="1">
        <v>0.43</v>
      </c>
      <c r="L7" s="1">
        <f t="shared" si="1"/>
        <v>0.78</v>
      </c>
      <c r="M7" s="1">
        <v>8.3000000000000004E-2</v>
      </c>
      <c r="N7" s="1">
        <v>0.26</v>
      </c>
      <c r="O7" s="7">
        <f t="shared" si="2"/>
        <v>0.19931319924839958</v>
      </c>
      <c r="P7" s="1">
        <f t="shared" si="3"/>
        <v>2.08</v>
      </c>
      <c r="Q7" s="1">
        <f t="shared" si="4"/>
        <v>0.22133333333333335</v>
      </c>
      <c r="R7" s="1">
        <f t="shared" si="5"/>
        <v>0.69333333333333336</v>
      </c>
      <c r="S7" s="1">
        <f t="shared" si="6"/>
        <v>1.2285714285714286</v>
      </c>
      <c r="T7" s="1">
        <f t="shared" si="7"/>
        <v>0.81395348837209303</v>
      </c>
      <c r="U7" s="1">
        <v>1.5269615776418068</v>
      </c>
    </row>
    <row r="8" spans="1:21" x14ac:dyDescent="0.3">
      <c r="A8" s="5" t="s">
        <v>23</v>
      </c>
      <c r="B8" s="12">
        <v>1.1849999999999999E-2</v>
      </c>
      <c r="C8" s="12">
        <v>0.375</v>
      </c>
      <c r="D8" s="12">
        <v>0.1</v>
      </c>
      <c r="E8" s="1">
        <v>0.18618960212691127</v>
      </c>
      <c r="F8" s="1">
        <v>0.33352165552305824</v>
      </c>
      <c r="G8" s="1">
        <v>12.522163138097607</v>
      </c>
      <c r="H8" s="1">
        <f t="shared" si="0"/>
        <v>1.2128783482812679E-3</v>
      </c>
      <c r="I8" s="1">
        <v>0.40600248135701955</v>
      </c>
      <c r="J8" s="1">
        <v>0.46</v>
      </c>
      <c r="K8" s="1">
        <v>0.37</v>
      </c>
      <c r="L8" s="1">
        <f t="shared" si="1"/>
        <v>0.83000000000000007</v>
      </c>
      <c r="M8" s="1">
        <v>0.10795</v>
      </c>
      <c r="N8" s="1">
        <v>0.42</v>
      </c>
      <c r="O8" s="7">
        <f t="shared" si="2"/>
        <v>0.21167937779939849</v>
      </c>
      <c r="P8" s="1">
        <f t="shared" si="3"/>
        <v>2.2133333333333334</v>
      </c>
      <c r="Q8" s="1">
        <f t="shared" si="4"/>
        <v>0.28786666666666666</v>
      </c>
      <c r="R8" s="1">
        <f t="shared" si="5"/>
        <v>1.1199999999999999</v>
      </c>
      <c r="S8" s="1">
        <f t="shared" si="6"/>
        <v>1.2432432432432432</v>
      </c>
      <c r="T8" s="1">
        <f t="shared" si="7"/>
        <v>1.2432432432432432</v>
      </c>
      <c r="U8" s="1">
        <v>2.3143865953509359</v>
      </c>
    </row>
    <row r="9" spans="1:21" x14ac:dyDescent="0.3">
      <c r="A9" s="5" t="s">
        <v>24</v>
      </c>
      <c r="B9" s="12">
        <v>1.1849999999999999E-2</v>
      </c>
      <c r="C9" s="12">
        <v>0.375</v>
      </c>
      <c r="D9" s="12">
        <v>0.1</v>
      </c>
      <c r="E9" s="1">
        <v>0.20768115727199782</v>
      </c>
      <c r="F9" s="1">
        <v>0.34708792082676343</v>
      </c>
      <c r="G9" s="1">
        <v>12.967744770049995</v>
      </c>
      <c r="H9" s="1">
        <f t="shared" si="0"/>
        <v>1.1984774073252812E-3</v>
      </c>
      <c r="I9" s="1">
        <v>0.43516594093099742</v>
      </c>
      <c r="J9" s="1">
        <v>0.51</v>
      </c>
      <c r="K9" s="1">
        <v>0.45</v>
      </c>
      <c r="L9" s="1">
        <f t="shared" si="1"/>
        <v>0.96</v>
      </c>
      <c r="M9" s="1">
        <v>0.13969999999999999</v>
      </c>
      <c r="N9" s="1">
        <v>0.38</v>
      </c>
      <c r="O9" s="7">
        <f t="shared" si="2"/>
        <v>0.22688446461675965</v>
      </c>
      <c r="P9" s="1">
        <f t="shared" si="3"/>
        <v>2.56</v>
      </c>
      <c r="Q9" s="1">
        <f t="shared" si="4"/>
        <v>0.37253333333333333</v>
      </c>
      <c r="R9" s="1">
        <f t="shared" si="5"/>
        <v>1.0133333333333334</v>
      </c>
      <c r="S9" s="1">
        <f t="shared" si="6"/>
        <v>1.1333333333333333</v>
      </c>
      <c r="T9" s="1">
        <f t="shared" si="7"/>
        <v>1.1333333333333333</v>
      </c>
      <c r="U9" s="1">
        <v>1.9889341574904411</v>
      </c>
    </row>
    <row r="10" spans="1:21" x14ac:dyDescent="0.3">
      <c r="A10" s="5" t="s">
        <v>25</v>
      </c>
      <c r="B10" s="12">
        <v>1.1849999999999999E-2</v>
      </c>
      <c r="C10" s="12">
        <v>0.375</v>
      </c>
      <c r="D10" s="12">
        <v>0.1</v>
      </c>
      <c r="E10" s="1">
        <v>0.22589955568770431</v>
      </c>
      <c r="F10" s="1">
        <v>0.35774221646778775</v>
      </c>
      <c r="G10" s="1">
        <v>13.060904579162548</v>
      </c>
      <c r="H10" s="1">
        <f t="shared" si="0"/>
        <v>1.1954992163599539E-3</v>
      </c>
      <c r="I10" s="1">
        <v>0.4592429363714397</v>
      </c>
      <c r="J10" s="1">
        <v>0.38500000000000001</v>
      </c>
      <c r="K10" s="1">
        <v>0.46</v>
      </c>
      <c r="L10" s="1">
        <f t="shared" si="1"/>
        <v>0.84499999999999997</v>
      </c>
      <c r="M10" s="1">
        <v>0.1143</v>
      </c>
      <c r="N10" s="1">
        <v>0.35</v>
      </c>
      <c r="O10" s="7">
        <f t="shared" si="2"/>
        <v>0.23943759827514749</v>
      </c>
      <c r="P10" s="1">
        <f t="shared" si="3"/>
        <v>2.2533333333333334</v>
      </c>
      <c r="Q10" s="1">
        <f t="shared" si="4"/>
        <v>0.30480000000000002</v>
      </c>
      <c r="R10" s="1">
        <f t="shared" si="5"/>
        <v>0.93333333333333324</v>
      </c>
      <c r="S10" s="1">
        <f t="shared" si="6"/>
        <v>1.1948051948051948</v>
      </c>
      <c r="T10" s="1">
        <f t="shared" si="7"/>
        <v>0.83695652173913038</v>
      </c>
      <c r="U10" s="1">
        <v>1.9825314931059377</v>
      </c>
    </row>
    <row r="11" spans="1:21" x14ac:dyDescent="0.3">
      <c r="A11" s="5" t="s">
        <v>26</v>
      </c>
      <c r="B11" s="12">
        <v>1.1849999999999999E-2</v>
      </c>
      <c r="C11" s="12">
        <v>0.375</v>
      </c>
      <c r="D11" s="12">
        <v>0.1</v>
      </c>
      <c r="E11" s="1">
        <v>0.26423064620381553</v>
      </c>
      <c r="F11" s="1">
        <v>0.37818685580357531</v>
      </c>
      <c r="G11" s="1">
        <v>13.110149741172744</v>
      </c>
      <c r="H11" s="1">
        <f t="shared" si="0"/>
        <v>1.1939294363562183E-3</v>
      </c>
      <c r="I11" s="1">
        <v>0.50812908948240432</v>
      </c>
      <c r="J11" s="1">
        <v>0.34499999999999997</v>
      </c>
      <c r="K11" s="1">
        <v>0.41</v>
      </c>
      <c r="L11" s="1">
        <f t="shared" si="1"/>
        <v>0.75499999999999989</v>
      </c>
      <c r="M11" s="1">
        <v>0.111125</v>
      </c>
      <c r="N11" s="1">
        <v>0.28000000000000003</v>
      </c>
      <c r="O11" s="7">
        <f t="shared" si="2"/>
        <v>0.26492559637542362</v>
      </c>
      <c r="P11" s="1">
        <f t="shared" si="3"/>
        <v>2.0133333333333332</v>
      </c>
      <c r="Q11" s="1">
        <f t="shared" si="4"/>
        <v>0.29633333333333334</v>
      </c>
      <c r="R11" s="1">
        <f t="shared" si="5"/>
        <v>0.7466666666666667</v>
      </c>
      <c r="S11" s="1">
        <f t="shared" si="6"/>
        <v>1.1884057971014492</v>
      </c>
      <c r="T11" s="1">
        <f t="shared" si="7"/>
        <v>0.84146341463414631</v>
      </c>
      <c r="U11" s="1">
        <v>1.5972560990567368</v>
      </c>
    </row>
    <row r="12" spans="1:21" x14ac:dyDescent="0.3">
      <c r="A12" s="5" t="s">
        <v>27</v>
      </c>
      <c r="B12" s="12">
        <v>1.1849999999999999E-2</v>
      </c>
      <c r="C12" s="12">
        <v>0.375</v>
      </c>
      <c r="D12" s="12">
        <v>0.1</v>
      </c>
      <c r="E12" s="1">
        <v>0.29634565310993133</v>
      </c>
      <c r="F12" s="1">
        <v>0.39807955308648624</v>
      </c>
      <c r="G12" s="1">
        <v>12.118732582439035</v>
      </c>
      <c r="H12" s="1">
        <f t="shared" si="0"/>
        <v>1.2261436920557932E-3</v>
      </c>
      <c r="I12" s="1">
        <v>0.54140964960803406</v>
      </c>
      <c r="J12" s="1">
        <v>0.38</v>
      </c>
      <c r="K12" s="1">
        <v>0.32</v>
      </c>
      <c r="L12" s="1">
        <f t="shared" si="1"/>
        <v>0.7</v>
      </c>
      <c r="M12" s="1">
        <v>0.17780000000000001</v>
      </c>
      <c r="N12" s="1">
        <v>0.23</v>
      </c>
      <c r="O12" s="7">
        <f t="shared" si="2"/>
        <v>0.2822772348103964</v>
      </c>
      <c r="P12" s="1">
        <f t="shared" si="3"/>
        <v>1.8666666666666665</v>
      </c>
      <c r="Q12" s="1">
        <f t="shared" si="4"/>
        <v>0.47413333333333335</v>
      </c>
      <c r="R12" s="1">
        <f t="shared" si="5"/>
        <v>0.6133333333333334</v>
      </c>
      <c r="S12" s="1">
        <f t="shared" si="6"/>
        <v>1.1875</v>
      </c>
      <c r="T12" s="1">
        <f t="shared" si="7"/>
        <v>1.1875</v>
      </c>
      <c r="U12" s="1">
        <v>1.8833868018485198</v>
      </c>
    </row>
    <row r="13" spans="1:21" x14ac:dyDescent="0.3">
      <c r="A13" s="5" t="s">
        <v>28</v>
      </c>
      <c r="B13" s="12">
        <v>1.1849999999999999E-2</v>
      </c>
      <c r="C13" s="12">
        <v>0.375</v>
      </c>
      <c r="D13" s="12">
        <v>0.1</v>
      </c>
      <c r="E13" s="1">
        <v>0.33058441295104918</v>
      </c>
      <c r="F13" s="1">
        <v>0.41451214785207369</v>
      </c>
      <c r="G13" s="1">
        <v>11.663722872734013</v>
      </c>
      <c r="H13" s="1">
        <f t="shared" si="0"/>
        <v>1.2413694794441536E-3</v>
      </c>
      <c r="I13" s="1">
        <v>0.58001925600154702</v>
      </c>
      <c r="J13" s="1">
        <v>0.28999999999999998</v>
      </c>
      <c r="K13" s="1">
        <v>0.34</v>
      </c>
      <c r="L13" s="1">
        <f t="shared" si="1"/>
        <v>0.63</v>
      </c>
      <c r="M13" s="1">
        <v>0.13969999999999999</v>
      </c>
      <c r="N13" s="1">
        <v>0.18</v>
      </c>
      <c r="O13" s="7">
        <f t="shared" si="2"/>
        <v>0.30240730256550374</v>
      </c>
      <c r="P13" s="1">
        <f t="shared" si="3"/>
        <v>1.68</v>
      </c>
      <c r="Q13" s="1">
        <f t="shared" si="4"/>
        <v>0.37253333333333333</v>
      </c>
      <c r="R13" s="1">
        <f t="shared" si="5"/>
        <v>0.48</v>
      </c>
      <c r="S13" s="1">
        <f t="shared" si="6"/>
        <v>1.1724137931034484</v>
      </c>
      <c r="T13" s="1">
        <f t="shared" si="7"/>
        <v>0.85294117647058809</v>
      </c>
      <c r="U13" s="1">
        <v>1.511908000434842</v>
      </c>
    </row>
    <row r="14" spans="1:21" x14ac:dyDescent="0.3">
      <c r="A14" s="5" t="s">
        <v>29</v>
      </c>
      <c r="B14" s="12">
        <v>1.1849999999999999E-2</v>
      </c>
      <c r="C14" s="12">
        <v>0.375</v>
      </c>
      <c r="D14" s="12">
        <v>0.1</v>
      </c>
      <c r="E14" s="1">
        <v>0.37741688948402802</v>
      </c>
      <c r="F14" s="1">
        <v>0.43554722185704287</v>
      </c>
      <c r="G14" s="1">
        <v>12.426167851402594</v>
      </c>
      <c r="H14" s="1">
        <f t="shared" si="0"/>
        <v>1.2160150864785561E-3</v>
      </c>
      <c r="I14" s="1">
        <v>0.63020723531082734</v>
      </c>
      <c r="J14" s="1">
        <v>0.2</v>
      </c>
      <c r="K14" s="1">
        <v>0.25</v>
      </c>
      <c r="L14" s="1">
        <f t="shared" si="1"/>
        <v>0.45</v>
      </c>
      <c r="M14" s="1">
        <v>0.15240000000000001</v>
      </c>
      <c r="N14" s="1">
        <v>0.15</v>
      </c>
      <c r="O14" s="7">
        <f t="shared" si="2"/>
        <v>0.32857403976791877</v>
      </c>
      <c r="P14" s="1">
        <f t="shared" si="3"/>
        <v>1.2</v>
      </c>
      <c r="Q14" s="1">
        <f t="shared" si="4"/>
        <v>0.40640000000000004</v>
      </c>
      <c r="R14" s="1">
        <f t="shared" si="5"/>
        <v>0.39999999999999997</v>
      </c>
      <c r="S14" s="1">
        <f t="shared" si="6"/>
        <v>1.25</v>
      </c>
      <c r="T14" s="1">
        <f t="shared" si="7"/>
        <v>0.8</v>
      </c>
      <c r="U14" s="1">
        <v>1.9375784347690801</v>
      </c>
    </row>
    <row r="15" spans="1:21" x14ac:dyDescent="0.3">
      <c r="A15" s="5" t="s">
        <v>30</v>
      </c>
      <c r="B15" s="12">
        <v>1.1849999999999999E-2</v>
      </c>
      <c r="C15" s="12">
        <v>0.375</v>
      </c>
      <c r="D15" s="12">
        <v>0.1</v>
      </c>
      <c r="E15" s="1">
        <v>0.39139668553725709</v>
      </c>
      <c r="F15" s="1">
        <v>0.44757922244168308</v>
      </c>
      <c r="G15" s="1">
        <v>12.776811440785679</v>
      </c>
      <c r="H15" s="1">
        <f t="shared" si="0"/>
        <v>1.2046164474917573E-3</v>
      </c>
      <c r="I15" s="1">
        <v>0.63598156630980662</v>
      </c>
      <c r="J15" s="1">
        <v>0.31</v>
      </c>
      <c r="K15" s="1">
        <v>0.39</v>
      </c>
      <c r="L15" s="1">
        <f t="shared" si="1"/>
        <v>0.7</v>
      </c>
      <c r="M15" s="1">
        <v>0.1651</v>
      </c>
      <c r="N15" s="1">
        <v>0.215</v>
      </c>
      <c r="O15" s="7">
        <f t="shared" si="2"/>
        <v>0.33158462923275722</v>
      </c>
      <c r="P15" s="1">
        <f t="shared" si="3"/>
        <v>1.8666666666666665</v>
      </c>
      <c r="Q15" s="1">
        <f t="shared" si="4"/>
        <v>0.44026666666666664</v>
      </c>
      <c r="R15" s="1">
        <f t="shared" si="5"/>
        <v>0.57333333333333336</v>
      </c>
      <c r="S15" s="1">
        <f t="shared" si="6"/>
        <v>1.2580645161290323</v>
      </c>
      <c r="T15" s="1">
        <f t="shared" si="7"/>
        <v>0.79487179487179482</v>
      </c>
      <c r="U15" s="1">
        <v>2.0717083769440356</v>
      </c>
    </row>
    <row r="16" spans="1:21" x14ac:dyDescent="0.3">
      <c r="A16" s="5" t="s">
        <v>31</v>
      </c>
      <c r="B16" s="12">
        <v>1.1849999999999999E-2</v>
      </c>
      <c r="C16" s="12">
        <v>0.375</v>
      </c>
      <c r="D16" s="12">
        <v>0.1</v>
      </c>
      <c r="E16" s="1">
        <v>0.42399849952110108</v>
      </c>
      <c r="F16" s="1">
        <v>0.46066604691822322</v>
      </c>
      <c r="G16" s="1">
        <v>13.118938616343863</v>
      </c>
      <c r="H16" s="1">
        <f t="shared" si="0"/>
        <v>1.1936496027153258E-3</v>
      </c>
      <c r="I16" s="1">
        <v>0.66938413883364711</v>
      </c>
      <c r="J16" s="1">
        <v>0.31</v>
      </c>
      <c r="K16" s="1">
        <v>0.24</v>
      </c>
      <c r="L16" s="1">
        <f t="shared" si="1"/>
        <v>0.55000000000000004</v>
      </c>
      <c r="M16" s="1">
        <v>0.14605000000000001</v>
      </c>
      <c r="N16" s="1">
        <v>0.19</v>
      </c>
      <c r="O16" s="7">
        <f t="shared" si="2"/>
        <v>0.34899988183198521</v>
      </c>
      <c r="P16" s="1">
        <f t="shared" si="3"/>
        <v>1.4666666666666668</v>
      </c>
      <c r="Q16" s="1">
        <f t="shared" si="4"/>
        <v>0.38946666666666668</v>
      </c>
      <c r="R16" s="1">
        <f t="shared" si="5"/>
        <v>0.50666666666666671</v>
      </c>
      <c r="S16" s="1">
        <f t="shared" si="6"/>
        <v>1.2916666666666667</v>
      </c>
      <c r="T16" s="1">
        <f t="shared" si="7"/>
        <v>1.2916666666666667</v>
      </c>
      <c r="U16" s="1">
        <v>1.9439172583251665</v>
      </c>
    </row>
    <row r="17" spans="1:21" x14ac:dyDescent="0.3">
      <c r="A17" s="5" t="s">
        <v>32</v>
      </c>
      <c r="B17" s="12">
        <v>1.1849999999999999E-2</v>
      </c>
      <c r="C17" s="12">
        <v>0.375</v>
      </c>
      <c r="D17" s="12">
        <v>0.1</v>
      </c>
      <c r="E17" s="1">
        <v>0.31236076123104378</v>
      </c>
      <c r="F17" s="1">
        <v>0.31925414877348485</v>
      </c>
      <c r="G17" s="1">
        <v>13.233822949727323</v>
      </c>
      <c r="H17" s="1">
        <f t="shared" si="0"/>
        <v>1.1900008465816517E-3</v>
      </c>
      <c r="I17" s="1">
        <v>0.71156933617381934</v>
      </c>
      <c r="J17" s="1">
        <v>0.27500000000000002</v>
      </c>
      <c r="K17" s="1">
        <v>0.36</v>
      </c>
      <c r="L17" s="1">
        <f t="shared" si="1"/>
        <v>0.63500000000000001</v>
      </c>
      <c r="M17" s="1">
        <v>0.1651</v>
      </c>
      <c r="N17" s="1">
        <v>0.25</v>
      </c>
      <c r="O17" s="7">
        <f t="shared" si="2"/>
        <v>0.37099417185569594</v>
      </c>
      <c r="P17" s="1">
        <f t="shared" si="3"/>
        <v>1.6933333333333334</v>
      </c>
      <c r="Q17" s="1">
        <f t="shared" si="4"/>
        <v>0.44026666666666664</v>
      </c>
      <c r="R17" s="1">
        <f t="shared" si="5"/>
        <v>0.66666666666666663</v>
      </c>
      <c r="S17" s="1">
        <f t="shared" si="6"/>
        <v>1.3090909090909089</v>
      </c>
      <c r="T17" s="1">
        <f t="shared" si="7"/>
        <v>0.76388888888888895</v>
      </c>
      <c r="U17" s="1">
        <v>2.8204945136093147</v>
      </c>
    </row>
    <row r="18" spans="1:21" x14ac:dyDescent="0.3">
      <c r="A18" s="5" t="s">
        <v>33</v>
      </c>
      <c r="B18" s="12">
        <v>1.1849999999999999E-2</v>
      </c>
      <c r="C18" s="12">
        <v>0.375</v>
      </c>
      <c r="D18" s="12">
        <v>0.1</v>
      </c>
      <c r="E18" s="1">
        <v>0.42465555741916966</v>
      </c>
      <c r="F18" s="1">
        <v>0.40121821166141169</v>
      </c>
      <c r="G18" s="1">
        <v>13.320173725937311</v>
      </c>
      <c r="H18" s="1">
        <f>2.414*10^(-5)*10^(247.8/(G18+273.15-140))</f>
        <v>1.1872694212872877E-3</v>
      </c>
      <c r="I18" s="1">
        <v>0.76975669702747784</v>
      </c>
      <c r="J18" s="1">
        <v>0.31</v>
      </c>
      <c r="K18" s="1">
        <v>0.245</v>
      </c>
      <c r="L18" s="1">
        <f t="shared" si="1"/>
        <v>0.55499999999999994</v>
      </c>
      <c r="M18" s="1">
        <v>0.1905</v>
      </c>
      <c r="N18" s="1">
        <v>0.19500000000000001</v>
      </c>
      <c r="O18" s="7">
        <f t="shared" si="2"/>
        <v>0.40133158334176133</v>
      </c>
      <c r="P18" s="1">
        <f t="shared" si="3"/>
        <v>1.4799999999999998</v>
      </c>
      <c r="Q18" s="1">
        <f t="shared" si="4"/>
        <v>0.50800000000000001</v>
      </c>
      <c r="R18" s="1">
        <f t="shared" si="5"/>
        <v>0.52</v>
      </c>
      <c r="S18" s="1">
        <f t="shared" si="6"/>
        <v>1.2653061224489797</v>
      </c>
      <c r="T18" s="1">
        <f t="shared" si="7"/>
        <v>1.2653061224489797</v>
      </c>
      <c r="U18" s="1">
        <v>2.1356476387539729</v>
      </c>
    </row>
    <row r="19" spans="1:21" x14ac:dyDescent="0.3">
      <c r="A19" s="5" t="s">
        <v>34</v>
      </c>
      <c r="B19" s="12">
        <v>1.1849999999999999E-2</v>
      </c>
      <c r="C19" s="12">
        <v>0.375</v>
      </c>
      <c r="D19" s="12">
        <v>0.1</v>
      </c>
      <c r="E19" s="1">
        <v>0.37442936859893233</v>
      </c>
      <c r="F19" s="1">
        <v>0.34875725505004979</v>
      </c>
      <c r="G19" s="1">
        <v>13.820305705070448</v>
      </c>
      <c r="H19" s="1">
        <f t="shared" si="0"/>
        <v>1.1716344635547293E-3</v>
      </c>
      <c r="I19" s="1">
        <v>0.78080746458699912</v>
      </c>
      <c r="J19" s="1">
        <v>0.36</v>
      </c>
      <c r="K19" s="1">
        <v>0.28000000000000003</v>
      </c>
      <c r="L19" s="1">
        <f t="shared" si="1"/>
        <v>0.64</v>
      </c>
      <c r="M19" s="1">
        <v>0.17780000000000001</v>
      </c>
      <c r="N19" s="1">
        <v>0.185</v>
      </c>
      <c r="O19" s="7">
        <f t="shared" si="2"/>
        <v>0.40709317276206897</v>
      </c>
      <c r="P19" s="1">
        <f t="shared" si="3"/>
        <v>1.7066666666666668</v>
      </c>
      <c r="Q19" s="1">
        <f t="shared" si="4"/>
        <v>0.47413333333333335</v>
      </c>
      <c r="R19" s="1">
        <f t="shared" si="5"/>
        <v>0.49333333333333335</v>
      </c>
      <c r="S19" s="1">
        <f t="shared" si="6"/>
        <v>1.2857142857142856</v>
      </c>
      <c r="T19" s="1">
        <f t="shared" si="7"/>
        <v>1.2857142857142856</v>
      </c>
      <c r="U19" s="1">
        <v>2.2083112284000173</v>
      </c>
    </row>
    <row r="20" spans="1:21" x14ac:dyDescent="0.3">
      <c r="A20" s="5" t="s">
        <v>35</v>
      </c>
      <c r="B20" s="12">
        <v>1.1849999999999999E-2</v>
      </c>
      <c r="C20" s="12">
        <v>0.375</v>
      </c>
      <c r="D20" s="12">
        <v>0.1</v>
      </c>
      <c r="E20" s="1">
        <v>0.42603321745603268</v>
      </c>
      <c r="F20" s="1">
        <v>0.37557246450827192</v>
      </c>
      <c r="G20" s="1">
        <v>13.763439920213447</v>
      </c>
      <c r="H20" s="1">
        <f t="shared" si="0"/>
        <v>1.1733964209084493E-3</v>
      </c>
      <c r="I20" s="1">
        <v>0.82498683808913664</v>
      </c>
      <c r="J20" s="1">
        <v>0.23</v>
      </c>
      <c r="K20" s="1">
        <v>0.26</v>
      </c>
      <c r="L20" s="1">
        <f t="shared" si="1"/>
        <v>0.49</v>
      </c>
      <c r="M20" s="1">
        <v>0.1651</v>
      </c>
      <c r="N20" s="1">
        <v>0.17</v>
      </c>
      <c r="O20" s="7">
        <f>I20/SQRT(C20*9.81)</f>
        <v>0.4301271755672787</v>
      </c>
      <c r="P20" s="1">
        <f>L20/C20</f>
        <v>1.3066666666666666</v>
      </c>
      <c r="Q20" s="1">
        <f>M20/C20</f>
        <v>0.44026666666666664</v>
      </c>
      <c r="R20" s="1">
        <f>N20/C20</f>
        <v>0.45333333333333337</v>
      </c>
      <c r="S20" s="1">
        <f>MAX(J20:K20)/MIN(J20:K20)</f>
        <v>1.1304347826086956</v>
      </c>
      <c r="T20" s="1">
        <f t="shared" si="7"/>
        <v>0.88461538461538458</v>
      </c>
      <c r="U20" s="1">
        <v>2.0672597184165156</v>
      </c>
    </row>
    <row r="21" spans="1:21" x14ac:dyDescent="0.3">
      <c r="L21" s="1" t="str">
        <f>IF(K21="","",J21+K21)</f>
        <v/>
      </c>
      <c r="T21" s="1"/>
      <c r="U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zoomScaleNormal="100" workbookViewId="0">
      <selection activeCell="W14" sqref="W14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2.1586666666666674E-2</v>
      </c>
      <c r="C3" s="12">
        <v>0.375</v>
      </c>
      <c r="D3" s="12">
        <v>0.05</v>
      </c>
      <c r="E3" s="1">
        <v>0.10641450656109282</v>
      </c>
      <c r="F3" s="1">
        <v>0.31800345725461998</v>
      </c>
      <c r="G3" s="1">
        <v>9.6537241617838525</v>
      </c>
      <c r="H3" s="1">
        <f>2.414*10^(-5)*10^(247.8/(G3+273.15-140))</f>
        <v>1.3121579887483258E-3</v>
      </c>
      <c r="I3" s="1">
        <v>0.24336958181590065</v>
      </c>
      <c r="J3" s="1">
        <v>0.35</v>
      </c>
      <c r="K3" s="1">
        <v>0.45</v>
      </c>
      <c r="L3" s="1">
        <v>0.8</v>
      </c>
      <c r="M3" s="1">
        <v>3.175E-2</v>
      </c>
      <c r="N3" s="1">
        <v>0.41</v>
      </c>
      <c r="O3" s="7">
        <f>I3/SQRT(C3*9.81)</f>
        <v>0.12688671626316642</v>
      </c>
      <c r="P3" s="1">
        <f>L3/C3</f>
        <v>2.1333333333333333</v>
      </c>
      <c r="Q3" s="1">
        <f>M3/C3</f>
        <v>8.4666666666666668E-2</v>
      </c>
      <c r="R3" s="1">
        <f>N3/C3</f>
        <v>1.0933333333333333</v>
      </c>
      <c r="S3" s="1">
        <f>MAX(J3:K3)/MIN(J3:K3)</f>
        <v>1.2857142857142858</v>
      </c>
      <c r="T3" s="1">
        <f>J3/K3</f>
        <v>0.77777777777777768</v>
      </c>
      <c r="U3" s="1">
        <v>1.3205203972299011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2.1586666666666674E-2</v>
      </c>
      <c r="C4" s="12">
        <v>0.375</v>
      </c>
      <c r="D4" s="12">
        <v>0.05</v>
      </c>
      <c r="E4" s="1">
        <v>0.1119314275412155</v>
      </c>
      <c r="F4" s="1">
        <v>0.28553102590000001</v>
      </c>
      <c r="G4" s="1">
        <v>10.108112335205044</v>
      </c>
      <c r="H4" s="1">
        <f t="shared" ref="H4:H19" si="0">2.414*10^(-5)*10^(247.8/(G4+273.15-140))</f>
        <v>1.29563371642838E-3</v>
      </c>
      <c r="I4" s="1">
        <v>0.2850992263234447</v>
      </c>
      <c r="J4" s="1">
        <v>0.6</v>
      </c>
      <c r="K4" s="1">
        <v>0.49</v>
      </c>
      <c r="L4" s="1">
        <v>1.0899999999999999</v>
      </c>
      <c r="M4" s="1">
        <v>5.0799999999999998E-2</v>
      </c>
      <c r="N4" s="1">
        <v>0.56000000000000005</v>
      </c>
      <c r="O4" s="7">
        <f t="shared" ref="O4:O20" si="1">I4/SQRT(C4*9.81)</f>
        <v>0.14864349261493315</v>
      </c>
      <c r="P4" s="1">
        <f t="shared" ref="P4:P20" si="2">L4/C4</f>
        <v>2.9066666666666663</v>
      </c>
      <c r="Q4" s="1">
        <f t="shared" ref="Q4:Q20" si="3">M4/C4</f>
        <v>0.13546666666666665</v>
      </c>
      <c r="R4" s="1">
        <f t="shared" ref="R4:R20" si="4">N4/C4</f>
        <v>1.4933333333333334</v>
      </c>
      <c r="S4" s="1">
        <f t="shared" ref="S4:S20" si="5">MAX(J4:K4)/MIN(J4:K4)</f>
        <v>1.2244897959183674</v>
      </c>
      <c r="T4" s="1">
        <f t="shared" ref="T4:T20" si="6">J4/K4</f>
        <v>1.2244897959183674</v>
      </c>
      <c r="U4" s="1">
        <v>1.3009223563067431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2.1586666666666674E-2</v>
      </c>
      <c r="C5" s="12">
        <v>0.375</v>
      </c>
      <c r="D5" s="12">
        <v>0.05</v>
      </c>
      <c r="E5" s="1">
        <v>0.16214013859666904</v>
      </c>
      <c r="F5" s="1">
        <v>0.37696395835753999</v>
      </c>
      <c r="G5" s="1">
        <v>10.928694566090856</v>
      </c>
      <c r="H5" s="1">
        <f t="shared" si="0"/>
        <v>1.2665743668741744E-3</v>
      </c>
      <c r="I5" s="1">
        <v>0.31281531876777857</v>
      </c>
      <c r="J5" s="1">
        <v>0.47</v>
      </c>
      <c r="K5" s="1">
        <v>0.52</v>
      </c>
      <c r="L5" s="1">
        <v>0.99</v>
      </c>
      <c r="M5" s="1">
        <v>4.4450000000000003E-2</v>
      </c>
      <c r="N5" s="1">
        <v>0.55000000000000004</v>
      </c>
      <c r="O5" s="7">
        <f t="shared" si="1"/>
        <v>0.16309395898656132</v>
      </c>
      <c r="P5" s="1">
        <f t="shared" si="2"/>
        <v>2.64</v>
      </c>
      <c r="Q5" s="1">
        <f t="shared" si="3"/>
        <v>0.11853333333333334</v>
      </c>
      <c r="R5" s="1">
        <f t="shared" si="4"/>
        <v>1.4666666666666668</v>
      </c>
      <c r="S5" s="1">
        <f t="shared" si="5"/>
        <v>1.1063829787234043</v>
      </c>
      <c r="T5" s="1">
        <f t="shared" si="6"/>
        <v>0.90384615384615374</v>
      </c>
      <c r="U5" s="1">
        <v>1.6688218538984461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2.1586666666666674E-2</v>
      </c>
      <c r="C6" s="12">
        <v>0.375</v>
      </c>
      <c r="D6" s="12">
        <v>0.05</v>
      </c>
      <c r="E6" s="1">
        <v>0.1633980877826206</v>
      </c>
      <c r="F6" s="1">
        <v>0.34857293300491998</v>
      </c>
      <c r="G6" s="1">
        <v>11.272459793090771</v>
      </c>
      <c r="H6" s="1">
        <f t="shared" si="0"/>
        <v>1.2546912648764724E-3</v>
      </c>
      <c r="I6" s="1">
        <v>0.34091853291184165</v>
      </c>
      <c r="J6" s="1">
        <v>0.46500000000000002</v>
      </c>
      <c r="K6" s="1">
        <v>0.36</v>
      </c>
      <c r="L6" s="1">
        <v>0.82499999999999996</v>
      </c>
      <c r="M6" s="1">
        <v>5.0799999999999998E-2</v>
      </c>
      <c r="N6" s="1">
        <v>0.33</v>
      </c>
      <c r="O6" s="7">
        <f t="shared" si="1"/>
        <v>0.17774626077618355</v>
      </c>
      <c r="P6" s="1">
        <f t="shared" si="2"/>
        <v>2.1999999999999997</v>
      </c>
      <c r="Q6" s="1">
        <f t="shared" si="3"/>
        <v>0.13546666666666665</v>
      </c>
      <c r="R6" s="1">
        <f t="shared" si="4"/>
        <v>0.88</v>
      </c>
      <c r="S6" s="1">
        <f t="shared" si="5"/>
        <v>1.2916666666666667</v>
      </c>
      <c r="T6" s="1">
        <f t="shared" si="6"/>
        <v>1.2916666666666667</v>
      </c>
      <c r="U6" s="1">
        <v>1.3269348461711477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2.1586666666666674E-2</v>
      </c>
      <c r="C7" s="12">
        <v>0.375</v>
      </c>
      <c r="D7" s="12">
        <v>0.05</v>
      </c>
      <c r="E7" s="1">
        <v>0.16500080843917478</v>
      </c>
      <c r="F7" s="1">
        <v>0.32748583876789994</v>
      </c>
      <c r="G7" s="1">
        <v>10.381359304700528</v>
      </c>
      <c r="H7" s="1">
        <f t="shared" si="0"/>
        <v>1.285846862456666E-3</v>
      </c>
      <c r="I7" s="1">
        <v>0.36642985359990438</v>
      </c>
      <c r="J7" s="1">
        <v>0.43</v>
      </c>
      <c r="K7" s="1">
        <v>0.36</v>
      </c>
      <c r="L7" s="1">
        <v>0.79</v>
      </c>
      <c r="M7" s="1">
        <v>7.6200000000000004E-2</v>
      </c>
      <c r="N7" s="1">
        <v>0.37</v>
      </c>
      <c r="O7" s="7">
        <f t="shared" si="1"/>
        <v>0.19104721517439407</v>
      </c>
      <c r="P7" s="1">
        <f t="shared" si="2"/>
        <v>2.1066666666666669</v>
      </c>
      <c r="Q7" s="1">
        <f t="shared" si="3"/>
        <v>0.20320000000000002</v>
      </c>
      <c r="R7" s="1">
        <f t="shared" si="4"/>
        <v>0.98666666666666669</v>
      </c>
      <c r="S7" s="1">
        <f t="shared" si="5"/>
        <v>1.1944444444444444</v>
      </c>
      <c r="T7" s="1">
        <f t="shared" si="6"/>
        <v>1.1944444444444444</v>
      </c>
      <c r="U7" s="1">
        <v>1.3393923434909516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2.1586666666666674E-2</v>
      </c>
      <c r="C8" s="12">
        <v>0.375</v>
      </c>
      <c r="D8" s="12">
        <v>0.05</v>
      </c>
      <c r="E8" s="1">
        <v>0.18741884914209161</v>
      </c>
      <c r="F8" s="1">
        <v>0.33479869802340001</v>
      </c>
      <c r="G8" s="1">
        <v>10.814893722534121</v>
      </c>
      <c r="H8" s="1">
        <f t="shared" si="0"/>
        <v>1.2705455210236477E-3</v>
      </c>
      <c r="I8" s="1">
        <v>0.40712409684567563</v>
      </c>
      <c r="J8" s="1">
        <v>0.32</v>
      </c>
      <c r="K8" s="1">
        <v>0.41</v>
      </c>
      <c r="L8" s="1">
        <v>0.73</v>
      </c>
      <c r="M8" s="1">
        <v>8.2549999999999998E-2</v>
      </c>
      <c r="N8" s="1">
        <v>0.25</v>
      </c>
      <c r="O8" s="7">
        <f t="shared" si="1"/>
        <v>0.21226415961643399</v>
      </c>
      <c r="P8" s="1">
        <f t="shared" si="2"/>
        <v>1.9466666666666665</v>
      </c>
      <c r="Q8" s="1">
        <f t="shared" si="3"/>
        <v>0.22013333333333332</v>
      </c>
      <c r="R8" s="1">
        <f t="shared" si="4"/>
        <v>0.66666666666666663</v>
      </c>
      <c r="S8" s="1">
        <f t="shared" si="5"/>
        <v>1.28125</v>
      </c>
      <c r="T8" s="1">
        <f t="shared" si="6"/>
        <v>0.78048780487804881</v>
      </c>
      <c r="U8" s="1">
        <v>1.5066065802033339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2.1586666666666674E-2</v>
      </c>
      <c r="C9" s="12">
        <v>0.375</v>
      </c>
      <c r="D9" s="12">
        <v>0.05</v>
      </c>
      <c r="E9" s="1">
        <v>0.20148257775017028</v>
      </c>
      <c r="F9" s="1">
        <v>0.32735574402424006</v>
      </c>
      <c r="G9" s="1">
        <v>11.563842415809587</v>
      </c>
      <c r="H9" s="1">
        <f t="shared" si="0"/>
        <v>1.2447498898625758E-3</v>
      </c>
      <c r="I9" s="1">
        <v>0.44762551595079142</v>
      </c>
      <c r="J9" s="1">
        <v>0.39</v>
      </c>
      <c r="K9" s="1">
        <v>0.32</v>
      </c>
      <c r="L9" s="1">
        <v>0.71</v>
      </c>
      <c r="M9" s="1">
        <v>0.1143</v>
      </c>
      <c r="N9" s="1">
        <v>0.3</v>
      </c>
      <c r="O9" s="7">
        <f t="shared" si="1"/>
        <v>0.23338057045093974</v>
      </c>
      <c r="P9" s="1">
        <f t="shared" si="2"/>
        <v>1.8933333333333333</v>
      </c>
      <c r="Q9" s="1">
        <f t="shared" si="3"/>
        <v>0.30480000000000002</v>
      </c>
      <c r="R9" s="1">
        <f t="shared" si="4"/>
        <v>0.79999999999999993</v>
      </c>
      <c r="S9" s="1">
        <f t="shared" si="5"/>
        <v>1.21875</v>
      </c>
      <c r="T9" s="1">
        <f t="shared" si="6"/>
        <v>1.21875</v>
      </c>
      <c r="U9" s="1">
        <v>1.9561847733502904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2.1586666666666674E-2</v>
      </c>
      <c r="C10" s="12">
        <v>0.375</v>
      </c>
      <c r="D10" s="12">
        <v>0.05</v>
      </c>
      <c r="E10" s="1">
        <v>0.21611980515433452</v>
      </c>
      <c r="F10" s="1">
        <v>0.33488058116927999</v>
      </c>
      <c r="G10" s="1">
        <v>13.239493710654072</v>
      </c>
      <c r="H10" s="1">
        <f t="shared" si="0"/>
        <v>1.1898211789601819E-3</v>
      </c>
      <c r="I10" s="1">
        <v>0.46935549252642628</v>
      </c>
      <c r="J10" s="1">
        <v>0.37</v>
      </c>
      <c r="K10" s="1">
        <v>0.32</v>
      </c>
      <c r="L10" s="1">
        <v>0.69</v>
      </c>
      <c r="M10" s="1">
        <v>9.5250000000000001E-2</v>
      </c>
      <c r="N10" s="1">
        <v>0.26</v>
      </c>
      <c r="O10" s="7">
        <f t="shared" si="1"/>
        <v>0.24471002810782794</v>
      </c>
      <c r="P10" s="1">
        <f t="shared" si="2"/>
        <v>1.8399999999999999</v>
      </c>
      <c r="Q10" s="1">
        <f t="shared" si="3"/>
        <v>0.254</v>
      </c>
      <c r="R10" s="1">
        <f t="shared" si="4"/>
        <v>0.69333333333333336</v>
      </c>
      <c r="S10" s="1">
        <f t="shared" si="5"/>
        <v>1.15625</v>
      </c>
      <c r="T10" s="1">
        <f t="shared" si="6"/>
        <v>1.15625</v>
      </c>
      <c r="U10" s="1">
        <v>1.3116160673048587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2.1586666666666674E-2</v>
      </c>
      <c r="C11" s="12">
        <v>0.375</v>
      </c>
      <c r="D11" s="12">
        <v>0.05</v>
      </c>
      <c r="E11" s="1">
        <v>0.22559036149606349</v>
      </c>
      <c r="F11" s="1">
        <v>0.32655145191801488</v>
      </c>
      <c r="G11" s="1">
        <v>13.87719249725337</v>
      </c>
      <c r="H11" s="1">
        <f t="shared" si="0"/>
        <v>1.1698758631297425E-3</v>
      </c>
      <c r="I11" s="1">
        <v>0.50241919454969519</v>
      </c>
      <c r="J11" s="1">
        <v>0.26</v>
      </c>
      <c r="K11" s="1">
        <v>0.28999999999999998</v>
      </c>
      <c r="L11" s="1">
        <v>0.55000000000000004</v>
      </c>
      <c r="M11" s="1">
        <v>0.1143</v>
      </c>
      <c r="N11" s="1">
        <v>0.22</v>
      </c>
      <c r="O11" s="7">
        <f t="shared" si="1"/>
        <v>0.26194860223830418</v>
      </c>
      <c r="P11" s="1">
        <f t="shared" si="2"/>
        <v>1.4666666666666668</v>
      </c>
      <c r="Q11" s="1">
        <f t="shared" si="3"/>
        <v>0.30480000000000002</v>
      </c>
      <c r="R11" s="1">
        <f t="shared" si="4"/>
        <v>0.58666666666666667</v>
      </c>
      <c r="S11" s="1">
        <f t="shared" si="5"/>
        <v>1.1153846153846152</v>
      </c>
      <c r="T11" s="1">
        <f t="shared" si="6"/>
        <v>0.89655172413793116</v>
      </c>
      <c r="U11" s="1">
        <v>1.5851883611121937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2.1586666666666674E-2</v>
      </c>
      <c r="C12" s="12">
        <v>0.375</v>
      </c>
      <c r="D12" s="12">
        <v>0.05</v>
      </c>
      <c r="E12" s="1">
        <v>0.23076954111394821</v>
      </c>
      <c r="F12" s="1">
        <v>0.31172599977982002</v>
      </c>
      <c r="G12" s="1">
        <v>15.192291159378804</v>
      </c>
      <c r="H12" s="1">
        <f t="shared" si="0"/>
        <v>1.1303116000261977E-3</v>
      </c>
      <c r="I12" s="1">
        <v>0.53839716178939567</v>
      </c>
      <c r="J12" s="1">
        <v>0.35</v>
      </c>
      <c r="K12" s="1">
        <v>0.28000000000000003</v>
      </c>
      <c r="L12" s="1">
        <v>0.63</v>
      </c>
      <c r="M12" s="1">
        <v>0.127</v>
      </c>
      <c r="N12" s="1">
        <v>0.24</v>
      </c>
      <c r="O12" s="7">
        <f t="shared" si="1"/>
        <v>0.28070660020504556</v>
      </c>
      <c r="P12" s="1">
        <f t="shared" si="2"/>
        <v>1.68</v>
      </c>
      <c r="Q12" s="1">
        <f t="shared" si="3"/>
        <v>0.33866666666666667</v>
      </c>
      <c r="R12" s="1">
        <f t="shared" si="4"/>
        <v>0.64</v>
      </c>
      <c r="S12" s="1">
        <f t="shared" si="5"/>
        <v>1.2499999999999998</v>
      </c>
      <c r="T12" s="1">
        <f t="shared" si="6"/>
        <v>1.2499999999999998</v>
      </c>
      <c r="U12" s="1">
        <v>1.5696494676084027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2.1586666666666674E-2</v>
      </c>
      <c r="C13" s="12">
        <v>0.375</v>
      </c>
      <c r="D13" s="12">
        <v>0.05</v>
      </c>
      <c r="E13" s="1">
        <v>0.27919341343155124</v>
      </c>
      <c r="F13" s="1">
        <v>0.36060223943002001</v>
      </c>
      <c r="G13" s="1">
        <v>13.509034872055013</v>
      </c>
      <c r="H13" s="1">
        <f t="shared" si="0"/>
        <v>1.1813283876804064E-3</v>
      </c>
      <c r="I13" s="1">
        <v>0.56308511989247101</v>
      </c>
      <c r="J13" s="1">
        <v>0.3</v>
      </c>
      <c r="K13" s="1">
        <v>0.27</v>
      </c>
      <c r="L13" s="1">
        <v>0.57000000000000006</v>
      </c>
      <c r="M13" s="1">
        <v>0.1016</v>
      </c>
      <c r="N13" s="1">
        <v>0.26</v>
      </c>
      <c r="O13" s="7">
        <f t="shared" si="1"/>
        <v>0.29357827427198596</v>
      </c>
      <c r="P13" s="1">
        <f t="shared" si="2"/>
        <v>1.5200000000000002</v>
      </c>
      <c r="Q13" s="1">
        <f t="shared" si="3"/>
        <v>0.2709333333333333</v>
      </c>
      <c r="R13" s="1">
        <f t="shared" si="4"/>
        <v>0.69333333333333336</v>
      </c>
      <c r="S13" s="1">
        <f t="shared" si="5"/>
        <v>1.1111111111111109</v>
      </c>
      <c r="T13" s="1">
        <f t="shared" si="6"/>
        <v>1.1111111111111109</v>
      </c>
      <c r="U13" s="1">
        <v>1.4390005216604138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2.1586666666666674E-2</v>
      </c>
      <c r="C14" s="12">
        <v>0.375</v>
      </c>
      <c r="D14" s="12">
        <v>0.05</v>
      </c>
      <c r="E14" s="1">
        <v>0.27726138217642587</v>
      </c>
      <c r="F14" s="1">
        <v>0.34187069851775997</v>
      </c>
      <c r="G14" s="1">
        <v>14.47996659712353</v>
      </c>
      <c r="H14" s="1">
        <f t="shared" si="0"/>
        <v>1.1514849642113108E-3</v>
      </c>
      <c r="I14" s="1">
        <v>0.58982721378907488</v>
      </c>
      <c r="J14" s="1">
        <v>0.255</v>
      </c>
      <c r="K14" s="1">
        <v>0.35</v>
      </c>
      <c r="L14" s="1">
        <v>0.60499999999999998</v>
      </c>
      <c r="M14" s="1">
        <v>9.5250000000000001E-2</v>
      </c>
      <c r="N14" s="1">
        <v>0.21</v>
      </c>
      <c r="O14" s="7">
        <f t="shared" si="1"/>
        <v>0.3075209225488284</v>
      </c>
      <c r="P14" s="1">
        <f t="shared" si="2"/>
        <v>1.6133333333333333</v>
      </c>
      <c r="Q14" s="1">
        <f t="shared" si="3"/>
        <v>0.254</v>
      </c>
      <c r="R14" s="1">
        <f t="shared" si="4"/>
        <v>0.55999999999999994</v>
      </c>
      <c r="S14" s="1">
        <f t="shared" si="5"/>
        <v>1.3725490196078429</v>
      </c>
      <c r="T14" s="1">
        <f t="shared" si="6"/>
        <v>0.72857142857142865</v>
      </c>
      <c r="U14" s="1">
        <v>1.6259903447419302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2.1586666666666674E-2</v>
      </c>
      <c r="C15" s="12">
        <v>0.375</v>
      </c>
      <c r="D15" s="12">
        <v>0.05</v>
      </c>
      <c r="E15" s="1">
        <v>0.28497857293958972</v>
      </c>
      <c r="F15" s="1">
        <v>0.32494520356946005</v>
      </c>
      <c r="G15" s="1">
        <v>13.881783621651744</v>
      </c>
      <c r="H15" s="1">
        <f t="shared" si="0"/>
        <v>1.169734107397949E-3</v>
      </c>
      <c r="I15" s="1">
        <v>0.63782182866337378</v>
      </c>
      <c r="J15" s="1">
        <v>0.3</v>
      </c>
      <c r="K15" s="1">
        <v>0.25</v>
      </c>
      <c r="L15" s="1">
        <v>0.55000000000000004</v>
      </c>
      <c r="M15" s="1">
        <v>0.1143</v>
      </c>
      <c r="N15" s="1">
        <v>0.25</v>
      </c>
      <c r="O15" s="7">
        <f t="shared" si="1"/>
        <v>0.33254409526530149</v>
      </c>
      <c r="P15" s="1">
        <f t="shared" si="2"/>
        <v>1.4666666666666668</v>
      </c>
      <c r="Q15" s="1">
        <f t="shared" si="3"/>
        <v>0.30480000000000002</v>
      </c>
      <c r="R15" s="1">
        <f t="shared" si="4"/>
        <v>0.66666666666666663</v>
      </c>
      <c r="S15" s="1">
        <f t="shared" si="5"/>
        <v>1.2</v>
      </c>
      <c r="T15" s="1">
        <f t="shared" si="6"/>
        <v>1.2</v>
      </c>
      <c r="U15" s="1">
        <v>1.9658371732317934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2.1586666666666674E-2</v>
      </c>
      <c r="C16" s="12">
        <v>0.375</v>
      </c>
      <c r="D16" s="12">
        <v>0.05</v>
      </c>
      <c r="E16" s="1">
        <v>0.31673683960548604</v>
      </c>
      <c r="F16" s="1">
        <v>0.34583120608657997</v>
      </c>
      <c r="G16" s="1">
        <v>15.330495071411082</v>
      </c>
      <c r="H16" s="1">
        <f t="shared" si="0"/>
        <v>1.1262721342623939E-3</v>
      </c>
      <c r="I16" s="1">
        <v>0.66608814101627467</v>
      </c>
      <c r="J16" s="1">
        <v>0.24</v>
      </c>
      <c r="K16" s="1">
        <v>0.28999999999999998</v>
      </c>
      <c r="L16" s="1">
        <v>0.53</v>
      </c>
      <c r="M16" s="1">
        <v>0.15875</v>
      </c>
      <c r="N16" s="1">
        <v>0.19</v>
      </c>
      <c r="O16" s="7">
        <f t="shared" si="1"/>
        <v>0.34728143231690439</v>
      </c>
      <c r="P16" s="1">
        <f t="shared" si="2"/>
        <v>1.4133333333333333</v>
      </c>
      <c r="Q16" s="1">
        <f t="shared" si="3"/>
        <v>0.42333333333333334</v>
      </c>
      <c r="R16" s="1">
        <f t="shared" si="4"/>
        <v>0.50666666666666671</v>
      </c>
      <c r="S16" s="1">
        <f t="shared" si="5"/>
        <v>1.2083333333333333</v>
      </c>
      <c r="T16" s="1">
        <f t="shared" si="6"/>
        <v>0.82758620689655171</v>
      </c>
      <c r="U16" s="1">
        <v>1.8205223196633011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2.1586666666666674E-2</v>
      </c>
      <c r="C17" s="12">
        <v>0.375</v>
      </c>
      <c r="D17" s="12">
        <v>0.05</v>
      </c>
      <c r="E17" s="1">
        <v>0.3255277085736486</v>
      </c>
      <c r="F17" s="1">
        <v>0.34136302791352002</v>
      </c>
      <c r="G17" s="1">
        <v>14.62040843963617</v>
      </c>
      <c r="H17" s="1">
        <f t="shared" si="0"/>
        <v>1.1472630209585439E-3</v>
      </c>
      <c r="I17" s="1">
        <v>0.69353563525683259</v>
      </c>
      <c r="J17" s="1">
        <v>0.28499999999999998</v>
      </c>
      <c r="K17" s="1">
        <v>0.25</v>
      </c>
      <c r="L17" s="1">
        <v>0.53499999999999992</v>
      </c>
      <c r="M17" s="1">
        <v>0.13969999999999999</v>
      </c>
      <c r="N17" s="1">
        <v>0.23</v>
      </c>
      <c r="O17" s="7">
        <f t="shared" si="1"/>
        <v>0.36159185840980496</v>
      </c>
      <c r="P17" s="1">
        <f t="shared" si="2"/>
        <v>1.4266666666666665</v>
      </c>
      <c r="Q17" s="1">
        <f t="shared" si="3"/>
        <v>0.37253333333333333</v>
      </c>
      <c r="R17" s="1">
        <f t="shared" si="4"/>
        <v>0.6133333333333334</v>
      </c>
      <c r="S17" s="1">
        <f t="shared" si="5"/>
        <v>1.1399999999999999</v>
      </c>
      <c r="T17" s="1">
        <f t="shared" si="6"/>
        <v>1.1399999999999999</v>
      </c>
      <c r="U17" s="1">
        <v>2.2024049968184705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2.1586666666666674E-2</v>
      </c>
      <c r="C18" s="12">
        <v>0.375</v>
      </c>
      <c r="D18" s="12">
        <v>0.05</v>
      </c>
      <c r="E18" s="1">
        <v>0.33083353329694248</v>
      </c>
      <c r="F18" s="1">
        <v>0.33272177250054003</v>
      </c>
      <c r="G18" s="1">
        <v>14.644106131333523</v>
      </c>
      <c r="H18" s="1">
        <f>2.414*10^(-5)*10^(247.8/(G18+273.15-140))</f>
        <v>1.1465529414042242E-3</v>
      </c>
      <c r="I18" s="1">
        <v>0.72314536023863452</v>
      </c>
      <c r="J18" s="1">
        <v>0.23</v>
      </c>
      <c r="K18" s="1">
        <v>0.28999999999999998</v>
      </c>
      <c r="L18" s="1">
        <v>0.52</v>
      </c>
      <c r="M18" s="1">
        <v>0.15240000000000001</v>
      </c>
      <c r="N18" s="1">
        <v>0.17</v>
      </c>
      <c r="O18" s="7">
        <f t="shared" si="1"/>
        <v>0.37702961667179835</v>
      </c>
      <c r="P18" s="1">
        <f t="shared" si="2"/>
        <v>1.3866666666666667</v>
      </c>
      <c r="Q18" s="1">
        <f t="shared" si="3"/>
        <v>0.40640000000000004</v>
      </c>
      <c r="R18" s="1">
        <f t="shared" si="4"/>
        <v>0.45333333333333337</v>
      </c>
      <c r="S18" s="1">
        <f t="shared" si="5"/>
        <v>1.2608695652173911</v>
      </c>
      <c r="T18" s="1">
        <f t="shared" si="6"/>
        <v>0.79310344827586221</v>
      </c>
      <c r="U18" s="1">
        <v>1.5805665544279326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2.1586666666666674E-2</v>
      </c>
      <c r="C19" s="12">
        <v>0.375</v>
      </c>
      <c r="D19" s="12">
        <v>0.05</v>
      </c>
      <c r="E19" s="1">
        <v>0.33406740667705215</v>
      </c>
      <c r="F19" s="1">
        <v>0.31252487412533997</v>
      </c>
      <c r="G19" s="1">
        <v>16.206196022033641</v>
      </c>
      <c r="H19" s="1">
        <f t="shared" si="0"/>
        <v>1.1011798531008004E-3</v>
      </c>
      <c r="I19" s="1">
        <v>0.7774040854409151</v>
      </c>
      <c r="J19" s="1">
        <v>0.28000000000000003</v>
      </c>
      <c r="K19" s="1">
        <v>0.25</v>
      </c>
      <c r="L19" s="1">
        <v>0.53</v>
      </c>
      <c r="M19" s="1">
        <v>0.15875</v>
      </c>
      <c r="N19" s="1">
        <v>0.15</v>
      </c>
      <c r="O19" s="7">
        <f t="shared" si="1"/>
        <v>0.40531873735061391</v>
      </c>
      <c r="P19" s="1">
        <f t="shared" si="2"/>
        <v>1.4133333333333333</v>
      </c>
      <c r="Q19" s="1">
        <f t="shared" si="3"/>
        <v>0.42333333333333334</v>
      </c>
      <c r="R19" s="1">
        <f t="shared" si="4"/>
        <v>0.39999999999999997</v>
      </c>
      <c r="S19" s="1">
        <f t="shared" si="5"/>
        <v>1.1200000000000001</v>
      </c>
      <c r="T19" s="1">
        <f t="shared" si="6"/>
        <v>1.1200000000000001</v>
      </c>
      <c r="U19" s="1">
        <v>1.8507086196119131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2.1586666666666674E-2</v>
      </c>
      <c r="C20" s="12">
        <v>0.375</v>
      </c>
      <c r="D20" s="12">
        <v>0.05</v>
      </c>
      <c r="E20" s="1">
        <v>0.383955275507607</v>
      </c>
      <c r="F20" s="1">
        <v>0.34590328504481999</v>
      </c>
      <c r="G20" s="1">
        <v>13.704632123311301</v>
      </c>
      <c r="H20" s="1">
        <f>2.414*10^(-5)*10^(247.8/(G20+273.15-140))</f>
        <v>1.1752227761122691E-3</v>
      </c>
      <c r="I20" s="1">
        <v>0.80727825505613948</v>
      </c>
      <c r="J20" s="1">
        <v>0.28000000000000003</v>
      </c>
      <c r="K20" s="1">
        <v>0.23</v>
      </c>
      <c r="L20" s="1">
        <v>0.51</v>
      </c>
      <c r="M20" s="1">
        <v>0.1905</v>
      </c>
      <c r="N20" s="1">
        <v>0.2</v>
      </c>
      <c r="O20" s="7">
        <f t="shared" si="1"/>
        <v>0.4208943703252892</v>
      </c>
      <c r="P20" s="1">
        <f t="shared" si="2"/>
        <v>1.36</v>
      </c>
      <c r="Q20" s="1">
        <f t="shared" si="3"/>
        <v>0.50800000000000001</v>
      </c>
      <c r="R20" s="1">
        <f t="shared" si="4"/>
        <v>0.53333333333333333</v>
      </c>
      <c r="S20" s="1">
        <f t="shared" si="5"/>
        <v>1.2173913043478262</v>
      </c>
      <c r="T20" s="1">
        <f t="shared" si="6"/>
        <v>1.2173913043478262</v>
      </c>
      <c r="U20" s="1">
        <v>1.6303705218270206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2.1586666666666674E-2</v>
      </c>
      <c r="C21" s="12">
        <v>0.375</v>
      </c>
      <c r="D21" s="12">
        <v>0.05</v>
      </c>
      <c r="E21" s="1">
        <v>0.3798626453748386</v>
      </c>
      <c r="F21" s="1">
        <v>0.33465393222976003</v>
      </c>
      <c r="G21" s="1">
        <v>15.630896323766423</v>
      </c>
      <c r="H21" s="1">
        <f>2.414*10^(-5)*10^(247.8/(G21+273.15-140))</f>
        <v>1.1175672751005197E-3</v>
      </c>
      <c r="I21" s="1">
        <v>0.82552068117078048</v>
      </c>
      <c r="J21" s="1">
        <v>0.28499999999999998</v>
      </c>
      <c r="K21" s="1">
        <v>0.24</v>
      </c>
      <c r="L21" s="1">
        <v>0.52499999999999991</v>
      </c>
      <c r="M21" s="1">
        <v>0.20319999999999999</v>
      </c>
      <c r="N21" s="1">
        <v>0.25</v>
      </c>
      <c r="O21" s="7">
        <f>I21/SQRT(C21*9.81)</f>
        <v>0.43040550778580894</v>
      </c>
      <c r="P21" s="1">
        <f>L21/C21</f>
        <v>1.3999999999999997</v>
      </c>
      <c r="Q21" s="1">
        <f>M21/C21</f>
        <v>0.54186666666666661</v>
      </c>
      <c r="R21" s="1">
        <f>N21/C21</f>
        <v>0.66666666666666663</v>
      </c>
      <c r="S21" s="1">
        <f>MAX(J21:K21)/MIN(J21:K21)</f>
        <v>1.1875</v>
      </c>
      <c r="T21" s="1">
        <f>J21/K21</f>
        <v>1.1875</v>
      </c>
      <c r="U21" s="1">
        <v>2.9840136136497351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2.1586666666666674E-2</v>
      </c>
      <c r="C22" s="12">
        <v>0.375</v>
      </c>
      <c r="D22" s="12">
        <v>0.05</v>
      </c>
      <c r="E22" s="1">
        <v>0.41622435730287233</v>
      </c>
      <c r="F22" s="1">
        <v>0.34794383406457996</v>
      </c>
      <c r="G22" s="1">
        <v>16.839608873639744</v>
      </c>
      <c r="H22" s="1">
        <f>2.414*10^(-5)*10^(247.8/(G22+273.15-140))</f>
        <v>1.0835568815303405E-3</v>
      </c>
      <c r="I22" s="1">
        <v>0.86999278003246339</v>
      </c>
      <c r="J22" s="1">
        <v>0.245</v>
      </c>
      <c r="K22" s="1">
        <v>0.20499999999999999</v>
      </c>
      <c r="L22" s="1">
        <v>0.44999999999999996</v>
      </c>
      <c r="M22" s="1">
        <v>0.18415000000000001</v>
      </c>
      <c r="N22" s="1">
        <v>0.18</v>
      </c>
      <c r="O22" s="7">
        <f>I22/SQRT(C22*9.81)</f>
        <v>0.45359213015572569</v>
      </c>
      <c r="P22" s="1">
        <f>L22/C22</f>
        <v>1.2</v>
      </c>
      <c r="Q22" s="1">
        <f>M22/C22</f>
        <v>0.49106666666666671</v>
      </c>
      <c r="R22" s="1">
        <f>N22/C22</f>
        <v>0.48</v>
      </c>
      <c r="S22" s="1">
        <f>MAX(J22:K22)/MIN(J22:K22)</f>
        <v>1.1951219512195121</v>
      </c>
      <c r="T22" s="1">
        <f>J22/K22</f>
        <v>1.1951219512195121</v>
      </c>
      <c r="U22" s="1">
        <v>2.2581376505368502</v>
      </c>
      <c r="V22" s="1"/>
      <c r="W22" s="1"/>
      <c r="X22" s="1"/>
      <c r="Y22" s="1"/>
      <c r="Z22" s="1"/>
    </row>
    <row r="23" spans="1:26" x14ac:dyDescent="0.3">
      <c r="A23" s="5" t="s">
        <v>41</v>
      </c>
      <c r="B23" s="12">
        <v>2.1586666666666674E-2</v>
      </c>
      <c r="C23" s="12">
        <v>0.375</v>
      </c>
      <c r="D23" s="12">
        <v>0.05</v>
      </c>
      <c r="E23" s="1">
        <v>0.40831045270368405</v>
      </c>
      <c r="F23" s="1">
        <v>0.32514445263219088</v>
      </c>
      <c r="G23" s="1">
        <v>14.863609254360144</v>
      </c>
      <c r="H23" s="1">
        <f>2.414*10^(-5)*10^(247.8/(G23+273.15-140))</f>
        <v>1.1400073272505478E-3</v>
      </c>
      <c r="I23" s="1">
        <v>0.91329578009958767</v>
      </c>
      <c r="J23" s="1">
        <v>0.26</v>
      </c>
      <c r="K23" s="1">
        <v>0.21</v>
      </c>
      <c r="L23" s="1">
        <v>0.47</v>
      </c>
      <c r="M23" s="1">
        <v>0.2286</v>
      </c>
      <c r="N23" s="1">
        <v>0.19</v>
      </c>
      <c r="O23" s="7">
        <f>I23/SQRT(C23*9.81)</f>
        <v>0.47616921411939661</v>
      </c>
      <c r="P23" s="1">
        <f>L23/C23</f>
        <v>1.2533333333333332</v>
      </c>
      <c r="Q23" s="1">
        <f>M23/C23</f>
        <v>0.60960000000000003</v>
      </c>
      <c r="R23" s="1">
        <f>N23/C23</f>
        <v>0.50666666666666671</v>
      </c>
      <c r="S23" s="1">
        <f>MAX(J23:K23)/MIN(J23:K23)</f>
        <v>1.2380952380952381</v>
      </c>
      <c r="T23" s="1">
        <f>J23/K23</f>
        <v>1.2380952380952381</v>
      </c>
      <c r="U23" s="1">
        <v>3.151341615619053</v>
      </c>
      <c r="V23" s="1"/>
      <c r="W23" s="1"/>
      <c r="X23" s="1"/>
      <c r="Y23" s="1"/>
      <c r="Z23" s="1"/>
    </row>
    <row r="24" spans="1:26" x14ac:dyDescent="0.3">
      <c r="Z24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G27" sqref="G27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2.9260000000000001E-2</v>
      </c>
      <c r="C3" s="12">
        <v>0.375</v>
      </c>
      <c r="D3" s="12">
        <v>0.05</v>
      </c>
      <c r="E3" s="1">
        <v>0.10192413210605202</v>
      </c>
      <c r="F3" s="1">
        <v>0.31716832577582327</v>
      </c>
      <c r="G3" s="1">
        <v>22.101624608039799</v>
      </c>
      <c r="H3" s="1">
        <f>2.414*10^(-5)*10^(247.8/(G3+273.15-140))</f>
        <v>9.5247992045134698E-4</v>
      </c>
      <c r="I3" s="1">
        <v>0.23371388473408725</v>
      </c>
      <c r="J3" s="1">
        <v>0.435</v>
      </c>
      <c r="K3" s="1">
        <v>0.47</v>
      </c>
      <c r="L3" s="1">
        <v>0.90500000000000003</v>
      </c>
      <c r="M3" s="1">
        <v>5.0799999999999998E-2</v>
      </c>
      <c r="N3" s="1">
        <v>0.41</v>
      </c>
      <c r="O3" s="7">
        <f>I3/SQRT(C3*9.81)</f>
        <v>0.12185248114306033</v>
      </c>
      <c r="P3" s="1">
        <f>L3/C3</f>
        <v>2.4133333333333336</v>
      </c>
      <c r="Q3" s="1">
        <f>M3/C3</f>
        <v>0.13546666666666665</v>
      </c>
      <c r="R3" s="1">
        <f>N3/C3</f>
        <v>1.0933333333333333</v>
      </c>
      <c r="S3" s="1">
        <f>MAX(J3:K3)/MIN(J3:K3)</f>
        <v>1.0804597701149425</v>
      </c>
      <c r="T3" s="1">
        <f>J3/K3</f>
        <v>0.92553191489361708</v>
      </c>
      <c r="U3" s="1">
        <v>0.83057963570212534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2.9260000000000001E-2</v>
      </c>
      <c r="C4" s="12">
        <v>0.375</v>
      </c>
      <c r="D4" s="12">
        <v>0.05</v>
      </c>
      <c r="E4" s="1">
        <v>0.10516982711972064</v>
      </c>
      <c r="F4" s="1">
        <v>0.29505207230954111</v>
      </c>
      <c r="G4" s="1">
        <v>21.901923315865595</v>
      </c>
      <c r="H4" s="1">
        <f t="shared" ref="H4:H19" si="0">2.414*10^(-5)*10^(247.8/(G4+273.15-140))</f>
        <v>9.5699919432077338E-4</v>
      </c>
      <c r="I4" s="1">
        <v>0.25923270559481881</v>
      </c>
      <c r="J4" s="1">
        <v>0.42499999999999999</v>
      </c>
      <c r="K4" s="1">
        <v>0.48499999999999999</v>
      </c>
      <c r="L4" s="1">
        <v>0.90999999999999992</v>
      </c>
      <c r="M4" s="1">
        <v>5.0799999999999998E-2</v>
      </c>
      <c r="N4" s="1">
        <v>0.54</v>
      </c>
      <c r="O4" s="7">
        <f t="shared" ref="O4:O20" si="1">I4/SQRT(C4*9.81)</f>
        <v>0.13515734594073103</v>
      </c>
      <c r="P4" s="1">
        <f t="shared" ref="P4:P20" si="2">L4/C4</f>
        <v>2.4266666666666663</v>
      </c>
      <c r="Q4" s="1">
        <f t="shared" ref="Q4:Q20" si="3">M4/C4</f>
        <v>0.13546666666666665</v>
      </c>
      <c r="R4" s="1">
        <f t="shared" ref="R4:R20" si="4">N4/C4</f>
        <v>1.4400000000000002</v>
      </c>
      <c r="S4" s="1">
        <f t="shared" ref="S4:S20" si="5">MAX(J4:K4)/MIN(J4:K4)</f>
        <v>1.1411764705882352</v>
      </c>
      <c r="T4" s="1">
        <f t="shared" ref="T4:T20" si="6">J4/K4</f>
        <v>0.87628865979381443</v>
      </c>
      <c r="U4" s="1">
        <v>1.0592764508586601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2.9260000000000001E-2</v>
      </c>
      <c r="C5" s="12">
        <v>0.375</v>
      </c>
      <c r="D5" s="12">
        <v>0.05</v>
      </c>
      <c r="E5" s="1">
        <v>0.13114119737511568</v>
      </c>
      <c r="F5" s="1">
        <v>0.32863684538351712</v>
      </c>
      <c r="G5" s="1">
        <v>21.992027282714815</v>
      </c>
      <c r="H5" s="1">
        <f t="shared" si="0"/>
        <v>9.5495603684936663E-4</v>
      </c>
      <c r="I5" s="1">
        <v>0.29021522575020126</v>
      </c>
      <c r="J5" s="1">
        <v>0.35</v>
      </c>
      <c r="K5" s="1">
        <v>0.40500000000000003</v>
      </c>
      <c r="L5" s="1">
        <v>0.755</v>
      </c>
      <c r="M5" s="1">
        <v>3.8100000000000002E-2</v>
      </c>
      <c r="N5" s="1">
        <v>0.4</v>
      </c>
      <c r="O5" s="7">
        <f t="shared" si="1"/>
        <v>0.15131084472533959</v>
      </c>
      <c r="P5" s="1">
        <f t="shared" si="2"/>
        <v>2.0133333333333332</v>
      </c>
      <c r="Q5" s="1">
        <f t="shared" si="3"/>
        <v>0.10160000000000001</v>
      </c>
      <c r="R5" s="1">
        <f t="shared" si="4"/>
        <v>1.0666666666666667</v>
      </c>
      <c r="S5" s="1">
        <f t="shared" si="5"/>
        <v>1.1571428571428573</v>
      </c>
      <c r="T5" s="1">
        <f t="shared" si="6"/>
        <v>0.86419753086419737</v>
      </c>
      <c r="U5" s="1">
        <v>1.3754741287459951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2.9260000000000001E-2</v>
      </c>
      <c r="C6" s="12">
        <v>0.375</v>
      </c>
      <c r="D6" s="12">
        <v>0.05</v>
      </c>
      <c r="E6" s="1">
        <v>0.13501856423812084</v>
      </c>
      <c r="F6" s="1">
        <v>0.33410908712770843</v>
      </c>
      <c r="G6" s="1">
        <v>22.169812289151228</v>
      </c>
      <c r="H6" s="1">
        <f t="shared" si="0"/>
        <v>9.5094436530457761E-4</v>
      </c>
      <c r="I6" s="1">
        <v>0.29390197162872228</v>
      </c>
      <c r="J6" s="1">
        <v>0.51</v>
      </c>
      <c r="K6" s="1">
        <v>0.46</v>
      </c>
      <c r="L6" s="1">
        <v>0.97</v>
      </c>
      <c r="M6" s="1">
        <v>4.4450000000000003E-2</v>
      </c>
      <c r="N6" s="1">
        <v>0.59</v>
      </c>
      <c r="O6" s="7">
        <f t="shared" si="1"/>
        <v>0.15323302035111755</v>
      </c>
      <c r="P6" s="1">
        <f t="shared" si="2"/>
        <v>2.5866666666666664</v>
      </c>
      <c r="Q6" s="1">
        <f t="shared" si="3"/>
        <v>0.11853333333333334</v>
      </c>
      <c r="R6" s="1">
        <f t="shared" si="4"/>
        <v>1.5733333333333333</v>
      </c>
      <c r="S6" s="1">
        <f t="shared" si="5"/>
        <v>1.1086956521739131</v>
      </c>
      <c r="T6" s="1">
        <f t="shared" si="6"/>
        <v>1.1086956521739131</v>
      </c>
      <c r="U6" s="1">
        <v>1.4236946771246723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2.9260000000000001E-2</v>
      </c>
      <c r="C7" s="12">
        <v>0.375</v>
      </c>
      <c r="D7" s="12">
        <v>0.05</v>
      </c>
      <c r="E7" s="1">
        <v>0.15774923188577719</v>
      </c>
      <c r="F7" s="1">
        <v>0.34251675073232535</v>
      </c>
      <c r="G7" s="1">
        <v>22.251727739969834</v>
      </c>
      <c r="H7" s="1">
        <f t="shared" si="0"/>
        <v>9.4910471699808643E-4</v>
      </c>
      <c r="I7" s="1">
        <v>0.33495212673089159</v>
      </c>
      <c r="J7" s="1">
        <v>0.46</v>
      </c>
      <c r="K7" s="1">
        <v>0.41499999999999998</v>
      </c>
      <c r="L7" s="1">
        <v>0.875</v>
      </c>
      <c r="M7" s="1">
        <v>4.1279999999999997E-2</v>
      </c>
      <c r="N7" s="1">
        <v>0.43</v>
      </c>
      <c r="O7" s="7">
        <f t="shared" si="1"/>
        <v>0.17463552819183906</v>
      </c>
      <c r="P7" s="1">
        <f t="shared" si="2"/>
        <v>2.3333333333333335</v>
      </c>
      <c r="Q7" s="1">
        <f t="shared" si="3"/>
        <v>0.11008</v>
      </c>
      <c r="R7" s="1">
        <f t="shared" si="4"/>
        <v>1.1466666666666667</v>
      </c>
      <c r="S7" s="1">
        <f t="shared" si="5"/>
        <v>1.1084337349397591</v>
      </c>
      <c r="T7" s="1">
        <f t="shared" si="6"/>
        <v>1.1084337349397591</v>
      </c>
      <c r="U7" s="1">
        <v>1.2991084427345576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2.9260000000000001E-2</v>
      </c>
      <c r="C8" s="12">
        <v>0.375</v>
      </c>
      <c r="D8" s="12">
        <v>0.05</v>
      </c>
      <c r="E8" s="1">
        <v>0.17130723699925271</v>
      </c>
      <c r="F8" s="1">
        <v>0.34532011914751376</v>
      </c>
      <c r="G8" s="1">
        <v>20.625788824898812</v>
      </c>
      <c r="H8" s="1">
        <f t="shared" si="0"/>
        <v>9.8667538307516882E-4</v>
      </c>
      <c r="I8" s="1">
        <v>0.36078720742240011</v>
      </c>
      <c r="J8" s="1">
        <v>0.38</v>
      </c>
      <c r="K8" s="1">
        <v>0.46</v>
      </c>
      <c r="L8" s="1">
        <v>0.84000000000000008</v>
      </c>
      <c r="M8" s="1">
        <v>5.7149999999999999E-2</v>
      </c>
      <c r="N8" s="1">
        <v>0.54</v>
      </c>
      <c r="O8" s="7">
        <f t="shared" si="1"/>
        <v>0.18810528282953748</v>
      </c>
      <c r="P8" s="1">
        <f t="shared" si="2"/>
        <v>2.2400000000000002</v>
      </c>
      <c r="Q8" s="1">
        <f t="shared" si="3"/>
        <v>0.15240000000000001</v>
      </c>
      <c r="R8" s="1">
        <f t="shared" si="4"/>
        <v>1.4400000000000002</v>
      </c>
      <c r="S8" s="1">
        <f t="shared" si="5"/>
        <v>1.2105263157894737</v>
      </c>
      <c r="T8" s="1">
        <f t="shared" si="6"/>
        <v>0.82608695652173914</v>
      </c>
      <c r="U8" s="1">
        <v>1.4358084157456821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2.9260000000000001E-2</v>
      </c>
      <c r="C9" s="12">
        <v>0.375</v>
      </c>
      <c r="D9" s="12">
        <v>0.05</v>
      </c>
      <c r="E9" s="1">
        <v>0.18964359348267443</v>
      </c>
      <c r="F9" s="1">
        <v>0.33850810981775198</v>
      </c>
      <c r="G9" s="1">
        <v>20.194263872892918</v>
      </c>
      <c r="H9" s="1">
        <f t="shared" si="0"/>
        <v>9.970318360487992E-4</v>
      </c>
      <c r="I9" s="1">
        <v>0.40744256767201426</v>
      </c>
      <c r="J9" s="1">
        <v>0.59</v>
      </c>
      <c r="K9" s="1">
        <v>0.42</v>
      </c>
      <c r="L9" s="1">
        <v>1.01</v>
      </c>
      <c r="M9" s="1">
        <v>5.398E-2</v>
      </c>
      <c r="N9" s="1">
        <v>0.5</v>
      </c>
      <c r="O9" s="7">
        <f t="shared" si="1"/>
        <v>0.21243020221336911</v>
      </c>
      <c r="P9" s="1">
        <f t="shared" si="2"/>
        <v>2.6933333333333334</v>
      </c>
      <c r="Q9" s="1">
        <f t="shared" si="3"/>
        <v>0.14394666666666667</v>
      </c>
      <c r="R9" s="1">
        <f t="shared" si="4"/>
        <v>1.3333333333333333</v>
      </c>
      <c r="S9" s="1">
        <f t="shared" si="5"/>
        <v>1.4047619047619047</v>
      </c>
      <c r="T9" s="1">
        <f t="shared" si="6"/>
        <v>1.4047619047619047</v>
      </c>
      <c r="U9" s="1">
        <v>1.6983396854448511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2.9260000000000001E-2</v>
      </c>
      <c r="C10" s="12">
        <v>0.375</v>
      </c>
      <c r="D10" s="12">
        <v>0.05</v>
      </c>
      <c r="E10" s="1">
        <v>0.18885340817528021</v>
      </c>
      <c r="F10" s="1">
        <v>0.32342233617352273</v>
      </c>
      <c r="G10" s="1">
        <v>20.364236354827828</v>
      </c>
      <c r="H10" s="1">
        <f t="shared" si="0"/>
        <v>9.9293268295754357E-4</v>
      </c>
      <c r="I10" s="1">
        <v>0.42467052474908729</v>
      </c>
      <c r="J10" s="1">
        <v>0.47499999999999998</v>
      </c>
      <c r="K10" s="1">
        <v>0.37</v>
      </c>
      <c r="L10" s="1">
        <v>0.84499999999999997</v>
      </c>
      <c r="M10" s="1">
        <v>7.6200000000000004E-2</v>
      </c>
      <c r="N10" s="1">
        <v>0.36</v>
      </c>
      <c r="O10" s="7">
        <f t="shared" si="1"/>
        <v>0.2214124212940026</v>
      </c>
      <c r="P10" s="1">
        <f t="shared" si="2"/>
        <v>2.2533333333333334</v>
      </c>
      <c r="Q10" s="1">
        <f t="shared" si="3"/>
        <v>0.20320000000000002</v>
      </c>
      <c r="R10" s="1">
        <f t="shared" si="4"/>
        <v>0.96</v>
      </c>
      <c r="S10" s="1">
        <f t="shared" si="5"/>
        <v>1.2837837837837838</v>
      </c>
      <c r="T10" s="1">
        <f t="shared" si="6"/>
        <v>1.2837837837837838</v>
      </c>
      <c r="U10" s="1">
        <v>1.2320381970898389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2.9260000000000001E-2</v>
      </c>
      <c r="C11" s="12">
        <v>0.375</v>
      </c>
      <c r="D11" s="12">
        <v>0.05</v>
      </c>
      <c r="E11" s="1">
        <v>0.21086065779325902</v>
      </c>
      <c r="F11" s="1">
        <v>0.33436030210390899</v>
      </c>
      <c r="G11" s="1">
        <v>20.604637145996058</v>
      </c>
      <c r="H11" s="1">
        <f t="shared" si="0"/>
        <v>9.871791513198858E-4</v>
      </c>
      <c r="I11" s="1">
        <v>0.45864656989144376</v>
      </c>
      <c r="J11" s="1">
        <v>0.34</v>
      </c>
      <c r="K11" s="1">
        <v>0.39500000000000002</v>
      </c>
      <c r="L11" s="1">
        <v>0.7350000000000001</v>
      </c>
      <c r="M11" s="1">
        <v>9.5250000000000001E-2</v>
      </c>
      <c r="N11" s="1">
        <v>0.37</v>
      </c>
      <c r="O11" s="7">
        <f t="shared" si="1"/>
        <v>0.23912666794535239</v>
      </c>
      <c r="P11" s="1">
        <f t="shared" si="2"/>
        <v>1.9600000000000002</v>
      </c>
      <c r="Q11" s="1">
        <f t="shared" si="3"/>
        <v>0.254</v>
      </c>
      <c r="R11" s="1">
        <f t="shared" si="4"/>
        <v>0.98666666666666669</v>
      </c>
      <c r="S11" s="1">
        <f t="shared" si="5"/>
        <v>1.1617647058823528</v>
      </c>
      <c r="T11" s="1">
        <f t="shared" si="6"/>
        <v>0.86075949367088611</v>
      </c>
      <c r="U11" s="1">
        <v>1.4390759858299436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2.9260000000000001E-2</v>
      </c>
      <c r="C12" s="12">
        <v>0.375</v>
      </c>
      <c r="D12" s="12">
        <v>0.05</v>
      </c>
      <c r="E12" s="1">
        <v>0.22622503039056532</v>
      </c>
      <c r="F12" s="1">
        <v>0.32786624650915103</v>
      </c>
      <c r="G12" s="1">
        <v>20.811665101484774</v>
      </c>
      <c r="H12" s="1">
        <f t="shared" si="0"/>
        <v>9.8226534526640679E-4</v>
      </c>
      <c r="I12" s="1">
        <v>0.50181223770745775</v>
      </c>
      <c r="J12" s="1">
        <v>0.27500000000000002</v>
      </c>
      <c r="K12" s="1">
        <v>0.32500000000000001</v>
      </c>
      <c r="L12" s="1">
        <v>0.60000000000000009</v>
      </c>
      <c r="M12" s="1">
        <v>0.10795</v>
      </c>
      <c r="N12" s="1">
        <v>0.26</v>
      </c>
      <c r="O12" s="7">
        <f t="shared" si="1"/>
        <v>0.2616321503627233</v>
      </c>
      <c r="P12" s="1">
        <f t="shared" si="2"/>
        <v>1.6000000000000003</v>
      </c>
      <c r="Q12" s="1">
        <f t="shared" si="3"/>
        <v>0.28786666666666666</v>
      </c>
      <c r="R12" s="1">
        <f t="shared" si="4"/>
        <v>0.69333333333333336</v>
      </c>
      <c r="S12" s="1">
        <f t="shared" si="5"/>
        <v>1.1818181818181817</v>
      </c>
      <c r="T12" s="1">
        <f t="shared" si="6"/>
        <v>0.84615384615384615</v>
      </c>
      <c r="U12" s="1">
        <v>1.4190894798591229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2.9260000000000001E-2</v>
      </c>
      <c r="C13" s="12">
        <v>0.375</v>
      </c>
      <c r="D13" s="12">
        <v>0.05</v>
      </c>
      <c r="E13" s="1">
        <v>0.28007267177711087</v>
      </c>
      <c r="F13" s="1">
        <v>0.39428022988150413</v>
      </c>
      <c r="G13" s="1">
        <v>17.598251862959373</v>
      </c>
      <c r="H13" s="1">
        <f t="shared" si="0"/>
        <v>1.0630101766557108E-3</v>
      </c>
      <c r="I13" s="1">
        <v>0.51661026955146849</v>
      </c>
      <c r="J13" s="1">
        <v>0.28000000000000003</v>
      </c>
      <c r="K13" s="1">
        <v>0.35499999999999998</v>
      </c>
      <c r="L13" s="1">
        <v>0.63500000000000001</v>
      </c>
      <c r="M13" s="1">
        <v>0.1016</v>
      </c>
      <c r="N13" s="1">
        <v>0.18</v>
      </c>
      <c r="O13" s="7">
        <f t="shared" si="1"/>
        <v>0.26934746816798905</v>
      </c>
      <c r="P13" s="1">
        <f t="shared" si="2"/>
        <v>1.6933333333333334</v>
      </c>
      <c r="Q13" s="1">
        <f t="shared" si="3"/>
        <v>0.2709333333333333</v>
      </c>
      <c r="R13" s="1">
        <f t="shared" si="4"/>
        <v>0.48</v>
      </c>
      <c r="S13" s="1">
        <f t="shared" si="5"/>
        <v>1.2678571428571426</v>
      </c>
      <c r="T13" s="1">
        <f t="shared" si="6"/>
        <v>0.78873239436619724</v>
      </c>
      <c r="U13" s="1">
        <v>1.3635258459933945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2.9260000000000001E-2</v>
      </c>
      <c r="C14" s="12">
        <v>0.375</v>
      </c>
      <c r="D14" s="12">
        <v>0.05</v>
      </c>
      <c r="E14" s="1">
        <v>0.28010483671691827</v>
      </c>
      <c r="F14" s="1">
        <v>0.37321002658536029</v>
      </c>
      <c r="G14" s="1">
        <v>17.999380111694283</v>
      </c>
      <c r="H14" s="1">
        <f t="shared" si="0"/>
        <v>1.0523858936880887E-3</v>
      </c>
      <c r="I14" s="1">
        <v>0.54583905578646652</v>
      </c>
      <c r="J14" s="1">
        <v>0.29499999999999998</v>
      </c>
      <c r="K14" s="1">
        <v>0.28000000000000003</v>
      </c>
      <c r="L14" s="1">
        <v>0.57499999999999996</v>
      </c>
      <c r="M14" s="1">
        <v>9.8424999999999999E-2</v>
      </c>
      <c r="N14" s="1">
        <v>0.23</v>
      </c>
      <c r="O14" s="7">
        <f t="shared" si="1"/>
        <v>0.284586614646543</v>
      </c>
      <c r="P14" s="1">
        <f t="shared" si="2"/>
        <v>1.5333333333333332</v>
      </c>
      <c r="Q14" s="1">
        <f t="shared" si="3"/>
        <v>0.26246666666666668</v>
      </c>
      <c r="R14" s="1">
        <f t="shared" si="4"/>
        <v>0.6133333333333334</v>
      </c>
      <c r="S14" s="1">
        <f t="shared" si="5"/>
        <v>1.0535714285714284</v>
      </c>
      <c r="T14" s="1">
        <f t="shared" si="6"/>
        <v>1.0535714285714284</v>
      </c>
      <c r="U14" s="1">
        <v>1.2036765334347441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2.9260000000000001E-2</v>
      </c>
      <c r="C15" s="12">
        <v>0.375</v>
      </c>
      <c r="D15" s="12">
        <v>0.05</v>
      </c>
      <c r="E15" s="1">
        <v>0.30000121218273323</v>
      </c>
      <c r="F15" s="1">
        <v>0.3795474347992408</v>
      </c>
      <c r="G15" s="1">
        <v>18.526706457138022</v>
      </c>
      <c r="H15" s="1">
        <f t="shared" si="0"/>
        <v>1.0386644609230496E-3</v>
      </c>
      <c r="I15" s="1">
        <v>0.57484962290594033</v>
      </c>
      <c r="J15" s="1">
        <v>0.33</v>
      </c>
      <c r="K15" s="1">
        <v>0.26</v>
      </c>
      <c r="L15" s="1">
        <v>0.59000000000000008</v>
      </c>
      <c r="M15" s="1">
        <v>0.104778</v>
      </c>
      <c r="N15" s="1">
        <v>0.2</v>
      </c>
      <c r="O15" s="7">
        <f t="shared" si="1"/>
        <v>0.29971198722291859</v>
      </c>
      <c r="P15" s="1">
        <f t="shared" si="2"/>
        <v>1.5733333333333335</v>
      </c>
      <c r="Q15" s="1">
        <f t="shared" si="3"/>
        <v>0.27940799999999999</v>
      </c>
      <c r="R15" s="1">
        <f t="shared" si="4"/>
        <v>0.53333333333333333</v>
      </c>
      <c r="S15" s="1">
        <f t="shared" si="5"/>
        <v>1.2692307692307692</v>
      </c>
      <c r="T15" s="1">
        <f t="shared" si="6"/>
        <v>1.2692307692307692</v>
      </c>
      <c r="U15" s="1">
        <v>1.3115660692719509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2.9260000000000001E-2</v>
      </c>
      <c r="C16" s="12">
        <v>0.375</v>
      </c>
      <c r="D16" s="12">
        <v>0.05</v>
      </c>
      <c r="E16" s="1">
        <v>0.30117579054005511</v>
      </c>
      <c r="F16" s="1">
        <v>0.35432374379069803</v>
      </c>
      <c r="G16" s="1">
        <v>18.882145074697583</v>
      </c>
      <c r="H16" s="1">
        <f t="shared" si="0"/>
        <v>1.0295696392454829E-3</v>
      </c>
      <c r="I16" s="1">
        <v>0.61818306679433954</v>
      </c>
      <c r="J16" s="1">
        <v>0.30499999999999999</v>
      </c>
      <c r="K16" s="1">
        <v>0.32</v>
      </c>
      <c r="L16" s="1">
        <v>0.625</v>
      </c>
      <c r="M16" s="1">
        <v>0.10795</v>
      </c>
      <c r="N16" s="1">
        <v>0.19</v>
      </c>
      <c r="O16" s="7">
        <f t="shared" si="1"/>
        <v>0.32230494382146552</v>
      </c>
      <c r="P16" s="1">
        <f t="shared" si="2"/>
        <v>1.6666666666666667</v>
      </c>
      <c r="Q16" s="1">
        <f t="shared" si="3"/>
        <v>0.28786666666666666</v>
      </c>
      <c r="R16" s="1">
        <f t="shared" si="4"/>
        <v>0.50666666666666671</v>
      </c>
      <c r="S16" s="1">
        <f t="shared" si="5"/>
        <v>1.0491803278688525</v>
      </c>
      <c r="T16" s="1">
        <f t="shared" si="6"/>
        <v>0.953125</v>
      </c>
      <c r="U16" s="1">
        <v>1.3167454996077406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2.9260000000000001E-2</v>
      </c>
      <c r="C17" s="12">
        <v>0.375</v>
      </c>
      <c r="D17" s="12">
        <v>0.05</v>
      </c>
      <c r="E17" s="1">
        <v>0.32766083792474632</v>
      </c>
      <c r="F17" s="1">
        <v>0.37159682408589123</v>
      </c>
      <c r="G17" s="1">
        <v>19.015812767876476</v>
      </c>
      <c r="H17" s="1">
        <f t="shared" si="0"/>
        <v>1.0261809560708581E-3</v>
      </c>
      <c r="I17" s="1">
        <v>0.64128317512992716</v>
      </c>
      <c r="J17" s="1">
        <v>0.255</v>
      </c>
      <c r="K17" s="1">
        <v>0.29499999999999998</v>
      </c>
      <c r="L17" s="1">
        <v>0.55000000000000004</v>
      </c>
      <c r="M17" s="1">
        <v>0.1143</v>
      </c>
      <c r="N17" s="1">
        <v>0.18</v>
      </c>
      <c r="O17" s="7">
        <f t="shared" si="1"/>
        <v>0.33434875336477715</v>
      </c>
      <c r="P17" s="1">
        <f t="shared" si="2"/>
        <v>1.4666666666666668</v>
      </c>
      <c r="Q17" s="1">
        <f t="shared" si="3"/>
        <v>0.30480000000000002</v>
      </c>
      <c r="R17" s="1">
        <f t="shared" si="4"/>
        <v>0.48</v>
      </c>
      <c r="S17" s="1">
        <f t="shared" si="5"/>
        <v>1.1568627450980391</v>
      </c>
      <c r="T17" s="1">
        <f t="shared" si="6"/>
        <v>0.86440677966101698</v>
      </c>
      <c r="U17" s="1">
        <v>1.2547289351540203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2.9260000000000001E-2</v>
      </c>
      <c r="C18" s="12">
        <v>0.375</v>
      </c>
      <c r="D18" s="12">
        <v>0.05</v>
      </c>
      <c r="E18" s="1">
        <v>0.33958389351491802</v>
      </c>
      <c r="F18" s="1">
        <v>0.37348048910940423</v>
      </c>
      <c r="G18" s="1">
        <v>19.581313451131148</v>
      </c>
      <c r="H18" s="1">
        <f>2.414*10^(-5)*10^(247.8/(G18+273.15-140))</f>
        <v>1.0120322220777979E-3</v>
      </c>
      <c r="I18" s="1">
        <v>0.66126641571935096</v>
      </c>
      <c r="J18" s="1">
        <v>0.24</v>
      </c>
      <c r="K18" s="1">
        <v>0.32</v>
      </c>
      <c r="L18" s="1">
        <v>0.56000000000000005</v>
      </c>
      <c r="M18" s="1">
        <v>0.127</v>
      </c>
      <c r="N18" s="1">
        <v>0.19500000000000001</v>
      </c>
      <c r="O18" s="7">
        <f t="shared" si="1"/>
        <v>0.34476750726068062</v>
      </c>
      <c r="P18" s="1">
        <f t="shared" si="2"/>
        <v>1.4933333333333334</v>
      </c>
      <c r="Q18" s="1">
        <f t="shared" si="3"/>
        <v>0.33866666666666667</v>
      </c>
      <c r="R18" s="1">
        <f t="shared" si="4"/>
        <v>0.52</v>
      </c>
      <c r="S18" s="1">
        <f t="shared" si="5"/>
        <v>1.3333333333333335</v>
      </c>
      <c r="T18" s="1">
        <f t="shared" si="6"/>
        <v>0.75</v>
      </c>
      <c r="U18" s="1">
        <v>1.4838775051998581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2.9260000000000001E-2</v>
      </c>
      <c r="C19" s="12">
        <v>0.375</v>
      </c>
      <c r="D19" s="12">
        <v>0.05</v>
      </c>
      <c r="E19" s="1">
        <v>0.34938252647861345</v>
      </c>
      <c r="F19" s="1">
        <v>0.36162439596105361</v>
      </c>
      <c r="G19" s="1">
        <v>19.879523383246468</v>
      </c>
      <c r="H19" s="1">
        <f t="shared" si="0"/>
        <v>1.0046913064304752E-3</v>
      </c>
      <c r="I19" s="1">
        <v>0.70265276826318668</v>
      </c>
      <c r="J19" s="1">
        <v>0.23</v>
      </c>
      <c r="K19" s="1">
        <v>0.26500000000000001</v>
      </c>
      <c r="L19" s="1">
        <v>0.495</v>
      </c>
      <c r="M19" s="1">
        <v>0.123825</v>
      </c>
      <c r="N19" s="1">
        <v>0.19</v>
      </c>
      <c r="O19" s="7">
        <f t="shared" si="1"/>
        <v>0.36634529990515957</v>
      </c>
      <c r="P19" s="1">
        <f t="shared" si="2"/>
        <v>1.32</v>
      </c>
      <c r="Q19" s="1">
        <f t="shared" si="3"/>
        <v>0.33019999999999999</v>
      </c>
      <c r="R19" s="1">
        <f t="shared" si="4"/>
        <v>0.50666666666666671</v>
      </c>
      <c r="S19" s="1">
        <f t="shared" si="5"/>
        <v>1.1521739130434783</v>
      </c>
      <c r="T19" s="1">
        <f t="shared" si="6"/>
        <v>0.86792452830188682</v>
      </c>
      <c r="U19" s="1">
        <v>2.082703718371024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2.9260000000000001E-2</v>
      </c>
      <c r="C20" s="12">
        <v>0.375</v>
      </c>
      <c r="D20" s="12">
        <v>0.05</v>
      </c>
      <c r="E20" s="1">
        <v>0.34833163733486849</v>
      </c>
      <c r="F20" s="1">
        <v>0.34294387414129751</v>
      </c>
      <c r="G20" s="1">
        <v>20.135130167007389</v>
      </c>
      <c r="H20" s="1">
        <f>2.414*10^(-5)*10^(247.8/(G20+273.15-140))</f>
        <v>9.9846404139412371E-4</v>
      </c>
      <c r="I20" s="1">
        <v>0.73869842554915588</v>
      </c>
      <c r="J20" s="1">
        <v>0.24</v>
      </c>
      <c r="K20" s="1">
        <v>0.28999999999999998</v>
      </c>
      <c r="L20" s="1">
        <v>0.53</v>
      </c>
      <c r="M20" s="1">
        <v>0.127</v>
      </c>
      <c r="N20" s="1">
        <v>0.22</v>
      </c>
      <c r="O20" s="7">
        <f t="shared" si="1"/>
        <v>0.3851385897421119</v>
      </c>
      <c r="P20" s="1">
        <f t="shared" si="2"/>
        <v>1.4133333333333333</v>
      </c>
      <c r="Q20" s="1">
        <f t="shared" si="3"/>
        <v>0.33866666666666667</v>
      </c>
      <c r="R20" s="1">
        <f t="shared" si="4"/>
        <v>0.58666666666666667</v>
      </c>
      <c r="S20" s="1">
        <f t="shared" si="5"/>
        <v>1.2083333333333333</v>
      </c>
      <c r="T20" s="1">
        <f t="shared" si="6"/>
        <v>0.82758620689655171</v>
      </c>
      <c r="U20" s="1">
        <v>2.0305115534391436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2.9260000000000001E-2</v>
      </c>
      <c r="C21" s="12">
        <v>0.375</v>
      </c>
      <c r="D21" s="12">
        <v>0.05</v>
      </c>
      <c r="E21" s="1">
        <v>0.39386645660703717</v>
      </c>
      <c r="F21" s="1">
        <v>0.3710942721009195</v>
      </c>
      <c r="G21" s="1">
        <v>19.264398228038392</v>
      </c>
      <c r="H21" s="1">
        <f>2.414*10^(-5)*10^(247.8/(G21+273.15-140))</f>
        <v>1.0199242430193229E-3</v>
      </c>
      <c r="I21" s="1">
        <v>0.77190178780217134</v>
      </c>
      <c r="J21" s="1">
        <v>0.33</v>
      </c>
      <c r="K21" s="1">
        <v>0.23499999999999999</v>
      </c>
      <c r="L21" s="1">
        <v>0.56499999999999995</v>
      </c>
      <c r="M21" s="1">
        <v>0.12064999999999999</v>
      </c>
      <c r="N21" s="1">
        <v>0.215</v>
      </c>
      <c r="O21" s="7">
        <f>I21/SQRT(C21*9.81)</f>
        <v>0.40244997916779834</v>
      </c>
      <c r="P21" s="1">
        <f>L21/C21</f>
        <v>1.5066666666666666</v>
      </c>
      <c r="Q21" s="1">
        <f>M21/C21</f>
        <v>0.32173333333333332</v>
      </c>
      <c r="R21" s="1">
        <f>N21/C21</f>
        <v>0.57333333333333336</v>
      </c>
      <c r="S21" s="1">
        <f>MAX(J21:K21)/MIN(J21:K21)</f>
        <v>1.4042553191489364</v>
      </c>
      <c r="T21" s="1">
        <f>J21/K21</f>
        <v>1.4042553191489364</v>
      </c>
      <c r="U21" s="1">
        <v>2.3221938168344902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2.9260000000000001E-2</v>
      </c>
      <c r="C22" s="12">
        <v>0.375</v>
      </c>
      <c r="D22" s="12">
        <v>0.05</v>
      </c>
      <c r="E22" s="1">
        <v>0.40252946690266145</v>
      </c>
      <c r="F22" s="1">
        <v>0.37245110231698247</v>
      </c>
      <c r="G22" s="1">
        <v>19.73412818908686</v>
      </c>
      <c r="H22" s="1">
        <f>2.414*10^(-5)*10^(247.8/(G22+273.15-140))</f>
        <v>1.0082601891404908E-3</v>
      </c>
      <c r="I22" s="1">
        <v>0.78600573707736154</v>
      </c>
      <c r="J22" s="1">
        <v>0.17499999999999999</v>
      </c>
      <c r="K22" s="1">
        <v>0.26500000000000001</v>
      </c>
      <c r="L22" s="1">
        <v>0.44</v>
      </c>
      <c r="M22" s="1">
        <v>0.1143</v>
      </c>
      <c r="N22" s="1">
        <v>0.16</v>
      </c>
      <c r="O22" s="7">
        <f>I22/SQRT(C22*9.81)</f>
        <v>0.409803419957391</v>
      </c>
      <c r="P22" s="1">
        <f>L22/C22</f>
        <v>1.1733333333333333</v>
      </c>
      <c r="Q22" s="1">
        <f>M22/C22</f>
        <v>0.30480000000000002</v>
      </c>
      <c r="R22" s="1">
        <f>N22/C22</f>
        <v>0.42666666666666669</v>
      </c>
      <c r="S22" s="1">
        <f>MAX(J22:K22)/MIN(J22:K22)</f>
        <v>1.5142857142857145</v>
      </c>
      <c r="T22" s="1">
        <f>J22/K22</f>
        <v>0.660377358490566</v>
      </c>
      <c r="U22" s="1">
        <v>1.6438436645571313</v>
      </c>
      <c r="V22" s="1"/>
      <c r="W22" s="1"/>
      <c r="X22" s="1"/>
      <c r="Y22" s="1"/>
      <c r="Z22" s="1"/>
    </row>
    <row r="23" spans="1:26" x14ac:dyDescent="0.3">
      <c r="A23" s="5" t="s">
        <v>41</v>
      </c>
      <c r="B23" s="12">
        <v>2.9260000000000001E-2</v>
      </c>
      <c r="C23" s="12">
        <v>0.375</v>
      </c>
      <c r="D23" s="12">
        <v>0.05</v>
      </c>
      <c r="E23" s="1">
        <v>0.41934249040594801</v>
      </c>
      <c r="F23" s="1">
        <v>0.37578928094551606</v>
      </c>
      <c r="G23" s="1">
        <v>20.159550189971888</v>
      </c>
      <c r="H23" s="1">
        <f>2.414*10^(-5)*10^(247.8/(G23+273.15-140))</f>
        <v>9.9787221066997118E-4</v>
      </c>
      <c r="I23" s="1">
        <v>0.81156214964813855</v>
      </c>
      <c r="J23" s="1">
        <v>0.245</v>
      </c>
      <c r="K23" s="1">
        <v>0.27</v>
      </c>
      <c r="L23" s="1">
        <v>0.51500000000000001</v>
      </c>
      <c r="M23" s="1">
        <v>0.13017500000000001</v>
      </c>
      <c r="N23" s="1">
        <v>0.17499999999999999</v>
      </c>
      <c r="O23" s="7">
        <f>I23/SQRT(C23*9.81)</f>
        <v>0.42312788411752428</v>
      </c>
      <c r="P23" s="1">
        <f>L23/C23</f>
        <v>1.3733333333333333</v>
      </c>
      <c r="Q23" s="1">
        <f>M23/C23</f>
        <v>0.34713333333333335</v>
      </c>
      <c r="R23" s="1">
        <f>N23/C23</f>
        <v>0.46666666666666662</v>
      </c>
      <c r="S23" s="1">
        <f>MAX(J23:K23)/MIN(J23:K23)</f>
        <v>1.1020408163265307</v>
      </c>
      <c r="T23" s="1">
        <f>J23/K23</f>
        <v>0.90740740740740733</v>
      </c>
      <c r="U23" s="1">
        <v>2.7621069045004618</v>
      </c>
      <c r="V23" s="1"/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zoomScaleNormal="100" workbookViewId="0">
      <selection activeCell="B13" sqref="B13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9.3985572482849972E-2</v>
      </c>
      <c r="F3" s="1">
        <v>0.29752921163492096</v>
      </c>
      <c r="G3" s="1">
        <v>13.345119149344262</v>
      </c>
      <c r="H3" s="1">
        <f>2.414*10^(-5)*10^(247.8/(G3+273.15-140))</f>
        <v>1.1864821203531844E-3</v>
      </c>
      <c r="I3" s="1">
        <v>0.22973590810895791</v>
      </c>
      <c r="J3" s="1">
        <v>0.59</v>
      </c>
      <c r="K3" s="1">
        <v>0.55000000000000004</v>
      </c>
      <c r="L3" s="1">
        <v>1.1400000000000001</v>
      </c>
      <c r="M3" s="1">
        <v>3.8100000000000002E-2</v>
      </c>
      <c r="N3" s="1">
        <v>0.56999999999999995</v>
      </c>
      <c r="O3" s="7">
        <f>I3/SQRT(C3*9.81)</f>
        <v>0.11977846520578464</v>
      </c>
      <c r="P3" s="1">
        <f>L3/C3</f>
        <v>3.0400000000000005</v>
      </c>
      <c r="Q3" s="1">
        <f>M3/C3</f>
        <v>0.10160000000000001</v>
      </c>
      <c r="R3" s="1">
        <f>N3/C3</f>
        <v>1.5199999999999998</v>
      </c>
      <c r="S3" s="1">
        <f>MAX(J3:K3)/MIN(J3:K3)</f>
        <v>1.0727272727272725</v>
      </c>
      <c r="T3" s="1">
        <f>J3/K3</f>
        <v>1.0727272727272725</v>
      </c>
      <c r="U3" s="1">
        <v>1.3627107425933556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0.10625959607188876</v>
      </c>
      <c r="F4" s="1">
        <v>0.29878491990735467</v>
      </c>
      <c r="G4" s="1">
        <v>13.450172486512509</v>
      </c>
      <c r="H4" s="1">
        <f t="shared" ref="H4:H19" si="0">2.414*10^(-5)*10^(247.8/(G4+273.15-140))</f>
        <v>1.1831751943658943E-3</v>
      </c>
      <c r="I4" s="1">
        <v>0.25864660859745969</v>
      </c>
      <c r="J4" s="1">
        <v>0.51</v>
      </c>
      <c r="K4" s="1">
        <v>0.45500000000000002</v>
      </c>
      <c r="L4" s="1">
        <v>0.96500000000000008</v>
      </c>
      <c r="M4" s="1">
        <v>3.8100000000000002E-2</v>
      </c>
      <c r="N4" s="1">
        <v>0.53</v>
      </c>
      <c r="O4" s="7">
        <f t="shared" ref="O4:O20" si="1">I4/SQRT(C4*9.81)</f>
        <v>0.13485176985824898</v>
      </c>
      <c r="P4" s="1">
        <f t="shared" ref="P4:P20" si="2">L4/C4</f>
        <v>2.5733333333333337</v>
      </c>
      <c r="Q4" s="1">
        <f t="shared" ref="Q4:Q20" si="3">M4/C4</f>
        <v>0.10160000000000001</v>
      </c>
      <c r="R4" s="1">
        <f t="shared" ref="R4:R20" si="4">N4/C4</f>
        <v>1.4133333333333333</v>
      </c>
      <c r="S4" s="1">
        <f t="shared" ref="S4:S20" si="5">MAX(J4:K4)/MIN(J4:K4)</f>
        <v>1.1208791208791209</v>
      </c>
      <c r="T4" s="1">
        <f t="shared" ref="T4:T20" si="6">J4/K4</f>
        <v>1.1208791208791209</v>
      </c>
      <c r="U4" s="1">
        <v>2.7847410477098453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0.11114727533922618</v>
      </c>
      <c r="F5" s="1">
        <v>0.29528069196906109</v>
      </c>
      <c r="G5" s="1">
        <v>13.476202964782667</v>
      </c>
      <c r="H5" s="1">
        <f t="shared" si="0"/>
        <v>1.1823579497023408E-3</v>
      </c>
      <c r="I5" s="1">
        <v>0.2737543776596183</v>
      </c>
      <c r="J5" s="1">
        <v>0.39500000000000002</v>
      </c>
      <c r="K5" s="1">
        <v>0.53</v>
      </c>
      <c r="L5" s="1">
        <v>0.92500000000000004</v>
      </c>
      <c r="M5" s="1">
        <v>7.619999999999999E-2</v>
      </c>
      <c r="N5" s="1">
        <v>0.48</v>
      </c>
      <c r="O5" s="7">
        <f t="shared" si="1"/>
        <v>0.14272857677904846</v>
      </c>
      <c r="P5" s="1">
        <f t="shared" si="2"/>
        <v>2.4666666666666668</v>
      </c>
      <c r="Q5" s="1">
        <f t="shared" si="3"/>
        <v>0.20319999999999996</v>
      </c>
      <c r="R5" s="1">
        <f t="shared" si="4"/>
        <v>1.28</v>
      </c>
      <c r="S5" s="1">
        <f t="shared" si="5"/>
        <v>1.3417721518987342</v>
      </c>
      <c r="T5" s="1">
        <f t="shared" si="6"/>
        <v>0.74528301886792447</v>
      </c>
      <c r="U5" s="1">
        <v>1.9069813187026909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0.11947867103673501</v>
      </c>
      <c r="F6" s="1">
        <v>0.2941561436885598</v>
      </c>
      <c r="G6" s="1">
        <v>13.562665739724761</v>
      </c>
      <c r="H6" s="1">
        <f t="shared" si="0"/>
        <v>1.1796495170298057E-3</v>
      </c>
      <c r="I6" s="1">
        <v>0.29539950397162729</v>
      </c>
      <c r="J6" s="1">
        <v>0.51</v>
      </c>
      <c r="K6" s="1">
        <v>0.46500000000000002</v>
      </c>
      <c r="L6" s="1">
        <v>0.97500000000000009</v>
      </c>
      <c r="M6" s="1">
        <v>4.1274999999999999E-2</v>
      </c>
      <c r="N6" s="1">
        <v>0.48</v>
      </c>
      <c r="O6" s="7">
        <f t="shared" si="1"/>
        <v>0.15401379566441387</v>
      </c>
      <c r="P6" s="1">
        <f t="shared" si="2"/>
        <v>2.6</v>
      </c>
      <c r="Q6" s="1">
        <f t="shared" si="3"/>
        <v>0.11006666666666666</v>
      </c>
      <c r="R6" s="1">
        <f t="shared" si="4"/>
        <v>1.28</v>
      </c>
      <c r="S6" s="1">
        <f t="shared" si="5"/>
        <v>1.096774193548387</v>
      </c>
      <c r="T6" s="1">
        <f t="shared" si="6"/>
        <v>1.096774193548387</v>
      </c>
      <c r="U6" s="1">
        <v>1.7849872212711269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0.14412666444097558</v>
      </c>
      <c r="F7" s="1">
        <v>0.29550397286298757</v>
      </c>
      <c r="G7" s="1">
        <v>13.877328784377449</v>
      </c>
      <c r="H7" s="1">
        <f t="shared" si="0"/>
        <v>1.1698716547484044E-3</v>
      </c>
      <c r="I7" s="1">
        <v>0.35471398677035632</v>
      </c>
      <c r="J7" s="1">
        <v>0.5</v>
      </c>
      <c r="K7" s="1">
        <v>0.44</v>
      </c>
      <c r="L7" s="1">
        <v>0.94</v>
      </c>
      <c r="M7" s="1">
        <v>8.8900000000000007E-2</v>
      </c>
      <c r="N7" s="1">
        <v>0.45</v>
      </c>
      <c r="O7" s="7">
        <f t="shared" si="1"/>
        <v>0.1849388598939776</v>
      </c>
      <c r="P7" s="1">
        <f t="shared" si="2"/>
        <v>2.5066666666666664</v>
      </c>
      <c r="Q7" s="1">
        <f t="shared" si="3"/>
        <v>0.23706666666666668</v>
      </c>
      <c r="R7" s="1">
        <f t="shared" si="4"/>
        <v>1.2</v>
      </c>
      <c r="S7" s="1">
        <f t="shared" si="5"/>
        <v>1.1363636363636365</v>
      </c>
      <c r="T7" s="1">
        <f t="shared" si="6"/>
        <v>1.1363636363636365</v>
      </c>
      <c r="U7" s="1">
        <v>1.8474847553304139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0.15156146312426916</v>
      </c>
      <c r="F8" s="1">
        <v>0.29313762637698659</v>
      </c>
      <c r="G8" s="1">
        <v>12.595959780167512</v>
      </c>
      <c r="H8" s="1">
        <f t="shared" si="0"/>
        <v>1.2104752742407756E-3</v>
      </c>
      <c r="I8" s="1">
        <v>0.37602309876820944</v>
      </c>
      <c r="J8" s="1">
        <v>0.48</v>
      </c>
      <c r="K8" s="1">
        <v>0.44</v>
      </c>
      <c r="L8" s="1">
        <v>0.91999999999999993</v>
      </c>
      <c r="M8" s="1">
        <v>0.11429999999999998</v>
      </c>
      <c r="N8" s="1">
        <v>0.4</v>
      </c>
      <c r="O8" s="7">
        <f t="shared" si="1"/>
        <v>0.19604888945361654</v>
      </c>
      <c r="P8" s="1">
        <f t="shared" si="2"/>
        <v>2.4533333333333331</v>
      </c>
      <c r="Q8" s="1">
        <f t="shared" si="3"/>
        <v>0.30479999999999996</v>
      </c>
      <c r="R8" s="1">
        <f t="shared" si="4"/>
        <v>1.0666666666666667</v>
      </c>
      <c r="S8" s="1">
        <f t="shared" si="5"/>
        <v>1.0909090909090908</v>
      </c>
      <c r="T8" s="1">
        <f t="shared" si="6"/>
        <v>1.0909090909090908</v>
      </c>
      <c r="U8" s="1">
        <v>1.9953366754554103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0.16420451563283509</v>
      </c>
      <c r="F9" s="1">
        <v>0.29535817056950131</v>
      </c>
      <c r="G9" s="1">
        <v>12.902200013399078</v>
      </c>
      <c r="H9" s="1">
        <f t="shared" si="0"/>
        <v>1.2005795119494999E-3</v>
      </c>
      <c r="I9" s="1">
        <v>0.40432761919036825</v>
      </c>
      <c r="J9" s="1">
        <v>0.46</v>
      </c>
      <c r="K9" s="1">
        <v>0.51500000000000001</v>
      </c>
      <c r="L9" s="1">
        <v>0.97500000000000009</v>
      </c>
      <c r="M9" s="1">
        <v>0.13969999999999999</v>
      </c>
      <c r="N9" s="1">
        <v>0.34</v>
      </c>
      <c r="O9" s="7">
        <f t="shared" si="1"/>
        <v>0.21080614722171456</v>
      </c>
      <c r="P9" s="1">
        <f t="shared" si="2"/>
        <v>2.6</v>
      </c>
      <c r="Q9" s="1">
        <f t="shared" si="3"/>
        <v>0.37253333333333333</v>
      </c>
      <c r="R9" s="1">
        <f t="shared" si="4"/>
        <v>0.90666666666666673</v>
      </c>
      <c r="S9" s="1">
        <f t="shared" si="5"/>
        <v>1.1195652173913044</v>
      </c>
      <c r="T9" s="1">
        <f t="shared" si="6"/>
        <v>0.89320388349514568</v>
      </c>
      <c r="U9" s="1">
        <v>1.3074824830166891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0.17679691187222943</v>
      </c>
      <c r="F10" s="1">
        <v>0.29376284725192436</v>
      </c>
      <c r="G10" s="1">
        <v>13.208647315566548</v>
      </c>
      <c r="H10" s="1">
        <f t="shared" si="0"/>
        <v>1.1907989860900972E-3</v>
      </c>
      <c r="I10" s="1">
        <v>0.43769854994782709</v>
      </c>
      <c r="J10" s="1">
        <v>0.42</v>
      </c>
      <c r="K10" s="1">
        <v>0.37</v>
      </c>
      <c r="L10" s="1">
        <v>0.79</v>
      </c>
      <c r="M10" s="1">
        <v>8.2550000000000012E-2</v>
      </c>
      <c r="N10" s="1">
        <v>0.38</v>
      </c>
      <c r="O10" s="7">
        <f t="shared" si="1"/>
        <v>0.22820490260792609</v>
      </c>
      <c r="P10" s="1">
        <f t="shared" si="2"/>
        <v>2.1066666666666669</v>
      </c>
      <c r="Q10" s="1">
        <f t="shared" si="3"/>
        <v>0.22013333333333338</v>
      </c>
      <c r="R10" s="1">
        <f t="shared" si="4"/>
        <v>1.0133333333333334</v>
      </c>
      <c r="S10" s="1">
        <f t="shared" si="5"/>
        <v>1.1351351351351351</v>
      </c>
      <c r="T10" s="1">
        <f t="shared" si="6"/>
        <v>1.1351351351351351</v>
      </c>
      <c r="U10" s="1">
        <v>2.1123005988123529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0.18683543841658015</v>
      </c>
      <c r="F11" s="1">
        <v>0.29206852210000001</v>
      </c>
      <c r="G11" s="1">
        <v>13.588882287343305</v>
      </c>
      <c r="H11" s="1">
        <f t="shared" si="0"/>
        <v>1.1788301437484394E-3</v>
      </c>
      <c r="I11" s="1">
        <v>0.46523438360090885</v>
      </c>
      <c r="J11" s="1">
        <v>0.41</v>
      </c>
      <c r="K11" s="1">
        <v>0.35</v>
      </c>
      <c r="L11" s="1">
        <v>0.76</v>
      </c>
      <c r="M11" s="1">
        <v>8.8900000000000007E-2</v>
      </c>
      <c r="N11" s="1">
        <v>0.26</v>
      </c>
      <c r="O11" s="7">
        <f t="shared" si="1"/>
        <v>0.24256138662593027</v>
      </c>
      <c r="P11" s="1">
        <f t="shared" si="2"/>
        <v>2.0266666666666668</v>
      </c>
      <c r="Q11" s="1">
        <f t="shared" si="3"/>
        <v>0.23706666666666668</v>
      </c>
      <c r="R11" s="1">
        <f t="shared" si="4"/>
        <v>0.69333333333333336</v>
      </c>
      <c r="S11" s="1">
        <f t="shared" si="5"/>
        <v>1.1714285714285715</v>
      </c>
      <c r="T11" s="1">
        <f t="shared" si="6"/>
        <v>1.1714285714285715</v>
      </c>
      <c r="U11" s="1">
        <v>1.8982590154821699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0.19761369515972596</v>
      </c>
      <c r="F12" s="1">
        <v>0.29159884181937185</v>
      </c>
      <c r="G12" s="1">
        <v>14.0551462627592</v>
      </c>
      <c r="H12" s="1">
        <f t="shared" si="0"/>
        <v>1.164400348202277E-3</v>
      </c>
      <c r="I12" s="1">
        <v>0.49286564421363738</v>
      </c>
      <c r="J12" s="1">
        <v>0.435</v>
      </c>
      <c r="K12" s="1">
        <v>0.41</v>
      </c>
      <c r="L12" s="1">
        <v>0.84499999999999997</v>
      </c>
      <c r="M12" s="1">
        <v>0.13969999999999999</v>
      </c>
      <c r="N12" s="1">
        <v>0.39</v>
      </c>
      <c r="O12" s="7">
        <f t="shared" si="1"/>
        <v>0.25696762383602278</v>
      </c>
      <c r="P12" s="1">
        <f t="shared" si="2"/>
        <v>2.2533333333333334</v>
      </c>
      <c r="Q12" s="1">
        <f t="shared" si="3"/>
        <v>0.37253333333333333</v>
      </c>
      <c r="R12" s="1">
        <f t="shared" si="4"/>
        <v>1.04</v>
      </c>
      <c r="S12" s="1">
        <f t="shared" si="5"/>
        <v>1.0609756097560976</v>
      </c>
      <c r="T12" s="1">
        <f t="shared" si="6"/>
        <v>1.0609756097560976</v>
      </c>
      <c r="U12" s="1">
        <v>1.9689546401952518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0.20624848915114913</v>
      </c>
      <c r="F13" s="1">
        <v>0.2902718384324624</v>
      </c>
      <c r="G13" s="1">
        <v>14.473284278597102</v>
      </c>
      <c r="H13" s="1">
        <f t="shared" si="0"/>
        <v>1.1516864345151505E-3</v>
      </c>
      <c r="I13" s="1">
        <v>0.51675319938326014</v>
      </c>
      <c r="J13" s="1">
        <v>0.43</v>
      </c>
      <c r="K13" s="1">
        <v>0.375</v>
      </c>
      <c r="L13" s="1">
        <v>0.80499999999999994</v>
      </c>
      <c r="M13" s="1">
        <v>0.13969999999999999</v>
      </c>
      <c r="N13" s="1">
        <v>0.35</v>
      </c>
      <c r="O13" s="7">
        <f t="shared" si="1"/>
        <v>0.26942198815062929</v>
      </c>
      <c r="P13" s="1">
        <f t="shared" si="2"/>
        <v>2.1466666666666665</v>
      </c>
      <c r="Q13" s="1">
        <f t="shared" si="3"/>
        <v>0.37253333333333333</v>
      </c>
      <c r="R13" s="1">
        <f t="shared" si="4"/>
        <v>0.93333333333333324</v>
      </c>
      <c r="S13" s="1">
        <f t="shared" si="5"/>
        <v>1.1466666666666667</v>
      </c>
      <c r="T13" s="1">
        <f t="shared" si="6"/>
        <v>1.1466666666666667</v>
      </c>
      <c r="U13" s="1">
        <v>2.4421297784381144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0.21940215902510388</v>
      </c>
      <c r="F14" s="1">
        <v>0.2931990553525799</v>
      </c>
      <c r="G14" s="1">
        <v>14.762526688752304</v>
      </c>
      <c r="H14" s="1">
        <f t="shared" si="0"/>
        <v>1.1430145560360023E-3</v>
      </c>
      <c r="I14" s="1">
        <v>0.54422142108142324</v>
      </c>
      <c r="J14" s="1">
        <v>0.40500000000000003</v>
      </c>
      <c r="K14" s="1">
        <v>0.32</v>
      </c>
      <c r="L14" s="1">
        <v>0.72500000000000009</v>
      </c>
      <c r="M14" s="1">
        <v>0.127</v>
      </c>
      <c r="N14" s="1">
        <v>0.24</v>
      </c>
      <c r="O14" s="7">
        <f t="shared" si="1"/>
        <v>0.28374322101326827</v>
      </c>
      <c r="P14" s="1">
        <f t="shared" si="2"/>
        <v>1.9333333333333336</v>
      </c>
      <c r="Q14" s="1">
        <f t="shared" si="3"/>
        <v>0.33866666666666667</v>
      </c>
      <c r="R14" s="1">
        <f t="shared" si="4"/>
        <v>0.64</v>
      </c>
      <c r="S14" s="1">
        <f t="shared" si="5"/>
        <v>1.265625</v>
      </c>
      <c r="T14" s="1">
        <f t="shared" si="6"/>
        <v>1.265625</v>
      </c>
      <c r="U14" s="1">
        <v>1.8297537456692288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0.23896782169762315</v>
      </c>
      <c r="F15" s="1">
        <v>0.29442194948636879</v>
      </c>
      <c r="G15" s="1">
        <v>14.615326833724925</v>
      </c>
      <c r="H15" s="1">
        <f t="shared" si="0"/>
        <v>1.1474153735304888E-3</v>
      </c>
      <c r="I15" s="1">
        <v>0.59029151773380129</v>
      </c>
      <c r="J15" s="1">
        <v>0.33500000000000002</v>
      </c>
      <c r="K15" s="1">
        <v>0.40500000000000003</v>
      </c>
      <c r="L15" s="1">
        <v>0.74</v>
      </c>
      <c r="M15" s="1">
        <v>0.14604999999999999</v>
      </c>
      <c r="N15" s="1">
        <v>0.28999999999999998</v>
      </c>
      <c r="O15" s="7">
        <f t="shared" si="1"/>
        <v>0.30776299882826641</v>
      </c>
      <c r="P15" s="1">
        <f t="shared" si="2"/>
        <v>1.9733333333333334</v>
      </c>
      <c r="Q15" s="1">
        <f t="shared" si="3"/>
        <v>0.38946666666666663</v>
      </c>
      <c r="R15" s="1">
        <f t="shared" si="4"/>
        <v>0.77333333333333332</v>
      </c>
      <c r="S15" s="1">
        <f t="shared" si="5"/>
        <v>1.208955223880597</v>
      </c>
      <c r="T15" s="1">
        <f t="shared" si="6"/>
        <v>0.8271604938271605</v>
      </c>
      <c r="U15" s="1">
        <v>1.7270227825089186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0.24858542103085335</v>
      </c>
      <c r="F16" s="1">
        <v>0.29325931453211423</v>
      </c>
      <c r="G16" s="1">
        <v>14.877173781394916</v>
      </c>
      <c r="H16" s="1">
        <f t="shared" si="0"/>
        <v>1.1396046941381111E-3</v>
      </c>
      <c r="I16" s="1">
        <v>0.61648305153338956</v>
      </c>
      <c r="J16" s="1">
        <v>0.4</v>
      </c>
      <c r="K16" s="1">
        <v>0.35499999999999998</v>
      </c>
      <c r="L16" s="1">
        <v>0.755</v>
      </c>
      <c r="M16" s="1">
        <v>0.13335</v>
      </c>
      <c r="N16" s="1">
        <v>0.32</v>
      </c>
      <c r="O16" s="7">
        <f t="shared" si="1"/>
        <v>0.32141859905952075</v>
      </c>
      <c r="P16" s="1">
        <f t="shared" si="2"/>
        <v>2.0133333333333332</v>
      </c>
      <c r="Q16" s="1">
        <f t="shared" si="3"/>
        <v>0.35559999999999997</v>
      </c>
      <c r="R16" s="1">
        <f t="shared" si="4"/>
        <v>0.85333333333333339</v>
      </c>
      <c r="S16" s="1">
        <f t="shared" si="5"/>
        <v>1.1267605633802817</v>
      </c>
      <c r="T16" s="1">
        <f t="shared" si="6"/>
        <v>1.1267605633802817</v>
      </c>
      <c r="U16" s="1">
        <v>2.4674661876793449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0.25882063306328396</v>
      </c>
      <c r="F17" s="1">
        <v>0.29031910948826006</v>
      </c>
      <c r="G17" s="1">
        <v>13.112468214595971</v>
      </c>
      <c r="H17" s="1">
        <f t="shared" si="0"/>
        <v>1.1938556076202598E-3</v>
      </c>
      <c r="I17" s="1">
        <v>0.64836650957693887</v>
      </c>
      <c r="J17" s="1">
        <v>0.32500000000000001</v>
      </c>
      <c r="K17" s="1">
        <v>0.39500000000000002</v>
      </c>
      <c r="L17" s="1">
        <v>0.72</v>
      </c>
      <c r="M17" s="1">
        <v>0.15240000000000001</v>
      </c>
      <c r="N17" s="1">
        <v>0.3</v>
      </c>
      <c r="O17" s="7">
        <f t="shared" si="1"/>
        <v>0.33804182396739252</v>
      </c>
      <c r="P17" s="1">
        <f t="shared" si="2"/>
        <v>1.92</v>
      </c>
      <c r="Q17" s="1">
        <f t="shared" si="3"/>
        <v>0.40640000000000004</v>
      </c>
      <c r="R17" s="1">
        <f t="shared" si="4"/>
        <v>0.79999999999999993</v>
      </c>
      <c r="S17" s="1">
        <f t="shared" si="5"/>
        <v>1.2153846153846155</v>
      </c>
      <c r="T17" s="1">
        <f t="shared" si="6"/>
        <v>0.82278481012658222</v>
      </c>
      <c r="U17" s="1">
        <v>2.2001139522670026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0.27152462056160259</v>
      </c>
      <c r="F18" s="1">
        <v>0.29220021730658091</v>
      </c>
      <c r="G18" s="1">
        <v>13.305075963338155</v>
      </c>
      <c r="H18" s="1">
        <f>2.414*10^(-5)*10^(247.8/(G18+273.15-140))</f>
        <v>1.1877463049516587E-3</v>
      </c>
      <c r="I18" s="1">
        <v>0.67581213025019093</v>
      </c>
      <c r="J18" s="1">
        <v>0.31</v>
      </c>
      <c r="K18" s="1">
        <v>0.35</v>
      </c>
      <c r="L18" s="1">
        <v>0.65999999999999992</v>
      </c>
      <c r="M18" s="1">
        <v>0.14604999999999999</v>
      </c>
      <c r="N18" s="1">
        <v>0.22</v>
      </c>
      <c r="O18" s="7">
        <f t="shared" si="1"/>
        <v>0.35235127322990467</v>
      </c>
      <c r="P18" s="1">
        <f t="shared" si="2"/>
        <v>1.7599999999999998</v>
      </c>
      <c r="Q18" s="1">
        <f t="shared" si="3"/>
        <v>0.38946666666666663</v>
      </c>
      <c r="R18" s="1">
        <f t="shared" si="4"/>
        <v>0.58666666666666667</v>
      </c>
      <c r="S18" s="1">
        <f t="shared" si="5"/>
        <v>1.129032258064516</v>
      </c>
      <c r="T18" s="1">
        <f t="shared" si="6"/>
        <v>0.88571428571428579</v>
      </c>
      <c r="U18" s="1">
        <v>1.7950078424078248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0.27698224621152306</v>
      </c>
      <c r="F19" s="1">
        <v>0.29043891619266005</v>
      </c>
      <c r="G19" s="1">
        <v>13.784090655190564</v>
      </c>
      <c r="H19" s="1">
        <f t="shared" si="0"/>
        <v>1.1727561044826262E-3</v>
      </c>
      <c r="I19" s="1">
        <v>0.69357659176346709</v>
      </c>
      <c r="J19" s="1">
        <v>0.27</v>
      </c>
      <c r="K19" s="1">
        <v>0.33</v>
      </c>
      <c r="L19" s="1">
        <v>0.60000000000000009</v>
      </c>
      <c r="M19" s="1">
        <v>0.1651</v>
      </c>
      <c r="N19" s="1">
        <v>0.24</v>
      </c>
      <c r="O19" s="7">
        <f t="shared" si="1"/>
        <v>0.3616132120917141</v>
      </c>
      <c r="P19" s="1">
        <f t="shared" si="2"/>
        <v>1.6000000000000003</v>
      </c>
      <c r="Q19" s="1">
        <f t="shared" si="3"/>
        <v>0.44026666666666664</v>
      </c>
      <c r="R19" s="1">
        <f t="shared" si="4"/>
        <v>0.64</v>
      </c>
      <c r="S19" s="1">
        <f t="shared" si="5"/>
        <v>1.2222222222222221</v>
      </c>
      <c r="T19" s="1">
        <f t="shared" si="6"/>
        <v>0.81818181818181823</v>
      </c>
      <c r="U19" s="1">
        <v>2.1219757848598477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0.29642550201945866</v>
      </c>
      <c r="F20" s="1">
        <v>0.29462552661778685</v>
      </c>
      <c r="G20" s="1">
        <v>14.080941090216964</v>
      </c>
      <c r="H20" s="1">
        <f>2.414*10^(-5)*10^(247.8/(G20+273.15-140))</f>
        <v>1.1636098836317562E-3</v>
      </c>
      <c r="I20" s="1">
        <v>0.73171590310486045</v>
      </c>
      <c r="J20" s="1">
        <v>0.27500000000000002</v>
      </c>
      <c r="K20" s="1">
        <v>0.32</v>
      </c>
      <c r="L20" s="1">
        <v>0.59499999999999997</v>
      </c>
      <c r="M20" s="1">
        <v>0.18414999999999998</v>
      </c>
      <c r="N20" s="1">
        <v>0.27</v>
      </c>
      <c r="O20" s="7">
        <f t="shared" si="1"/>
        <v>0.38149807995621471</v>
      </c>
      <c r="P20" s="1">
        <f t="shared" si="2"/>
        <v>1.5866666666666667</v>
      </c>
      <c r="Q20" s="1">
        <f t="shared" si="3"/>
        <v>0.4910666666666666</v>
      </c>
      <c r="R20" s="1">
        <f t="shared" si="4"/>
        <v>0.72000000000000008</v>
      </c>
      <c r="S20" s="1">
        <f t="shared" si="5"/>
        <v>1.1636363636363636</v>
      </c>
      <c r="T20" s="1">
        <f t="shared" si="6"/>
        <v>0.859375</v>
      </c>
      <c r="U20" s="1">
        <v>2.7396585677158241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0.30496304246175088</v>
      </c>
      <c r="F21" s="1">
        <v>0.29222527527058001</v>
      </c>
      <c r="G21" s="1">
        <v>14.501662898707991</v>
      </c>
      <c r="H21" s="1">
        <f>2.414*10^(-5)*10^(247.8/(G21+273.15-140))</f>
        <v>1.1508311945091841E-3</v>
      </c>
      <c r="I21" s="1">
        <v>0.75897371780446776</v>
      </c>
      <c r="J21" s="1">
        <v>0.33</v>
      </c>
      <c r="K21" s="1">
        <v>0.26</v>
      </c>
      <c r="L21" s="1">
        <v>0.59000000000000008</v>
      </c>
      <c r="M21" s="1">
        <v>0.20319999999999999</v>
      </c>
      <c r="N21" s="1">
        <v>0.28000000000000003</v>
      </c>
      <c r="O21" s="7">
        <f>I21/SQRT(C21*9.81)</f>
        <v>0.3957096119559671</v>
      </c>
      <c r="P21" s="1">
        <f>L21/C21</f>
        <v>1.5733333333333335</v>
      </c>
      <c r="Q21" s="1">
        <f>M21/C21</f>
        <v>0.54186666666666661</v>
      </c>
      <c r="R21" s="1">
        <f>N21/C21</f>
        <v>0.7466666666666667</v>
      </c>
      <c r="S21" s="1">
        <f>MAX(J21:K21)/MIN(J21:K21)</f>
        <v>1.2692307692307692</v>
      </c>
      <c r="T21" s="1">
        <f>J21/K21</f>
        <v>1.2692307692307692</v>
      </c>
      <c r="U21" s="1">
        <v>3.2867588053446144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0.31585355571086554</v>
      </c>
      <c r="F22" s="1">
        <v>0.29497119505305353</v>
      </c>
      <c r="G22" s="1">
        <v>14.750358963012653</v>
      </c>
      <c r="H22" s="1">
        <f>2.414*10^(-5)*10^(247.8/(G22+273.15-140))</f>
        <v>1.143377360728619E-3</v>
      </c>
      <c r="I22" s="1">
        <v>0.7787596915668783</v>
      </c>
      <c r="J22" s="1">
        <v>0.25</v>
      </c>
      <c r="K22" s="1">
        <v>0.30499999999999999</v>
      </c>
      <c r="L22" s="1">
        <v>0.55499999999999994</v>
      </c>
      <c r="M22" s="1">
        <v>0.1905</v>
      </c>
      <c r="N22" s="1">
        <v>0.23</v>
      </c>
      <c r="O22" s="7">
        <f>I22/SQRT(C22*9.81)</f>
        <v>0.40602551594055214</v>
      </c>
      <c r="P22" s="1">
        <f>L22/C22</f>
        <v>1.4799999999999998</v>
      </c>
      <c r="Q22" s="1">
        <f>M22/C22</f>
        <v>0.50800000000000001</v>
      </c>
      <c r="R22" s="1">
        <f>N22/C22</f>
        <v>0.6133333333333334</v>
      </c>
      <c r="S22" s="1">
        <f>MAX(J22:K22)/MIN(J22:K22)</f>
        <v>1.22</v>
      </c>
      <c r="T22" s="1">
        <f>J22/K22</f>
        <v>0.81967213114754101</v>
      </c>
      <c r="U22" s="1">
        <v>3.0916129954919591</v>
      </c>
      <c r="W22" s="1"/>
      <c r="X22" s="1"/>
      <c r="Y22" s="1"/>
      <c r="Z22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7" sqref="B17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0.11240019871830628</v>
      </c>
      <c r="F3" s="1">
        <v>0.36945852883988001</v>
      </c>
      <c r="G3" s="1">
        <v>12.823907102857273</v>
      </c>
      <c r="H3" s="1">
        <f>2.414*10^(-5)*10^(247.8/(G3+273.15-140))</f>
        <v>1.2030977808350828E-3</v>
      </c>
      <c r="I3" s="1">
        <v>0.22125784813939678</v>
      </c>
      <c r="J3" s="1">
        <v>0.52</v>
      </c>
      <c r="K3" s="1">
        <v>0.48</v>
      </c>
      <c r="L3" s="1">
        <v>1</v>
      </c>
      <c r="M3" s="1">
        <v>5.7149999999999999E-2</v>
      </c>
      <c r="N3" s="1">
        <v>0.6</v>
      </c>
      <c r="O3" s="7">
        <f>I3/SQRT(C3*9.81)</f>
        <v>0.11535822015382258</v>
      </c>
      <c r="P3" s="1">
        <f>L3/C3</f>
        <v>2.6666666666666665</v>
      </c>
      <c r="Q3" s="1">
        <f>M3/C3</f>
        <v>0.15240000000000001</v>
      </c>
      <c r="R3" s="1">
        <f>N3/C3</f>
        <v>1.5999999999999999</v>
      </c>
      <c r="S3" s="1">
        <f>MAX(J3:K3)/MIN(J3:K3)</f>
        <v>1.0833333333333335</v>
      </c>
      <c r="T3" s="1">
        <f>J3/K3</f>
        <v>1.0833333333333335</v>
      </c>
      <c r="U3" s="1">
        <v>1.3845260591412536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0.12542149871758354</v>
      </c>
      <c r="F4" s="1">
        <v>0.36838994472789999</v>
      </c>
      <c r="G4" s="1">
        <v>12.980749855870741</v>
      </c>
      <c r="H4" s="1">
        <f t="shared" ref="H4:H19" si="0">2.414*10^(-5)*10^(247.8/(G4+273.15-140))</f>
        <v>1.1980609792233195E-3</v>
      </c>
      <c r="I4" s="1">
        <v>0.24760620298239547</v>
      </c>
      <c r="J4" s="1">
        <v>0.5</v>
      </c>
      <c r="K4" s="1">
        <v>0.57999999999999996</v>
      </c>
      <c r="L4" s="1">
        <v>1.08</v>
      </c>
      <c r="M4" s="1">
        <v>6.3500000000000001E-2</v>
      </c>
      <c r="N4" s="1">
        <v>0.57999999999999996</v>
      </c>
      <c r="O4" s="7">
        <f t="shared" ref="O4:O20" si="1">I4/SQRT(C4*9.81)</f>
        <v>0.12909558289249812</v>
      </c>
      <c r="P4" s="1">
        <f t="shared" ref="P4:P20" si="2">L4/C4</f>
        <v>2.8800000000000003</v>
      </c>
      <c r="Q4" s="1">
        <f t="shared" ref="Q4:Q20" si="3">M4/C4</f>
        <v>0.16933333333333334</v>
      </c>
      <c r="R4" s="1">
        <f t="shared" ref="R4:R20" si="4">N4/C4</f>
        <v>1.5466666666666666</v>
      </c>
      <c r="S4" s="1">
        <f t="shared" ref="S4:S20" si="5">MAX(J4:K4)/MIN(J4:K4)</f>
        <v>1.1599999999999999</v>
      </c>
      <c r="T4" s="1">
        <f t="shared" ref="T4:T20" si="6">J4/K4</f>
        <v>0.86206896551724144</v>
      </c>
      <c r="U4" s="1">
        <v>0.89754717962081743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0.1451895373921879</v>
      </c>
      <c r="F5" s="1">
        <v>0.37161706143246975</v>
      </c>
      <c r="G5" s="1">
        <v>13.130457670792232</v>
      </c>
      <c r="H5" s="1">
        <f t="shared" si="0"/>
        <v>1.1932829916599214E-3</v>
      </c>
      <c r="I5" s="1">
        <v>0.28414301115146823</v>
      </c>
      <c r="J5" s="1">
        <v>0.45</v>
      </c>
      <c r="K5" s="1">
        <v>0.51</v>
      </c>
      <c r="L5" s="1">
        <v>0.96</v>
      </c>
      <c r="M5" s="1">
        <v>5.0799999999999998E-2</v>
      </c>
      <c r="N5" s="1">
        <v>0.39</v>
      </c>
      <c r="O5" s="7">
        <f t="shared" si="1"/>
        <v>0.1481449463204135</v>
      </c>
      <c r="P5" s="1">
        <f t="shared" si="2"/>
        <v>2.56</v>
      </c>
      <c r="Q5" s="1">
        <f t="shared" si="3"/>
        <v>0.13546666666666665</v>
      </c>
      <c r="R5" s="1">
        <f t="shared" si="4"/>
        <v>1.04</v>
      </c>
      <c r="S5" s="1">
        <f t="shared" si="5"/>
        <v>1.1333333333333333</v>
      </c>
      <c r="T5" s="1">
        <f t="shared" si="6"/>
        <v>0.88235294117647056</v>
      </c>
      <c r="U5" s="1">
        <v>1.2886527211631074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0.15530398145657354</v>
      </c>
      <c r="F6" s="1">
        <v>0.37015540791190438</v>
      </c>
      <c r="G6" s="1">
        <v>13.48049070397197</v>
      </c>
      <c r="H6" s="1">
        <f t="shared" si="0"/>
        <v>1.1822234151798337E-3</v>
      </c>
      <c r="I6" s="1">
        <v>0.30513764688024386</v>
      </c>
      <c r="J6" s="1">
        <v>0.47</v>
      </c>
      <c r="K6" s="1">
        <v>0.53</v>
      </c>
      <c r="L6" s="1">
        <v>1</v>
      </c>
      <c r="M6" s="1">
        <v>6.9849999999999995E-2</v>
      </c>
      <c r="N6" s="1">
        <v>0.49</v>
      </c>
      <c r="O6" s="7">
        <f t="shared" si="1"/>
        <v>0.15909101594377692</v>
      </c>
      <c r="P6" s="1">
        <f t="shared" si="2"/>
        <v>2.6666666666666665</v>
      </c>
      <c r="Q6" s="1">
        <f t="shared" si="3"/>
        <v>0.18626666666666666</v>
      </c>
      <c r="R6" s="1">
        <f t="shared" si="4"/>
        <v>1.3066666666666666</v>
      </c>
      <c r="S6" s="1">
        <f t="shared" si="5"/>
        <v>1.1276595744680853</v>
      </c>
      <c r="T6" s="1">
        <f t="shared" si="6"/>
        <v>0.88679245283018859</v>
      </c>
      <c r="U6" s="1">
        <v>1.1701290029929921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0.1739185742159057</v>
      </c>
      <c r="F7" s="1">
        <v>0.37319886134189911</v>
      </c>
      <c r="G7" s="1">
        <v>13.760853458095191</v>
      </c>
      <c r="H7" s="1">
        <f t="shared" si="0"/>
        <v>1.1734766565464794E-3</v>
      </c>
      <c r="I7" s="1">
        <v>0.33892449547831816</v>
      </c>
      <c r="J7" s="1">
        <v>0.56000000000000005</v>
      </c>
      <c r="K7" s="1">
        <v>0.43</v>
      </c>
      <c r="L7" s="1">
        <v>0.99</v>
      </c>
      <c r="M7" s="1">
        <v>8.2549999999999998E-2</v>
      </c>
      <c r="N7" s="1">
        <v>0.44</v>
      </c>
      <c r="O7" s="7">
        <f t="shared" si="1"/>
        <v>0.17670662032416917</v>
      </c>
      <c r="P7" s="1">
        <f t="shared" si="2"/>
        <v>2.64</v>
      </c>
      <c r="Q7" s="1">
        <f t="shared" si="3"/>
        <v>0.22013333333333332</v>
      </c>
      <c r="R7" s="1">
        <f t="shared" si="4"/>
        <v>1.1733333333333333</v>
      </c>
      <c r="S7" s="1">
        <f t="shared" si="5"/>
        <v>1.3023255813953489</v>
      </c>
      <c r="T7" s="1">
        <f t="shared" si="6"/>
        <v>1.3023255813953489</v>
      </c>
      <c r="U7" s="1">
        <v>1.2434191864420252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0.18992960755144322</v>
      </c>
      <c r="F8" s="1">
        <v>0.37186790629813998</v>
      </c>
      <c r="G8" s="1">
        <v>13.94234146262111</v>
      </c>
      <c r="H8" s="1">
        <f t="shared" si="0"/>
        <v>1.1678667546817778E-3</v>
      </c>
      <c r="I8" s="1">
        <v>0.37145077952231931</v>
      </c>
      <c r="J8" s="1">
        <v>0.39500000000000002</v>
      </c>
      <c r="K8" s="1">
        <v>0.45500000000000002</v>
      </c>
      <c r="L8" s="1">
        <v>0.85000000000000009</v>
      </c>
      <c r="M8" s="1">
        <v>8.8900000000000007E-2</v>
      </c>
      <c r="N8" s="1">
        <v>0.4</v>
      </c>
      <c r="O8" s="7">
        <f t="shared" si="1"/>
        <v>0.19366499837532744</v>
      </c>
      <c r="P8" s="1">
        <f t="shared" si="2"/>
        <v>2.2666666666666671</v>
      </c>
      <c r="Q8" s="1">
        <f t="shared" si="3"/>
        <v>0.23706666666666668</v>
      </c>
      <c r="R8" s="1">
        <f t="shared" si="4"/>
        <v>1.0666666666666667</v>
      </c>
      <c r="S8" s="1">
        <f t="shared" si="5"/>
        <v>1.1518987341772151</v>
      </c>
      <c r="T8" s="1">
        <f t="shared" si="6"/>
        <v>0.86813186813186816</v>
      </c>
      <c r="U8" s="1">
        <v>1.2530895565542111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0.2041876439259854</v>
      </c>
      <c r="F9" s="1">
        <v>0.37143642108680003</v>
      </c>
      <c r="G9" s="1">
        <v>14.300517813364619</v>
      </c>
      <c r="H9" s="1">
        <f t="shared" si="0"/>
        <v>1.1569139255231875E-3</v>
      </c>
      <c r="I9" s="1">
        <v>0.39979952487949832</v>
      </c>
      <c r="J9" s="1">
        <v>0.43</v>
      </c>
      <c r="K9" s="1">
        <v>0.5</v>
      </c>
      <c r="L9" s="1">
        <v>0.92999999999999994</v>
      </c>
      <c r="M9" s="1">
        <v>8.2549999999999998E-2</v>
      </c>
      <c r="N9" s="1">
        <v>0.43</v>
      </c>
      <c r="O9" s="7">
        <f t="shared" si="1"/>
        <v>0.20844531390084853</v>
      </c>
      <c r="P9" s="1">
        <f t="shared" si="2"/>
        <v>2.48</v>
      </c>
      <c r="Q9" s="1">
        <f t="shared" si="3"/>
        <v>0.22013333333333332</v>
      </c>
      <c r="R9" s="1">
        <f t="shared" si="4"/>
        <v>1.1466666666666667</v>
      </c>
      <c r="S9" s="1">
        <f t="shared" si="5"/>
        <v>1.1627906976744187</v>
      </c>
      <c r="T9" s="1">
        <f t="shared" si="6"/>
        <v>0.86</v>
      </c>
      <c r="U9" s="1">
        <v>1.4533022244891391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0.21773134154677634</v>
      </c>
      <c r="F10" s="1">
        <v>0.36789941075031896</v>
      </c>
      <c r="G10" s="1">
        <v>14.49316030390117</v>
      </c>
      <c r="H10" s="1">
        <f t="shared" si="0"/>
        <v>1.1510873341227174E-3</v>
      </c>
      <c r="I10" s="1">
        <v>0.43041674423050547</v>
      </c>
      <c r="J10" s="1">
        <v>0.34</v>
      </c>
      <c r="K10" s="1">
        <v>0.4</v>
      </c>
      <c r="L10" s="1">
        <v>0.74</v>
      </c>
      <c r="M10" s="1">
        <v>8.8900000000000007E-2</v>
      </c>
      <c r="N10" s="1">
        <v>0.25</v>
      </c>
      <c r="O10" s="7">
        <f t="shared" si="1"/>
        <v>0.22440835412786078</v>
      </c>
      <c r="P10" s="1">
        <f t="shared" si="2"/>
        <v>1.9733333333333334</v>
      </c>
      <c r="Q10" s="1">
        <f t="shared" si="3"/>
        <v>0.23706666666666668</v>
      </c>
      <c r="R10" s="1">
        <f t="shared" si="4"/>
        <v>0.66666666666666663</v>
      </c>
      <c r="S10" s="1">
        <f t="shared" si="5"/>
        <v>1.1764705882352942</v>
      </c>
      <c r="T10" s="1">
        <f t="shared" si="6"/>
        <v>0.85</v>
      </c>
      <c r="U10" s="1">
        <v>1.6544319364203575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0.23309337814520531</v>
      </c>
      <c r="F11" s="1">
        <v>0.37137245465359708</v>
      </c>
      <c r="G11" s="1">
        <v>14.774897626928338</v>
      </c>
      <c r="H11" s="1">
        <f t="shared" si="0"/>
        <v>1.1426458713457424E-3</v>
      </c>
      <c r="I11" s="1">
        <v>0.45647558053545212</v>
      </c>
      <c r="J11" s="1">
        <v>0.33</v>
      </c>
      <c r="K11" s="1">
        <v>0.42</v>
      </c>
      <c r="L11" s="1">
        <v>0.75</v>
      </c>
      <c r="M11" s="1">
        <v>0.127</v>
      </c>
      <c r="N11" s="1">
        <v>0.37</v>
      </c>
      <c r="O11" s="7">
        <f t="shared" si="1"/>
        <v>0.23799476925707488</v>
      </c>
      <c r="P11" s="1">
        <f t="shared" si="2"/>
        <v>2</v>
      </c>
      <c r="Q11" s="1">
        <f t="shared" si="3"/>
        <v>0.33866666666666667</v>
      </c>
      <c r="R11" s="1">
        <f t="shared" si="4"/>
        <v>0.98666666666666669</v>
      </c>
      <c r="S11" s="1">
        <f t="shared" si="5"/>
        <v>1.2727272727272727</v>
      </c>
      <c r="T11" s="1">
        <f t="shared" si="6"/>
        <v>0.78571428571428581</v>
      </c>
      <c r="U11" s="1">
        <v>2.2044547367069818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0.25291352312592313</v>
      </c>
      <c r="F12" s="1">
        <v>0.37033651161239139</v>
      </c>
      <c r="G12" s="1">
        <v>15.041081693437333</v>
      </c>
      <c r="H12" s="1">
        <f t="shared" si="0"/>
        <v>1.1347564757790093E-3</v>
      </c>
      <c r="I12" s="1">
        <v>0.4966755962762317</v>
      </c>
      <c r="J12" s="1">
        <v>0.3</v>
      </c>
      <c r="K12" s="1">
        <v>0.35499999999999998</v>
      </c>
      <c r="L12" s="1">
        <v>0.65500000000000003</v>
      </c>
      <c r="M12" s="1">
        <v>0.13335</v>
      </c>
      <c r="N12" s="1">
        <v>0.26</v>
      </c>
      <c r="O12" s="7">
        <f t="shared" si="1"/>
        <v>0.25895403603567219</v>
      </c>
      <c r="P12" s="1">
        <f t="shared" si="2"/>
        <v>1.7466666666666668</v>
      </c>
      <c r="Q12" s="1">
        <f t="shared" si="3"/>
        <v>0.35559999999999997</v>
      </c>
      <c r="R12" s="1">
        <f t="shared" si="4"/>
        <v>0.69333333333333336</v>
      </c>
      <c r="S12" s="1">
        <f t="shared" si="5"/>
        <v>1.1833333333333333</v>
      </c>
      <c r="T12" s="1">
        <f t="shared" si="6"/>
        <v>0.84507042253521125</v>
      </c>
      <c r="U12" s="1">
        <v>1.9640312598120231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0.27051159993034585</v>
      </c>
      <c r="F13" s="1">
        <v>0.37122805392005936</v>
      </c>
      <c r="G13" s="1">
        <v>12.64645272714116</v>
      </c>
      <c r="H13" s="1">
        <f t="shared" si="0"/>
        <v>1.2088351914591399E-3</v>
      </c>
      <c r="I13" s="1">
        <v>0.52995916381528851</v>
      </c>
      <c r="J13" s="1">
        <v>0.35</v>
      </c>
      <c r="K13" s="1">
        <v>0.4</v>
      </c>
      <c r="L13" s="1">
        <v>0.75</v>
      </c>
      <c r="M13" s="1">
        <v>0.127</v>
      </c>
      <c r="N13" s="1">
        <v>0.27</v>
      </c>
      <c r="O13" s="7">
        <f t="shared" si="1"/>
        <v>0.27630724245959148</v>
      </c>
      <c r="P13" s="1">
        <f t="shared" si="2"/>
        <v>2</v>
      </c>
      <c r="Q13" s="1">
        <f t="shared" si="3"/>
        <v>0.33866666666666667</v>
      </c>
      <c r="R13" s="1">
        <f t="shared" si="4"/>
        <v>0.72000000000000008</v>
      </c>
      <c r="S13" s="1">
        <f t="shared" si="5"/>
        <v>1.142857142857143</v>
      </c>
      <c r="T13" s="1">
        <f t="shared" si="6"/>
        <v>0.87499999999999989</v>
      </c>
      <c r="U13" s="1">
        <v>2.3805857959948704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0.28714561319714227</v>
      </c>
      <c r="F14" s="1">
        <v>0.36838519047410961</v>
      </c>
      <c r="G14" s="1">
        <v>12.793646574020345</v>
      </c>
      <c r="H14" s="1">
        <f t="shared" si="0"/>
        <v>1.2040732420491868E-3</v>
      </c>
      <c r="I14" s="1">
        <v>0.56688807974478617</v>
      </c>
      <c r="J14" s="1">
        <v>0.34</v>
      </c>
      <c r="K14" s="1">
        <v>0.4</v>
      </c>
      <c r="L14" s="1">
        <v>0.74</v>
      </c>
      <c r="M14" s="1">
        <v>0.15875</v>
      </c>
      <c r="N14" s="1">
        <v>0.27</v>
      </c>
      <c r="O14" s="7">
        <f t="shared" si="1"/>
        <v>0.2955610409108585</v>
      </c>
      <c r="P14" s="1">
        <f t="shared" si="2"/>
        <v>1.9733333333333334</v>
      </c>
      <c r="Q14" s="1">
        <f t="shared" si="3"/>
        <v>0.42333333333333334</v>
      </c>
      <c r="R14" s="1">
        <f t="shared" si="4"/>
        <v>0.72000000000000008</v>
      </c>
      <c r="S14" s="1">
        <f t="shared" si="5"/>
        <v>1.1764705882352942</v>
      </c>
      <c r="T14" s="1">
        <f t="shared" si="6"/>
        <v>0.85</v>
      </c>
      <c r="U14" s="1">
        <v>1.6579571022594422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0.29625070313885238</v>
      </c>
      <c r="F15" s="1">
        <v>0.36952406542265503</v>
      </c>
      <c r="G15" s="1">
        <v>13.048258887396875</v>
      </c>
      <c r="H15" s="1">
        <f t="shared" si="0"/>
        <v>1.195902824776239E-3</v>
      </c>
      <c r="I15" s="1">
        <v>0.58306096135260532</v>
      </c>
      <c r="J15" s="1">
        <v>0.27</v>
      </c>
      <c r="K15" s="1">
        <v>0.3</v>
      </c>
      <c r="L15" s="1">
        <v>0.57000000000000006</v>
      </c>
      <c r="M15" s="1">
        <v>0.13335</v>
      </c>
      <c r="N15" s="1">
        <v>0.23499999999999999</v>
      </c>
      <c r="O15" s="7">
        <f t="shared" si="1"/>
        <v>0.30399317044987989</v>
      </c>
      <c r="P15" s="1">
        <f t="shared" si="2"/>
        <v>1.5200000000000002</v>
      </c>
      <c r="Q15" s="1">
        <f t="shared" si="3"/>
        <v>0.35559999999999997</v>
      </c>
      <c r="R15" s="1">
        <f t="shared" si="4"/>
        <v>0.62666666666666659</v>
      </c>
      <c r="S15" s="1">
        <f t="shared" si="5"/>
        <v>1.1111111111111109</v>
      </c>
      <c r="T15" s="1">
        <f t="shared" si="6"/>
        <v>0.90000000000000013</v>
      </c>
      <c r="U15" s="1">
        <v>1.6325046796024687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0.31089005376685502</v>
      </c>
      <c r="F16" s="1">
        <v>0.36585549102080456</v>
      </c>
      <c r="G16" s="1">
        <v>13.328770228794609</v>
      </c>
      <c r="H16" s="1">
        <f t="shared" si="0"/>
        <v>1.1869980183397749E-3</v>
      </c>
      <c r="I16" s="1">
        <v>0.61800864776996911</v>
      </c>
      <c r="J16" s="1">
        <v>0.26</v>
      </c>
      <c r="K16" s="1">
        <v>0.33</v>
      </c>
      <c r="L16" s="1">
        <v>0.59000000000000008</v>
      </c>
      <c r="M16" s="1">
        <v>0.1651</v>
      </c>
      <c r="N16" s="1">
        <v>0.18</v>
      </c>
      <c r="O16" s="7">
        <f t="shared" si="1"/>
        <v>0.32221400617391294</v>
      </c>
      <c r="P16" s="1">
        <f t="shared" si="2"/>
        <v>1.5733333333333335</v>
      </c>
      <c r="Q16" s="1">
        <f t="shared" si="3"/>
        <v>0.44026666666666664</v>
      </c>
      <c r="R16" s="1">
        <f t="shared" si="4"/>
        <v>0.48</v>
      </c>
      <c r="S16" s="1">
        <f t="shared" si="5"/>
        <v>1.2692307692307692</v>
      </c>
      <c r="T16" s="1">
        <f t="shared" si="6"/>
        <v>0.78787878787878785</v>
      </c>
      <c r="U16" s="1">
        <v>1.4938356398682973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0.3291988991829326</v>
      </c>
      <c r="F17" s="1">
        <v>0.36612495621992919</v>
      </c>
      <c r="G17" s="1">
        <v>13.520037855420737</v>
      </c>
      <c r="H17" s="1">
        <f t="shared" si="0"/>
        <v>1.1809836533893453E-3</v>
      </c>
      <c r="I17" s="1">
        <v>0.65392259433998889</v>
      </c>
      <c r="J17" s="1">
        <v>0.24</v>
      </c>
      <c r="K17" s="1">
        <v>0.35499999999999998</v>
      </c>
      <c r="L17" s="1">
        <v>0.59499999999999997</v>
      </c>
      <c r="M17" s="1">
        <v>0.15240000000000001</v>
      </c>
      <c r="N17" s="1">
        <v>0.24</v>
      </c>
      <c r="O17" s="7">
        <f t="shared" si="1"/>
        <v>0.34093862539016245</v>
      </c>
      <c r="P17" s="1">
        <f t="shared" si="2"/>
        <v>1.5866666666666667</v>
      </c>
      <c r="Q17" s="1">
        <f t="shared" si="3"/>
        <v>0.40640000000000004</v>
      </c>
      <c r="R17" s="1">
        <f t="shared" si="4"/>
        <v>0.64</v>
      </c>
      <c r="S17" s="1">
        <f t="shared" si="5"/>
        <v>1.4791666666666667</v>
      </c>
      <c r="T17" s="1">
        <f t="shared" si="6"/>
        <v>0.676056338028169</v>
      </c>
      <c r="U17" s="1">
        <v>1.5573797218388796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0.34708785323492453</v>
      </c>
      <c r="F18" s="1">
        <v>0.37095261621232833</v>
      </c>
      <c r="G18" s="1">
        <v>13.606754302978478</v>
      </c>
      <c r="H18" s="1">
        <f>2.414*10^(-5)*10^(247.8/(G18+273.15-140))</f>
        <v>1.178272064810435E-3</v>
      </c>
      <c r="I18" s="1">
        <v>0.6804845648558886</v>
      </c>
      <c r="J18" s="1">
        <v>0.26</v>
      </c>
      <c r="K18" s="1">
        <v>0.31</v>
      </c>
      <c r="L18" s="1">
        <v>0.57000000000000006</v>
      </c>
      <c r="M18" s="1">
        <v>0.15875</v>
      </c>
      <c r="N18" s="1">
        <v>0.23</v>
      </c>
      <c r="O18" s="7">
        <f t="shared" si="1"/>
        <v>0.35478736191299998</v>
      </c>
      <c r="P18" s="1">
        <f t="shared" si="2"/>
        <v>1.5200000000000002</v>
      </c>
      <c r="Q18" s="1">
        <f t="shared" si="3"/>
        <v>0.42333333333333334</v>
      </c>
      <c r="R18" s="1">
        <f t="shared" si="4"/>
        <v>0.6133333333333334</v>
      </c>
      <c r="S18" s="1">
        <f t="shared" si="5"/>
        <v>1.1923076923076923</v>
      </c>
      <c r="T18" s="1">
        <f t="shared" si="6"/>
        <v>0.83870967741935487</v>
      </c>
      <c r="U18" s="1">
        <v>1.9998557382216504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0.3532116456634618</v>
      </c>
      <c r="F19" s="1">
        <v>0.37160986355172237</v>
      </c>
      <c r="G19" s="1">
        <v>13.952911096460625</v>
      </c>
      <c r="H19" s="1">
        <f t="shared" si="0"/>
        <v>1.1675412941132184E-3</v>
      </c>
      <c r="I19" s="1">
        <v>0.69126581945637755</v>
      </c>
      <c r="J19" s="1">
        <v>0.30499999999999999</v>
      </c>
      <c r="K19" s="1">
        <v>0.36</v>
      </c>
      <c r="L19" s="1">
        <v>0.66500000000000004</v>
      </c>
      <c r="M19" s="1">
        <v>0.17780000000000001</v>
      </c>
      <c r="N19" s="1">
        <v>0.2</v>
      </c>
      <c r="O19" s="7">
        <f t="shared" si="1"/>
        <v>0.36040843412443202</v>
      </c>
      <c r="P19" s="1">
        <f t="shared" si="2"/>
        <v>1.7733333333333334</v>
      </c>
      <c r="Q19" s="1">
        <f t="shared" si="3"/>
        <v>0.47413333333333335</v>
      </c>
      <c r="R19" s="1">
        <f t="shared" si="4"/>
        <v>0.53333333333333333</v>
      </c>
      <c r="S19" s="1">
        <f t="shared" si="5"/>
        <v>1.180327868852459</v>
      </c>
      <c r="T19" s="1">
        <f t="shared" si="6"/>
        <v>0.84722222222222221</v>
      </c>
      <c r="U19" s="1">
        <v>2.1818220005480056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0.37755166113858379</v>
      </c>
      <c r="F20" s="1">
        <v>0.36651942032513191</v>
      </c>
      <c r="G20" s="1">
        <v>14.396791934966984</v>
      </c>
      <c r="H20" s="1">
        <f>2.414*10^(-5)*10^(247.8/(G20+273.15-140))</f>
        <v>1.1539964759157261E-3</v>
      </c>
      <c r="I20" s="1">
        <v>0.7491636487884582</v>
      </c>
      <c r="J20" s="1">
        <v>0.29499999999999998</v>
      </c>
      <c r="K20" s="1">
        <v>0.255</v>
      </c>
      <c r="L20" s="1">
        <v>0.55000000000000004</v>
      </c>
      <c r="M20" s="1">
        <v>0.17144999999999999</v>
      </c>
      <c r="N20" s="1">
        <v>0.23499999999999999</v>
      </c>
      <c r="O20" s="7">
        <f t="shared" si="1"/>
        <v>0.39059489123175556</v>
      </c>
      <c r="P20" s="1">
        <f t="shared" si="2"/>
        <v>1.4666666666666668</v>
      </c>
      <c r="Q20" s="1">
        <f t="shared" si="3"/>
        <v>0.4572</v>
      </c>
      <c r="R20" s="1">
        <f t="shared" si="4"/>
        <v>0.62666666666666659</v>
      </c>
      <c r="S20" s="1">
        <f t="shared" si="5"/>
        <v>1.1568627450980391</v>
      </c>
      <c r="T20" s="1">
        <f t="shared" si="6"/>
        <v>1.1568627450980391</v>
      </c>
      <c r="U20" s="1">
        <v>2.1190272930146019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0.38646296078230036</v>
      </c>
      <c r="F21" s="1">
        <v>0.36605188521469134</v>
      </c>
      <c r="G21" s="1">
        <v>14.68897542953486</v>
      </c>
      <c r="H21" s="1">
        <f>2.414*10^(-5)*10^(247.8/(G21+273.15-140))</f>
        <v>1.1452103003818271E-3</v>
      </c>
      <c r="I21" s="1">
        <v>0.76782549914526765</v>
      </c>
      <c r="J21" s="1">
        <v>0.26</v>
      </c>
      <c r="K21" s="1">
        <v>0.32</v>
      </c>
      <c r="L21" s="1">
        <v>0.58000000000000007</v>
      </c>
      <c r="M21" s="1">
        <v>0.2286</v>
      </c>
      <c r="N21" s="1">
        <v>0.26</v>
      </c>
      <c r="O21" s="7">
        <f>I21/SQRT(C21*9.81)</f>
        <v>0.40032470583513274</v>
      </c>
      <c r="P21" s="1">
        <f>L21/C21</f>
        <v>1.5466666666666669</v>
      </c>
      <c r="Q21" s="1">
        <f>M21/C21</f>
        <v>0.60960000000000003</v>
      </c>
      <c r="R21" s="1">
        <f>N21/C21</f>
        <v>0.69333333333333336</v>
      </c>
      <c r="S21" s="1">
        <f>MAX(J21:K21)/MIN(J21:K21)</f>
        <v>1.2307692307692308</v>
      </c>
      <c r="T21" s="1">
        <f>J21/K21</f>
        <v>0.8125</v>
      </c>
      <c r="U21" s="1">
        <v>2.2592079672001324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0.40102838009509567</v>
      </c>
      <c r="F22" s="1">
        <v>0.37056629475313185</v>
      </c>
      <c r="G22" s="1">
        <v>15.361161899566602</v>
      </c>
      <c r="H22" s="1">
        <f>2.414*10^(-5)*10^(247.8/(G22+273.15-140))</f>
        <v>1.1253787703860022E-3</v>
      </c>
      <c r="I22" s="1">
        <v>0.78705755983507242</v>
      </c>
      <c r="J22" s="1">
        <v>0.29499999999999998</v>
      </c>
      <c r="K22" s="1">
        <v>0.26</v>
      </c>
      <c r="L22" s="1">
        <v>0.55499999999999994</v>
      </c>
      <c r="M22" s="1">
        <v>0.1651</v>
      </c>
      <c r="N22" s="1">
        <v>0.17</v>
      </c>
      <c r="O22" s="7">
        <f>I22/SQRT(C22*9.81)</f>
        <v>0.41035181361785161</v>
      </c>
      <c r="P22" s="1">
        <f>L22/C22</f>
        <v>1.4799999999999998</v>
      </c>
      <c r="Q22" s="1">
        <f>M22/C22</f>
        <v>0.44026666666666664</v>
      </c>
      <c r="R22" s="1">
        <f>N22/C22</f>
        <v>0.45333333333333337</v>
      </c>
      <c r="S22" s="1">
        <f>MAX(J22:K22)/MIN(J22:K22)</f>
        <v>1.1346153846153846</v>
      </c>
      <c r="T22" s="1">
        <f>J22/K22</f>
        <v>1.1346153846153846</v>
      </c>
      <c r="U22" s="1">
        <v>1.818650408508441</v>
      </c>
      <c r="W22" s="1"/>
      <c r="X22" s="1"/>
      <c r="Y22" s="1"/>
      <c r="Z22" s="1"/>
    </row>
    <row r="23" spans="1:26" x14ac:dyDescent="0.3">
      <c r="A23" s="5" t="s">
        <v>41</v>
      </c>
      <c r="B23" s="12">
        <v>1.1849999999999999E-2</v>
      </c>
      <c r="C23" s="12">
        <v>0.375</v>
      </c>
      <c r="D23" s="12">
        <v>0.05</v>
      </c>
      <c r="E23" s="1">
        <v>0.41344570577609757</v>
      </c>
      <c r="F23" s="1">
        <v>0.36631516932271024</v>
      </c>
      <c r="G23" s="1">
        <v>15.530926307042384</v>
      </c>
      <c r="H23" s="1">
        <f>2.414*10^(-5)*10^(247.8/(G23+273.15-140))</f>
        <v>1.1204527550403086E-3</v>
      </c>
      <c r="I23" s="1">
        <v>0.82084448365851093</v>
      </c>
      <c r="J23" s="1">
        <v>0.22</v>
      </c>
      <c r="K23" s="1">
        <v>0.31</v>
      </c>
      <c r="L23" s="1">
        <v>0.53</v>
      </c>
      <c r="M23" s="1">
        <v>0.20319999999999999</v>
      </c>
      <c r="N23" s="1">
        <v>0.21</v>
      </c>
      <c r="O23" s="7">
        <f>I23/SQRT(C23*9.81)</f>
        <v>0.42796745721883744</v>
      </c>
      <c r="P23" s="1">
        <f>L23/C23</f>
        <v>1.4133333333333333</v>
      </c>
      <c r="Q23" s="1">
        <f>M23/C23</f>
        <v>0.54186666666666661</v>
      </c>
      <c r="R23" s="1">
        <f>N23/C23</f>
        <v>0.55999999999999994</v>
      </c>
      <c r="S23" s="1">
        <f>MAX(J23:K23)/MIN(J23:K23)</f>
        <v>1.4090909090909092</v>
      </c>
      <c r="T23" s="1">
        <f>J23/K23</f>
        <v>0.70967741935483875</v>
      </c>
      <c r="U23" s="1">
        <v>2.2555437516300616</v>
      </c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zoomScaleNormal="100" workbookViewId="0">
      <selection activeCell="B20" sqref="B20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0.13462962943992393</v>
      </c>
      <c r="F3" s="1">
        <v>0.44846844565169408</v>
      </c>
      <c r="G3" s="1">
        <v>14.230268528586898</v>
      </c>
      <c r="H3" s="1">
        <f>2.414*10^(-5)*10^(247.8/(G3+273.15-140))</f>
        <v>1.159049795865921E-3</v>
      </c>
      <c r="I3" s="1">
        <v>0.21832630305173015</v>
      </c>
      <c r="J3" s="1">
        <v>0.57999999999999996</v>
      </c>
      <c r="K3" s="1">
        <v>0.52</v>
      </c>
      <c r="L3" s="1">
        <v>1.1000000000000001</v>
      </c>
      <c r="M3" s="1">
        <v>3.175E-2</v>
      </c>
      <c r="N3" s="1">
        <v>0.63</v>
      </c>
      <c r="O3" s="7">
        <f>I3/SQRT(C3*9.81)</f>
        <v>0.11382978703175387</v>
      </c>
      <c r="P3" s="1">
        <f>L3/C3</f>
        <v>2.9333333333333336</v>
      </c>
      <c r="Q3" s="1">
        <f>M3/C3</f>
        <v>8.4666666666666668E-2</v>
      </c>
      <c r="R3" s="1">
        <f>N3/C3</f>
        <v>1.68</v>
      </c>
      <c r="S3" s="1">
        <f>MAX(J3:K3)/MIN(J3:K3)</f>
        <v>1.1153846153846152</v>
      </c>
      <c r="T3" s="1">
        <f>J3/K3</f>
        <v>1.1153846153846152</v>
      </c>
      <c r="U3" s="1">
        <v>1.6913515387396489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0.15258054502835505</v>
      </c>
      <c r="F4" s="1">
        <v>0.44894606026356809</v>
      </c>
      <c r="G4" s="1">
        <v>14.412414244243028</v>
      </c>
      <c r="H4" s="1">
        <f t="shared" ref="H4:H19" si="0">2.414*10^(-5)*10^(247.8/(G4+273.15-140))</f>
        <v>1.1535241168200031E-3</v>
      </c>
      <c r="I4" s="1">
        <v>0.24717372293318232</v>
      </c>
      <c r="J4" s="1">
        <v>0.62</v>
      </c>
      <c r="K4" s="1">
        <v>0.54</v>
      </c>
      <c r="L4" s="1">
        <v>1.1600000000000001</v>
      </c>
      <c r="M4" s="1">
        <v>4.4450000000000003E-2</v>
      </c>
      <c r="N4" s="1">
        <v>0.54</v>
      </c>
      <c r="O4" s="7">
        <f t="shared" ref="O4:O19" si="1">I4/SQRT(C4*9.81)</f>
        <v>0.12887009878357814</v>
      </c>
      <c r="P4" s="1">
        <f t="shared" ref="P4:P19" si="2">L4/C4</f>
        <v>3.0933333333333337</v>
      </c>
      <c r="Q4" s="1">
        <f t="shared" ref="Q4:Q19" si="3">M4/C4</f>
        <v>0.11853333333333334</v>
      </c>
      <c r="R4" s="1">
        <f t="shared" ref="R4:R19" si="4">N4/C4</f>
        <v>1.4400000000000002</v>
      </c>
      <c r="S4" s="1">
        <f t="shared" ref="S4:S19" si="5">MAX(J4:K4)/MIN(J4:K4)</f>
        <v>1.1481481481481481</v>
      </c>
      <c r="T4" s="1">
        <f t="shared" ref="T4:T19" si="6">J4/K4</f>
        <v>1.1481481481481481</v>
      </c>
      <c r="U4" s="1">
        <v>1.2588271179520469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0.17273771794842954</v>
      </c>
      <c r="F5" s="1">
        <v>0.45119187902191987</v>
      </c>
      <c r="G5" s="1">
        <v>14.582682538915508</v>
      </c>
      <c r="H5" s="1">
        <f t="shared" si="0"/>
        <v>1.148394820929974E-3</v>
      </c>
      <c r="I5" s="1">
        <v>0.27843460194264319</v>
      </c>
      <c r="J5" s="1">
        <v>0.46</v>
      </c>
      <c r="K5" s="1">
        <v>0.53</v>
      </c>
      <c r="L5" s="1">
        <v>0.99</v>
      </c>
      <c r="M5" s="1">
        <v>5.0799999999999998E-2</v>
      </c>
      <c r="N5" s="1">
        <v>0.51</v>
      </c>
      <c r="O5" s="7">
        <f t="shared" si="1"/>
        <v>0.14516872680197693</v>
      </c>
      <c r="P5" s="1">
        <f t="shared" si="2"/>
        <v>2.64</v>
      </c>
      <c r="Q5" s="1">
        <f t="shared" si="3"/>
        <v>0.13546666666666665</v>
      </c>
      <c r="R5" s="1">
        <f t="shared" si="4"/>
        <v>1.36</v>
      </c>
      <c r="S5" s="1">
        <f t="shared" si="5"/>
        <v>1.1521739130434783</v>
      </c>
      <c r="T5" s="1">
        <f t="shared" si="6"/>
        <v>0.86792452830188682</v>
      </c>
      <c r="U5" s="1">
        <v>1.3878682563638833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0.19281312194878369</v>
      </c>
      <c r="F6" s="1">
        <v>0.44489181253250798</v>
      </c>
      <c r="G6" s="1">
        <v>14.775687376658063</v>
      </c>
      <c r="H6" s="1">
        <f t="shared" si="0"/>
        <v>1.1426223409741127E-3</v>
      </c>
      <c r="I6" s="1">
        <v>0.31519511284198898</v>
      </c>
      <c r="J6" s="1">
        <v>0.38</v>
      </c>
      <c r="K6" s="1">
        <v>0.42</v>
      </c>
      <c r="L6" s="1">
        <v>0.8</v>
      </c>
      <c r="M6" s="1">
        <v>6.3500000000000001E-2</v>
      </c>
      <c r="N6" s="1">
        <v>0.28999999999999998</v>
      </c>
      <c r="O6" s="7">
        <f t="shared" si="1"/>
        <v>0.1643347231494694</v>
      </c>
      <c r="P6" s="1">
        <f t="shared" si="2"/>
        <v>2.1333333333333333</v>
      </c>
      <c r="Q6" s="1">
        <f t="shared" si="3"/>
        <v>0.16933333333333334</v>
      </c>
      <c r="R6" s="1">
        <f t="shared" si="4"/>
        <v>0.77333333333333332</v>
      </c>
      <c r="S6" s="1">
        <f t="shared" si="5"/>
        <v>1.1052631578947367</v>
      </c>
      <c r="T6" s="1">
        <f t="shared" si="6"/>
        <v>0.90476190476190477</v>
      </c>
      <c r="U6" s="1">
        <v>1.0186226497686697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0.20823582591559522</v>
      </c>
      <c r="F7" s="1">
        <v>0.4419603320500386</v>
      </c>
      <c r="G7" s="1">
        <v>14.999293931325221</v>
      </c>
      <c r="H7" s="1">
        <f t="shared" si="0"/>
        <v>1.1359895322632899E-3</v>
      </c>
      <c r="I7" s="1">
        <v>0.34266477339051626</v>
      </c>
      <c r="J7" s="1">
        <v>0.4</v>
      </c>
      <c r="K7" s="1">
        <v>0.46</v>
      </c>
      <c r="L7" s="1">
        <v>0.8600000000000001</v>
      </c>
      <c r="M7" s="1">
        <v>6.9849999999999995E-2</v>
      </c>
      <c r="N7" s="1">
        <v>0.26</v>
      </c>
      <c r="O7" s="7">
        <f t="shared" si="1"/>
        <v>0.17865670619212898</v>
      </c>
      <c r="P7" s="1">
        <f t="shared" si="2"/>
        <v>2.2933333333333334</v>
      </c>
      <c r="Q7" s="1">
        <f t="shared" si="3"/>
        <v>0.18626666666666666</v>
      </c>
      <c r="R7" s="1">
        <f t="shared" si="4"/>
        <v>0.69333333333333336</v>
      </c>
      <c r="S7" s="1">
        <f t="shared" si="5"/>
        <v>1.1499999999999999</v>
      </c>
      <c r="T7" s="1">
        <f t="shared" si="6"/>
        <v>0.86956521739130432</v>
      </c>
      <c r="U7" s="1">
        <v>1.0628521410545242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0.22766777615448736</v>
      </c>
      <c r="F8" s="1">
        <v>0.44351333416847932</v>
      </c>
      <c r="G8" s="1">
        <v>15.344356280106719</v>
      </c>
      <c r="H8" s="1">
        <f t="shared" si="0"/>
        <v>1.1258682060500214E-3</v>
      </c>
      <c r="I8" s="1">
        <v>0.37332939445083857</v>
      </c>
      <c r="J8" s="1">
        <v>0.43</v>
      </c>
      <c r="K8" s="1">
        <v>0.46500000000000002</v>
      </c>
      <c r="L8" s="1">
        <v>0.89500000000000002</v>
      </c>
      <c r="M8" s="1">
        <v>8.8900000000000007E-2</v>
      </c>
      <c r="N8" s="1">
        <v>0.32</v>
      </c>
      <c r="O8" s="7">
        <f t="shared" si="1"/>
        <v>0.19464446046596409</v>
      </c>
      <c r="P8" s="1">
        <f t="shared" si="2"/>
        <v>2.3866666666666667</v>
      </c>
      <c r="Q8" s="1">
        <f t="shared" si="3"/>
        <v>0.23706666666666668</v>
      </c>
      <c r="R8" s="1">
        <f t="shared" si="4"/>
        <v>0.85333333333333339</v>
      </c>
      <c r="S8" s="1">
        <f t="shared" si="5"/>
        <v>1.0813953488372094</v>
      </c>
      <c r="T8" s="1">
        <f t="shared" si="6"/>
        <v>0.92473118279569888</v>
      </c>
      <c r="U8" s="1">
        <v>0.95006684167078059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0.24995246611470018</v>
      </c>
      <c r="F9" s="1">
        <v>0.44427129638739765</v>
      </c>
      <c r="G9" s="1">
        <v>15.76612334781219</v>
      </c>
      <c r="H9" s="1">
        <f t="shared" si="0"/>
        <v>1.1136821118854338E-3</v>
      </c>
      <c r="I9" s="1">
        <v>0.40917253308498569</v>
      </c>
      <c r="J9" s="1">
        <v>0.35</v>
      </c>
      <c r="K9" s="1">
        <v>0.42</v>
      </c>
      <c r="L9" s="1">
        <v>0.77</v>
      </c>
      <c r="M9" s="1">
        <v>0.1016</v>
      </c>
      <c r="N9" s="1">
        <v>0.27</v>
      </c>
      <c r="O9" s="7">
        <f t="shared" si="1"/>
        <v>0.21333216222358456</v>
      </c>
      <c r="P9" s="1">
        <f t="shared" si="2"/>
        <v>2.0533333333333332</v>
      </c>
      <c r="Q9" s="1">
        <f t="shared" si="3"/>
        <v>0.2709333333333333</v>
      </c>
      <c r="R9" s="1">
        <f t="shared" si="4"/>
        <v>0.72000000000000008</v>
      </c>
      <c r="S9" s="1">
        <f t="shared" si="5"/>
        <v>1.2</v>
      </c>
      <c r="T9" s="1">
        <f t="shared" si="6"/>
        <v>0.83333333333333326</v>
      </c>
      <c r="U9" s="1">
        <v>1.1772541983986728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0.27134483488182159</v>
      </c>
      <c r="F10" s="1">
        <v>0.44707033284994907</v>
      </c>
      <c r="G10" s="1">
        <v>16.013564971185449</v>
      </c>
      <c r="H10" s="1">
        <f t="shared" si="0"/>
        <v>1.1066259740865937E-3</v>
      </c>
      <c r="I10" s="1">
        <v>0.44141085550873349</v>
      </c>
      <c r="J10" s="1">
        <v>0.4</v>
      </c>
      <c r="K10" s="1">
        <v>0.44</v>
      </c>
      <c r="L10" s="1">
        <v>0.84000000000000008</v>
      </c>
      <c r="M10" s="1">
        <v>0.1143</v>
      </c>
      <c r="N10" s="1">
        <v>0.37</v>
      </c>
      <c r="O10" s="7">
        <f t="shared" si="1"/>
        <v>0.23014040440266242</v>
      </c>
      <c r="P10" s="1">
        <f t="shared" si="2"/>
        <v>2.2400000000000002</v>
      </c>
      <c r="Q10" s="1">
        <f t="shared" si="3"/>
        <v>0.30480000000000002</v>
      </c>
      <c r="R10" s="1">
        <f t="shared" si="4"/>
        <v>0.98666666666666669</v>
      </c>
      <c r="S10" s="1">
        <f t="shared" si="5"/>
        <v>1.0999999999999999</v>
      </c>
      <c r="T10" s="1">
        <f t="shared" si="6"/>
        <v>0.90909090909090917</v>
      </c>
      <c r="U10" s="1">
        <v>1.5949678379125629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0.28456669834986692</v>
      </c>
      <c r="F11" s="1">
        <v>0.44913201593126156</v>
      </c>
      <c r="G11" s="1">
        <v>16.295438766479439</v>
      </c>
      <c r="H11" s="1">
        <f t="shared" si="0"/>
        <v>1.0986705855455233E-3</v>
      </c>
      <c r="I11" s="1">
        <v>0.46079458034356102</v>
      </c>
      <c r="J11" s="1">
        <v>0.3</v>
      </c>
      <c r="K11" s="1">
        <v>0.34499999999999997</v>
      </c>
      <c r="L11" s="1">
        <v>0.64500000000000002</v>
      </c>
      <c r="M11" s="1">
        <v>9.5250000000000001E-2</v>
      </c>
      <c r="N11" s="1">
        <v>0.25</v>
      </c>
      <c r="O11" s="7">
        <f t="shared" si="1"/>
        <v>0.24024658601701304</v>
      </c>
      <c r="P11" s="1">
        <f t="shared" si="2"/>
        <v>1.72</v>
      </c>
      <c r="Q11" s="1">
        <f t="shared" si="3"/>
        <v>0.254</v>
      </c>
      <c r="R11" s="1">
        <f t="shared" si="4"/>
        <v>0.66666666666666663</v>
      </c>
      <c r="S11" s="1">
        <f t="shared" si="5"/>
        <v>1.1499999999999999</v>
      </c>
      <c r="T11" s="1">
        <f t="shared" si="6"/>
        <v>0.86956521739130443</v>
      </c>
      <c r="U11" s="1">
        <v>1.3406446183241267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0.30309155494512174</v>
      </c>
      <c r="F12" s="1">
        <v>0.44860847114243441</v>
      </c>
      <c r="G12" s="1">
        <v>16.425644755363418</v>
      </c>
      <c r="H12" s="1">
        <f t="shared" si="0"/>
        <v>1.0950251418327486E-3</v>
      </c>
      <c r="I12" s="1">
        <v>0.49136437663987659</v>
      </c>
      <c r="J12" s="1">
        <v>0.36</v>
      </c>
      <c r="K12" s="1">
        <v>0.29499999999999998</v>
      </c>
      <c r="L12" s="1">
        <v>0.65500000000000003</v>
      </c>
      <c r="M12" s="1">
        <v>0.13335</v>
      </c>
      <c r="N12" s="1">
        <v>0.27</v>
      </c>
      <c r="O12" s="7">
        <f t="shared" si="1"/>
        <v>0.25618490106826552</v>
      </c>
      <c r="P12" s="1">
        <f t="shared" si="2"/>
        <v>1.7466666666666668</v>
      </c>
      <c r="Q12" s="1">
        <f t="shared" si="3"/>
        <v>0.35559999999999997</v>
      </c>
      <c r="R12" s="1">
        <f t="shared" si="4"/>
        <v>0.72000000000000008</v>
      </c>
      <c r="S12" s="1">
        <f t="shared" si="5"/>
        <v>1.2203389830508475</v>
      </c>
      <c r="T12" s="1">
        <f t="shared" si="6"/>
        <v>1.2203389830508475</v>
      </c>
      <c r="U12" s="1">
        <v>1.7634386796955932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0.3186313714512285</v>
      </c>
      <c r="F13" s="1">
        <v>0.44530123466870913</v>
      </c>
      <c r="G13" s="1">
        <v>15.193136908791239</v>
      </c>
      <c r="H13" s="1">
        <f t="shared" si="0"/>
        <v>1.130286813271014E-3</v>
      </c>
      <c r="I13" s="1">
        <v>0.52039358633798982</v>
      </c>
      <c r="J13" s="1">
        <v>0.30499999999999999</v>
      </c>
      <c r="K13" s="1">
        <v>0.4</v>
      </c>
      <c r="L13" s="1">
        <v>0.70500000000000007</v>
      </c>
      <c r="M13" s="1">
        <v>0.1016</v>
      </c>
      <c r="N13" s="1">
        <v>0.21</v>
      </c>
      <c r="O13" s="7">
        <f t="shared" si="1"/>
        <v>0.27131999341146068</v>
      </c>
      <c r="P13" s="1">
        <f t="shared" si="2"/>
        <v>1.8800000000000001</v>
      </c>
      <c r="Q13" s="1">
        <f t="shared" si="3"/>
        <v>0.2709333333333333</v>
      </c>
      <c r="R13" s="1">
        <f t="shared" si="4"/>
        <v>0.55999999999999994</v>
      </c>
      <c r="S13" s="1">
        <f t="shared" si="5"/>
        <v>1.3114754098360657</v>
      </c>
      <c r="T13" s="1">
        <f t="shared" si="6"/>
        <v>0.76249999999999996</v>
      </c>
      <c r="U13" s="1">
        <v>1.4858080031834631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0.33538209493621629</v>
      </c>
      <c r="F14" s="1">
        <v>0.44440582685756314</v>
      </c>
      <c r="G14" s="1">
        <v>15.48752630673917</v>
      </c>
      <c r="H14" s="1">
        <f t="shared" si="0"/>
        <v>1.1217089582172511E-3</v>
      </c>
      <c r="I14" s="1">
        <v>0.54885475419493068</v>
      </c>
      <c r="J14" s="1">
        <v>0.25</v>
      </c>
      <c r="K14" s="1">
        <v>0.35</v>
      </c>
      <c r="L14" s="1">
        <v>0.6</v>
      </c>
      <c r="M14" s="1">
        <v>0.1143</v>
      </c>
      <c r="N14" s="1">
        <v>0.23499999999999999</v>
      </c>
      <c r="O14" s="7">
        <f t="shared" si="1"/>
        <v>0.28615892317185221</v>
      </c>
      <c r="P14" s="1">
        <f t="shared" si="2"/>
        <v>1.5999999999999999</v>
      </c>
      <c r="Q14" s="1">
        <f t="shared" si="3"/>
        <v>0.30480000000000002</v>
      </c>
      <c r="R14" s="1">
        <f t="shared" si="4"/>
        <v>0.62666666666666659</v>
      </c>
      <c r="S14" s="1">
        <f t="shared" si="5"/>
        <v>1.4</v>
      </c>
      <c r="T14" s="1">
        <f t="shared" si="6"/>
        <v>0.7142857142857143</v>
      </c>
      <c r="U14" s="1">
        <v>1.8446214800854976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0.35563598928090123</v>
      </c>
      <c r="F15" s="1">
        <v>0.44600052400635443</v>
      </c>
      <c r="G15" s="1">
        <v>15.82122707366938</v>
      </c>
      <c r="H15" s="1">
        <f t="shared" si="0"/>
        <v>1.1121048370960208E-3</v>
      </c>
      <c r="I15" s="1">
        <v>0.57991939901167111</v>
      </c>
      <c r="J15" s="1">
        <v>0.26</v>
      </c>
      <c r="K15" s="1">
        <v>0.32</v>
      </c>
      <c r="L15" s="1">
        <v>0.58000000000000007</v>
      </c>
      <c r="M15" s="1">
        <v>0.10795</v>
      </c>
      <c r="N15" s="1">
        <v>0.19500000000000001</v>
      </c>
      <c r="O15" s="7">
        <f t="shared" si="1"/>
        <v>0.30235523966821504</v>
      </c>
      <c r="P15" s="1">
        <f t="shared" si="2"/>
        <v>1.5466666666666669</v>
      </c>
      <c r="Q15" s="1">
        <f t="shared" si="3"/>
        <v>0.28786666666666666</v>
      </c>
      <c r="R15" s="1">
        <f t="shared" si="4"/>
        <v>0.52</v>
      </c>
      <c r="S15" s="1">
        <f t="shared" si="5"/>
        <v>1.2307692307692308</v>
      </c>
      <c r="T15" s="1">
        <f t="shared" si="6"/>
        <v>0.8125</v>
      </c>
      <c r="U15" s="1">
        <v>1.5218529013281958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0.374423690532946</v>
      </c>
      <c r="F16" s="1">
        <v>0.45351413164097204</v>
      </c>
      <c r="G16" s="1">
        <v>16.065110969543404</v>
      </c>
      <c r="H16" s="1">
        <f t="shared" si="0"/>
        <v>1.1051646372324364E-3</v>
      </c>
      <c r="I16" s="1">
        <v>0.60044024997437151</v>
      </c>
      <c r="J16" s="1">
        <v>0.3</v>
      </c>
      <c r="K16" s="1">
        <v>0.33</v>
      </c>
      <c r="L16" s="1">
        <v>0.63</v>
      </c>
      <c r="M16" s="1">
        <v>0.14649999999999999</v>
      </c>
      <c r="N16" s="1">
        <v>0.22</v>
      </c>
      <c r="O16" s="7">
        <f t="shared" si="1"/>
        <v>0.31305428995278417</v>
      </c>
      <c r="P16" s="1">
        <f t="shared" si="2"/>
        <v>1.68</v>
      </c>
      <c r="Q16" s="1">
        <f t="shared" si="3"/>
        <v>0.39066666666666666</v>
      </c>
      <c r="R16" s="1">
        <f t="shared" si="4"/>
        <v>0.58666666666666667</v>
      </c>
      <c r="S16" s="1">
        <f t="shared" si="5"/>
        <v>1.1000000000000001</v>
      </c>
      <c r="T16" s="1">
        <f t="shared" si="6"/>
        <v>0.90909090909090906</v>
      </c>
      <c r="U16" s="1">
        <v>1.303557733535919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0.39588381405926965</v>
      </c>
      <c r="F17" s="1">
        <v>0.45374247506588372</v>
      </c>
      <c r="G17" s="1">
        <v>16.293031865900176</v>
      </c>
      <c r="H17" s="1">
        <f t="shared" si="0"/>
        <v>1.0987381467927164E-3</v>
      </c>
      <c r="I17" s="1">
        <v>0.63453504345655265</v>
      </c>
      <c r="J17" s="1">
        <v>0.35499999999999998</v>
      </c>
      <c r="K17" s="1">
        <v>0.28000000000000003</v>
      </c>
      <c r="L17" s="1">
        <v>0.63500000000000001</v>
      </c>
      <c r="M17" s="1">
        <v>0.1651</v>
      </c>
      <c r="N17" s="1">
        <v>0.23</v>
      </c>
      <c r="O17" s="7">
        <f t="shared" si="1"/>
        <v>0.33083044897128205</v>
      </c>
      <c r="P17" s="1">
        <f t="shared" si="2"/>
        <v>1.6933333333333334</v>
      </c>
      <c r="Q17" s="1">
        <f t="shared" si="3"/>
        <v>0.44026666666666664</v>
      </c>
      <c r="R17" s="1">
        <f t="shared" si="4"/>
        <v>0.6133333333333334</v>
      </c>
      <c r="S17" s="1">
        <f t="shared" si="5"/>
        <v>1.2678571428571426</v>
      </c>
      <c r="T17" s="1">
        <f t="shared" si="6"/>
        <v>1.2678571428571426</v>
      </c>
      <c r="U17" s="1">
        <v>1.397630778073301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0.40158356082799418</v>
      </c>
      <c r="F18" s="1">
        <v>0.45368892275188272</v>
      </c>
      <c r="G18" s="1">
        <v>16.724131856645815</v>
      </c>
      <c r="H18" s="1">
        <f>2.414*10^(-5)*10^(247.8/(G18+273.15-140))</f>
        <v>1.0867375106882384E-3</v>
      </c>
      <c r="I18" s="1">
        <v>0.64374675436145301</v>
      </c>
      <c r="J18" s="1">
        <v>0.37</v>
      </c>
      <c r="K18" s="1">
        <v>0.3</v>
      </c>
      <c r="L18" s="1">
        <v>0.66999999999999993</v>
      </c>
      <c r="M18" s="1">
        <v>0.17780000000000001</v>
      </c>
      <c r="N18" s="1">
        <v>0.21</v>
      </c>
      <c r="O18" s="7">
        <f t="shared" si="1"/>
        <v>0.33563320097984073</v>
      </c>
      <c r="P18" s="1">
        <f t="shared" si="2"/>
        <v>1.7866666666666664</v>
      </c>
      <c r="Q18" s="1">
        <f t="shared" si="3"/>
        <v>0.47413333333333335</v>
      </c>
      <c r="R18" s="1">
        <f t="shared" si="4"/>
        <v>0.55999999999999994</v>
      </c>
      <c r="S18" s="1">
        <f t="shared" si="5"/>
        <v>1.2333333333333334</v>
      </c>
      <c r="T18" s="1">
        <f t="shared" si="6"/>
        <v>1.2333333333333334</v>
      </c>
      <c r="U18" s="1">
        <v>2.0950416360339101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0.41711417308522053</v>
      </c>
      <c r="F19" s="1">
        <v>0.45163061569984286</v>
      </c>
      <c r="G19" s="1">
        <v>16.956980191744258</v>
      </c>
      <c r="H19" s="1">
        <f t="shared" si="0"/>
        <v>1.080338608559217E-3</v>
      </c>
      <c r="I19" s="1">
        <v>0.6716899866801973</v>
      </c>
      <c r="J19" s="1">
        <v>0.28000000000000003</v>
      </c>
      <c r="K19" s="1">
        <v>0.32</v>
      </c>
      <c r="L19" s="1">
        <v>0.60000000000000009</v>
      </c>
      <c r="M19" s="1">
        <v>0.15875</v>
      </c>
      <c r="N19" s="1">
        <v>0.22</v>
      </c>
      <c r="O19" s="7">
        <f t="shared" si="1"/>
        <v>0.35020209231066601</v>
      </c>
      <c r="P19" s="1">
        <f t="shared" si="2"/>
        <v>1.6000000000000003</v>
      </c>
      <c r="Q19" s="1">
        <f t="shared" si="3"/>
        <v>0.42333333333333334</v>
      </c>
      <c r="R19" s="1">
        <f t="shared" si="4"/>
        <v>0.58666666666666667</v>
      </c>
      <c r="S19" s="1">
        <f t="shared" si="5"/>
        <v>1.1428571428571428</v>
      </c>
      <c r="T19" s="1">
        <f t="shared" si="6"/>
        <v>0.87500000000000011</v>
      </c>
      <c r="U19" s="1">
        <v>2.2719635262709752</v>
      </c>
      <c r="V19" s="1"/>
      <c r="W19" s="1"/>
      <c r="X19" s="1"/>
      <c r="Y19" s="1"/>
      <c r="Z19" s="1"/>
    </row>
    <row r="20" spans="1:26" x14ac:dyDescent="0.3">
      <c r="L20" s="1" t="str">
        <f>IF(K20="","",J20+K20)</f>
        <v/>
      </c>
      <c r="T20" s="1"/>
      <c r="U20" s="1"/>
      <c r="V20" s="1"/>
      <c r="W20" s="1"/>
      <c r="X20" s="1"/>
      <c r="Y20" s="1"/>
      <c r="Z20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24" sqref="B24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0.10673256874066009</v>
      </c>
      <c r="F3" s="1">
        <v>0.31864092184362292</v>
      </c>
      <c r="G3" s="1">
        <v>9.2951551437377926</v>
      </c>
      <c r="H3" s="1">
        <f>2.414*10^(-5)*10^(247.8/(G3+273.15-140))</f>
        <v>1.3254219888692825E-3</v>
      </c>
      <c r="I3" s="1">
        <v>0.24360865486994326</v>
      </c>
      <c r="J3" s="1">
        <v>0.56000000000000005</v>
      </c>
      <c r="K3" s="1">
        <v>0.6</v>
      </c>
      <c r="L3" s="1">
        <v>1.1600000000000001</v>
      </c>
      <c r="M3" s="1">
        <v>3.175E-2</v>
      </c>
      <c r="N3" s="1">
        <v>0.59</v>
      </c>
      <c r="O3" s="7">
        <f>I3/SQRT(C3*9.81)</f>
        <v>0.12701136287901763</v>
      </c>
      <c r="P3" s="1">
        <f>L3/C3</f>
        <v>3.0933333333333337</v>
      </c>
      <c r="Q3" s="1">
        <f>M3/C3</f>
        <v>8.4666666666666668E-2</v>
      </c>
      <c r="R3" s="1">
        <f>N3/C3</f>
        <v>1.5733333333333333</v>
      </c>
      <c r="S3" s="1">
        <f>MAX(J3:K3)/MIN(J3:K3)</f>
        <v>1.0714285714285714</v>
      </c>
      <c r="T3" s="1">
        <f>J3/K3</f>
        <v>0.93333333333333346</v>
      </c>
      <c r="U3" s="1">
        <v>1.4417356950393927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0.11039547818237966</v>
      </c>
      <c r="F4" s="1">
        <v>0.28846657717560398</v>
      </c>
      <c r="G4" s="1">
        <v>9.1505675713221226</v>
      </c>
      <c r="H4" s="1">
        <f t="shared" ref="H4:H19" si="0">2.414*10^(-5)*10^(247.8/(G4+273.15-140))</f>
        <v>1.3308274394447494E-3</v>
      </c>
      <c r="I4" s="1">
        <v>0.27832555605705767</v>
      </c>
      <c r="J4" s="1">
        <v>0.48499999999999999</v>
      </c>
      <c r="K4" s="1">
        <v>0.53</v>
      </c>
      <c r="L4" s="1">
        <v>1.0150000000000001</v>
      </c>
      <c r="M4" s="1">
        <v>3.8100000000000002E-2</v>
      </c>
      <c r="N4" s="1">
        <v>0.51</v>
      </c>
      <c r="O4" s="7">
        <f t="shared" ref="O4:O20" si="1">I4/SQRT(C4*9.81)</f>
        <v>0.14511187304794276</v>
      </c>
      <c r="P4" s="1">
        <f t="shared" ref="P4:P20" si="2">L4/C4</f>
        <v>2.706666666666667</v>
      </c>
      <c r="Q4" s="1">
        <f t="shared" ref="Q4:Q20" si="3">M4/C4</f>
        <v>0.10160000000000001</v>
      </c>
      <c r="R4" s="1">
        <f t="shared" ref="R4:R20" si="4">N4/C4</f>
        <v>1.36</v>
      </c>
      <c r="S4" s="1">
        <f t="shared" ref="S4:S20" si="5">MAX(J4:K4)/MIN(J4:K4)</f>
        <v>1.0927835051546393</v>
      </c>
      <c r="T4" s="1">
        <f t="shared" ref="T4:T20" si="6">J4/K4</f>
        <v>0.91509433962264142</v>
      </c>
      <c r="U4" s="1">
        <v>1.3361462738550884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0.16157266779004545</v>
      </c>
      <c r="F5" s="1">
        <v>0.37680172248055133</v>
      </c>
      <c r="G5" s="1">
        <v>11.549039496315814</v>
      </c>
      <c r="H5" s="1">
        <f t="shared" si="0"/>
        <v>1.2452520686131179E-3</v>
      </c>
      <c r="I5" s="1">
        <v>0.31185471760273564</v>
      </c>
      <c r="J5" s="1">
        <v>0.53</v>
      </c>
      <c r="K5" s="1">
        <v>0.46</v>
      </c>
      <c r="L5" s="1">
        <v>0.99</v>
      </c>
      <c r="M5" s="1">
        <v>8.2549999999999998E-2</v>
      </c>
      <c r="N5" s="1">
        <v>0.52</v>
      </c>
      <c r="O5" s="7">
        <f t="shared" si="1"/>
        <v>0.16259312594669903</v>
      </c>
      <c r="P5" s="1">
        <f t="shared" si="2"/>
        <v>2.64</v>
      </c>
      <c r="Q5" s="1">
        <f t="shared" si="3"/>
        <v>0.22013333333333332</v>
      </c>
      <c r="R5" s="1">
        <f t="shared" si="4"/>
        <v>1.3866666666666667</v>
      </c>
      <c r="S5" s="1">
        <f t="shared" si="5"/>
        <v>1.1521739130434783</v>
      </c>
      <c r="T5" s="1">
        <f t="shared" si="6"/>
        <v>1.1521739130434783</v>
      </c>
      <c r="U5" s="1">
        <v>1.5108447830068406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0.16342485610794297</v>
      </c>
      <c r="F6" s="1">
        <v>0.3485413021344882</v>
      </c>
      <c r="G6" s="1">
        <v>11.495438202567671</v>
      </c>
      <c r="H6" s="1">
        <f t="shared" si="0"/>
        <v>1.2470730121855857E-3</v>
      </c>
      <c r="I6" s="1">
        <v>0.3410053272823188</v>
      </c>
      <c r="J6" s="1">
        <v>0.46</v>
      </c>
      <c r="K6" s="1">
        <v>0.51</v>
      </c>
      <c r="L6" s="1">
        <v>0.97</v>
      </c>
      <c r="M6" s="1">
        <v>5.0799999999999998E-2</v>
      </c>
      <c r="N6" s="1">
        <v>0.43</v>
      </c>
      <c r="O6" s="7">
        <f t="shared" si="1"/>
        <v>0.17779151315562144</v>
      </c>
      <c r="P6" s="1">
        <f t="shared" si="2"/>
        <v>2.5866666666666664</v>
      </c>
      <c r="Q6" s="1">
        <f t="shared" si="3"/>
        <v>0.13546666666666665</v>
      </c>
      <c r="R6" s="1">
        <f t="shared" si="4"/>
        <v>1.1466666666666667</v>
      </c>
      <c r="S6" s="1">
        <f t="shared" si="5"/>
        <v>1.1086956521739131</v>
      </c>
      <c r="T6" s="1">
        <f t="shared" si="6"/>
        <v>0.90196078431372551</v>
      </c>
      <c r="U6" s="1">
        <v>1.2468584791178978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0.1639389157803314</v>
      </c>
      <c r="F7" s="1">
        <v>0.32722488390654719</v>
      </c>
      <c r="G7" s="1">
        <v>10.611220132736877</v>
      </c>
      <c r="H7" s="1">
        <f t="shared" si="0"/>
        <v>1.2776997601093723E-3</v>
      </c>
      <c r="I7" s="1">
        <v>0.36436196710439112</v>
      </c>
      <c r="J7" s="1">
        <v>0.42</v>
      </c>
      <c r="K7" s="1">
        <v>0.375</v>
      </c>
      <c r="L7" s="1">
        <v>0.79499999999999993</v>
      </c>
      <c r="M7" s="1">
        <v>5.0799999999999998E-2</v>
      </c>
      <c r="N7" s="1">
        <v>0.35</v>
      </c>
      <c r="O7" s="7">
        <f t="shared" si="1"/>
        <v>0.18996907169786417</v>
      </c>
      <c r="P7" s="1">
        <f t="shared" si="2"/>
        <v>2.1199999999999997</v>
      </c>
      <c r="Q7" s="1">
        <f t="shared" si="3"/>
        <v>0.13546666666666665</v>
      </c>
      <c r="R7" s="1">
        <f t="shared" si="4"/>
        <v>0.93333333333333324</v>
      </c>
      <c r="S7" s="1">
        <f t="shared" si="5"/>
        <v>1.1199999999999999</v>
      </c>
      <c r="T7" s="1">
        <f t="shared" si="6"/>
        <v>1.1199999999999999</v>
      </c>
      <c r="U7" s="1">
        <v>1.4954821128645026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0.18649477361899949</v>
      </c>
      <c r="F8" s="1">
        <v>0.33455763994508003</v>
      </c>
      <c r="G8" s="1">
        <v>11.074393667023692</v>
      </c>
      <c r="H8" s="1">
        <f t="shared" si="0"/>
        <v>1.26151731253485E-3</v>
      </c>
      <c r="I8" s="1">
        <v>0.40540865440784635</v>
      </c>
      <c r="J8" s="1">
        <v>0.46</v>
      </c>
      <c r="K8" s="1">
        <v>0.40500000000000003</v>
      </c>
      <c r="L8" s="1">
        <v>0.86499999999999999</v>
      </c>
      <c r="M8" s="1">
        <v>8.8900000000000007E-2</v>
      </c>
      <c r="N8" s="1">
        <v>0.38</v>
      </c>
      <c r="O8" s="7">
        <f t="shared" si="1"/>
        <v>0.21136977151644828</v>
      </c>
      <c r="P8" s="1">
        <f t="shared" si="2"/>
        <v>2.3066666666666666</v>
      </c>
      <c r="Q8" s="1">
        <f t="shared" si="3"/>
        <v>0.23706666666666668</v>
      </c>
      <c r="R8" s="1">
        <f t="shared" si="4"/>
        <v>1.0133333333333334</v>
      </c>
      <c r="S8" s="1">
        <f t="shared" si="5"/>
        <v>1.1358024691358024</v>
      </c>
      <c r="T8" s="1">
        <f t="shared" si="6"/>
        <v>1.1358024691358024</v>
      </c>
      <c r="U8" s="1">
        <v>1.5410943191417017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0.20005540291061596</v>
      </c>
      <c r="F9" s="1">
        <v>0.32713381753537107</v>
      </c>
      <c r="G9" s="1">
        <v>12.170463458911746</v>
      </c>
      <c r="H9" s="1">
        <f t="shared" si="0"/>
        <v>1.2244305014077507E-3</v>
      </c>
      <c r="I9" s="1">
        <v>0.44475633725857905</v>
      </c>
      <c r="J9" s="1">
        <v>0.39500000000000002</v>
      </c>
      <c r="K9" s="1">
        <v>0.47</v>
      </c>
      <c r="L9" s="1">
        <v>0.86499999999999999</v>
      </c>
      <c r="M9" s="1">
        <v>0.13969999999999999</v>
      </c>
      <c r="N9" s="1">
        <v>0.36</v>
      </c>
      <c r="O9" s="7">
        <f t="shared" si="1"/>
        <v>0.23188465358281415</v>
      </c>
      <c r="P9" s="1">
        <f t="shared" si="2"/>
        <v>2.3066666666666666</v>
      </c>
      <c r="Q9" s="1">
        <f t="shared" si="3"/>
        <v>0.37253333333333333</v>
      </c>
      <c r="R9" s="1">
        <f t="shared" si="4"/>
        <v>0.96</v>
      </c>
      <c r="S9" s="1">
        <f t="shared" si="5"/>
        <v>1.1898734177215189</v>
      </c>
      <c r="T9" s="1">
        <f t="shared" si="6"/>
        <v>0.84042553191489366</v>
      </c>
      <c r="U9" s="1">
        <v>1.7180297491964129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0.21437258679132606</v>
      </c>
      <c r="F10" s="1">
        <v>0.33449718411908153</v>
      </c>
      <c r="G10" s="1">
        <v>13.476613143394687</v>
      </c>
      <c r="H10" s="1">
        <f t="shared" si="0"/>
        <v>1.1823450787043529E-3</v>
      </c>
      <c r="I10" s="1">
        <v>0.46609461379720873</v>
      </c>
      <c r="J10" s="1">
        <v>0.4</v>
      </c>
      <c r="K10" s="1">
        <v>0.37</v>
      </c>
      <c r="L10" s="1">
        <v>0.77</v>
      </c>
      <c r="M10" s="1">
        <v>8.8900000000000007E-2</v>
      </c>
      <c r="N10" s="1">
        <v>0.4</v>
      </c>
      <c r="O10" s="7">
        <f t="shared" si="1"/>
        <v>0.24300988879298202</v>
      </c>
      <c r="P10" s="1">
        <f t="shared" si="2"/>
        <v>2.0533333333333332</v>
      </c>
      <c r="Q10" s="1">
        <f t="shared" si="3"/>
        <v>0.23706666666666668</v>
      </c>
      <c r="R10" s="1">
        <f t="shared" si="4"/>
        <v>1.0666666666666667</v>
      </c>
      <c r="S10" s="1">
        <f t="shared" si="5"/>
        <v>1.0810810810810811</v>
      </c>
      <c r="T10" s="1">
        <f t="shared" si="6"/>
        <v>1.0810810810810811</v>
      </c>
      <c r="U10" s="1">
        <v>1.5407769759233954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0.22529388666157005</v>
      </c>
      <c r="F11" s="1">
        <v>0.32702438483723484</v>
      </c>
      <c r="G11" s="1">
        <v>14.003446737925167</v>
      </c>
      <c r="H11" s="1">
        <f t="shared" si="0"/>
        <v>1.1659870970052685E-3</v>
      </c>
      <c r="I11" s="1">
        <v>0.501033277600334</v>
      </c>
      <c r="J11" s="1">
        <v>0.34</v>
      </c>
      <c r="K11" s="1">
        <v>0.38</v>
      </c>
      <c r="L11" s="1">
        <v>0.72</v>
      </c>
      <c r="M11" s="1">
        <v>0.1016</v>
      </c>
      <c r="N11" s="1">
        <v>0.23</v>
      </c>
      <c r="O11" s="7">
        <f t="shared" si="1"/>
        <v>0.2612260203552037</v>
      </c>
      <c r="P11" s="1">
        <f t="shared" si="2"/>
        <v>1.92</v>
      </c>
      <c r="Q11" s="1">
        <f t="shared" si="3"/>
        <v>0.2709333333333333</v>
      </c>
      <c r="R11" s="1">
        <f t="shared" si="4"/>
        <v>0.6133333333333334</v>
      </c>
      <c r="S11" s="1">
        <f t="shared" si="5"/>
        <v>1.1176470588235294</v>
      </c>
      <c r="T11" s="1">
        <f t="shared" si="6"/>
        <v>0.89473684210526316</v>
      </c>
      <c r="U11" s="1">
        <v>1.3049584183298655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0.22704041643255857</v>
      </c>
      <c r="F12" s="1">
        <v>0.31009116913293877</v>
      </c>
      <c r="G12" s="1">
        <v>15.294404080039529</v>
      </c>
      <c r="H12" s="1">
        <f t="shared" si="0"/>
        <v>1.1273248928645079E-3</v>
      </c>
      <c r="I12" s="1">
        <v>0.53248953629264462</v>
      </c>
      <c r="J12" s="1">
        <v>0.39</v>
      </c>
      <c r="K12" s="1">
        <v>0.32</v>
      </c>
      <c r="L12" s="1">
        <v>0.71</v>
      </c>
      <c r="M12" s="1">
        <v>0.13335</v>
      </c>
      <c r="N12" s="1">
        <v>0.32</v>
      </c>
      <c r="O12" s="7">
        <f t="shared" si="1"/>
        <v>0.27762651437590385</v>
      </c>
      <c r="P12" s="1">
        <f t="shared" si="2"/>
        <v>1.8933333333333333</v>
      </c>
      <c r="Q12" s="1">
        <f t="shared" si="3"/>
        <v>0.35559999999999997</v>
      </c>
      <c r="R12" s="1">
        <f t="shared" si="4"/>
        <v>0.85333333333333339</v>
      </c>
      <c r="S12" s="1">
        <f t="shared" si="5"/>
        <v>1.21875</v>
      </c>
      <c r="T12" s="1">
        <f t="shared" si="6"/>
        <v>1.21875</v>
      </c>
      <c r="U12" s="1">
        <v>2.2073303610389612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0.27926030601803836</v>
      </c>
      <c r="F13" s="1">
        <v>0.36111860727135209</v>
      </c>
      <c r="G13" s="1">
        <v>13.623593477102379</v>
      </c>
      <c r="H13" s="1">
        <f t="shared" si="0"/>
        <v>1.1777466038231244E-3</v>
      </c>
      <c r="I13" s="1">
        <v>0.56241467564185299</v>
      </c>
      <c r="J13" s="1">
        <v>0.23</v>
      </c>
      <c r="K13" s="1">
        <v>0.35</v>
      </c>
      <c r="L13" s="1">
        <v>0.57999999999999996</v>
      </c>
      <c r="M13" s="1">
        <v>9.5250000000000001E-2</v>
      </c>
      <c r="N13" s="1">
        <v>0.22</v>
      </c>
      <c r="O13" s="7">
        <f t="shared" si="1"/>
        <v>0.29322872167480563</v>
      </c>
      <c r="P13" s="1">
        <f t="shared" si="2"/>
        <v>1.5466666666666666</v>
      </c>
      <c r="Q13" s="1">
        <f t="shared" si="3"/>
        <v>0.254</v>
      </c>
      <c r="R13" s="1">
        <f t="shared" si="4"/>
        <v>0.58666666666666667</v>
      </c>
      <c r="S13" s="1">
        <f t="shared" si="5"/>
        <v>1.5217391304347825</v>
      </c>
      <c r="T13" s="1">
        <f t="shared" si="6"/>
        <v>0.65714285714285725</v>
      </c>
      <c r="U13" s="1">
        <v>1.838434810414862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0.27955940290029047</v>
      </c>
      <c r="F14" s="1">
        <v>0.34243220262942048</v>
      </c>
      <c r="G14" s="1">
        <v>11.95698051452632</v>
      </c>
      <c r="H14" s="1">
        <f t="shared" si="0"/>
        <v>1.2315238971645011E-3</v>
      </c>
      <c r="I14" s="1">
        <v>0.59374068157385762</v>
      </c>
      <c r="J14" s="1">
        <v>0.24</v>
      </c>
      <c r="K14" s="1">
        <v>0.33</v>
      </c>
      <c r="L14" s="1">
        <v>0.57000000000000006</v>
      </c>
      <c r="M14" s="1">
        <v>0.1651</v>
      </c>
      <c r="N14" s="1">
        <v>0.17</v>
      </c>
      <c r="O14" s="7">
        <f t="shared" si="1"/>
        <v>0.30956130521583075</v>
      </c>
      <c r="P14" s="1">
        <f t="shared" si="2"/>
        <v>1.5200000000000002</v>
      </c>
      <c r="Q14" s="1">
        <f t="shared" si="3"/>
        <v>0.44026666666666664</v>
      </c>
      <c r="R14" s="1">
        <f t="shared" si="4"/>
        <v>0.45333333333333337</v>
      </c>
      <c r="S14" s="1">
        <f t="shared" si="5"/>
        <v>1.3750000000000002</v>
      </c>
      <c r="T14" s="1">
        <f t="shared" si="6"/>
        <v>0.72727272727272718</v>
      </c>
      <c r="U14" s="1">
        <v>1.7192020894003497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0.28473272780257025</v>
      </c>
      <c r="F15" s="1">
        <v>0.3257831272401886</v>
      </c>
      <c r="G15" s="1">
        <v>14.278813838958685</v>
      </c>
      <c r="H15" s="1">
        <f t="shared" si="0"/>
        <v>1.1575731788710244E-3</v>
      </c>
      <c r="I15" s="1">
        <v>0.63563251187071668</v>
      </c>
      <c r="J15" s="1">
        <v>0.35</v>
      </c>
      <c r="K15" s="1">
        <v>0.42</v>
      </c>
      <c r="L15" s="1">
        <v>0.77</v>
      </c>
      <c r="M15" s="1">
        <v>0.17144999999999999</v>
      </c>
      <c r="N15" s="1">
        <v>0.28999999999999998</v>
      </c>
      <c r="O15" s="7">
        <f t="shared" si="1"/>
        <v>0.33140264111722229</v>
      </c>
      <c r="P15" s="1">
        <f t="shared" si="2"/>
        <v>2.0533333333333332</v>
      </c>
      <c r="Q15" s="1">
        <f t="shared" si="3"/>
        <v>0.4572</v>
      </c>
      <c r="R15" s="1">
        <f t="shared" si="4"/>
        <v>0.77333333333333332</v>
      </c>
      <c r="S15" s="1">
        <f t="shared" si="5"/>
        <v>1.2</v>
      </c>
      <c r="T15" s="1">
        <f t="shared" si="6"/>
        <v>0.83333333333333326</v>
      </c>
      <c r="U15" s="1">
        <v>1.8089960704749326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0.31532197826125424</v>
      </c>
      <c r="F16" s="1">
        <v>0.34511674742007309</v>
      </c>
      <c r="G16" s="1">
        <v>15.455335560966883</v>
      </c>
      <c r="H16" s="1">
        <f t="shared" si="0"/>
        <v>1.1226420963247128E-3</v>
      </c>
      <c r="I16" s="1">
        <v>0.66448550182921584</v>
      </c>
      <c r="J16" s="1">
        <v>0.35</v>
      </c>
      <c r="K16" s="1">
        <v>0.28999999999999998</v>
      </c>
      <c r="L16" s="1">
        <v>0.6399999999999999</v>
      </c>
      <c r="M16" s="1">
        <v>0.17780000000000001</v>
      </c>
      <c r="N16" s="1">
        <v>0.21</v>
      </c>
      <c r="O16" s="7">
        <f t="shared" si="1"/>
        <v>0.34644585696569064</v>
      </c>
      <c r="P16" s="1">
        <f t="shared" si="2"/>
        <v>1.7066666666666663</v>
      </c>
      <c r="Q16" s="1">
        <f t="shared" si="3"/>
        <v>0.47413333333333335</v>
      </c>
      <c r="R16" s="1">
        <f t="shared" si="4"/>
        <v>0.55999999999999994</v>
      </c>
      <c r="S16" s="1">
        <f t="shared" si="5"/>
        <v>1.2068965517241379</v>
      </c>
      <c r="T16" s="1">
        <f t="shared" si="6"/>
        <v>1.2068965517241379</v>
      </c>
      <c r="U16" s="1">
        <v>1.606018880821569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0.32418961487872805</v>
      </c>
      <c r="F17" s="1">
        <v>0.33745492802326343</v>
      </c>
      <c r="G17" s="1">
        <v>14.702896811745326</v>
      </c>
      <c r="H17" s="1">
        <f t="shared" si="0"/>
        <v>1.1447942107411556E-3</v>
      </c>
      <c r="I17" s="1">
        <v>0.69868372273435553</v>
      </c>
      <c r="J17" s="1">
        <v>0.28999999999999998</v>
      </c>
      <c r="K17" s="1">
        <v>0.34</v>
      </c>
      <c r="L17" s="1">
        <v>0.63</v>
      </c>
      <c r="M17" s="1">
        <v>0.15875</v>
      </c>
      <c r="N17" s="1">
        <v>0.22</v>
      </c>
      <c r="O17" s="7">
        <f t="shared" si="1"/>
        <v>0.36427594041456657</v>
      </c>
      <c r="P17" s="1">
        <f t="shared" si="2"/>
        <v>1.68</v>
      </c>
      <c r="Q17" s="1">
        <f t="shared" si="3"/>
        <v>0.42333333333333334</v>
      </c>
      <c r="R17" s="1">
        <f t="shared" si="4"/>
        <v>0.58666666666666667</v>
      </c>
      <c r="S17" s="1">
        <f t="shared" si="5"/>
        <v>1.1724137931034484</v>
      </c>
      <c r="T17" s="1">
        <f t="shared" si="6"/>
        <v>0.85294117647058809</v>
      </c>
      <c r="U17" s="1">
        <v>1.2947939314592269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0.33439015963519331</v>
      </c>
      <c r="F18" s="1">
        <v>0.33061576702153628</v>
      </c>
      <c r="G18" s="1">
        <v>14.828609943389848</v>
      </c>
      <c r="H18" s="1">
        <f>2.414*10^(-5)*10^(247.8/(G18+273.15-140))</f>
        <v>1.1410472032022934E-3</v>
      </c>
      <c r="I18" s="1">
        <v>0.73557545534483881</v>
      </c>
      <c r="J18" s="1">
        <v>0.25</v>
      </c>
      <c r="K18" s="1">
        <v>0.3</v>
      </c>
      <c r="L18" s="1">
        <v>0.55000000000000004</v>
      </c>
      <c r="M18" s="1">
        <v>0.14605000000000001</v>
      </c>
      <c r="N18" s="1">
        <v>0.21</v>
      </c>
      <c r="O18" s="7">
        <f t="shared" si="1"/>
        <v>0.38351035242807791</v>
      </c>
      <c r="P18" s="1">
        <f t="shared" si="2"/>
        <v>1.4666666666666668</v>
      </c>
      <c r="Q18" s="1">
        <f t="shared" si="3"/>
        <v>0.38946666666666668</v>
      </c>
      <c r="R18" s="1">
        <f t="shared" si="4"/>
        <v>0.55999999999999994</v>
      </c>
      <c r="S18" s="1">
        <f t="shared" si="5"/>
        <v>1.2</v>
      </c>
      <c r="T18" s="1">
        <f t="shared" si="6"/>
        <v>0.83333333333333337</v>
      </c>
      <c r="U18" s="1">
        <v>1.700115604695815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0.3308830649112009</v>
      </c>
      <c r="F19" s="1">
        <v>0.3132993817527579</v>
      </c>
      <c r="G19" s="1">
        <v>16.290318012237499</v>
      </c>
      <c r="H19" s="1">
        <f t="shared" si="0"/>
        <v>1.0988143317490181E-3</v>
      </c>
      <c r="I19" s="1">
        <v>0.76809034119394526</v>
      </c>
      <c r="J19" s="1">
        <v>0.24</v>
      </c>
      <c r="K19" s="1">
        <v>0.28999999999999998</v>
      </c>
      <c r="L19" s="1">
        <v>0.53</v>
      </c>
      <c r="M19" s="1">
        <v>0.15240000000000001</v>
      </c>
      <c r="N19" s="1">
        <v>0.21</v>
      </c>
      <c r="O19" s="7">
        <f t="shared" si="1"/>
        <v>0.40046278775003097</v>
      </c>
      <c r="P19" s="1">
        <f t="shared" si="2"/>
        <v>1.4133333333333333</v>
      </c>
      <c r="Q19" s="1">
        <f t="shared" si="3"/>
        <v>0.40640000000000004</v>
      </c>
      <c r="R19" s="1">
        <f t="shared" si="4"/>
        <v>0.55999999999999994</v>
      </c>
      <c r="S19" s="1">
        <f t="shared" si="5"/>
        <v>1.2083333333333333</v>
      </c>
      <c r="T19" s="1">
        <f t="shared" si="6"/>
        <v>0.82758620689655171</v>
      </c>
      <c r="U19" s="1">
        <v>1.7606002240553313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0.38089566201355479</v>
      </c>
      <c r="F20" s="1">
        <v>0.34018921494943172</v>
      </c>
      <c r="G20" s="1">
        <v>13.97732019424434</v>
      </c>
      <c r="H20" s="1">
        <f>2.414*10^(-5)*10^(247.8/(G20+273.15-140))</f>
        <v>1.1667902133356738E-3</v>
      </c>
      <c r="I20" s="1">
        <v>0.81429691108851454</v>
      </c>
      <c r="J20" s="1">
        <v>0.3</v>
      </c>
      <c r="K20" s="1">
        <v>0.27</v>
      </c>
      <c r="L20" s="1">
        <v>0.57000000000000006</v>
      </c>
      <c r="M20" s="1">
        <v>0.18145</v>
      </c>
      <c r="N20" s="1">
        <v>0.2</v>
      </c>
      <c r="O20" s="7">
        <f t="shared" si="1"/>
        <v>0.42455371924590501</v>
      </c>
      <c r="P20" s="1">
        <f t="shared" si="2"/>
        <v>1.5200000000000002</v>
      </c>
      <c r="Q20" s="1">
        <f t="shared" si="3"/>
        <v>0.48386666666666667</v>
      </c>
      <c r="R20" s="1">
        <f t="shared" si="4"/>
        <v>0.53333333333333333</v>
      </c>
      <c r="S20" s="1">
        <f t="shared" si="5"/>
        <v>1.1111111111111109</v>
      </c>
      <c r="T20" s="1">
        <f t="shared" si="6"/>
        <v>1.1111111111111109</v>
      </c>
      <c r="U20" s="1">
        <v>1.9658318408711613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0.37804596128549145</v>
      </c>
      <c r="F21" s="1">
        <v>0.32997983295054689</v>
      </c>
      <c r="G21" s="1">
        <v>15.795508311344976</v>
      </c>
      <c r="H21" s="1">
        <f>2.414*10^(-5)*10^(247.8/(G21+273.15-140))</f>
        <v>1.1128405808767624E-3</v>
      </c>
      <c r="I21" s="1">
        <v>0.83321006268811604</v>
      </c>
      <c r="J21" s="1">
        <v>0.24</v>
      </c>
      <c r="K21" s="1">
        <v>0.27</v>
      </c>
      <c r="L21" s="1">
        <v>0.51</v>
      </c>
      <c r="M21" s="1">
        <v>0.1651</v>
      </c>
      <c r="N21" s="1">
        <v>0.2</v>
      </c>
      <c r="O21" s="7">
        <f>I21/SQRT(C21*9.81)</f>
        <v>0.43441455593204542</v>
      </c>
      <c r="P21" s="1">
        <f>L21/C21</f>
        <v>1.36</v>
      </c>
      <c r="Q21" s="1">
        <f>M21/C21</f>
        <v>0.44026666666666664</v>
      </c>
      <c r="R21" s="1">
        <f>N21/C21</f>
        <v>0.53333333333333333</v>
      </c>
      <c r="S21" s="1">
        <f>MAX(J21:K21)/MIN(J21:K21)</f>
        <v>1.1250000000000002</v>
      </c>
      <c r="T21" s="1">
        <f>J21/K21</f>
        <v>0.88888888888888884</v>
      </c>
      <c r="U21" s="1">
        <v>2.2119548693801261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0.41465821080583259</v>
      </c>
      <c r="F22" s="1">
        <v>0.34729009611033856</v>
      </c>
      <c r="G22" s="1">
        <v>16.913013751690162</v>
      </c>
      <c r="H22" s="1">
        <f>2.414*10^(-5)*10^(247.8/(G22+273.15-140))</f>
        <v>1.0815424394813983E-3</v>
      </c>
      <c r="I22" s="1">
        <v>0.8683507282136107</v>
      </c>
      <c r="J22" s="1">
        <v>0.24</v>
      </c>
      <c r="K22" s="1">
        <v>0.33</v>
      </c>
      <c r="L22" s="1">
        <v>0.57000000000000006</v>
      </c>
      <c r="M22" s="1">
        <v>0.14605000000000001</v>
      </c>
      <c r="N22" s="1">
        <v>0.21</v>
      </c>
      <c r="O22" s="7">
        <f>I22/SQRT(C22*9.81)</f>
        <v>0.45273600605971687</v>
      </c>
      <c r="P22" s="1">
        <f>L22/C22</f>
        <v>1.5200000000000002</v>
      </c>
      <c r="Q22" s="1">
        <f>M22/C22</f>
        <v>0.38946666666666668</v>
      </c>
      <c r="R22" s="1">
        <f>N22/C22</f>
        <v>0.55999999999999994</v>
      </c>
      <c r="S22" s="1">
        <f>MAX(J22:K22)/MIN(J22:K22)</f>
        <v>1.3750000000000002</v>
      </c>
      <c r="T22" s="1">
        <f>J22/K22</f>
        <v>0.72727272727272718</v>
      </c>
      <c r="U22" s="1">
        <v>2.0995271743718136</v>
      </c>
      <c r="W22" s="1"/>
      <c r="X22" s="1"/>
      <c r="Y22" s="1"/>
      <c r="Z22" s="1"/>
    </row>
    <row r="23" spans="1:26" x14ac:dyDescent="0.3">
      <c r="A23" s="5" t="s">
        <v>41</v>
      </c>
      <c r="B23" s="12">
        <v>1.1849999999999999E-2</v>
      </c>
      <c r="C23" s="12">
        <v>0.375</v>
      </c>
      <c r="D23" s="12">
        <v>0.05</v>
      </c>
      <c r="E23" s="1">
        <v>0.39501394091174863</v>
      </c>
      <c r="F23" s="1">
        <v>0.3200979366086627</v>
      </c>
      <c r="G23" s="1">
        <v>14.980320930480925</v>
      </c>
      <c r="H23" s="1">
        <f>2.414*10^(-5)*10^(247.8/(G23+273.15-140))</f>
        <v>1.136550052012831E-3</v>
      </c>
      <c r="I23" s="1">
        <v>0.89748427984668466</v>
      </c>
      <c r="J23" s="1">
        <v>0.22</v>
      </c>
      <c r="K23" s="1">
        <v>0.28999999999999998</v>
      </c>
      <c r="L23" s="1">
        <v>0.51</v>
      </c>
      <c r="M23" s="1">
        <v>0.17780000000000001</v>
      </c>
      <c r="N23" s="1">
        <v>0.2</v>
      </c>
      <c r="O23" s="7">
        <f>I23/SQRT(C23*9.81)</f>
        <v>0.46792549963661156</v>
      </c>
      <c r="P23" s="1">
        <f>L23/C23</f>
        <v>1.36</v>
      </c>
      <c r="Q23" s="1">
        <f>M23/C23</f>
        <v>0.47413333333333335</v>
      </c>
      <c r="R23" s="1">
        <f>N23/C23</f>
        <v>0.53333333333333333</v>
      </c>
      <c r="S23" s="1">
        <f>MAX(J23:K23)/MIN(J23:K23)</f>
        <v>1.3181818181818181</v>
      </c>
      <c r="T23" s="1">
        <f>J23/K23</f>
        <v>0.75862068965517249</v>
      </c>
      <c r="U23" s="1">
        <v>1.9425584469520822</v>
      </c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U23" sqref="U23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0.10719976962895141</v>
      </c>
      <c r="F3" s="1">
        <v>0.31839411978077686</v>
      </c>
      <c r="G3" s="1">
        <v>9.5174020195007323</v>
      </c>
      <c r="H3" s="1">
        <f>2.414*10^(-5)*10^(247.8/(G3+273.15-140))</f>
        <v>1.3171771891429169E-3</v>
      </c>
      <c r="I3" s="1">
        <v>0.24486466293641215</v>
      </c>
      <c r="J3" s="1">
        <v>0.53</v>
      </c>
      <c r="K3" s="1">
        <v>0.59</v>
      </c>
      <c r="L3" s="1">
        <v>1.1200000000000001</v>
      </c>
      <c r="M3" s="1">
        <v>5.0799999999999998E-2</v>
      </c>
      <c r="N3" s="1">
        <v>0.48</v>
      </c>
      <c r="O3" s="7">
        <f>I3/SQRT(C3*9.81)</f>
        <v>0.12766621357138905</v>
      </c>
      <c r="P3" s="1">
        <f>L3/C3</f>
        <v>2.9866666666666668</v>
      </c>
      <c r="Q3" s="1">
        <f>M3/C3</f>
        <v>0.13546666666666665</v>
      </c>
      <c r="R3" s="1">
        <f>N3/C3</f>
        <v>1.28</v>
      </c>
      <c r="S3" s="1">
        <f>MAX(J3:K3)/MIN(J3:K3)</f>
        <v>1.1132075471698113</v>
      </c>
      <c r="T3" s="1">
        <f>J3/K3</f>
        <v>0.89830508474576276</v>
      </c>
      <c r="U3" s="1">
        <v>1.2041617698148406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0.11022601347106963</v>
      </c>
      <c r="F4" s="1">
        <v>0.28847499507545976</v>
      </c>
      <c r="G4" s="1">
        <v>9.3998955596577023</v>
      </c>
      <c r="H4" s="1">
        <f t="shared" ref="H4:H19" si="0">2.414*10^(-5)*10^(247.8/(G4+273.15-140))</f>
        <v>1.3215267694770419E-3</v>
      </c>
      <c r="I4" s="1">
        <v>0.27789019777099105</v>
      </c>
      <c r="J4" s="1">
        <v>0.53</v>
      </c>
      <c r="K4" s="1">
        <v>0.56999999999999995</v>
      </c>
      <c r="L4" s="1">
        <v>1.1000000000000001</v>
      </c>
      <c r="M4" s="1">
        <v>6.9849999999999995E-2</v>
      </c>
      <c r="N4" s="1">
        <v>0.67</v>
      </c>
      <c r="O4" s="7">
        <f t="shared" ref="O4:O20" si="1">I4/SQRT(C4*9.81)</f>
        <v>0.14488488829945953</v>
      </c>
      <c r="P4" s="1">
        <f t="shared" ref="P4:P20" si="2">L4/C4</f>
        <v>2.9333333333333336</v>
      </c>
      <c r="Q4" s="1">
        <f t="shared" ref="Q4:Q20" si="3">M4/C4</f>
        <v>0.18626666666666666</v>
      </c>
      <c r="R4" s="1">
        <f t="shared" ref="R4:R20" si="4">N4/C4</f>
        <v>1.7866666666666668</v>
      </c>
      <c r="S4" s="1">
        <f t="shared" ref="S4:S20" si="5">MAX(J4:K4)/MIN(J4:K4)</f>
        <v>1.0754716981132073</v>
      </c>
      <c r="T4" s="1">
        <f t="shared" ref="T4:T20" si="6">J4/K4</f>
        <v>0.92982456140350889</v>
      </c>
      <c r="U4" s="1">
        <v>1.3858341962117748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0.1617850601904437</v>
      </c>
      <c r="F5" s="1">
        <v>0.37669994241864824</v>
      </c>
      <c r="G5" s="1">
        <v>11.254596007497646</v>
      </c>
      <c r="H5" s="1">
        <f t="shared" si="0"/>
        <v>1.255304628112278E-3</v>
      </c>
      <c r="I5" s="1">
        <v>0.31234903090566962</v>
      </c>
      <c r="J5" s="1">
        <v>0.47</v>
      </c>
      <c r="K5" s="1">
        <v>0.42</v>
      </c>
      <c r="L5" s="1">
        <v>0.8899999999999999</v>
      </c>
      <c r="M5" s="1">
        <v>5.7149999999999999E-2</v>
      </c>
      <c r="N5" s="1">
        <v>0.45</v>
      </c>
      <c r="O5" s="7">
        <f t="shared" si="1"/>
        <v>0.16285084834300875</v>
      </c>
      <c r="P5" s="1">
        <f t="shared" si="2"/>
        <v>2.3733333333333331</v>
      </c>
      <c r="Q5" s="1">
        <f t="shared" si="3"/>
        <v>0.15240000000000001</v>
      </c>
      <c r="R5" s="1">
        <f t="shared" si="4"/>
        <v>1.2</v>
      </c>
      <c r="S5" s="1">
        <f t="shared" si="5"/>
        <v>1.1190476190476191</v>
      </c>
      <c r="T5" s="1">
        <f t="shared" si="6"/>
        <v>1.1190476190476191</v>
      </c>
      <c r="U5" s="1">
        <v>1.1426517170050319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0.16316754242552794</v>
      </c>
      <c r="F6" s="1">
        <v>0.34873414856756829</v>
      </c>
      <c r="G6" s="1">
        <v>11.750515017016131</v>
      </c>
      <c r="H6" s="1">
        <f t="shared" si="0"/>
        <v>1.2384432629677766E-3</v>
      </c>
      <c r="I6" s="1">
        <v>0.34028013622878689</v>
      </c>
      <c r="J6" s="1">
        <v>0.47</v>
      </c>
      <c r="K6" s="1">
        <v>0.53</v>
      </c>
      <c r="L6" s="1">
        <v>1</v>
      </c>
      <c r="M6" s="1">
        <v>0.10795</v>
      </c>
      <c r="N6" s="1">
        <v>0.44</v>
      </c>
      <c r="O6" s="7">
        <f t="shared" si="1"/>
        <v>0.17741341696644486</v>
      </c>
      <c r="P6" s="1">
        <f t="shared" si="2"/>
        <v>2.6666666666666665</v>
      </c>
      <c r="Q6" s="1">
        <f t="shared" si="3"/>
        <v>0.28786666666666666</v>
      </c>
      <c r="R6" s="1">
        <f t="shared" si="4"/>
        <v>1.1733333333333333</v>
      </c>
      <c r="S6" s="1">
        <f t="shared" si="5"/>
        <v>1.1276595744680853</v>
      </c>
      <c r="T6" s="1">
        <f t="shared" si="6"/>
        <v>0.88679245283018859</v>
      </c>
      <c r="U6" s="1">
        <v>1.5264388221042833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0.16397291465940023</v>
      </c>
      <c r="F7" s="1">
        <v>0.32707718802724417</v>
      </c>
      <c r="G7" s="1">
        <v>10.891215073434884</v>
      </c>
      <c r="H7" s="1">
        <f t="shared" si="0"/>
        <v>1.2678801727684487E-3</v>
      </c>
      <c r="I7" s="1">
        <v>0.36460209763472368</v>
      </c>
      <c r="J7" s="1">
        <v>0.44</v>
      </c>
      <c r="K7" s="1">
        <v>0.38</v>
      </c>
      <c r="L7" s="1">
        <v>0.82000000000000006</v>
      </c>
      <c r="M7" s="1">
        <v>0.15240000000000001</v>
      </c>
      <c r="N7" s="1">
        <v>0.36</v>
      </c>
      <c r="O7" s="7">
        <f t="shared" si="1"/>
        <v>0.19009426965498388</v>
      </c>
      <c r="P7" s="1">
        <f t="shared" si="2"/>
        <v>2.186666666666667</v>
      </c>
      <c r="Q7" s="1">
        <f t="shared" si="3"/>
        <v>0.40640000000000004</v>
      </c>
      <c r="R7" s="1">
        <f t="shared" si="4"/>
        <v>0.96</v>
      </c>
      <c r="S7" s="1">
        <f t="shared" si="5"/>
        <v>1.1578947368421053</v>
      </c>
      <c r="T7" s="1">
        <f t="shared" si="6"/>
        <v>1.1578947368421053</v>
      </c>
      <c r="U7" s="1">
        <v>1.5782500889929021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0.18598826104742414</v>
      </c>
      <c r="F8" s="1">
        <v>0.33559763320943475</v>
      </c>
      <c r="G8" s="1">
        <v>11.24515637897305</v>
      </c>
      <c r="H8" s="1">
        <f t="shared" si="0"/>
        <v>1.2556289255187978E-3</v>
      </c>
      <c r="I8" s="1">
        <v>0.40305465970988669</v>
      </c>
      <c r="J8" s="1">
        <v>0.36</v>
      </c>
      <c r="K8" s="1">
        <v>0.41499999999999998</v>
      </c>
      <c r="L8" s="1">
        <v>0.77499999999999991</v>
      </c>
      <c r="M8" s="1">
        <v>0.13335</v>
      </c>
      <c r="N8" s="1">
        <v>0.35</v>
      </c>
      <c r="O8" s="7">
        <f t="shared" si="1"/>
        <v>0.21014245849278967</v>
      </c>
      <c r="P8" s="1">
        <f t="shared" si="2"/>
        <v>2.0666666666666664</v>
      </c>
      <c r="Q8" s="1">
        <f t="shared" si="3"/>
        <v>0.35559999999999997</v>
      </c>
      <c r="R8" s="1">
        <f t="shared" si="4"/>
        <v>0.93333333333333324</v>
      </c>
      <c r="S8" s="1">
        <f t="shared" si="5"/>
        <v>1.1527777777777777</v>
      </c>
      <c r="T8" s="1">
        <f t="shared" si="6"/>
        <v>0.86746987951807231</v>
      </c>
      <c r="U8" s="1">
        <v>1.892512090703085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0.20254546279395488</v>
      </c>
      <c r="F9" s="1">
        <v>0.32737487557672096</v>
      </c>
      <c r="G9" s="1">
        <v>12.334949945148615</v>
      </c>
      <c r="H9" s="1">
        <f t="shared" si="0"/>
        <v>1.2190070854802895E-3</v>
      </c>
      <c r="I9" s="1">
        <v>0.44996058681465578</v>
      </c>
      <c r="J9" s="1">
        <v>0.34</v>
      </c>
      <c r="K9" s="1">
        <v>0.41</v>
      </c>
      <c r="L9" s="1">
        <v>0.75</v>
      </c>
      <c r="M9" s="1">
        <v>0.1143</v>
      </c>
      <c r="N9" s="1">
        <v>0.25</v>
      </c>
      <c r="O9" s="7">
        <f t="shared" si="1"/>
        <v>0.23459801706833039</v>
      </c>
      <c r="P9" s="1">
        <f t="shared" si="2"/>
        <v>2</v>
      </c>
      <c r="Q9" s="1">
        <f t="shared" si="3"/>
        <v>0.30480000000000002</v>
      </c>
      <c r="R9" s="1">
        <f t="shared" si="4"/>
        <v>0.66666666666666663</v>
      </c>
      <c r="S9" s="1">
        <f t="shared" si="5"/>
        <v>1.2058823529411764</v>
      </c>
      <c r="T9" s="1">
        <f t="shared" si="6"/>
        <v>0.8292682926829269</v>
      </c>
      <c r="U9" s="1">
        <v>1.5912626182065674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0.21435324429806155</v>
      </c>
      <c r="F10" s="1">
        <v>0.33485609275842459</v>
      </c>
      <c r="G10" s="1">
        <v>13.609265899658148</v>
      </c>
      <c r="H10" s="1">
        <f t="shared" si="0"/>
        <v>1.1781936687218354E-3</v>
      </c>
      <c r="I10" s="1">
        <v>0.46555302994852343</v>
      </c>
      <c r="J10" s="1">
        <v>0.39</v>
      </c>
      <c r="K10" s="1">
        <v>0.45500000000000002</v>
      </c>
      <c r="L10" s="1">
        <v>0.84499999999999997</v>
      </c>
      <c r="M10" s="1">
        <v>0.17144999999999999</v>
      </c>
      <c r="N10" s="1">
        <v>0.31</v>
      </c>
      <c r="O10" s="7">
        <f t="shared" si="1"/>
        <v>0.2427275207351989</v>
      </c>
      <c r="P10" s="1">
        <f t="shared" si="2"/>
        <v>2.2533333333333334</v>
      </c>
      <c r="Q10" s="1">
        <f t="shared" si="3"/>
        <v>0.4572</v>
      </c>
      <c r="R10" s="1">
        <f t="shared" si="4"/>
        <v>0.82666666666666666</v>
      </c>
      <c r="S10" s="1">
        <f t="shared" si="5"/>
        <v>1.1666666666666667</v>
      </c>
      <c r="T10" s="1">
        <f t="shared" si="6"/>
        <v>0.8571428571428571</v>
      </c>
      <c r="U10" s="1">
        <v>1.5582824654245919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0.22429912474126951</v>
      </c>
      <c r="F11" s="1">
        <v>0.32555737447130573</v>
      </c>
      <c r="G11" s="1">
        <v>14.28173031125745</v>
      </c>
      <c r="H11" s="1">
        <f t="shared" si="0"/>
        <v>1.1574845585449977E-3</v>
      </c>
      <c r="I11" s="1">
        <v>0.50106877916797599</v>
      </c>
      <c r="J11" s="1">
        <v>0.28000000000000003</v>
      </c>
      <c r="K11" s="1">
        <v>0.35</v>
      </c>
      <c r="L11" s="1">
        <v>0.63</v>
      </c>
      <c r="M11" s="1">
        <v>0.13335</v>
      </c>
      <c r="N11" s="1">
        <v>0.18</v>
      </c>
      <c r="O11" s="7">
        <f t="shared" si="1"/>
        <v>0.26124452997052489</v>
      </c>
      <c r="P11" s="1">
        <f t="shared" si="2"/>
        <v>1.68</v>
      </c>
      <c r="Q11" s="1">
        <f t="shared" si="3"/>
        <v>0.35559999999999997</v>
      </c>
      <c r="R11" s="1">
        <f t="shared" si="4"/>
        <v>0.48</v>
      </c>
      <c r="S11" s="1">
        <f t="shared" si="5"/>
        <v>1.2499999999999998</v>
      </c>
      <c r="T11" s="1">
        <f t="shared" si="6"/>
        <v>0.80000000000000016</v>
      </c>
      <c r="U11" s="1">
        <v>1.781809064293062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0.22621469483619946</v>
      </c>
      <c r="F12" s="1">
        <v>0.31148494170183522</v>
      </c>
      <c r="G12" s="1">
        <v>15.426323639719065</v>
      </c>
      <c r="H12" s="1">
        <f t="shared" si="0"/>
        <v>1.1234840992625293E-3</v>
      </c>
      <c r="I12" s="1">
        <v>0.52817891344543666</v>
      </c>
      <c r="J12" s="1">
        <v>0.32</v>
      </c>
      <c r="K12" s="1">
        <v>0.38</v>
      </c>
      <c r="L12" s="1">
        <v>0.7</v>
      </c>
      <c r="M12" s="1">
        <v>0.1651</v>
      </c>
      <c r="N12" s="1">
        <v>0.28999999999999998</v>
      </c>
      <c r="O12" s="7">
        <f t="shared" si="1"/>
        <v>0.27537906515053207</v>
      </c>
      <c r="P12" s="1">
        <f t="shared" si="2"/>
        <v>1.8666666666666665</v>
      </c>
      <c r="Q12" s="1">
        <f t="shared" si="3"/>
        <v>0.44026666666666664</v>
      </c>
      <c r="R12" s="1">
        <f t="shared" si="4"/>
        <v>0.77333333333333332</v>
      </c>
      <c r="S12" s="1">
        <f t="shared" si="5"/>
        <v>1.1875</v>
      </c>
      <c r="T12" s="1">
        <f t="shared" si="6"/>
        <v>0.84210526315789469</v>
      </c>
      <c r="U12" s="1">
        <v>1.9177014630744436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0.27881945485042137</v>
      </c>
      <c r="F13" s="1">
        <v>0.36176505754568211</v>
      </c>
      <c r="G13" s="1">
        <v>13.72378778457637</v>
      </c>
      <c r="H13" s="1">
        <f t="shared" si="0"/>
        <v>1.1746273986887536E-3</v>
      </c>
      <c r="I13" s="1">
        <v>0.56052341462015054</v>
      </c>
      <c r="J13" s="1">
        <v>0.28999999999999998</v>
      </c>
      <c r="K13" s="1">
        <v>0.33</v>
      </c>
      <c r="L13" s="1">
        <v>0.62</v>
      </c>
      <c r="M13" s="1">
        <v>0.15240000000000001</v>
      </c>
      <c r="N13" s="1">
        <v>0.2</v>
      </c>
      <c r="O13" s="7">
        <f t="shared" si="1"/>
        <v>0.29224266623250361</v>
      </c>
      <c r="P13" s="1">
        <f t="shared" si="2"/>
        <v>1.6533333333333333</v>
      </c>
      <c r="Q13" s="1">
        <f t="shared" si="3"/>
        <v>0.40640000000000004</v>
      </c>
      <c r="R13" s="1">
        <f t="shared" si="4"/>
        <v>0.53333333333333333</v>
      </c>
      <c r="S13" s="1">
        <f t="shared" si="5"/>
        <v>1.1379310344827587</v>
      </c>
      <c r="T13" s="1">
        <f t="shared" si="6"/>
        <v>0.87878787878787867</v>
      </c>
      <c r="U13" s="1">
        <v>1.462797523393468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0.2810632550192203</v>
      </c>
      <c r="F14" s="1">
        <v>0.34566238038350927</v>
      </c>
      <c r="G14" s="1">
        <v>12.191192865371633</v>
      </c>
      <c r="H14" s="1">
        <f t="shared" si="0"/>
        <v>1.2237450117509659E-3</v>
      </c>
      <c r="I14" s="1">
        <v>0.59135633963750345</v>
      </c>
      <c r="J14" s="1">
        <v>0.26</v>
      </c>
      <c r="K14" s="1">
        <v>0.23</v>
      </c>
      <c r="L14" s="1">
        <v>0.49</v>
      </c>
      <c r="M14" s="1">
        <v>0.15875</v>
      </c>
      <c r="N14" s="1">
        <v>0.2</v>
      </c>
      <c r="O14" s="7">
        <f t="shared" si="1"/>
        <v>0.30831816991315597</v>
      </c>
      <c r="P14" s="1">
        <f t="shared" si="2"/>
        <v>1.3066666666666666</v>
      </c>
      <c r="Q14" s="1">
        <f t="shared" si="3"/>
        <v>0.42333333333333334</v>
      </c>
      <c r="R14" s="1">
        <f t="shared" si="4"/>
        <v>0.53333333333333333</v>
      </c>
      <c r="S14" s="1">
        <f t="shared" si="5"/>
        <v>1.1304347826086956</v>
      </c>
      <c r="T14" s="1">
        <f t="shared" si="6"/>
        <v>1.1304347826086956</v>
      </c>
      <c r="U14" s="1">
        <v>2.0145345309914178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0.28443419375143575</v>
      </c>
      <c r="F15" s="1">
        <v>0.32770087788026114</v>
      </c>
      <c r="G15" s="1">
        <v>14.455815136432598</v>
      </c>
      <c r="H15" s="1">
        <f t="shared" si="0"/>
        <v>1.1522133777405353E-3</v>
      </c>
      <c r="I15" s="1">
        <v>0.63125016068712259</v>
      </c>
      <c r="J15" s="1">
        <v>0.215</v>
      </c>
      <c r="K15" s="1">
        <v>0.3</v>
      </c>
      <c r="L15" s="1">
        <v>0.51500000000000001</v>
      </c>
      <c r="M15" s="1">
        <v>0.1905</v>
      </c>
      <c r="N15" s="1">
        <v>0.23</v>
      </c>
      <c r="O15" s="7">
        <f t="shared" si="1"/>
        <v>0.32911779455977991</v>
      </c>
      <c r="P15" s="1">
        <f t="shared" si="2"/>
        <v>1.3733333333333333</v>
      </c>
      <c r="Q15" s="1">
        <f t="shared" si="3"/>
        <v>0.50800000000000001</v>
      </c>
      <c r="R15" s="1">
        <f t="shared" si="4"/>
        <v>0.6133333333333334</v>
      </c>
      <c r="S15" s="1">
        <f t="shared" si="5"/>
        <v>1.3953488372093024</v>
      </c>
      <c r="T15" s="1">
        <f t="shared" si="6"/>
        <v>0.71666666666666667</v>
      </c>
      <c r="U15" s="1">
        <v>1.911377584796381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0.31494791637005831</v>
      </c>
      <c r="F16" s="1">
        <v>0.34669319048413905</v>
      </c>
      <c r="G16" s="1">
        <v>15.512309471766102</v>
      </c>
      <c r="H16" s="1">
        <f t="shared" si="0"/>
        <v>1.1209913528999694E-3</v>
      </c>
      <c r="I16" s="1">
        <v>0.66067934523736815</v>
      </c>
      <c r="J16" s="1">
        <v>0.23</v>
      </c>
      <c r="K16" s="1">
        <v>0.32</v>
      </c>
      <c r="L16" s="1">
        <v>0.55000000000000004</v>
      </c>
      <c r="M16" s="1">
        <v>0.20954999999999999</v>
      </c>
      <c r="N16" s="1">
        <v>0.19</v>
      </c>
      <c r="O16" s="7">
        <f t="shared" si="1"/>
        <v>0.34446142362805071</v>
      </c>
      <c r="P16" s="1">
        <f t="shared" si="2"/>
        <v>1.4666666666666668</v>
      </c>
      <c r="Q16" s="1">
        <f t="shared" si="3"/>
        <v>0.55879999999999996</v>
      </c>
      <c r="R16" s="1">
        <f t="shared" si="4"/>
        <v>0.50666666666666671</v>
      </c>
      <c r="S16" s="1">
        <f t="shared" si="5"/>
        <v>1.3913043478260869</v>
      </c>
      <c r="T16" s="1">
        <f t="shared" si="6"/>
        <v>0.71875</v>
      </c>
      <c r="U16" s="1">
        <v>2.0397609063351725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0.32635206258733968</v>
      </c>
      <c r="F17" s="1">
        <v>0.34098049753595827</v>
      </c>
      <c r="G17" s="1">
        <v>14.785847317088669</v>
      </c>
      <c r="H17" s="1">
        <f t="shared" si="0"/>
        <v>1.1423196940099725E-3</v>
      </c>
      <c r="I17" s="1">
        <v>0.69607193468284723</v>
      </c>
      <c r="J17" s="1">
        <v>0.26</v>
      </c>
      <c r="K17" s="1">
        <v>0.24</v>
      </c>
      <c r="L17" s="1">
        <v>0.5</v>
      </c>
      <c r="M17" s="1">
        <v>0.1905</v>
      </c>
      <c r="N17" s="1">
        <v>0.18</v>
      </c>
      <c r="O17" s="7">
        <f t="shared" si="1"/>
        <v>0.36291422048655209</v>
      </c>
      <c r="P17" s="1">
        <f t="shared" si="2"/>
        <v>1.3333333333333333</v>
      </c>
      <c r="Q17" s="1">
        <f t="shared" si="3"/>
        <v>0.50800000000000001</v>
      </c>
      <c r="R17" s="1">
        <f t="shared" si="4"/>
        <v>0.48</v>
      </c>
      <c r="S17" s="1">
        <f t="shared" si="5"/>
        <v>1.0833333333333335</v>
      </c>
      <c r="T17" s="1">
        <f t="shared" si="6"/>
        <v>1.0833333333333335</v>
      </c>
      <c r="U17" s="1">
        <v>1.7580388048348057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0.33476663467356416</v>
      </c>
      <c r="F18" s="1">
        <v>0.33244780813579583</v>
      </c>
      <c r="G18" s="1">
        <v>15.01595033918103</v>
      </c>
      <c r="H18" s="1">
        <f>2.414*10^(-5)*10^(247.8/(G18+273.15-140))</f>
        <v>1.1354977977889658E-3</v>
      </c>
      <c r="I18" s="1">
        <v>0.73234546127465006</v>
      </c>
      <c r="J18" s="1">
        <v>0.28999999999999998</v>
      </c>
      <c r="K18" s="1">
        <v>0.23</v>
      </c>
      <c r="L18" s="1">
        <v>0.52</v>
      </c>
      <c r="M18" s="1">
        <v>0.20319999999999999</v>
      </c>
      <c r="N18" s="1">
        <v>0.21</v>
      </c>
      <c r="O18" s="7">
        <f t="shared" si="1"/>
        <v>0.38182631558971175</v>
      </c>
      <c r="P18" s="1">
        <f t="shared" si="2"/>
        <v>1.3866666666666667</v>
      </c>
      <c r="Q18" s="1">
        <f t="shared" si="3"/>
        <v>0.54186666666666661</v>
      </c>
      <c r="R18" s="1">
        <f t="shared" si="4"/>
        <v>0.55999999999999994</v>
      </c>
      <c r="S18" s="1">
        <f t="shared" si="5"/>
        <v>1.2608695652173911</v>
      </c>
      <c r="T18" s="1">
        <f t="shared" si="6"/>
        <v>1.2608695652173911</v>
      </c>
      <c r="U18" s="1">
        <v>2.1731670820342988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0.3309226506891243</v>
      </c>
      <c r="F19" s="1">
        <v>0.31155993753692207</v>
      </c>
      <c r="G19" s="1">
        <v>16.587560420133585</v>
      </c>
      <c r="H19" s="1">
        <f t="shared" si="0"/>
        <v>1.0905175673929077E-3</v>
      </c>
      <c r="I19" s="1">
        <v>0.77247100697752025</v>
      </c>
      <c r="J19" s="1">
        <v>0.27</v>
      </c>
      <c r="K19" s="1">
        <v>0.32500000000000001</v>
      </c>
      <c r="L19" s="1">
        <v>0.59499999999999997</v>
      </c>
      <c r="M19" s="1">
        <v>0.254</v>
      </c>
      <c r="N19" s="1">
        <v>0.24</v>
      </c>
      <c r="O19" s="7">
        <f t="shared" si="1"/>
        <v>0.40274675558272716</v>
      </c>
      <c r="P19" s="1">
        <f t="shared" si="2"/>
        <v>1.5866666666666667</v>
      </c>
      <c r="Q19" s="1">
        <f t="shared" si="3"/>
        <v>0.67733333333333334</v>
      </c>
      <c r="R19" s="1">
        <f t="shared" si="4"/>
        <v>0.64</v>
      </c>
      <c r="S19" s="1">
        <f t="shared" si="5"/>
        <v>1.2037037037037037</v>
      </c>
      <c r="T19" s="1">
        <f t="shared" si="6"/>
        <v>0.83076923076923082</v>
      </c>
      <c r="U19" s="1">
        <v>2.9293280689925298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0.37936807598311167</v>
      </c>
      <c r="F20" s="1">
        <v>0.34478844932566305</v>
      </c>
      <c r="G20" s="1">
        <v>14.432873153686479</v>
      </c>
      <c r="H20" s="1">
        <f>2.414*10^(-5)*10^(247.8/(G20+273.15-140))</f>
        <v>1.1529059608830574E-3</v>
      </c>
      <c r="I20" s="1">
        <v>0.80021258194715561</v>
      </c>
      <c r="J20" s="1">
        <v>0.24</v>
      </c>
      <c r="K20" s="1">
        <v>0.27</v>
      </c>
      <c r="L20" s="1">
        <v>0.51</v>
      </c>
      <c r="M20" s="1">
        <v>0.23494999999999999</v>
      </c>
      <c r="N20" s="1">
        <v>0.25</v>
      </c>
      <c r="O20" s="7">
        <f t="shared" si="1"/>
        <v>0.41721050789557063</v>
      </c>
      <c r="P20" s="1">
        <f t="shared" si="2"/>
        <v>1.36</v>
      </c>
      <c r="Q20" s="1">
        <f t="shared" si="3"/>
        <v>0.62653333333333328</v>
      </c>
      <c r="R20" s="1">
        <f t="shared" si="4"/>
        <v>0.66666666666666663</v>
      </c>
      <c r="S20" s="1">
        <f t="shared" si="5"/>
        <v>1.1250000000000002</v>
      </c>
      <c r="T20" s="1">
        <f t="shared" si="6"/>
        <v>0.88888888888888884</v>
      </c>
      <c r="U20" s="1">
        <v>2.7800304335217327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0.38200141735249565</v>
      </c>
      <c r="F21" s="1">
        <v>0.33128537269195318</v>
      </c>
      <c r="G21" s="1">
        <v>16.024165714488269</v>
      </c>
      <c r="H21" s="1">
        <f>2.414*10^(-5)*10^(247.8/(G21+273.15-140))</f>
        <v>1.1063252011398574E-3</v>
      </c>
      <c r="I21" s="1">
        <v>0.83860995842496189</v>
      </c>
      <c r="J21" s="1">
        <v>0.26500000000000001</v>
      </c>
      <c r="K21" s="1">
        <v>0.23</v>
      </c>
      <c r="L21" s="1">
        <v>0.495</v>
      </c>
      <c r="M21" s="1">
        <v>0.24129999999999999</v>
      </c>
      <c r="N21" s="1">
        <v>0.2</v>
      </c>
      <c r="O21" s="7">
        <f>I21/SQRT(C21*9.81)</f>
        <v>0.43722992436510683</v>
      </c>
      <c r="P21" s="1">
        <f>L21/C21</f>
        <v>1.32</v>
      </c>
      <c r="Q21" s="1">
        <f>M21/C21</f>
        <v>0.64346666666666663</v>
      </c>
      <c r="R21" s="1">
        <f>N21/C21</f>
        <v>0.53333333333333333</v>
      </c>
      <c r="S21" s="1">
        <f>MAX(J21:K21)/MIN(J21:K21)</f>
        <v>1.1521739130434783</v>
      </c>
      <c r="T21" s="1">
        <f>J21/K21</f>
        <v>1.1521739130434783</v>
      </c>
      <c r="U21" s="1">
        <v>2.1715116020406326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0.41896249113594114</v>
      </c>
      <c r="F22" s="1">
        <v>0.3526331667284493</v>
      </c>
      <c r="G22" s="1">
        <v>17.079744010136007</v>
      </c>
      <c r="H22" s="1">
        <f>2.414*10^(-5)*10^(247.8/(G22+273.15-140))</f>
        <v>1.076988058348552E-3</v>
      </c>
      <c r="I22" s="1">
        <v>0.86407071796525248</v>
      </c>
      <c r="J22" s="1">
        <v>0.25</v>
      </c>
      <c r="K22" s="1">
        <v>0.30499999999999999</v>
      </c>
      <c r="L22" s="1">
        <v>0.55499999999999994</v>
      </c>
      <c r="M22" s="1">
        <v>0.29210000000000003</v>
      </c>
      <c r="N22" s="1">
        <v>0.27</v>
      </c>
      <c r="O22" s="7">
        <f>I22/SQRT(C22*9.81)</f>
        <v>0.45050451746556014</v>
      </c>
      <c r="P22" s="1">
        <f>L22/C22</f>
        <v>1.4799999999999998</v>
      </c>
      <c r="Q22" s="1">
        <f>M22/C22</f>
        <v>0.77893333333333337</v>
      </c>
      <c r="R22" s="1">
        <f>N22/C22</f>
        <v>0.72000000000000008</v>
      </c>
      <c r="S22" s="1">
        <f>MAX(J22:K22)/MIN(J22:K22)</f>
        <v>1.22</v>
      </c>
      <c r="T22" s="1">
        <f>J22/K22</f>
        <v>0.81967213114754101</v>
      </c>
      <c r="U22" s="1">
        <v>2.9018202873938956</v>
      </c>
      <c r="W22" s="1"/>
      <c r="X22" s="1"/>
      <c r="Y22" s="1"/>
      <c r="Z22" s="1"/>
    </row>
    <row r="23" spans="1:26" x14ac:dyDescent="0.3">
      <c r="A23" s="5" t="s">
        <v>41</v>
      </c>
      <c r="B23" s="12">
        <v>1.1849999999999999E-2</v>
      </c>
      <c r="C23" s="12">
        <v>0.375</v>
      </c>
      <c r="D23" s="12">
        <v>0.05</v>
      </c>
      <c r="E23" s="1">
        <v>0.40421750909674709</v>
      </c>
      <c r="F23" s="1">
        <v>0.32059106864374892</v>
      </c>
      <c r="G23" s="1">
        <v>15.252557051809168</v>
      </c>
      <c r="H23" s="1">
        <f>2.414*10^(-5)*10^(247.8/(G23+273.15-140))</f>
        <v>1.128547426664473E-3</v>
      </c>
      <c r="I23" s="1">
        <v>0.91698240844898793</v>
      </c>
      <c r="J23" s="1">
        <v>0.24</v>
      </c>
      <c r="K23" s="1">
        <v>0.27</v>
      </c>
      <c r="L23" s="1">
        <v>0.51</v>
      </c>
      <c r="M23" s="1">
        <v>0.2286</v>
      </c>
      <c r="N23" s="1">
        <v>0.15</v>
      </c>
      <c r="O23" s="7">
        <f>I23/SQRT(C23*9.81)</f>
        <v>0.47809132846847724</v>
      </c>
      <c r="P23" s="1">
        <f>L23/C23</f>
        <v>1.36</v>
      </c>
      <c r="Q23" s="1">
        <f>M23/C23</f>
        <v>0.60960000000000003</v>
      </c>
      <c r="R23" s="1">
        <f>N23/C23</f>
        <v>0.39999999999999997</v>
      </c>
      <c r="S23" s="1">
        <f>MAX(J23:K23)/MIN(J23:K23)</f>
        <v>1.1250000000000002</v>
      </c>
      <c r="T23" s="1">
        <f>J23/K23</f>
        <v>0.88888888888888884</v>
      </c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8" sqref="X8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1.137E-2</v>
      </c>
      <c r="C3" s="12">
        <v>0.5</v>
      </c>
      <c r="D3" s="12">
        <v>0.1</v>
      </c>
      <c r="E3" s="1">
        <v>9.396723511556701E-2</v>
      </c>
      <c r="F3" s="1">
        <v>0.26836770526061882</v>
      </c>
      <c r="G3" s="1">
        <v>9.710928869247434</v>
      </c>
      <c r="H3" s="1">
        <f>2.414*10^(-5)*10^(247.8/(G3+273.15-140))</f>
        <v>1.3100603315549211E-3</v>
      </c>
      <c r="I3" s="1">
        <v>0.25464989272986277</v>
      </c>
      <c r="J3" s="1">
        <v>0.24</v>
      </c>
      <c r="K3" s="1">
        <v>0.31</v>
      </c>
      <c r="L3" s="1">
        <f>J3+K3</f>
        <v>0.55000000000000004</v>
      </c>
      <c r="M3" s="1">
        <v>3.8100000000000002E-2</v>
      </c>
      <c r="N3" s="1">
        <v>0.17</v>
      </c>
      <c r="O3" s="7">
        <f>I3/SQRT(C3*9.81)</f>
        <v>0.11498044674201344</v>
      </c>
      <c r="P3" s="1">
        <f>L3/C3</f>
        <v>1.1000000000000001</v>
      </c>
      <c r="Q3" s="1">
        <f>M3/C3</f>
        <v>7.6200000000000004E-2</v>
      </c>
      <c r="R3" s="1">
        <f>N3/C3</f>
        <v>0.34</v>
      </c>
      <c r="S3" s="1">
        <f>MAX(J3:K3)/MIN(J3:K3)</f>
        <v>1.2916666666666667</v>
      </c>
      <c r="T3" s="1">
        <f>J3/K3</f>
        <v>0.77419354838709675</v>
      </c>
      <c r="U3" s="1">
        <v>1.4909866135521239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1.137E-2</v>
      </c>
      <c r="C4" s="12">
        <v>0.5</v>
      </c>
      <c r="D4" s="12">
        <v>0.1</v>
      </c>
      <c r="E4" s="1">
        <v>0.1165674432624688</v>
      </c>
      <c r="F4" s="1">
        <v>0.28561496789981206</v>
      </c>
      <c r="G4" s="1">
        <v>9.7550677530693264</v>
      </c>
      <c r="H4" s="1">
        <f t="shared" ref="H4:H19" si="0">2.414*10^(-5)*10^(247.8/(G4+273.15-140))</f>
        <v>1.3084452268324229E-3</v>
      </c>
      <c r="I4" s="1">
        <v>0.29682030670900411</v>
      </c>
      <c r="J4" s="1">
        <v>0.35499999999999998</v>
      </c>
      <c r="K4" s="1">
        <v>0.42</v>
      </c>
      <c r="L4" s="1">
        <f t="shared" ref="L4:L19" si="1">J4+K4</f>
        <v>0.77499999999999991</v>
      </c>
      <c r="M4" s="1">
        <v>0.127</v>
      </c>
      <c r="N4" s="1">
        <v>0.23</v>
      </c>
      <c r="O4" s="7">
        <f t="shared" ref="O4:O19" si="2">I4/SQRT(C4*9.81)</f>
        <v>0.1340213856037509</v>
      </c>
      <c r="P4" s="1">
        <f t="shared" ref="P4:P19" si="3">L4/C4</f>
        <v>1.5499999999999998</v>
      </c>
      <c r="Q4" s="1">
        <f t="shared" ref="Q4:Q19" si="4">M4/C4</f>
        <v>0.254</v>
      </c>
      <c r="R4" s="1">
        <f t="shared" ref="R4:R19" si="5">N4/C4</f>
        <v>0.46</v>
      </c>
      <c r="S4" s="1">
        <f t="shared" ref="S4:S19" si="6">MAX(J4:K4)/MIN(J4:K4)</f>
        <v>1.1830985915492958</v>
      </c>
      <c r="T4" s="1">
        <f t="shared" ref="T4:T19" si="7">J4/K4</f>
        <v>0.84523809523809523</v>
      </c>
      <c r="U4" s="1">
        <v>1.5780644207943275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1.137E-2</v>
      </c>
      <c r="C5" s="12">
        <v>0.5</v>
      </c>
      <c r="D5" s="12">
        <v>0.1</v>
      </c>
      <c r="E5" s="1">
        <v>0.12957457995625596</v>
      </c>
      <c r="F5" s="1">
        <v>0.29809605806229433</v>
      </c>
      <c r="G5" s="1">
        <v>9.3573007216820336</v>
      </c>
      <c r="H5" s="1">
        <f t="shared" si="0"/>
        <v>1.3231087667322796E-3</v>
      </c>
      <c r="I5" s="1">
        <v>0.31612648205603389</v>
      </c>
      <c r="J5" s="1">
        <v>0.22</v>
      </c>
      <c r="K5" s="1">
        <v>0.28999999999999998</v>
      </c>
      <c r="L5" s="1">
        <f t="shared" si="1"/>
        <v>0.51</v>
      </c>
      <c r="M5" s="1">
        <v>7.6200000000000004E-2</v>
      </c>
      <c r="N5" s="1">
        <v>0.14000000000000001</v>
      </c>
      <c r="O5" s="7">
        <f t="shared" si="2"/>
        <v>0.14273858018995073</v>
      </c>
      <c r="P5" s="1">
        <f t="shared" si="3"/>
        <v>1.02</v>
      </c>
      <c r="Q5" s="1">
        <f t="shared" si="4"/>
        <v>0.15240000000000001</v>
      </c>
      <c r="R5" s="1">
        <f t="shared" si="5"/>
        <v>0.28000000000000003</v>
      </c>
      <c r="S5" s="1">
        <f t="shared" si="6"/>
        <v>1.3181818181818181</v>
      </c>
      <c r="T5" s="1">
        <f t="shared" si="7"/>
        <v>0.75862068965517249</v>
      </c>
      <c r="U5" s="1">
        <v>1.3224873546315328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1.137E-2</v>
      </c>
      <c r="C6" s="12">
        <v>0.5</v>
      </c>
      <c r="D6" s="12">
        <v>0.1</v>
      </c>
      <c r="E6" s="1">
        <v>0.151683458457325</v>
      </c>
      <c r="F6" s="1">
        <v>0.30915036888216152</v>
      </c>
      <c r="G6" s="1">
        <v>9.1187357341541944</v>
      </c>
      <c r="H6" s="1">
        <f t="shared" si="0"/>
        <v>1.3320219202208891E-3</v>
      </c>
      <c r="I6" s="1">
        <v>0.35683361114301926</v>
      </c>
      <c r="J6" s="1">
        <v>0.28499999999999998</v>
      </c>
      <c r="K6" s="1">
        <v>0.36</v>
      </c>
      <c r="L6" s="1">
        <f t="shared" si="1"/>
        <v>0.64500000000000002</v>
      </c>
      <c r="M6" s="1">
        <v>0.127</v>
      </c>
      <c r="N6" s="1">
        <v>0.27</v>
      </c>
      <c r="O6" s="7">
        <f t="shared" si="2"/>
        <v>0.16111881132938252</v>
      </c>
      <c r="P6" s="1">
        <f t="shared" si="3"/>
        <v>1.29</v>
      </c>
      <c r="Q6" s="1">
        <f t="shared" si="4"/>
        <v>0.254</v>
      </c>
      <c r="R6" s="1">
        <f t="shared" si="5"/>
        <v>0.54</v>
      </c>
      <c r="S6" s="1">
        <f t="shared" si="6"/>
        <v>1.2631578947368423</v>
      </c>
      <c r="T6" s="1">
        <f t="shared" si="7"/>
        <v>0.79166666666666663</v>
      </c>
      <c r="U6" s="1">
        <v>1.544742208472121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1.137E-2</v>
      </c>
      <c r="C7" s="12">
        <v>0.5</v>
      </c>
      <c r="D7" s="12">
        <v>0.1</v>
      </c>
      <c r="E7" s="1">
        <v>0.16809527773854485</v>
      </c>
      <c r="F7" s="1">
        <v>0.31769217728330673</v>
      </c>
      <c r="G7" s="1">
        <v>12.590567997523669</v>
      </c>
      <c r="H7" s="1">
        <f t="shared" si="0"/>
        <v>1.2106506056641046E-3</v>
      </c>
      <c r="I7" s="1">
        <v>0.38480995071389124</v>
      </c>
      <c r="J7" s="1">
        <v>0.31</v>
      </c>
      <c r="K7" s="1">
        <v>0.245</v>
      </c>
      <c r="L7" s="1">
        <f t="shared" si="1"/>
        <v>0.55499999999999994</v>
      </c>
      <c r="M7" s="1">
        <v>0.17780000000000001</v>
      </c>
      <c r="N7" s="1">
        <v>0.15</v>
      </c>
      <c r="O7" s="7">
        <f t="shared" si="2"/>
        <v>0.17375079003387581</v>
      </c>
      <c r="P7" s="1">
        <f t="shared" si="3"/>
        <v>1.1099999999999999</v>
      </c>
      <c r="Q7" s="1">
        <f t="shared" si="4"/>
        <v>0.35560000000000003</v>
      </c>
      <c r="R7" s="1">
        <f t="shared" si="5"/>
        <v>0.3</v>
      </c>
      <c r="S7" s="1">
        <f t="shared" si="6"/>
        <v>1.2653061224489797</v>
      </c>
      <c r="T7" s="1">
        <f t="shared" si="7"/>
        <v>1.2653061224489797</v>
      </c>
      <c r="U7" s="1">
        <v>1.7012903912830326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1.137E-2</v>
      </c>
      <c r="C8" s="12">
        <v>0.5</v>
      </c>
      <c r="D8" s="12">
        <v>0.1</v>
      </c>
      <c r="E8" s="1">
        <v>0.19235958364508732</v>
      </c>
      <c r="F8" s="1">
        <v>0.33226536865197531</v>
      </c>
      <c r="G8" s="1">
        <v>12.268835381099111</v>
      </c>
      <c r="H8" s="1">
        <f t="shared" si="0"/>
        <v>1.221182634536873E-3</v>
      </c>
      <c r="I8" s="1">
        <v>0.42104261296380296</v>
      </c>
      <c r="J8" s="1">
        <v>0.3</v>
      </c>
      <c r="K8" s="1">
        <v>0.36</v>
      </c>
      <c r="L8" s="1">
        <f t="shared" si="1"/>
        <v>0.65999999999999992</v>
      </c>
      <c r="M8" s="1">
        <v>0.15240000000000001</v>
      </c>
      <c r="N8" s="1">
        <v>0.13</v>
      </c>
      <c r="O8" s="7">
        <f t="shared" si="2"/>
        <v>0.19011069361556221</v>
      </c>
      <c r="P8" s="1">
        <f t="shared" si="3"/>
        <v>1.3199999999999998</v>
      </c>
      <c r="Q8" s="1">
        <f t="shared" si="4"/>
        <v>0.30480000000000002</v>
      </c>
      <c r="R8" s="1">
        <f t="shared" si="5"/>
        <v>0.26</v>
      </c>
      <c r="S8" s="1">
        <f t="shared" si="6"/>
        <v>1.2</v>
      </c>
      <c r="T8" s="1">
        <f t="shared" si="7"/>
        <v>0.83333333333333337</v>
      </c>
      <c r="U8" s="1">
        <v>1.261363847728612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1.137E-2</v>
      </c>
      <c r="C9" s="12">
        <v>0.5</v>
      </c>
      <c r="D9" s="12">
        <v>0.1</v>
      </c>
      <c r="E9" s="1">
        <v>0.2038535893005847</v>
      </c>
      <c r="F9" s="1">
        <v>0.33990536756796946</v>
      </c>
      <c r="G9" s="1">
        <v>11.972043270017988</v>
      </c>
      <c r="H9" s="1">
        <f t="shared" si="0"/>
        <v>1.2310213764720186E-3</v>
      </c>
      <c r="I9" s="1">
        <v>0.43617185840798567</v>
      </c>
      <c r="J9" s="1">
        <v>0.31</v>
      </c>
      <c r="K9" s="1">
        <v>0.24</v>
      </c>
      <c r="L9" s="1">
        <f t="shared" si="1"/>
        <v>0.55000000000000004</v>
      </c>
      <c r="M9" s="1">
        <v>0.1207</v>
      </c>
      <c r="N9" s="1">
        <v>0.12</v>
      </c>
      <c r="O9" s="7">
        <f t="shared" si="2"/>
        <v>0.19694190560388636</v>
      </c>
      <c r="P9" s="1">
        <f t="shared" si="3"/>
        <v>1.1000000000000001</v>
      </c>
      <c r="Q9" s="1">
        <f t="shared" si="4"/>
        <v>0.2414</v>
      </c>
      <c r="R9" s="1">
        <f t="shared" si="5"/>
        <v>0.24</v>
      </c>
      <c r="S9" s="1">
        <f t="shared" si="6"/>
        <v>1.2916666666666667</v>
      </c>
      <c r="T9" s="1">
        <f t="shared" si="7"/>
        <v>1.2916666666666667</v>
      </c>
      <c r="U9" s="1">
        <v>0.98189954537760227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1.137E-2</v>
      </c>
      <c r="C10" s="12">
        <v>0.5</v>
      </c>
      <c r="D10" s="12">
        <v>0.1</v>
      </c>
      <c r="E10" s="1">
        <v>0.22982338188707022</v>
      </c>
      <c r="F10" s="1">
        <v>0.36387512131964089</v>
      </c>
      <c r="G10" s="1">
        <v>11.14846294484235</v>
      </c>
      <c r="H10" s="1">
        <f t="shared" si="0"/>
        <v>1.2589580962311876E-3</v>
      </c>
      <c r="I10" s="1">
        <v>0.45934516525856567</v>
      </c>
      <c r="J10" s="1">
        <v>0.32</v>
      </c>
      <c r="K10" s="1">
        <v>0.24</v>
      </c>
      <c r="L10" s="1">
        <f t="shared" si="1"/>
        <v>0.56000000000000005</v>
      </c>
      <c r="M10" s="1">
        <v>0.127</v>
      </c>
      <c r="N10" s="1">
        <v>0.11</v>
      </c>
      <c r="O10" s="7">
        <f t="shared" si="2"/>
        <v>0.20740520148673983</v>
      </c>
      <c r="P10" s="1">
        <f t="shared" si="3"/>
        <v>1.1200000000000001</v>
      </c>
      <c r="Q10" s="1">
        <f t="shared" si="4"/>
        <v>0.254</v>
      </c>
      <c r="R10" s="1">
        <f t="shared" si="5"/>
        <v>0.22</v>
      </c>
      <c r="S10" s="1">
        <f t="shared" si="6"/>
        <v>1.3333333333333335</v>
      </c>
      <c r="T10" s="1">
        <f t="shared" si="7"/>
        <v>1.3333333333333335</v>
      </c>
      <c r="U10" s="1">
        <v>1.4374152495758221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1.137E-2</v>
      </c>
      <c r="C11" s="12">
        <v>0.5</v>
      </c>
      <c r="D11" s="12">
        <v>0.1</v>
      </c>
      <c r="E11" s="1">
        <v>0.2690455275025424</v>
      </c>
      <c r="F11" s="1">
        <v>0.37574047388971538</v>
      </c>
      <c r="G11" s="1">
        <v>9.7208595548357266</v>
      </c>
      <c r="H11" s="1">
        <f t="shared" si="0"/>
        <v>1.3096966928429973E-3</v>
      </c>
      <c r="I11" s="1">
        <v>0.52075698026807482</v>
      </c>
      <c r="J11" s="1">
        <v>0.23</v>
      </c>
      <c r="K11" s="1">
        <v>0.3</v>
      </c>
      <c r="L11" s="1">
        <f t="shared" si="1"/>
        <v>0.53</v>
      </c>
      <c r="M11" s="1">
        <v>0.13969999999999999</v>
      </c>
      <c r="N11" s="1">
        <v>0.115</v>
      </c>
      <c r="O11" s="7">
        <f t="shared" si="2"/>
        <v>0.23513408779937556</v>
      </c>
      <c r="P11" s="1">
        <f t="shared" si="3"/>
        <v>1.06</v>
      </c>
      <c r="Q11" s="1">
        <f t="shared" si="4"/>
        <v>0.27939999999999998</v>
      </c>
      <c r="R11" s="1">
        <f t="shared" si="5"/>
        <v>0.23</v>
      </c>
      <c r="S11" s="1">
        <f t="shared" si="6"/>
        <v>1.3043478260869563</v>
      </c>
      <c r="T11" s="1">
        <f t="shared" si="7"/>
        <v>0.76666666666666672</v>
      </c>
      <c r="U11" s="1">
        <v>1.3032477323392566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1.137E-2</v>
      </c>
      <c r="C12" s="12">
        <v>0.5</v>
      </c>
      <c r="D12" s="12">
        <v>0.1</v>
      </c>
      <c r="E12" s="1">
        <v>0.29528608390537281</v>
      </c>
      <c r="F12" s="1">
        <v>0.39472243193338308</v>
      </c>
      <c r="G12" s="1">
        <v>10.178187805673302</v>
      </c>
      <c r="H12" s="1">
        <f t="shared" si="0"/>
        <v>1.293113187777518E-3</v>
      </c>
      <c r="I12" s="1">
        <v>0.54406210084302375</v>
      </c>
      <c r="J12" s="1">
        <v>0.2</v>
      </c>
      <c r="K12" s="1">
        <v>0.25</v>
      </c>
      <c r="L12" s="1">
        <f t="shared" si="1"/>
        <v>0.45</v>
      </c>
      <c r="M12" s="1">
        <v>0.1143</v>
      </c>
      <c r="N12" s="1">
        <v>0.09</v>
      </c>
      <c r="O12" s="7">
        <f t="shared" si="2"/>
        <v>0.24565690069498797</v>
      </c>
      <c r="P12" s="1">
        <f t="shared" si="3"/>
        <v>0.9</v>
      </c>
      <c r="Q12" s="1">
        <f t="shared" si="4"/>
        <v>0.2286</v>
      </c>
      <c r="R12" s="1">
        <f t="shared" si="5"/>
        <v>0.18</v>
      </c>
      <c r="S12" s="1">
        <f t="shared" si="6"/>
        <v>1.25</v>
      </c>
      <c r="T12" s="1">
        <f t="shared" si="7"/>
        <v>0.8</v>
      </c>
      <c r="U12" s="1">
        <v>1.3965279058141435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1.137E-2</v>
      </c>
      <c r="C13" s="12">
        <v>0.5</v>
      </c>
      <c r="D13" s="12">
        <v>0.1</v>
      </c>
      <c r="E13" s="1">
        <v>0.31898986538712637</v>
      </c>
      <c r="F13" s="1">
        <v>0.40214952146096716</v>
      </c>
      <c r="G13" s="1">
        <v>10.676036701645906</v>
      </c>
      <c r="H13" s="1">
        <f t="shared" si="0"/>
        <v>1.2754164534806399E-3</v>
      </c>
      <c r="I13" s="1">
        <v>0.57688152538302317</v>
      </c>
      <c r="J13" s="1">
        <v>0.25</v>
      </c>
      <c r="K13" s="1">
        <v>0.20499999999999999</v>
      </c>
      <c r="L13" s="1">
        <f t="shared" si="1"/>
        <v>0.45499999999999996</v>
      </c>
      <c r="M13" s="1">
        <v>0.14610000000000001</v>
      </c>
      <c r="N13" s="1">
        <v>0.105</v>
      </c>
      <c r="O13" s="7">
        <f t="shared" si="2"/>
        <v>0.26047564675834495</v>
      </c>
      <c r="P13" s="1">
        <f t="shared" si="3"/>
        <v>0.90999999999999992</v>
      </c>
      <c r="Q13" s="1">
        <f t="shared" si="4"/>
        <v>0.29220000000000002</v>
      </c>
      <c r="R13" s="1">
        <f t="shared" si="5"/>
        <v>0.21</v>
      </c>
      <c r="S13" s="1">
        <f t="shared" si="6"/>
        <v>1.2195121951219512</v>
      </c>
      <c r="T13" s="1">
        <f t="shared" si="7"/>
        <v>1.2195121951219512</v>
      </c>
      <c r="U13" s="1">
        <v>1.5743305980861892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1.137E-2</v>
      </c>
      <c r="C14" s="12">
        <v>0.5</v>
      </c>
      <c r="D14" s="12">
        <v>0.1</v>
      </c>
      <c r="E14" s="1">
        <v>0.32834327774620192</v>
      </c>
      <c r="F14" s="1">
        <v>0.39131623156640782</v>
      </c>
      <c r="G14" s="1">
        <v>13.143619864327517</v>
      </c>
      <c r="H14" s="1">
        <f t="shared" si="0"/>
        <v>1.1928642937302904E-3</v>
      </c>
      <c r="I14" s="1">
        <v>0.6102356401937864</v>
      </c>
      <c r="J14" s="1">
        <v>0.24</v>
      </c>
      <c r="K14" s="1">
        <v>0.28999999999999998</v>
      </c>
      <c r="L14" s="1">
        <f t="shared" si="1"/>
        <v>0.53</v>
      </c>
      <c r="M14" s="1">
        <v>0.18415000000000001</v>
      </c>
      <c r="N14" s="1">
        <v>0.12</v>
      </c>
      <c r="O14" s="7">
        <f t="shared" si="2"/>
        <v>0.27553581811955685</v>
      </c>
      <c r="P14" s="1">
        <f t="shared" si="3"/>
        <v>1.06</v>
      </c>
      <c r="Q14" s="1">
        <f t="shared" si="4"/>
        <v>0.36830000000000002</v>
      </c>
      <c r="R14" s="1">
        <f t="shared" si="5"/>
        <v>0.24</v>
      </c>
      <c r="S14" s="1">
        <f t="shared" si="6"/>
        <v>1.2083333333333333</v>
      </c>
      <c r="T14" s="1">
        <f t="shared" si="7"/>
        <v>0.82758620689655171</v>
      </c>
      <c r="U14" s="1">
        <v>1.8035629524763026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1.137E-2</v>
      </c>
      <c r="C15" s="12">
        <v>0.5</v>
      </c>
      <c r="D15" s="12">
        <v>0.1</v>
      </c>
      <c r="E15" s="1">
        <v>0.34732632596384855</v>
      </c>
      <c r="F15" s="1">
        <v>0.39856555879920452</v>
      </c>
      <c r="G15" s="1">
        <v>13.563419602133973</v>
      </c>
      <c r="H15" s="1">
        <f t="shared" si="0"/>
        <v>1.1796259437350954E-3</v>
      </c>
      <c r="I15" s="1">
        <v>0.63377519396903936</v>
      </c>
      <c r="J15" s="1">
        <v>0.21</v>
      </c>
      <c r="K15" s="1">
        <v>0.28000000000000003</v>
      </c>
      <c r="L15" s="1">
        <f t="shared" si="1"/>
        <v>0.49</v>
      </c>
      <c r="M15" s="1">
        <v>0.1651</v>
      </c>
      <c r="N15" s="1">
        <v>0.11</v>
      </c>
      <c r="O15" s="7">
        <f t="shared" si="2"/>
        <v>0.2861644831473385</v>
      </c>
      <c r="P15" s="1">
        <f t="shared" si="3"/>
        <v>0.98</v>
      </c>
      <c r="Q15" s="1">
        <f t="shared" si="4"/>
        <v>0.33019999999999999</v>
      </c>
      <c r="R15" s="1">
        <f t="shared" si="5"/>
        <v>0.22</v>
      </c>
      <c r="S15" s="1">
        <f t="shared" si="6"/>
        <v>1.3333333333333335</v>
      </c>
      <c r="T15" s="1">
        <f t="shared" si="7"/>
        <v>0.74999999999999989</v>
      </c>
      <c r="U15" s="1">
        <v>1.333081231108229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1.137E-2</v>
      </c>
      <c r="C16" s="12">
        <v>0.5</v>
      </c>
      <c r="D16" s="12">
        <v>0.1</v>
      </c>
      <c r="E16" s="1">
        <v>0.34576756687988014</v>
      </c>
      <c r="F16" s="1">
        <v>0.37030745376621294</v>
      </c>
      <c r="G16" s="1">
        <v>13.622054275713419</v>
      </c>
      <c r="H16" s="1">
        <f t="shared" si="0"/>
        <v>1.1777946193667829E-3</v>
      </c>
      <c r="I16" s="1">
        <v>0.67907712580353563</v>
      </c>
      <c r="J16" s="1">
        <v>0.23</v>
      </c>
      <c r="K16" s="1">
        <v>0.27</v>
      </c>
      <c r="L16" s="1">
        <f t="shared" si="1"/>
        <v>0.5</v>
      </c>
      <c r="M16" s="1">
        <v>0.17780000000000001</v>
      </c>
      <c r="N16" s="1">
        <v>0.15</v>
      </c>
      <c r="O16" s="7">
        <f t="shared" si="2"/>
        <v>0.30661937635293762</v>
      </c>
      <c r="P16" s="1">
        <f t="shared" si="3"/>
        <v>1</v>
      </c>
      <c r="Q16" s="1">
        <f t="shared" si="4"/>
        <v>0.35560000000000003</v>
      </c>
      <c r="R16" s="1">
        <f t="shared" si="5"/>
        <v>0.3</v>
      </c>
      <c r="S16" s="1">
        <f t="shared" si="6"/>
        <v>1.173913043478261</v>
      </c>
      <c r="T16" s="1">
        <f t="shared" si="7"/>
        <v>0.85185185185185186</v>
      </c>
      <c r="U16" s="1">
        <v>1.8762618442461128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1.137E-2</v>
      </c>
      <c r="C17" s="12">
        <v>0.5</v>
      </c>
      <c r="D17" s="12">
        <v>0.1</v>
      </c>
      <c r="E17" s="1">
        <v>0.31657796985692421</v>
      </c>
      <c r="F17" s="1">
        <v>0.32342168439745939</v>
      </c>
      <c r="G17" s="1">
        <v>13.019155533082973</v>
      </c>
      <c r="H17" s="1">
        <f t="shared" si="0"/>
        <v>1.1968324903326496E-3</v>
      </c>
      <c r="I17" s="1">
        <v>0.71188338518874261</v>
      </c>
      <c r="J17" s="1">
        <v>0.23</v>
      </c>
      <c r="K17" s="1">
        <v>0.28000000000000003</v>
      </c>
      <c r="L17" s="1">
        <f t="shared" si="1"/>
        <v>0.51</v>
      </c>
      <c r="M17" s="1">
        <v>0.15240000000000001</v>
      </c>
      <c r="N17" s="1">
        <v>0.13500000000000001</v>
      </c>
      <c r="O17" s="7">
        <f t="shared" si="2"/>
        <v>0.3214321780376686</v>
      </c>
      <c r="P17" s="1">
        <f t="shared" si="3"/>
        <v>1.02</v>
      </c>
      <c r="Q17" s="1">
        <f t="shared" si="4"/>
        <v>0.30480000000000002</v>
      </c>
      <c r="R17" s="1">
        <f t="shared" si="5"/>
        <v>0.27</v>
      </c>
      <c r="S17" s="1">
        <f t="shared" si="6"/>
        <v>1.2173913043478262</v>
      </c>
      <c r="T17" s="1">
        <f t="shared" si="7"/>
        <v>0.8214285714285714</v>
      </c>
      <c r="U17" s="1">
        <v>1.507626747894542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1.137E-2</v>
      </c>
      <c r="C18" s="12">
        <v>0.5</v>
      </c>
      <c r="D18" s="12">
        <v>0.1</v>
      </c>
      <c r="E18" s="1">
        <v>0.34753489851119623</v>
      </c>
      <c r="F18" s="1">
        <v>0.33312840679811323</v>
      </c>
      <c r="G18" s="1">
        <v>12.635017063306677</v>
      </c>
      <c r="H18" s="1">
        <f>2.414*10^(-5)*10^(247.8/(G18+273.15-140))</f>
        <v>1.2092063438640015E-3</v>
      </c>
      <c r="I18" s="1">
        <v>0.75872440868083812</v>
      </c>
      <c r="J18" s="1">
        <v>0.22</v>
      </c>
      <c r="K18" s="1">
        <v>0.26500000000000001</v>
      </c>
      <c r="L18" s="1">
        <f t="shared" si="1"/>
        <v>0.48499999999999999</v>
      </c>
      <c r="M18" s="1">
        <v>0.1588</v>
      </c>
      <c r="N18" s="1">
        <v>0.1</v>
      </c>
      <c r="O18" s="7">
        <f t="shared" si="2"/>
        <v>0.34258200751231771</v>
      </c>
      <c r="P18" s="1">
        <f t="shared" si="3"/>
        <v>0.97</v>
      </c>
      <c r="Q18" s="1">
        <f t="shared" si="4"/>
        <v>0.31759999999999999</v>
      </c>
      <c r="R18" s="1">
        <f t="shared" si="5"/>
        <v>0.2</v>
      </c>
      <c r="S18" s="1">
        <f t="shared" si="6"/>
        <v>1.2045454545454546</v>
      </c>
      <c r="T18" s="1">
        <f t="shared" si="7"/>
        <v>0.83018867924528295</v>
      </c>
      <c r="U18" s="1">
        <v>1.3764905699708156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1.137E-2</v>
      </c>
      <c r="C19" s="12">
        <v>0.5</v>
      </c>
      <c r="D19" s="12">
        <v>0.1</v>
      </c>
      <c r="E19" s="1">
        <v>0.37562988547129694</v>
      </c>
      <c r="F19" s="1">
        <v>0.34796134109503091</v>
      </c>
      <c r="G19" s="1">
        <v>14.07973448435461</v>
      </c>
      <c r="H19" s="1">
        <f t="shared" si="0"/>
        <v>1.1636468410906908E-3</v>
      </c>
      <c r="I19" s="1">
        <v>0.78510265074890406</v>
      </c>
      <c r="J19" s="1">
        <v>0.18</v>
      </c>
      <c r="K19" s="1">
        <v>0.24</v>
      </c>
      <c r="L19" s="1">
        <f t="shared" si="1"/>
        <v>0.42</v>
      </c>
      <c r="M19" s="1">
        <v>0.15240000000000001</v>
      </c>
      <c r="N19" s="1">
        <v>7.0000000000000007E-2</v>
      </c>
      <c r="O19" s="7">
        <f t="shared" si="2"/>
        <v>0.35449240741369381</v>
      </c>
      <c r="P19" s="1">
        <f t="shared" si="3"/>
        <v>0.84</v>
      </c>
      <c r="Q19" s="1">
        <f t="shared" si="4"/>
        <v>0.30480000000000002</v>
      </c>
      <c r="R19" s="1">
        <f t="shared" si="5"/>
        <v>0.14000000000000001</v>
      </c>
      <c r="S19" s="1">
        <f t="shared" si="6"/>
        <v>1.3333333333333333</v>
      </c>
      <c r="T19" s="1">
        <f t="shared" si="7"/>
        <v>0.75</v>
      </c>
      <c r="U19" s="1">
        <v>1.6547704759235389</v>
      </c>
      <c r="V19" s="1"/>
      <c r="W19" s="1"/>
      <c r="X19" s="1"/>
      <c r="Y19" s="1"/>
      <c r="Z19" s="1"/>
    </row>
    <row r="20" spans="1:26" x14ac:dyDescent="0.3">
      <c r="C20" s="12"/>
      <c r="D20" s="12"/>
      <c r="T20" s="1"/>
      <c r="U20" s="1"/>
      <c r="V20" s="1"/>
      <c r="W20" s="1"/>
      <c r="X20" s="1"/>
      <c r="Y20" s="1"/>
      <c r="Z20" s="1"/>
    </row>
    <row r="21" spans="1:26" x14ac:dyDescent="0.3">
      <c r="L21" s="1" t="str">
        <f>IF(K21="","",J21+K21)</f>
        <v/>
      </c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19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N20" sqref="N20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1.1379999999999999E-2</v>
      </c>
      <c r="C3" s="12">
        <v>0.625</v>
      </c>
      <c r="D3" s="12">
        <v>0.1</v>
      </c>
      <c r="E3" s="1">
        <v>9.2948891540099068E-2</v>
      </c>
      <c r="F3" s="1">
        <v>0.26805338084706143</v>
      </c>
      <c r="G3" s="1">
        <v>9.8834075724824881</v>
      </c>
      <c r="H3" s="1">
        <f>2.414*10^(-5)*10^(247.8/(G3+273.15-140))</f>
        <v>1.3037660319219092E-3</v>
      </c>
      <c r="I3" s="1">
        <v>0.25218556704537026</v>
      </c>
      <c r="J3" s="1">
        <v>0.46</v>
      </c>
      <c r="K3" s="1">
        <v>0.37</v>
      </c>
      <c r="L3" s="1">
        <f>J3+K3</f>
        <v>0.83000000000000007</v>
      </c>
      <c r="M3" s="1">
        <v>8.5300000000000001E-2</v>
      </c>
      <c r="N3" s="1">
        <v>0.24</v>
      </c>
      <c r="O3" s="7">
        <f>I3/SQRT(C3*9.81)</f>
        <v>0.10184640769615193</v>
      </c>
      <c r="P3" s="1">
        <f>L3/C3</f>
        <v>1.3280000000000001</v>
      </c>
      <c r="Q3" s="1">
        <f>M3/C3</f>
        <v>0.13647999999999999</v>
      </c>
      <c r="R3" s="1">
        <f>N3/C3</f>
        <v>0.38400000000000001</v>
      </c>
      <c r="S3" s="1">
        <f>MAX(J3:K3)/MIN(J3:K3)</f>
        <v>1.2432432432432432</v>
      </c>
      <c r="T3" s="1">
        <f>J3/K3</f>
        <v>1.2432432432432432</v>
      </c>
      <c r="U3" s="1">
        <v>1.6827893357869508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1.1379999999999999E-2</v>
      </c>
      <c r="C4" s="12">
        <v>0.625</v>
      </c>
      <c r="D4" s="12">
        <v>0.1</v>
      </c>
      <c r="E4" s="1">
        <v>0.11479390192163148</v>
      </c>
      <c r="F4" s="1">
        <v>0.28526176721744823</v>
      </c>
      <c r="G4" s="1">
        <v>9.711093604564665</v>
      </c>
      <c r="H4" s="1">
        <f t="shared" ref="H4:H20" si="0">2.414*10^(-5)*10^(247.8/(G4+273.15-140))</f>
        <v>1.3100542980931699E-3</v>
      </c>
      <c r="I4" s="1">
        <v>0.29266618845974951</v>
      </c>
      <c r="J4" s="1">
        <v>0.43</v>
      </c>
      <c r="K4" s="1">
        <v>0.37</v>
      </c>
      <c r="L4" s="1">
        <f t="shared" ref="L4:L20" si="1">J4+K4</f>
        <v>0.8</v>
      </c>
      <c r="M4" s="1">
        <v>7.6200000000000004E-2</v>
      </c>
      <c r="N4" s="1">
        <v>0.34499999999999997</v>
      </c>
      <c r="O4" s="7">
        <f t="shared" ref="O4:O20" si="2">I4/SQRT(C4*9.81)</f>
        <v>0.11819470994304744</v>
      </c>
      <c r="P4" s="1">
        <f t="shared" ref="P4:P19" si="3">L4/C4</f>
        <v>1.28</v>
      </c>
      <c r="Q4" s="1">
        <f t="shared" ref="Q4:Q19" si="4">M4/C4</f>
        <v>0.12192</v>
      </c>
      <c r="R4" s="1">
        <f t="shared" ref="R4:R19" si="5">N4/C4</f>
        <v>0.55199999999999994</v>
      </c>
      <c r="S4" s="1">
        <f t="shared" ref="S4:S20" si="6">MAX(J4:K4)/MIN(J4:K4)</f>
        <v>1.1621621621621621</v>
      </c>
      <c r="T4" s="1">
        <f t="shared" ref="T4:T20" si="7">J4/K4</f>
        <v>1.1621621621621621</v>
      </c>
      <c r="U4" s="1">
        <v>1.7046519057844844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1.1379999999999999E-2</v>
      </c>
      <c r="C5" s="12">
        <v>0.625</v>
      </c>
      <c r="D5" s="12">
        <v>0.1</v>
      </c>
      <c r="E5" s="1">
        <v>0.12778675442062767</v>
      </c>
      <c r="F5" s="1">
        <v>0.29442660811217786</v>
      </c>
      <c r="G5" s="1">
        <v>9.5000600121238001</v>
      </c>
      <c r="H5" s="1">
        <f t="shared" si="0"/>
        <v>1.3178177633228663E-3</v>
      </c>
      <c r="I5" s="1">
        <v>0.31565021243396302</v>
      </c>
      <c r="J5" s="1">
        <v>0.37</v>
      </c>
      <c r="K5" s="1">
        <v>0.45</v>
      </c>
      <c r="L5" s="1">
        <f t="shared" si="1"/>
        <v>0.82000000000000006</v>
      </c>
      <c r="M5" s="1">
        <v>0.1143</v>
      </c>
      <c r="N5" s="1">
        <v>0.3</v>
      </c>
      <c r="O5" s="7">
        <f t="shared" si="2"/>
        <v>0.12747692344797312</v>
      </c>
      <c r="P5" s="1">
        <f t="shared" si="3"/>
        <v>1.3120000000000001</v>
      </c>
      <c r="Q5" s="1">
        <f t="shared" si="4"/>
        <v>0.18287999999999999</v>
      </c>
      <c r="R5" s="1">
        <f t="shared" si="5"/>
        <v>0.48</v>
      </c>
      <c r="S5" s="1">
        <f t="shared" si="6"/>
        <v>1.2162162162162162</v>
      </c>
      <c r="T5" s="1">
        <f t="shared" si="7"/>
        <v>0.82222222222222219</v>
      </c>
      <c r="U5" s="1">
        <v>1.5731733577794378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1.1379999999999999E-2</v>
      </c>
      <c r="C6" s="12">
        <v>0.625</v>
      </c>
      <c r="D6" s="12">
        <v>0.1</v>
      </c>
      <c r="E6" s="1">
        <v>0.15463921760083954</v>
      </c>
      <c r="F6" s="1">
        <v>0.3123942604599998</v>
      </c>
      <c r="G6" s="1">
        <v>8.8339306633427448</v>
      </c>
      <c r="H6" s="1">
        <f t="shared" si="0"/>
        <v>1.3427810090526451E-3</v>
      </c>
      <c r="I6" s="1">
        <v>0.36000944883647679</v>
      </c>
      <c r="J6" s="1">
        <v>0.29499999999999998</v>
      </c>
      <c r="K6" s="1">
        <v>0.35</v>
      </c>
      <c r="L6" s="1">
        <f t="shared" si="1"/>
        <v>0.64500000000000002</v>
      </c>
      <c r="M6" s="1">
        <v>8.8999999999999996E-2</v>
      </c>
      <c r="N6" s="1">
        <v>0.19</v>
      </c>
      <c r="O6" s="7">
        <f t="shared" si="2"/>
        <v>0.14539162383575388</v>
      </c>
      <c r="P6" s="1">
        <f t="shared" si="3"/>
        <v>1.032</v>
      </c>
      <c r="Q6" s="1">
        <f t="shared" si="4"/>
        <v>0.1424</v>
      </c>
      <c r="R6" s="1">
        <f t="shared" si="5"/>
        <v>0.30399999999999999</v>
      </c>
      <c r="S6" s="1">
        <f t="shared" si="6"/>
        <v>1.1864406779661016</v>
      </c>
      <c r="T6" s="1">
        <f t="shared" si="7"/>
        <v>0.84285714285714286</v>
      </c>
      <c r="U6" s="1">
        <v>1.8307206205979429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1.1379999999999999E-2</v>
      </c>
      <c r="C7" s="12">
        <v>0.625</v>
      </c>
      <c r="D7" s="12">
        <v>0.1</v>
      </c>
      <c r="E7" s="1">
        <v>0.16981018474081144</v>
      </c>
      <c r="F7" s="1">
        <v>0.31802863850829671</v>
      </c>
      <c r="G7" s="1">
        <v>12.484113931655832</v>
      </c>
      <c r="H7" s="1">
        <f t="shared" si="0"/>
        <v>1.2141201789650097E-3</v>
      </c>
      <c r="I7" s="1">
        <v>0.38832451301996118</v>
      </c>
      <c r="J7" s="1">
        <v>0.34</v>
      </c>
      <c r="K7" s="1">
        <v>0.39500000000000002</v>
      </c>
      <c r="L7" s="1">
        <f t="shared" si="1"/>
        <v>0.7350000000000001</v>
      </c>
      <c r="M7" s="1">
        <v>0.13969999999999999</v>
      </c>
      <c r="N7" s="1">
        <v>0.22</v>
      </c>
      <c r="O7" s="7">
        <f t="shared" si="2"/>
        <v>0.15682680470102142</v>
      </c>
      <c r="P7" s="1">
        <f t="shared" si="3"/>
        <v>1.1760000000000002</v>
      </c>
      <c r="Q7" s="1">
        <f t="shared" si="4"/>
        <v>0.22352</v>
      </c>
      <c r="R7" s="1">
        <f t="shared" si="5"/>
        <v>0.35199999999999998</v>
      </c>
      <c r="S7" s="1">
        <f t="shared" si="6"/>
        <v>1.1617647058823528</v>
      </c>
      <c r="T7" s="1">
        <f t="shared" si="7"/>
        <v>0.86075949367088611</v>
      </c>
      <c r="U7" s="1">
        <v>1.4208301625775328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1.1379999999999999E-2</v>
      </c>
      <c r="C8" s="12">
        <v>0.625</v>
      </c>
      <c r="D8" s="12">
        <v>0.1</v>
      </c>
      <c r="E8" s="1">
        <v>0.19042537970201209</v>
      </c>
      <c r="F8" s="1">
        <v>0.33465033750669132</v>
      </c>
      <c r="G8" s="1">
        <v>12.356053890720446</v>
      </c>
      <c r="H8" s="1">
        <f t="shared" si="0"/>
        <v>1.2183138764152901E-3</v>
      </c>
      <c r="I8" s="1">
        <v>0.41383847471857949</v>
      </c>
      <c r="J8" s="1">
        <v>0.34</v>
      </c>
      <c r="K8" s="1">
        <v>0.4</v>
      </c>
      <c r="L8" s="1">
        <f t="shared" si="1"/>
        <v>0.74</v>
      </c>
      <c r="M8" s="1">
        <v>0.15240000000000001</v>
      </c>
      <c r="N8" s="1">
        <v>0.26</v>
      </c>
      <c r="O8" s="7">
        <f t="shared" si="2"/>
        <v>0.16713074626098384</v>
      </c>
      <c r="P8" s="1">
        <f t="shared" si="3"/>
        <v>1.1839999999999999</v>
      </c>
      <c r="Q8" s="1">
        <f t="shared" si="4"/>
        <v>0.24384</v>
      </c>
      <c r="R8" s="1">
        <f t="shared" si="5"/>
        <v>0.41600000000000004</v>
      </c>
      <c r="S8" s="1">
        <f t="shared" si="6"/>
        <v>1.1764705882352942</v>
      </c>
      <c r="T8" s="1">
        <f t="shared" si="7"/>
        <v>0.85</v>
      </c>
      <c r="U8" s="1">
        <v>1.911878555515524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1.1379999999999999E-2</v>
      </c>
      <c r="C9" s="12">
        <v>0.625</v>
      </c>
      <c r="D9" s="12">
        <v>0.1</v>
      </c>
      <c r="E9" s="1">
        <v>0.20344599906630742</v>
      </c>
      <c r="F9" s="1">
        <v>0.33712792967697497</v>
      </c>
      <c r="G9" s="1">
        <v>11.936406495141149</v>
      </c>
      <c r="H9" s="1">
        <f t="shared" si="0"/>
        <v>1.2322107837518779E-3</v>
      </c>
      <c r="I9" s="1">
        <v>0.43888599421427138</v>
      </c>
      <c r="J9" s="1">
        <v>0.31</v>
      </c>
      <c r="K9" s="1">
        <v>0.38</v>
      </c>
      <c r="L9" s="1">
        <f t="shared" si="1"/>
        <v>0.69</v>
      </c>
      <c r="M9" s="1">
        <v>0.1651</v>
      </c>
      <c r="N9" s="1">
        <v>0.17499999999999999</v>
      </c>
      <c r="O9" s="7">
        <f t="shared" si="2"/>
        <v>0.17724631279487912</v>
      </c>
      <c r="P9" s="1">
        <f t="shared" si="3"/>
        <v>1.1039999999999999</v>
      </c>
      <c r="Q9" s="1">
        <f t="shared" si="4"/>
        <v>0.26416000000000001</v>
      </c>
      <c r="R9" s="1">
        <f t="shared" si="5"/>
        <v>0.27999999999999997</v>
      </c>
      <c r="S9" s="1">
        <f t="shared" si="6"/>
        <v>1.2258064516129032</v>
      </c>
      <c r="T9" s="1">
        <f t="shared" si="7"/>
        <v>0.81578947368421051</v>
      </c>
      <c r="U9" s="1">
        <v>1.405213063518421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1.1379999999999999E-2</v>
      </c>
      <c r="C10" s="12">
        <v>0.625</v>
      </c>
      <c r="D10" s="12">
        <v>0.1</v>
      </c>
      <c r="E10" s="1">
        <v>0.22904501655878112</v>
      </c>
      <c r="F10" s="1">
        <v>0.35696466976725749</v>
      </c>
      <c r="G10" s="1">
        <v>11.496490617341605</v>
      </c>
      <c r="H10" s="1">
        <f t="shared" si="0"/>
        <v>1.2470372209301243E-3</v>
      </c>
      <c r="I10" s="1">
        <v>0.46665176688085525</v>
      </c>
      <c r="J10" s="1">
        <v>0.37</v>
      </c>
      <c r="K10" s="1">
        <v>0.31</v>
      </c>
      <c r="L10" s="1">
        <f t="shared" si="1"/>
        <v>0.67999999999999994</v>
      </c>
      <c r="M10" s="1">
        <v>0.13969999999999999</v>
      </c>
      <c r="N10" s="1">
        <v>0.2</v>
      </c>
      <c r="O10" s="7">
        <f t="shared" si="2"/>
        <v>0.18845965952257199</v>
      </c>
      <c r="P10" s="1">
        <f t="shared" si="3"/>
        <v>1.0879999999999999</v>
      </c>
      <c r="Q10" s="1">
        <f t="shared" si="4"/>
        <v>0.22352</v>
      </c>
      <c r="R10" s="1">
        <f t="shared" si="5"/>
        <v>0.32</v>
      </c>
      <c r="S10" s="1">
        <f t="shared" si="6"/>
        <v>1.1935483870967742</v>
      </c>
      <c r="T10" s="1">
        <f t="shared" si="7"/>
        <v>1.1935483870967742</v>
      </c>
      <c r="U10" s="1">
        <v>1.4657564367134996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1.1379999999999999E-2</v>
      </c>
      <c r="C11" s="12">
        <v>0.625</v>
      </c>
      <c r="D11" s="12">
        <v>0.1</v>
      </c>
      <c r="E11" s="1">
        <v>0.26599190264750411</v>
      </c>
      <c r="F11" s="1">
        <v>0.37743860877831992</v>
      </c>
      <c r="G11" s="1">
        <v>9.4345638453960401</v>
      </c>
      <c r="H11" s="1">
        <f t="shared" si="0"/>
        <v>1.3202412620396049E-3</v>
      </c>
      <c r="I11" s="1">
        <v>0.51253012270541143</v>
      </c>
      <c r="J11" s="1">
        <v>0.315</v>
      </c>
      <c r="K11" s="1">
        <v>0.27</v>
      </c>
      <c r="L11" s="1">
        <f t="shared" si="1"/>
        <v>0.58499999999999996</v>
      </c>
      <c r="M11" s="1">
        <v>0.15240000000000001</v>
      </c>
      <c r="N11" s="1">
        <v>0.13</v>
      </c>
      <c r="O11" s="7">
        <f t="shared" si="2"/>
        <v>0.20698786391777532</v>
      </c>
      <c r="P11" s="1">
        <f t="shared" si="3"/>
        <v>0.93599999999999994</v>
      </c>
      <c r="Q11" s="1">
        <f t="shared" si="4"/>
        <v>0.24384</v>
      </c>
      <c r="R11" s="1">
        <f t="shared" si="5"/>
        <v>0.20800000000000002</v>
      </c>
      <c r="S11" s="1">
        <f t="shared" si="6"/>
        <v>1.1666666666666665</v>
      </c>
      <c r="T11" s="1">
        <f t="shared" si="7"/>
        <v>1.1666666666666665</v>
      </c>
      <c r="U11" s="1">
        <v>1.1292731771010496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1.1379999999999999E-2</v>
      </c>
      <c r="C12" s="12">
        <v>0.625</v>
      </c>
      <c r="D12" s="12">
        <v>0.1</v>
      </c>
      <c r="E12" s="1">
        <v>0.2955739700605145</v>
      </c>
      <c r="F12" s="1">
        <v>0.39628958109278922</v>
      </c>
      <c r="G12" s="1">
        <v>10.172931150956538</v>
      </c>
      <c r="H12" s="1">
        <f t="shared" si="0"/>
        <v>1.2933020075184434E-3</v>
      </c>
      <c r="I12" s="1">
        <v>0.5424389072353768</v>
      </c>
      <c r="J12" s="1">
        <v>0.28999999999999998</v>
      </c>
      <c r="K12" s="1">
        <v>0.37</v>
      </c>
      <c r="L12" s="1">
        <f t="shared" si="1"/>
        <v>0.65999999999999992</v>
      </c>
      <c r="M12" s="1">
        <v>0.17780000000000001</v>
      </c>
      <c r="N12" s="1">
        <v>0.13</v>
      </c>
      <c r="O12" s="7">
        <f t="shared" si="2"/>
        <v>0.21906667674843663</v>
      </c>
      <c r="P12" s="1">
        <f t="shared" si="3"/>
        <v>1.0559999999999998</v>
      </c>
      <c r="Q12" s="1">
        <f t="shared" si="4"/>
        <v>0.28448000000000001</v>
      </c>
      <c r="R12" s="1">
        <f t="shared" si="5"/>
        <v>0.20800000000000002</v>
      </c>
      <c r="S12" s="1">
        <f t="shared" si="6"/>
        <v>1.2758620689655173</v>
      </c>
      <c r="T12" s="1">
        <f t="shared" si="7"/>
        <v>0.78378378378378377</v>
      </c>
      <c r="U12" s="1">
        <v>0.80017511137001696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1.1379999999999999E-2</v>
      </c>
      <c r="C13" s="12">
        <v>0.625</v>
      </c>
      <c r="D13" s="12">
        <v>0.1</v>
      </c>
      <c r="E13" s="1">
        <v>0.31791661445540786</v>
      </c>
      <c r="F13" s="1">
        <v>0.4071925718179269</v>
      </c>
      <c r="G13" s="1">
        <v>10.462871244975448</v>
      </c>
      <c r="H13" s="1">
        <f t="shared" si="0"/>
        <v>1.2829488686717477E-3</v>
      </c>
      <c r="I13" s="1">
        <v>0.56781999290419616</v>
      </c>
      <c r="J13" s="1">
        <v>0.34</v>
      </c>
      <c r="K13" s="1">
        <v>0.27</v>
      </c>
      <c r="L13" s="1">
        <f t="shared" si="1"/>
        <v>0.6100000000000001</v>
      </c>
      <c r="M13" s="1">
        <v>0.1651</v>
      </c>
      <c r="N13" s="1">
        <v>0.14000000000000001</v>
      </c>
      <c r="O13" s="7">
        <f t="shared" si="2"/>
        <v>0.22931695565647769</v>
      </c>
      <c r="P13" s="1">
        <f t="shared" si="3"/>
        <v>0.9760000000000002</v>
      </c>
      <c r="Q13" s="1">
        <f t="shared" si="4"/>
        <v>0.26416000000000001</v>
      </c>
      <c r="R13" s="1">
        <f t="shared" si="5"/>
        <v>0.22400000000000003</v>
      </c>
      <c r="S13" s="1">
        <f t="shared" si="6"/>
        <v>1.2592592592592593</v>
      </c>
      <c r="T13" s="1">
        <f t="shared" si="7"/>
        <v>1.2592592592592593</v>
      </c>
      <c r="U13" s="1">
        <v>1.5937351247144123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1.1379999999999999E-2</v>
      </c>
      <c r="C14" s="12">
        <v>0.625</v>
      </c>
      <c r="D14" s="12">
        <v>0.1</v>
      </c>
      <c r="E14" s="1">
        <v>0.32724333533540745</v>
      </c>
      <c r="F14" s="1">
        <v>0.39470600925205968</v>
      </c>
      <c r="G14" s="1">
        <v>13.247579097747753</v>
      </c>
      <c r="H14" s="1">
        <f t="shared" si="0"/>
        <v>1.1895650793275335E-3</v>
      </c>
      <c r="I14" s="1">
        <v>0.60296815197262787</v>
      </c>
      <c r="J14" s="1">
        <v>0.38</v>
      </c>
      <c r="K14" s="1">
        <v>0.28999999999999998</v>
      </c>
      <c r="L14" s="1">
        <f t="shared" si="1"/>
        <v>0.66999999999999993</v>
      </c>
      <c r="M14" s="1">
        <v>0.20319999999999999</v>
      </c>
      <c r="N14" s="1">
        <v>0.25</v>
      </c>
      <c r="O14" s="7">
        <f t="shared" si="2"/>
        <v>0.24351171620599271</v>
      </c>
      <c r="P14" s="1">
        <f t="shared" si="3"/>
        <v>1.0719999999999998</v>
      </c>
      <c r="Q14" s="1">
        <f t="shared" si="4"/>
        <v>0.32511999999999996</v>
      </c>
      <c r="R14" s="1">
        <f t="shared" si="5"/>
        <v>0.4</v>
      </c>
      <c r="S14" s="1">
        <f t="shared" si="6"/>
        <v>1.3103448275862071</v>
      </c>
      <c r="T14" s="1">
        <f t="shared" si="7"/>
        <v>1.3103448275862071</v>
      </c>
      <c r="U14" s="1">
        <v>2.2682395689726524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1.1379999999999999E-2</v>
      </c>
      <c r="C15" s="12">
        <v>0.625</v>
      </c>
      <c r="D15" s="12">
        <v>0.1</v>
      </c>
      <c r="E15" s="1">
        <v>0.34122701546053968</v>
      </c>
      <c r="F15" s="1">
        <v>0.39879676321297808</v>
      </c>
      <c r="G15" s="1">
        <v>13.484013978172712</v>
      </c>
      <c r="H15" s="1">
        <f t="shared" si="0"/>
        <v>1.1821128842872109E-3</v>
      </c>
      <c r="I15" s="1">
        <v>0.62228464482442847</v>
      </c>
      <c r="J15" s="1">
        <v>0.39</v>
      </c>
      <c r="K15" s="1">
        <v>0.28999999999999998</v>
      </c>
      <c r="L15" s="1">
        <f t="shared" si="1"/>
        <v>0.67999999999999994</v>
      </c>
      <c r="M15" s="1">
        <v>0.1842</v>
      </c>
      <c r="N15" s="1">
        <v>0.2</v>
      </c>
      <c r="O15" s="7">
        <f t="shared" si="2"/>
        <v>0.25131277884924202</v>
      </c>
      <c r="P15" s="1">
        <f t="shared" si="3"/>
        <v>1.0879999999999999</v>
      </c>
      <c r="Q15" s="1">
        <f t="shared" si="4"/>
        <v>0.29471999999999998</v>
      </c>
      <c r="R15" s="1">
        <f t="shared" si="5"/>
        <v>0.32</v>
      </c>
      <c r="S15" s="1">
        <f t="shared" si="6"/>
        <v>1.3448275862068968</v>
      </c>
      <c r="T15" s="1">
        <f t="shared" si="7"/>
        <v>1.3448275862068968</v>
      </c>
      <c r="U15" s="1">
        <v>2.0702650507978761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1.1379999999999999E-2</v>
      </c>
      <c r="C16" s="12">
        <v>0.625</v>
      </c>
      <c r="D16" s="12">
        <v>0.1</v>
      </c>
      <c r="E16" s="1">
        <v>0.34192011204691314</v>
      </c>
      <c r="F16" s="1">
        <v>0.36992440733562093</v>
      </c>
      <c r="G16" s="1">
        <v>13.57054378675373</v>
      </c>
      <c r="H16" s="1">
        <f t="shared" si="0"/>
        <v>1.179403205538632E-3</v>
      </c>
      <c r="I16" s="1">
        <v>0.67221618110790171</v>
      </c>
      <c r="J16" s="1">
        <v>0.36499999999999999</v>
      </c>
      <c r="K16" s="1">
        <v>0.28000000000000003</v>
      </c>
      <c r="L16" s="1">
        <f t="shared" si="1"/>
        <v>0.64500000000000002</v>
      </c>
      <c r="M16" s="1">
        <v>0.1905</v>
      </c>
      <c r="N16" s="1">
        <v>0.24</v>
      </c>
      <c r="O16" s="7">
        <f t="shared" si="2"/>
        <v>0.27147788052735244</v>
      </c>
      <c r="P16" s="1">
        <f t="shared" si="3"/>
        <v>1.032</v>
      </c>
      <c r="Q16" s="1">
        <f t="shared" si="4"/>
        <v>0.30480000000000002</v>
      </c>
      <c r="R16" s="1">
        <f t="shared" si="5"/>
        <v>0.38400000000000001</v>
      </c>
      <c r="S16" s="1">
        <f t="shared" si="6"/>
        <v>1.3035714285714284</v>
      </c>
      <c r="T16" s="1">
        <f t="shared" si="7"/>
        <v>1.3035714285714284</v>
      </c>
      <c r="U16" s="1">
        <v>2.0759798455730158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1.1379999999999999E-2</v>
      </c>
      <c r="C17" s="12">
        <v>0.625</v>
      </c>
      <c r="D17" s="12">
        <v>0.1</v>
      </c>
      <c r="E17" s="1">
        <v>0.31060396242897015</v>
      </c>
      <c r="F17" s="1">
        <v>0.32111227493527711</v>
      </c>
      <c r="G17" s="1">
        <v>13.091344544381768</v>
      </c>
      <c r="H17" s="1">
        <f t="shared" si="0"/>
        <v>1.1945285183742468E-3</v>
      </c>
      <c r="I17" s="1">
        <v>0.70347292361515501</v>
      </c>
      <c r="J17" s="1">
        <v>0.27</v>
      </c>
      <c r="K17" s="1">
        <v>0.32</v>
      </c>
      <c r="L17" s="1">
        <f t="shared" si="1"/>
        <v>0.59000000000000008</v>
      </c>
      <c r="M17" s="1">
        <v>0.1905</v>
      </c>
      <c r="N17" s="1">
        <v>0.18</v>
      </c>
      <c r="O17" s="7">
        <f t="shared" si="2"/>
        <v>0.28410107295642056</v>
      </c>
      <c r="P17" s="1">
        <f t="shared" si="3"/>
        <v>0.94400000000000017</v>
      </c>
      <c r="Q17" s="1">
        <f t="shared" si="4"/>
        <v>0.30480000000000002</v>
      </c>
      <c r="R17" s="1">
        <f t="shared" si="5"/>
        <v>0.28799999999999998</v>
      </c>
      <c r="S17" s="1">
        <f t="shared" si="6"/>
        <v>1.1851851851851851</v>
      </c>
      <c r="T17" s="1">
        <f t="shared" si="7"/>
        <v>0.84375</v>
      </c>
      <c r="U17" s="1">
        <v>2.3697989344530237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1.1379999999999999E-2</v>
      </c>
      <c r="C18" s="12">
        <v>0.625</v>
      </c>
      <c r="D18" s="12">
        <v>0.1</v>
      </c>
      <c r="E18" s="1">
        <v>0.33456311690156271</v>
      </c>
      <c r="F18" s="1">
        <v>0.33390188083573508</v>
      </c>
      <c r="G18" s="1">
        <v>12.524833309407095</v>
      </c>
      <c r="H18" s="1">
        <f>2.414*10^(-5)*10^(247.8/(G18+273.15-140))</f>
        <v>1.2127912726422826E-3</v>
      </c>
      <c r="I18" s="1">
        <v>0.72871296760848669</v>
      </c>
      <c r="J18" s="1">
        <v>0.28999999999999998</v>
      </c>
      <c r="K18" s="1">
        <v>0.35</v>
      </c>
      <c r="L18" s="1">
        <f t="shared" si="1"/>
        <v>0.6399999999999999</v>
      </c>
      <c r="M18" s="1">
        <v>0.254</v>
      </c>
      <c r="N18" s="1">
        <v>0.2</v>
      </c>
      <c r="O18" s="7">
        <f t="shared" si="2"/>
        <v>0.294294391475522</v>
      </c>
      <c r="P18" s="1">
        <f t="shared" si="3"/>
        <v>1.0239999999999998</v>
      </c>
      <c r="Q18" s="1">
        <f t="shared" si="4"/>
        <v>0.40639999999999998</v>
      </c>
      <c r="R18" s="1">
        <f t="shared" si="5"/>
        <v>0.32</v>
      </c>
      <c r="S18" s="1">
        <f t="shared" si="6"/>
        <v>1.2068965517241379</v>
      </c>
      <c r="T18" s="1">
        <f t="shared" si="7"/>
        <v>0.82857142857142851</v>
      </c>
      <c r="U18" s="1">
        <v>1.9024360078392291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1.1379999999999999E-2</v>
      </c>
      <c r="C19" s="12">
        <v>0.625</v>
      </c>
      <c r="D19" s="12">
        <v>0.1</v>
      </c>
      <c r="E19" s="1">
        <v>0.37583829453457324</v>
      </c>
      <c r="F19" s="1">
        <v>0.35193355246587366</v>
      </c>
      <c r="G19" s="1">
        <v>14.063973568103872</v>
      </c>
      <c r="H19" s="1">
        <f t="shared" si="0"/>
        <v>1.1641297499606562E-3</v>
      </c>
      <c r="I19" s="1">
        <v>0.77667201539755037</v>
      </c>
      <c r="J19" s="1">
        <v>0.22</v>
      </c>
      <c r="K19" s="1">
        <v>0.31</v>
      </c>
      <c r="L19" s="1">
        <f t="shared" si="1"/>
        <v>0.53</v>
      </c>
      <c r="M19" s="1">
        <v>0.13969999999999999</v>
      </c>
      <c r="N19" s="1">
        <v>0.18</v>
      </c>
      <c r="O19" s="7">
        <f t="shared" si="2"/>
        <v>0.31366289376957063</v>
      </c>
      <c r="P19" s="1">
        <f t="shared" si="3"/>
        <v>0.84800000000000009</v>
      </c>
      <c r="Q19" s="1">
        <f t="shared" si="4"/>
        <v>0.22352</v>
      </c>
      <c r="R19" s="1">
        <f t="shared" si="5"/>
        <v>0.28799999999999998</v>
      </c>
      <c r="S19" s="1">
        <f t="shared" si="6"/>
        <v>1.4090909090909092</v>
      </c>
      <c r="T19" s="1">
        <f t="shared" si="7"/>
        <v>0.70967741935483875</v>
      </c>
      <c r="U19" s="1">
        <v>1.7824946390458223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1.1379999999999999E-2</v>
      </c>
      <c r="C20" s="12">
        <v>0.625</v>
      </c>
      <c r="D20" s="12">
        <v>0.1</v>
      </c>
      <c r="E20" s="1">
        <v>0.41810120509219589</v>
      </c>
      <c r="F20" s="1">
        <v>0.36978921447776492</v>
      </c>
      <c r="G20" s="1">
        <v>14.468209190368603</v>
      </c>
      <c r="H20" s="1">
        <f t="shared" si="0"/>
        <v>1.1518394829520631E-3</v>
      </c>
      <c r="I20" s="1">
        <v>0.82228900086456913</v>
      </c>
      <c r="J20" s="1">
        <v>0.24</v>
      </c>
      <c r="K20" s="1">
        <v>0.32</v>
      </c>
      <c r="L20" s="1">
        <f t="shared" si="1"/>
        <v>0.56000000000000005</v>
      </c>
      <c r="M20" s="1">
        <v>0.2286</v>
      </c>
      <c r="N20" s="1">
        <v>0.14000000000000001</v>
      </c>
      <c r="O20" s="7">
        <f t="shared" si="2"/>
        <v>0.33208554243331273</v>
      </c>
      <c r="P20" s="1">
        <f>L20/C20</f>
        <v>0.89600000000000013</v>
      </c>
      <c r="Q20" s="1">
        <f>M20/C20</f>
        <v>0.36575999999999997</v>
      </c>
      <c r="R20" s="1">
        <f>N20/C20</f>
        <v>0.22400000000000003</v>
      </c>
      <c r="S20" s="1">
        <f t="shared" si="6"/>
        <v>1.3333333333333335</v>
      </c>
      <c r="T20" s="1">
        <f t="shared" si="7"/>
        <v>0.75</v>
      </c>
      <c r="U20" s="1">
        <v>2.2666430457975628</v>
      </c>
      <c r="V20" s="1"/>
      <c r="W20" s="1"/>
      <c r="X20" s="1"/>
      <c r="Y20" s="1"/>
      <c r="Z20" s="1"/>
    </row>
    <row r="21" spans="1:26" x14ac:dyDescent="0.3"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18" sqref="B18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1.086E-2</v>
      </c>
      <c r="C3" s="12">
        <v>0.375</v>
      </c>
      <c r="D3" s="12">
        <v>0.05</v>
      </c>
      <c r="E3" s="1">
        <v>9.1907612667666741E-2</v>
      </c>
      <c r="F3" s="1">
        <v>0.2677880903395598</v>
      </c>
      <c r="G3" s="1">
        <v>10.642796742288638</v>
      </c>
      <c r="H3" s="1">
        <f>2.414*10^(-5)*10^(247.8/(G3+273.15-140))</f>
        <v>1.276586637063529E-3</v>
      </c>
      <c r="I3" s="1">
        <v>0.24960744160497503</v>
      </c>
      <c r="J3" s="1">
        <v>0.34</v>
      </c>
      <c r="K3" s="1">
        <v>0.28499999999999998</v>
      </c>
      <c r="L3" s="1">
        <f>J3+K3</f>
        <v>0.625</v>
      </c>
      <c r="M3" s="1">
        <v>5.7200000000000001E-2</v>
      </c>
      <c r="N3" s="1">
        <v>0.18</v>
      </c>
      <c r="O3" s="7">
        <f>I3/SQRT(C3*9.81)</f>
        <v>0.13013897786151371</v>
      </c>
      <c r="P3" s="1">
        <f>L3/C3</f>
        <v>1.6666666666666667</v>
      </c>
      <c r="Q3" s="1">
        <f>M3/C3</f>
        <v>0.15253333333333333</v>
      </c>
      <c r="R3" s="1">
        <f>N3/C3</f>
        <v>0.48</v>
      </c>
      <c r="S3" s="1">
        <f>MAX(J3:K3)/MIN(J3:K3)</f>
        <v>1.192982456140351</v>
      </c>
      <c r="T3" s="1">
        <f>J3/K3</f>
        <v>1.192982456140351</v>
      </c>
      <c r="U3" s="1">
        <v>1.3494832986762417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1.086E-2</v>
      </c>
      <c r="C4" s="12">
        <v>0.375</v>
      </c>
      <c r="D4" s="12">
        <v>0.05</v>
      </c>
      <c r="E4" s="1">
        <v>0.11497723326021139</v>
      </c>
      <c r="F4" s="1">
        <v>0.28565970297870019</v>
      </c>
      <c r="G4" s="1">
        <v>10.548959136009165</v>
      </c>
      <c r="H4" s="1">
        <f t="shared" ref="H4:H17" si="0">2.414*10^(-5)*10^(247.8/(G4+273.15-140))</f>
        <v>1.2798988347441972E-3</v>
      </c>
      <c r="I4" s="1">
        <v>0.2927252431319004</v>
      </c>
      <c r="J4" s="1">
        <v>0.21</v>
      </c>
      <c r="K4" s="1">
        <v>0.255</v>
      </c>
      <c r="L4" s="1">
        <f t="shared" ref="L4:L17" si="1">J4+K4</f>
        <v>0.46499999999999997</v>
      </c>
      <c r="M4" s="1">
        <v>8.2549999999999998E-2</v>
      </c>
      <c r="N4" s="1">
        <v>0.15</v>
      </c>
      <c r="O4" s="7">
        <f t="shared" ref="O4:O17" si="2">I4/SQRT(C4*9.81)</f>
        <v>0.15261950401197222</v>
      </c>
      <c r="P4" s="1">
        <f t="shared" ref="P4:P17" si="3">L4/C4</f>
        <v>1.24</v>
      </c>
      <c r="Q4" s="1">
        <f t="shared" ref="Q4:Q17" si="4">M4/C4</f>
        <v>0.22013333333333332</v>
      </c>
      <c r="R4" s="1">
        <f t="shared" ref="R4:R17" si="5">N4/C4</f>
        <v>0.39999999999999997</v>
      </c>
      <c r="S4" s="1">
        <f t="shared" ref="S4:S17" si="6">MAX(J4:K4)/MIN(J4:K4)</f>
        <v>1.2142857142857144</v>
      </c>
      <c r="T4" s="1">
        <f t="shared" ref="T4:T17" si="7">J4/K4</f>
        <v>0.82352941176470584</v>
      </c>
      <c r="U4" s="1">
        <v>1.3513851133616557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1.086E-2</v>
      </c>
      <c r="C5" s="12">
        <v>0.375</v>
      </c>
      <c r="D5" s="12">
        <v>0.05</v>
      </c>
      <c r="E5" s="1">
        <v>0.1311821686524304</v>
      </c>
      <c r="F5" s="1">
        <v>0.29756804257010822</v>
      </c>
      <c r="G5" s="1">
        <v>10.855029024976314</v>
      </c>
      <c r="H5" s="1">
        <f t="shared" si="0"/>
        <v>1.2691428376179388E-3</v>
      </c>
      <c r="I5" s="1">
        <v>0.32061646385608117</v>
      </c>
      <c r="J5" s="1">
        <v>0.185</v>
      </c>
      <c r="K5" s="1">
        <v>0.22500000000000001</v>
      </c>
      <c r="L5" s="1">
        <f t="shared" si="1"/>
        <v>0.41000000000000003</v>
      </c>
      <c r="M5" s="1">
        <v>8.8900000000000007E-2</v>
      </c>
      <c r="N5" s="1">
        <v>0.14499999999999999</v>
      </c>
      <c r="O5" s="7">
        <f t="shared" si="2"/>
        <v>0.16716127781893714</v>
      </c>
      <c r="P5" s="1">
        <f t="shared" si="3"/>
        <v>1.0933333333333335</v>
      </c>
      <c r="Q5" s="1">
        <f t="shared" si="4"/>
        <v>0.23706666666666668</v>
      </c>
      <c r="R5" s="1">
        <f t="shared" si="5"/>
        <v>0.38666666666666666</v>
      </c>
      <c r="S5" s="1">
        <f t="shared" si="6"/>
        <v>1.2162162162162162</v>
      </c>
      <c r="T5" s="1">
        <f t="shared" si="7"/>
        <v>0.82222222222222219</v>
      </c>
      <c r="U5" s="1">
        <v>1.1052635297200384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1.086E-2</v>
      </c>
      <c r="C6" s="12">
        <v>0.375</v>
      </c>
      <c r="D6" s="12">
        <v>0.05</v>
      </c>
      <c r="E6" s="1">
        <v>0.15974729435767168</v>
      </c>
      <c r="F6" s="1">
        <v>0.31670035239156413</v>
      </c>
      <c r="G6" s="1">
        <v>10.442163031151905</v>
      </c>
      <c r="H6" s="1">
        <f t="shared" si="0"/>
        <v>1.2836841766913287E-3</v>
      </c>
      <c r="I6" s="1">
        <v>0.36684471477410863</v>
      </c>
      <c r="J6" s="1">
        <v>0.28499999999999998</v>
      </c>
      <c r="K6" s="1">
        <v>0.24</v>
      </c>
      <c r="L6" s="1">
        <f t="shared" si="1"/>
        <v>0.52499999999999991</v>
      </c>
      <c r="M6" s="1">
        <v>9.5250000000000001E-2</v>
      </c>
      <c r="N6" s="1">
        <v>0.2</v>
      </c>
      <c r="O6" s="7">
        <f t="shared" si="2"/>
        <v>0.19126351324955648</v>
      </c>
      <c r="P6" s="1">
        <f t="shared" si="3"/>
        <v>1.3999999999999997</v>
      </c>
      <c r="Q6" s="1">
        <f t="shared" si="4"/>
        <v>0.254</v>
      </c>
      <c r="R6" s="1">
        <f t="shared" si="5"/>
        <v>0.53333333333333333</v>
      </c>
      <c r="S6" s="1">
        <f t="shared" si="6"/>
        <v>1.1875</v>
      </c>
      <c r="T6" s="1">
        <f t="shared" si="7"/>
        <v>1.1875</v>
      </c>
      <c r="U6" s="1">
        <v>1.1235225161416627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1.086E-2</v>
      </c>
      <c r="C7" s="12">
        <v>0.375</v>
      </c>
      <c r="D7" s="12">
        <v>0.05</v>
      </c>
      <c r="E7" s="1">
        <v>0.17580563237214172</v>
      </c>
      <c r="F7" s="1">
        <v>0.32515289663380781</v>
      </c>
      <c r="G7" s="1">
        <v>8.8824386899433438</v>
      </c>
      <c r="H7" s="1">
        <f t="shared" si="0"/>
        <v>1.3409393422714891E-3</v>
      </c>
      <c r="I7" s="1">
        <v>0.39322621157267545</v>
      </c>
      <c r="J7" s="1">
        <v>0.23</v>
      </c>
      <c r="K7" s="1">
        <v>0.15</v>
      </c>
      <c r="L7" s="1">
        <f t="shared" si="1"/>
        <v>0.38</v>
      </c>
      <c r="M7" s="1">
        <v>7.6200000000000004E-2</v>
      </c>
      <c r="N7" s="1">
        <v>0.13500000000000001</v>
      </c>
      <c r="O7" s="7">
        <f t="shared" si="2"/>
        <v>0.20501815536177248</v>
      </c>
      <c r="P7" s="1">
        <f t="shared" si="3"/>
        <v>1.0133333333333334</v>
      </c>
      <c r="Q7" s="1">
        <f t="shared" si="4"/>
        <v>0.20320000000000002</v>
      </c>
      <c r="R7" s="1">
        <f t="shared" si="5"/>
        <v>0.36000000000000004</v>
      </c>
      <c r="S7" s="1">
        <f t="shared" si="6"/>
        <v>1.5333333333333334</v>
      </c>
      <c r="T7" s="1">
        <f t="shared" si="7"/>
        <v>1.5333333333333334</v>
      </c>
      <c r="U7" s="1">
        <v>1.1764028930458128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1.086E-2</v>
      </c>
      <c r="C8" s="12">
        <v>0.375</v>
      </c>
      <c r="D8" s="12">
        <v>0.05</v>
      </c>
      <c r="E8" s="1">
        <v>0.19143075695859721</v>
      </c>
      <c r="F8" s="1">
        <v>0.33455355908306711</v>
      </c>
      <c r="G8" s="1">
        <v>12.006031326625608</v>
      </c>
      <c r="H8" s="1">
        <f t="shared" si="0"/>
        <v>1.2298886095578943E-3</v>
      </c>
      <c r="I8" s="1">
        <v>0.41614373817674366</v>
      </c>
      <c r="J8" s="1">
        <v>0.22500000000000001</v>
      </c>
      <c r="K8" s="1">
        <v>0.18</v>
      </c>
      <c r="L8" s="1">
        <f t="shared" si="1"/>
        <v>0.40500000000000003</v>
      </c>
      <c r="M8" s="1">
        <v>0.1016</v>
      </c>
      <c r="N8" s="1">
        <v>0.11</v>
      </c>
      <c r="O8" s="7">
        <f t="shared" si="2"/>
        <v>0.21696677142942755</v>
      </c>
      <c r="P8" s="1">
        <f t="shared" si="3"/>
        <v>1.08</v>
      </c>
      <c r="Q8" s="1">
        <f t="shared" si="4"/>
        <v>0.2709333333333333</v>
      </c>
      <c r="R8" s="1">
        <f t="shared" si="5"/>
        <v>0.29333333333333333</v>
      </c>
      <c r="S8" s="1">
        <f t="shared" si="6"/>
        <v>1.25</v>
      </c>
      <c r="T8" s="1">
        <f t="shared" si="7"/>
        <v>1.25</v>
      </c>
      <c r="U8" s="1">
        <v>1.1570476718767622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1.086E-2</v>
      </c>
      <c r="C9" s="12">
        <v>0.375</v>
      </c>
      <c r="D9" s="12">
        <v>0.05</v>
      </c>
      <c r="E9" s="1">
        <v>0.20718661742669456</v>
      </c>
      <c r="F9" s="1">
        <v>0.34767507308591822</v>
      </c>
      <c r="G9" s="1">
        <v>11.48640965306477</v>
      </c>
      <c r="H9" s="1">
        <f t="shared" si="0"/>
        <v>1.2473801250096903E-3</v>
      </c>
      <c r="I9" s="1">
        <v>0.43339654745132289</v>
      </c>
      <c r="J9" s="1">
        <v>0.19</v>
      </c>
      <c r="K9" s="1">
        <v>0.24</v>
      </c>
      <c r="L9" s="1">
        <f t="shared" si="1"/>
        <v>0.43</v>
      </c>
      <c r="M9" s="1">
        <v>0.108</v>
      </c>
      <c r="N9" s="1">
        <v>0.16500000000000001</v>
      </c>
      <c r="O9" s="7">
        <f t="shared" si="2"/>
        <v>0.22596194781437967</v>
      </c>
      <c r="P9" s="1">
        <f t="shared" si="3"/>
        <v>1.1466666666666667</v>
      </c>
      <c r="Q9" s="1">
        <f t="shared" si="4"/>
        <v>0.28799999999999998</v>
      </c>
      <c r="R9" s="1">
        <f t="shared" si="5"/>
        <v>0.44</v>
      </c>
      <c r="S9" s="1">
        <f t="shared" si="6"/>
        <v>1.263157894736842</v>
      </c>
      <c r="T9" s="1">
        <f t="shared" si="7"/>
        <v>0.79166666666666674</v>
      </c>
      <c r="U9" s="1">
        <v>1.1909583860755202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1.086E-2</v>
      </c>
      <c r="C10" s="12">
        <v>0.375</v>
      </c>
      <c r="D10" s="12">
        <v>0.05</v>
      </c>
      <c r="E10" s="1">
        <v>0.26799972102203706</v>
      </c>
      <c r="F10" s="1">
        <v>0.37757040695837152</v>
      </c>
      <c r="G10" s="1">
        <v>12.492830688074974</v>
      </c>
      <c r="H10" s="1">
        <f t="shared" si="0"/>
        <v>1.2138355163517922E-3</v>
      </c>
      <c r="I10" s="1">
        <v>0.51621865597511296</v>
      </c>
      <c r="J10" s="1">
        <v>0.2</v>
      </c>
      <c r="K10" s="1">
        <v>0.24</v>
      </c>
      <c r="L10" s="1">
        <f t="shared" si="1"/>
        <v>0.44</v>
      </c>
      <c r="M10" s="1">
        <v>0.1651</v>
      </c>
      <c r="N10" s="1">
        <v>0.13500000000000001</v>
      </c>
      <c r="O10" s="7">
        <f t="shared" si="2"/>
        <v>0.2691432907996546</v>
      </c>
      <c r="P10" s="1">
        <f t="shared" si="3"/>
        <v>1.1733333333333333</v>
      </c>
      <c r="Q10" s="1">
        <f t="shared" si="4"/>
        <v>0.44026666666666664</v>
      </c>
      <c r="R10" s="1">
        <f t="shared" si="5"/>
        <v>0.36000000000000004</v>
      </c>
      <c r="S10" s="1">
        <f t="shared" si="6"/>
        <v>1.2</v>
      </c>
      <c r="T10" s="1">
        <f t="shared" si="7"/>
        <v>0.83333333333333337</v>
      </c>
      <c r="U10" s="1">
        <v>1.4744467595351529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1.086E-2</v>
      </c>
      <c r="C11" s="12">
        <v>0.375</v>
      </c>
      <c r="D11" s="12">
        <v>0.05</v>
      </c>
      <c r="E11" s="1">
        <v>0.28535180615905309</v>
      </c>
      <c r="F11" s="1">
        <v>0.38379233675972568</v>
      </c>
      <c r="G11" s="1">
        <v>13.01837094222439</v>
      </c>
      <c r="H11" s="1">
        <f t="shared" si="0"/>
        <v>1.1968575681081525E-3</v>
      </c>
      <c r="I11" s="1">
        <v>0.54073144880799706</v>
      </c>
      <c r="J11" s="1">
        <v>0.2</v>
      </c>
      <c r="K11" s="1">
        <v>0.16500000000000001</v>
      </c>
      <c r="L11" s="1">
        <f t="shared" si="1"/>
        <v>0.36499999999999999</v>
      </c>
      <c r="M11" s="1">
        <v>0.127</v>
      </c>
      <c r="N11" s="1">
        <v>0.11</v>
      </c>
      <c r="O11" s="7">
        <f t="shared" si="2"/>
        <v>0.28192363814543259</v>
      </c>
      <c r="P11" s="1">
        <f t="shared" si="3"/>
        <v>0.97333333333333327</v>
      </c>
      <c r="Q11" s="1">
        <f t="shared" si="4"/>
        <v>0.33866666666666667</v>
      </c>
      <c r="R11" s="1">
        <f t="shared" si="5"/>
        <v>0.29333333333333333</v>
      </c>
      <c r="S11" s="1">
        <f t="shared" si="6"/>
        <v>1.2121212121212122</v>
      </c>
      <c r="T11" s="1">
        <f t="shared" si="7"/>
        <v>1.2121212121212122</v>
      </c>
      <c r="U11" s="1">
        <v>2.0326417172861051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1.086E-2</v>
      </c>
      <c r="C12" s="12">
        <v>0.375</v>
      </c>
      <c r="D12" s="12">
        <v>0.05</v>
      </c>
      <c r="E12" s="1">
        <v>0.32947053938309917</v>
      </c>
      <c r="F12" s="1">
        <v>0.41155640019939982</v>
      </c>
      <c r="G12" s="1">
        <v>11.683194006190531</v>
      </c>
      <c r="H12" s="1">
        <f t="shared" si="0"/>
        <v>1.2407120995108368E-3</v>
      </c>
      <c r="I12" s="1">
        <v>0.58221652637905563</v>
      </c>
      <c r="J12" s="1">
        <v>0.14499999999999999</v>
      </c>
      <c r="K12" s="1">
        <v>0.185</v>
      </c>
      <c r="L12" s="1">
        <f t="shared" si="1"/>
        <v>0.32999999999999996</v>
      </c>
      <c r="M12" s="1">
        <v>0.13969999999999999</v>
      </c>
      <c r="N12" s="1">
        <v>0.11</v>
      </c>
      <c r="O12" s="7">
        <f t="shared" si="2"/>
        <v>0.30355290351063458</v>
      </c>
      <c r="P12" s="1">
        <f t="shared" si="3"/>
        <v>0.87999999999999989</v>
      </c>
      <c r="Q12" s="1">
        <f t="shared" si="4"/>
        <v>0.37253333333333333</v>
      </c>
      <c r="R12" s="1">
        <f t="shared" si="5"/>
        <v>0.29333333333333333</v>
      </c>
      <c r="S12" s="1">
        <f t="shared" si="6"/>
        <v>1.2758620689655173</v>
      </c>
      <c r="T12" s="1">
        <f t="shared" si="7"/>
        <v>0.78378378378378377</v>
      </c>
      <c r="U12" s="1">
        <v>1.7710972409142185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1.086E-2</v>
      </c>
      <c r="C13" s="12">
        <v>0.375</v>
      </c>
      <c r="D13" s="12">
        <v>0.05</v>
      </c>
      <c r="E13" s="1">
        <v>0.33441557400508948</v>
      </c>
      <c r="F13" s="1">
        <v>0.38890712124172594</v>
      </c>
      <c r="G13" s="1">
        <v>14.262217187881424</v>
      </c>
      <c r="H13" s="1">
        <f t="shared" si="0"/>
        <v>1.1580776829502335E-3</v>
      </c>
      <c r="I13" s="1">
        <v>0.62537123458325039</v>
      </c>
      <c r="J13" s="1">
        <v>0.16</v>
      </c>
      <c r="K13" s="1">
        <v>0.19500000000000001</v>
      </c>
      <c r="L13" s="1">
        <f t="shared" si="1"/>
        <v>0.35499999999999998</v>
      </c>
      <c r="M13" s="1">
        <v>0.1588</v>
      </c>
      <c r="N13" s="1">
        <v>0.13</v>
      </c>
      <c r="O13" s="7">
        <f t="shared" si="2"/>
        <v>0.32605267186487202</v>
      </c>
      <c r="P13" s="1">
        <f t="shared" si="3"/>
        <v>0.94666666666666666</v>
      </c>
      <c r="Q13" s="1">
        <f t="shared" si="4"/>
        <v>0.42346666666666666</v>
      </c>
      <c r="R13" s="1">
        <f t="shared" si="5"/>
        <v>0.34666666666666668</v>
      </c>
      <c r="S13" s="1">
        <f t="shared" si="6"/>
        <v>1.21875</v>
      </c>
      <c r="T13" s="1">
        <f t="shared" si="7"/>
        <v>0.82051282051282048</v>
      </c>
      <c r="U13" s="1">
        <v>1.3290058772443618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1.086E-2</v>
      </c>
      <c r="C14" s="12">
        <v>0.375</v>
      </c>
      <c r="D14" s="12">
        <v>0.05</v>
      </c>
      <c r="E14" s="1">
        <v>0.34995094250979947</v>
      </c>
      <c r="F14" s="1">
        <v>0.3993588967766038</v>
      </c>
      <c r="G14" s="1">
        <v>14.561765964214562</v>
      </c>
      <c r="H14" s="1">
        <f t="shared" si="0"/>
        <v>1.1490230613475545E-3</v>
      </c>
      <c r="I14" s="1">
        <v>0.63729587202143323</v>
      </c>
      <c r="J14" s="1">
        <v>0.16</v>
      </c>
      <c r="K14" s="1">
        <v>0.2</v>
      </c>
      <c r="L14" s="1">
        <f t="shared" si="1"/>
        <v>0.36</v>
      </c>
      <c r="M14" s="1">
        <v>0.13969999999999999</v>
      </c>
      <c r="N14" s="1">
        <v>0.1</v>
      </c>
      <c r="O14" s="7">
        <f t="shared" si="2"/>
        <v>0.3322698748360487</v>
      </c>
      <c r="P14" s="1">
        <f t="shared" si="3"/>
        <v>0.96</v>
      </c>
      <c r="Q14" s="1">
        <f t="shared" si="4"/>
        <v>0.37253333333333333</v>
      </c>
      <c r="R14" s="1">
        <f t="shared" si="5"/>
        <v>0.26666666666666666</v>
      </c>
      <c r="S14" s="1">
        <f t="shared" si="6"/>
        <v>1.25</v>
      </c>
      <c r="T14" s="1">
        <f t="shared" si="7"/>
        <v>0.79999999999999993</v>
      </c>
      <c r="U14" s="1">
        <v>1.3951678852210641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1.086E-2</v>
      </c>
      <c r="C15" s="12">
        <v>0.375</v>
      </c>
      <c r="D15" s="12">
        <v>0.05</v>
      </c>
      <c r="E15" s="1">
        <v>0.35441882339911196</v>
      </c>
      <c r="F15" s="1">
        <v>0.37587338103872814</v>
      </c>
      <c r="G15" s="1">
        <v>13.922967222001773</v>
      </c>
      <c r="H15" s="1">
        <f t="shared" si="0"/>
        <v>1.1684636841600821E-3</v>
      </c>
      <c r="I15" s="1">
        <v>0.68576057069522844</v>
      </c>
      <c r="J15" s="1">
        <v>0.14000000000000001</v>
      </c>
      <c r="K15" s="1">
        <v>0.18</v>
      </c>
      <c r="L15" s="1">
        <f t="shared" si="1"/>
        <v>0.32</v>
      </c>
      <c r="M15" s="1">
        <v>0.1588</v>
      </c>
      <c r="N15" s="1">
        <v>0.105</v>
      </c>
      <c r="O15" s="7">
        <f t="shared" si="2"/>
        <v>0.3575381373013784</v>
      </c>
      <c r="P15" s="1">
        <f t="shared" si="3"/>
        <v>0.85333333333333339</v>
      </c>
      <c r="Q15" s="1">
        <f t="shared" si="4"/>
        <v>0.42346666666666666</v>
      </c>
      <c r="R15" s="1">
        <f t="shared" si="5"/>
        <v>0.27999999999999997</v>
      </c>
      <c r="S15" s="1">
        <f t="shared" si="6"/>
        <v>1.2857142857142856</v>
      </c>
      <c r="T15" s="1">
        <f t="shared" si="7"/>
        <v>0.7777777777777779</v>
      </c>
      <c r="U15" s="1">
        <v>2.0097566296726792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1.086E-2</v>
      </c>
      <c r="C16" s="12">
        <v>0.375</v>
      </c>
      <c r="D16" s="12">
        <v>0.05</v>
      </c>
      <c r="E16" s="1">
        <v>0.31122621523869315</v>
      </c>
      <c r="F16" s="1">
        <v>0.31221690208193498</v>
      </c>
      <c r="G16" s="1">
        <v>16.323397549715875</v>
      </c>
      <c r="H16" s="1">
        <f t="shared" si="0"/>
        <v>1.0978862514069625E-3</v>
      </c>
      <c r="I16" s="1">
        <v>0.72496503823490377</v>
      </c>
      <c r="J16" s="1">
        <v>0.15</v>
      </c>
      <c r="K16" s="1">
        <v>0.2</v>
      </c>
      <c r="L16" s="1">
        <f t="shared" si="1"/>
        <v>0.35</v>
      </c>
      <c r="M16" s="1">
        <v>0.13969999999999999</v>
      </c>
      <c r="N16" s="1">
        <v>0.125</v>
      </c>
      <c r="O16" s="7">
        <f t="shared" si="2"/>
        <v>0.37797835054346846</v>
      </c>
      <c r="P16" s="1">
        <f t="shared" si="3"/>
        <v>0.93333333333333324</v>
      </c>
      <c r="Q16" s="1">
        <f t="shared" si="4"/>
        <v>0.37253333333333333</v>
      </c>
      <c r="R16" s="1">
        <f t="shared" si="5"/>
        <v>0.33333333333333331</v>
      </c>
      <c r="S16" s="1">
        <f t="shared" si="6"/>
        <v>1.3333333333333335</v>
      </c>
      <c r="T16" s="1">
        <f t="shared" si="7"/>
        <v>0.74999999999999989</v>
      </c>
      <c r="U16" s="1">
        <v>2.1127397950937672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1.086E-2</v>
      </c>
      <c r="C17" s="12">
        <v>0.375</v>
      </c>
      <c r="D17" s="12">
        <v>0.05</v>
      </c>
      <c r="E17" s="1">
        <v>0.34752216136304082</v>
      </c>
      <c r="F17" s="1">
        <v>0.33243490323441593</v>
      </c>
      <c r="G17" s="1">
        <v>15.173376480738277</v>
      </c>
      <c r="H17" s="1">
        <f t="shared" si="0"/>
        <v>1.1308661568738489E-3</v>
      </c>
      <c r="I17" s="1">
        <v>0.7602793437847587</v>
      </c>
      <c r="J17" s="1">
        <v>0.15</v>
      </c>
      <c r="K17" s="1">
        <v>0.19</v>
      </c>
      <c r="L17" s="1">
        <f t="shared" si="1"/>
        <v>0.33999999999999997</v>
      </c>
      <c r="M17" s="1">
        <v>0.14610000000000001</v>
      </c>
      <c r="N17" s="1">
        <v>0.13</v>
      </c>
      <c r="O17" s="7">
        <f t="shared" si="2"/>
        <v>0.3963903321678805</v>
      </c>
      <c r="P17" s="1">
        <f t="shared" si="3"/>
        <v>0.90666666666666662</v>
      </c>
      <c r="Q17" s="1">
        <f t="shared" si="4"/>
        <v>0.3896</v>
      </c>
      <c r="R17" s="1">
        <f t="shared" si="5"/>
        <v>0.34666666666666668</v>
      </c>
      <c r="S17" s="1">
        <f t="shared" si="6"/>
        <v>1.2666666666666668</v>
      </c>
      <c r="T17" s="1">
        <f t="shared" si="7"/>
        <v>0.78947368421052633</v>
      </c>
      <c r="U17" s="1">
        <v>1.8830015974317877</v>
      </c>
      <c r="V17" s="1"/>
      <c r="W17" s="1"/>
      <c r="X17" s="1"/>
      <c r="Y17" s="1"/>
      <c r="Z17" s="1"/>
    </row>
    <row r="18" spans="1:26" x14ac:dyDescent="0.3">
      <c r="C18" s="12"/>
      <c r="D18" s="12"/>
      <c r="T18" s="1"/>
      <c r="U18" s="1"/>
      <c r="V18" s="1"/>
      <c r="W18" s="1"/>
      <c r="X18" s="1"/>
      <c r="Y18" s="1"/>
      <c r="Z18" s="1"/>
    </row>
    <row r="19" spans="1:26" x14ac:dyDescent="0.3">
      <c r="T19" s="1"/>
      <c r="U19" s="1"/>
      <c r="V19" s="1"/>
      <c r="W19" s="1"/>
      <c r="X19" s="1"/>
      <c r="Y19" s="1"/>
      <c r="Z19" s="1"/>
    </row>
    <row r="20" spans="1:26" x14ac:dyDescent="0.3">
      <c r="L20" s="1" t="str">
        <f>IF(K20="","",J20+K20)</f>
        <v/>
      </c>
      <c r="T20" s="1"/>
      <c r="U20" s="1"/>
      <c r="V20" s="1"/>
      <c r="W20" s="1"/>
      <c r="X20" s="1"/>
      <c r="Y20" s="1"/>
      <c r="Z20" s="1"/>
    </row>
    <row r="21" spans="1:26" x14ac:dyDescent="0.3"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A24" sqref="A24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0.25</v>
      </c>
      <c r="D3" s="12">
        <v>0.05</v>
      </c>
      <c r="E3" s="1">
        <v>8.9112714257455317E-2</v>
      </c>
      <c r="F3" s="1">
        <v>0.29564773055950916</v>
      </c>
      <c r="G3" s="1">
        <v>19.567654927571574</v>
      </c>
      <c r="H3" s="1">
        <f>2.414*10^(-5)*10^(247.8/(G3+273.15-140))</f>
        <v>1.0123704195126905E-3</v>
      </c>
      <c r="I3" s="1">
        <v>0.21921104082227924</v>
      </c>
      <c r="J3" s="1">
        <v>0.45500000000000002</v>
      </c>
      <c r="K3" s="1">
        <v>0.35499999999999998</v>
      </c>
      <c r="L3" s="1">
        <f>J3+K3</f>
        <v>0.81</v>
      </c>
      <c r="M3" s="1">
        <v>2.5700000000000001E-2</v>
      </c>
      <c r="N3" s="1">
        <v>0.25</v>
      </c>
      <c r="O3" s="7">
        <f>I3/SQRT(C3*9.81)</f>
        <v>0.13997739794017725</v>
      </c>
      <c r="P3" s="1">
        <f>L3/C3</f>
        <v>3.24</v>
      </c>
      <c r="Q3" s="1">
        <f>M3/C3</f>
        <v>0.1028</v>
      </c>
      <c r="R3" s="1">
        <f>N3/C3</f>
        <v>1</v>
      </c>
      <c r="S3" s="1">
        <f>MAX(J3:K3)/MIN(J3:K3)</f>
        <v>1.2816901408450705</v>
      </c>
      <c r="T3" s="1">
        <f>J3/K3</f>
        <v>1.2816901408450705</v>
      </c>
      <c r="U3" s="1">
        <v>1.2654491726503918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0.25</v>
      </c>
      <c r="D4" s="12">
        <v>0.05</v>
      </c>
      <c r="E4" s="1">
        <v>0.11265698065832332</v>
      </c>
      <c r="F4" s="1">
        <v>0.32532103534572243</v>
      </c>
      <c r="G4" s="1">
        <v>19.79820976257319</v>
      </c>
      <c r="H4" s="1">
        <f t="shared" ref="H4:H23" si="0">2.414*10^(-5)*10^(247.8/(G4+273.15-140))</f>
        <v>1.0066848412444511E-3</v>
      </c>
      <c r="I4" s="1">
        <v>0.25185075869016349</v>
      </c>
      <c r="J4" s="1">
        <v>0.39500000000000002</v>
      </c>
      <c r="K4" s="1">
        <v>0.34</v>
      </c>
      <c r="L4" s="1">
        <f t="shared" ref="L4:L23" si="1">J4+K4</f>
        <v>0.7350000000000001</v>
      </c>
      <c r="M4" s="1">
        <v>3.175E-2</v>
      </c>
      <c r="N4" s="1">
        <v>0.23499999999999999</v>
      </c>
      <c r="O4" s="7">
        <f t="shared" ref="O4:O20" si="2">I4/SQRT(C4*9.81)</f>
        <v>0.16081951775088527</v>
      </c>
      <c r="P4" s="1">
        <f t="shared" ref="P4:P20" si="3">L4/C4</f>
        <v>2.9400000000000004</v>
      </c>
      <c r="Q4" s="1">
        <f t="shared" ref="Q4:Q20" si="4">M4/C4</f>
        <v>0.127</v>
      </c>
      <c r="R4" s="1">
        <f t="shared" ref="R4:R20" si="5">N4/C4</f>
        <v>0.94</v>
      </c>
      <c r="S4" s="1">
        <f t="shared" ref="S4:S20" si="6">MAX(J4:K4)/MIN(J4:K4)</f>
        <v>1.1617647058823528</v>
      </c>
      <c r="T4" s="1">
        <f t="shared" ref="T4:T23" si="7">J4/K4</f>
        <v>1.1617647058823528</v>
      </c>
      <c r="U4" s="1">
        <v>1.3038357566607668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0.25</v>
      </c>
      <c r="D5" s="12">
        <v>0.05</v>
      </c>
      <c r="E5" s="1">
        <v>0.12295623789105171</v>
      </c>
      <c r="F5" s="1">
        <v>0.33227986539313353</v>
      </c>
      <c r="G5" s="1">
        <v>20.088761738368394</v>
      </c>
      <c r="H5" s="1">
        <f t="shared" si="0"/>
        <v>9.9958928807967421E-4</v>
      </c>
      <c r="I5" s="1">
        <v>0.26911867910028148</v>
      </c>
      <c r="J5" s="1">
        <v>0.28000000000000003</v>
      </c>
      <c r="K5" s="1">
        <v>0.36499999999999999</v>
      </c>
      <c r="L5" s="1">
        <f t="shared" si="1"/>
        <v>0.64500000000000002</v>
      </c>
      <c r="M5" s="1">
        <v>4.4450000000000003E-2</v>
      </c>
      <c r="N5" s="1">
        <v>0.32</v>
      </c>
      <c r="O5" s="7">
        <f t="shared" si="2"/>
        <v>0.17184596312416381</v>
      </c>
      <c r="P5" s="1">
        <f t="shared" si="3"/>
        <v>2.58</v>
      </c>
      <c r="Q5" s="1">
        <f t="shared" si="4"/>
        <v>0.17780000000000001</v>
      </c>
      <c r="R5" s="1">
        <f t="shared" si="5"/>
        <v>1.28</v>
      </c>
      <c r="S5" s="1">
        <f t="shared" si="6"/>
        <v>1.3035714285714284</v>
      </c>
      <c r="T5" s="1">
        <f t="shared" si="7"/>
        <v>0.76712328767123295</v>
      </c>
      <c r="U5" s="1">
        <v>1.2857306230088179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0.25</v>
      </c>
      <c r="D6" s="12">
        <v>0.05</v>
      </c>
      <c r="E6" s="1">
        <v>0.14576585367380757</v>
      </c>
      <c r="F6" s="1">
        <v>0.34446781897639245</v>
      </c>
      <c r="G6" s="1">
        <v>20.188800387912305</v>
      </c>
      <c r="H6" s="1">
        <f t="shared" si="0"/>
        <v>9.9716402798472612E-4</v>
      </c>
      <c r="I6" s="1">
        <v>0.30775452481920423</v>
      </c>
      <c r="J6" s="1">
        <v>0.29499999999999998</v>
      </c>
      <c r="K6" s="1">
        <v>0.35499999999999998</v>
      </c>
      <c r="L6" s="1">
        <f t="shared" si="1"/>
        <v>0.64999999999999991</v>
      </c>
      <c r="M6" s="1">
        <v>3.8100000000000002E-2</v>
      </c>
      <c r="N6" s="1">
        <v>0.21</v>
      </c>
      <c r="O6" s="7">
        <f t="shared" si="2"/>
        <v>0.19651691551171935</v>
      </c>
      <c r="P6" s="1">
        <f t="shared" si="3"/>
        <v>2.5999999999999996</v>
      </c>
      <c r="Q6" s="1">
        <f t="shared" si="4"/>
        <v>0.15240000000000001</v>
      </c>
      <c r="R6" s="1">
        <f t="shared" si="5"/>
        <v>0.84</v>
      </c>
      <c r="S6" s="1">
        <f t="shared" si="6"/>
        <v>1.2033898305084745</v>
      </c>
      <c r="T6" s="1">
        <f t="shared" si="7"/>
        <v>0.83098591549295775</v>
      </c>
      <c r="U6" s="1">
        <v>1.0969027779456375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0.25</v>
      </c>
      <c r="D7" s="12">
        <v>0.05</v>
      </c>
      <c r="E7" s="1">
        <v>0.16740091294298118</v>
      </c>
      <c r="F7" s="1">
        <v>0.35618796040885559</v>
      </c>
      <c r="G7" s="1">
        <v>20.410749707903136</v>
      </c>
      <c r="H7" s="1">
        <f t="shared" si="0"/>
        <v>9.9181545673458185E-4</v>
      </c>
      <c r="I7" s="1">
        <v>0.34180301424067855</v>
      </c>
      <c r="J7" s="1">
        <v>0.34499999999999997</v>
      </c>
      <c r="K7" s="1">
        <v>0.38</v>
      </c>
      <c r="L7" s="1">
        <f t="shared" si="1"/>
        <v>0.72499999999999998</v>
      </c>
      <c r="M7" s="1">
        <v>4.4450000000000003E-2</v>
      </c>
      <c r="N7" s="1">
        <v>0.34</v>
      </c>
      <c r="O7" s="7">
        <f t="shared" si="2"/>
        <v>0.2182586076050276</v>
      </c>
      <c r="P7" s="1">
        <f t="shared" si="3"/>
        <v>2.9</v>
      </c>
      <c r="Q7" s="1">
        <f t="shared" si="4"/>
        <v>0.17780000000000001</v>
      </c>
      <c r="R7" s="1">
        <f t="shared" si="5"/>
        <v>1.36</v>
      </c>
      <c r="S7" s="1">
        <f t="shared" si="6"/>
        <v>1.1014492753623188</v>
      </c>
      <c r="T7" s="1">
        <f t="shared" si="7"/>
        <v>0.9078947368421052</v>
      </c>
      <c r="U7" s="1">
        <v>1.0920246279571644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0.25</v>
      </c>
      <c r="D8" s="12">
        <v>0.05</v>
      </c>
      <c r="E8" s="1">
        <v>0.17391019161538804</v>
      </c>
      <c r="F8" s="1">
        <v>0.34522957102781232</v>
      </c>
      <c r="G8" s="1">
        <v>20.515501446194065</v>
      </c>
      <c r="H8" s="1">
        <f t="shared" si="0"/>
        <v>9.8930644553711275E-4</v>
      </c>
      <c r="I8" s="1">
        <v>0.36636531158119234</v>
      </c>
      <c r="J8" s="1">
        <v>0.27500000000000002</v>
      </c>
      <c r="K8" s="1">
        <v>0.32500000000000001</v>
      </c>
      <c r="L8" s="1">
        <f t="shared" si="1"/>
        <v>0.60000000000000009</v>
      </c>
      <c r="M8" s="1">
        <v>5.7149999999999999E-2</v>
      </c>
      <c r="N8" s="1">
        <v>0.22500000000000001</v>
      </c>
      <c r="O8" s="7">
        <f t="shared" si="2"/>
        <v>0.23394288361713542</v>
      </c>
      <c r="P8" s="1">
        <f t="shared" si="3"/>
        <v>2.4000000000000004</v>
      </c>
      <c r="Q8" s="1">
        <f t="shared" si="4"/>
        <v>0.2286</v>
      </c>
      <c r="R8" s="1">
        <f t="shared" si="5"/>
        <v>0.9</v>
      </c>
      <c r="S8" s="1">
        <f t="shared" si="6"/>
        <v>1.1818181818181817</v>
      </c>
      <c r="T8" s="1">
        <f t="shared" si="7"/>
        <v>0.84615384615384615</v>
      </c>
      <c r="U8" s="1">
        <v>1.2361749478052206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0.25</v>
      </c>
      <c r="D9" s="12">
        <v>0.05</v>
      </c>
      <c r="E9" s="1">
        <v>0.19029740766506634</v>
      </c>
      <c r="F9" s="1">
        <v>0.34030640077921226</v>
      </c>
      <c r="G9" s="1">
        <v>20.039803504943798</v>
      </c>
      <c r="H9" s="1">
        <f t="shared" si="0"/>
        <v>1.0007794998997772E-3</v>
      </c>
      <c r="I9" s="1">
        <v>0.40668678093802374</v>
      </c>
      <c r="J9" s="1">
        <v>0.28499999999999998</v>
      </c>
      <c r="K9" s="1">
        <v>0.23</v>
      </c>
      <c r="L9" s="1">
        <f t="shared" si="1"/>
        <v>0.51500000000000001</v>
      </c>
      <c r="M9" s="1">
        <v>6.3500000000000001E-2</v>
      </c>
      <c r="N9" s="1">
        <v>0.19</v>
      </c>
      <c r="O9" s="7">
        <f t="shared" si="2"/>
        <v>0.25969019242294361</v>
      </c>
      <c r="P9" s="1">
        <f t="shared" si="3"/>
        <v>2.06</v>
      </c>
      <c r="Q9" s="1">
        <f t="shared" si="4"/>
        <v>0.254</v>
      </c>
      <c r="R9" s="1">
        <f t="shared" si="5"/>
        <v>0.76</v>
      </c>
      <c r="S9" s="1">
        <f t="shared" si="6"/>
        <v>1.2391304347826084</v>
      </c>
      <c r="T9" s="1">
        <f t="shared" si="7"/>
        <v>1.2391304347826084</v>
      </c>
      <c r="U9" s="1">
        <v>1.3592176529612976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0.25</v>
      </c>
      <c r="D10" s="12">
        <v>0.05</v>
      </c>
      <c r="E10" s="1">
        <v>0.18960515199961842</v>
      </c>
      <c r="F10" s="1">
        <v>0.32354252917714393</v>
      </c>
      <c r="G10" s="1">
        <v>20.307820002237904</v>
      </c>
      <c r="H10" s="1">
        <f t="shared" si="0"/>
        <v>9.942903737377893E-4</v>
      </c>
      <c r="I10" s="1">
        <v>0.42620256554965386</v>
      </c>
      <c r="J10" s="1">
        <v>0.27</v>
      </c>
      <c r="K10" s="1">
        <v>0.23</v>
      </c>
      <c r="L10" s="1">
        <f t="shared" si="1"/>
        <v>0.5</v>
      </c>
      <c r="M10" s="1">
        <v>6.9849999999999995E-2</v>
      </c>
      <c r="N10" s="1">
        <v>0.185</v>
      </c>
      <c r="O10" s="7">
        <f t="shared" si="2"/>
        <v>0.27215201340809947</v>
      </c>
      <c r="P10" s="1">
        <f t="shared" si="3"/>
        <v>2</v>
      </c>
      <c r="Q10" s="1">
        <f t="shared" si="4"/>
        <v>0.27939999999999998</v>
      </c>
      <c r="R10" s="1">
        <f t="shared" si="5"/>
        <v>0.74</v>
      </c>
      <c r="S10" s="1">
        <f t="shared" si="6"/>
        <v>1.173913043478261</v>
      </c>
      <c r="T10" s="1">
        <f t="shared" si="7"/>
        <v>1.173913043478261</v>
      </c>
      <c r="U10" s="1">
        <v>1.2713649521484467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0.25</v>
      </c>
      <c r="D11" s="12">
        <v>0.05</v>
      </c>
      <c r="E11" s="1">
        <v>0.21096350573249306</v>
      </c>
      <c r="F11" s="1">
        <v>0.33461489712264242</v>
      </c>
      <c r="G11" s="1">
        <v>20.576170512608069</v>
      </c>
      <c r="H11" s="1">
        <f t="shared" si="0"/>
        <v>9.8785776447216089E-4</v>
      </c>
      <c r="I11" s="1">
        <v>0.45852114023737478</v>
      </c>
      <c r="J11" s="1">
        <v>0.28000000000000003</v>
      </c>
      <c r="K11" s="1">
        <v>0.255</v>
      </c>
      <c r="L11" s="1">
        <f t="shared" si="1"/>
        <v>0.53500000000000003</v>
      </c>
      <c r="M11" s="1">
        <v>8.8900000000000007E-2</v>
      </c>
      <c r="N11" s="1">
        <v>0.18</v>
      </c>
      <c r="O11" s="7">
        <f t="shared" si="2"/>
        <v>0.29278906696595419</v>
      </c>
      <c r="P11" s="1">
        <f t="shared" si="3"/>
        <v>2.14</v>
      </c>
      <c r="Q11" s="1">
        <f t="shared" si="4"/>
        <v>0.35560000000000003</v>
      </c>
      <c r="R11" s="1">
        <f t="shared" si="5"/>
        <v>0.72</v>
      </c>
      <c r="S11" s="1">
        <f t="shared" si="6"/>
        <v>1.0980392156862746</v>
      </c>
      <c r="T11" s="1">
        <f t="shared" si="7"/>
        <v>1.0980392156862746</v>
      </c>
      <c r="U11" s="1">
        <v>1.5087552005118998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0.25</v>
      </c>
      <c r="D12" s="12">
        <v>0.05</v>
      </c>
      <c r="E12" s="1">
        <v>0.22617052487572289</v>
      </c>
      <c r="F12" s="1">
        <v>0.32846670292540864</v>
      </c>
      <c r="G12" s="1">
        <v>20.786288670131079</v>
      </c>
      <c r="H12" s="1">
        <f t="shared" si="0"/>
        <v>9.8286562740220688E-4</v>
      </c>
      <c r="I12" s="1">
        <v>0.50077421239383468</v>
      </c>
      <c r="J12" s="1">
        <v>0.21</v>
      </c>
      <c r="K12" s="1">
        <v>0.28499999999999998</v>
      </c>
      <c r="L12" s="1">
        <f t="shared" si="1"/>
        <v>0.495</v>
      </c>
      <c r="M12" s="1">
        <v>7.6200000000000004E-2</v>
      </c>
      <c r="N12" s="1">
        <v>0.17</v>
      </c>
      <c r="O12" s="7">
        <f t="shared" si="2"/>
        <v>0.31976980239448966</v>
      </c>
      <c r="P12" s="1">
        <f t="shared" si="3"/>
        <v>1.98</v>
      </c>
      <c r="Q12" s="1">
        <f t="shared" si="4"/>
        <v>0.30480000000000002</v>
      </c>
      <c r="R12" s="1">
        <f t="shared" si="5"/>
        <v>0.68</v>
      </c>
      <c r="S12" s="1">
        <f t="shared" si="6"/>
        <v>1.357142857142857</v>
      </c>
      <c r="T12" s="1">
        <f t="shared" si="7"/>
        <v>0.73684210526315796</v>
      </c>
      <c r="U12" s="1">
        <v>1.5224774226549278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0.25</v>
      </c>
      <c r="D13" s="12">
        <v>0.05</v>
      </c>
      <c r="E13" s="1">
        <v>0.28065273513314459</v>
      </c>
      <c r="F13" s="1">
        <v>0.3949247692472232</v>
      </c>
      <c r="G13" s="1">
        <v>17.507460520817638</v>
      </c>
      <c r="H13" s="1">
        <f t="shared" si="0"/>
        <v>1.0654376324013971E-3</v>
      </c>
      <c r="I13" s="1">
        <v>0.51683534685832466</v>
      </c>
      <c r="J13" s="1">
        <v>0.16500000000000001</v>
      </c>
      <c r="K13" s="1">
        <v>0.26500000000000001</v>
      </c>
      <c r="L13" s="1">
        <f t="shared" si="1"/>
        <v>0.43000000000000005</v>
      </c>
      <c r="M13" s="1">
        <v>8.2549999999999998E-2</v>
      </c>
      <c r="N13" s="1">
        <v>0.15</v>
      </c>
      <c r="O13" s="7">
        <f t="shared" si="2"/>
        <v>0.33002565356819624</v>
      </c>
      <c r="P13" s="1">
        <f t="shared" si="3"/>
        <v>1.7200000000000002</v>
      </c>
      <c r="Q13" s="1">
        <f t="shared" si="4"/>
        <v>0.33019999999999999</v>
      </c>
      <c r="R13" s="1">
        <f t="shared" si="5"/>
        <v>0.6</v>
      </c>
      <c r="S13" s="1">
        <f t="shared" si="6"/>
        <v>1.606060606060606</v>
      </c>
      <c r="T13" s="1">
        <f t="shared" si="7"/>
        <v>0.62264150943396224</v>
      </c>
      <c r="U13" s="1">
        <v>1.3716409708990138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0.25</v>
      </c>
      <c r="D14" s="12">
        <v>0.05</v>
      </c>
      <c r="E14" s="1">
        <v>0.27941497057855941</v>
      </c>
      <c r="F14" s="1">
        <v>0.37218744764605299</v>
      </c>
      <c r="G14" s="1">
        <v>17.93574389289401</v>
      </c>
      <c r="H14" s="1">
        <f t="shared" si="0"/>
        <v>1.05406049652656E-3</v>
      </c>
      <c r="I14" s="1">
        <v>0.54599070704488006</v>
      </c>
      <c r="J14" s="1">
        <v>0.245</v>
      </c>
      <c r="K14" s="1">
        <v>0.20499999999999999</v>
      </c>
      <c r="L14" s="1">
        <f t="shared" si="1"/>
        <v>0.44999999999999996</v>
      </c>
      <c r="M14" s="1">
        <v>9.375E-2</v>
      </c>
      <c r="N14" s="1">
        <v>0.16</v>
      </c>
      <c r="O14" s="7">
        <f t="shared" si="2"/>
        <v>0.34864283379604494</v>
      </c>
      <c r="P14" s="1">
        <f t="shared" si="3"/>
        <v>1.7999999999999998</v>
      </c>
      <c r="Q14" s="1">
        <f t="shared" si="4"/>
        <v>0.375</v>
      </c>
      <c r="R14" s="1">
        <f t="shared" si="5"/>
        <v>0.64</v>
      </c>
      <c r="S14" s="1">
        <f t="shared" si="6"/>
        <v>1.1951219512195121</v>
      </c>
      <c r="T14" s="1">
        <f t="shared" si="7"/>
        <v>1.1951219512195121</v>
      </c>
      <c r="U14" s="1">
        <v>1.8058302627696001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0.25</v>
      </c>
      <c r="D15" s="12">
        <v>0.05</v>
      </c>
      <c r="E15" s="1">
        <v>0.30089563464231506</v>
      </c>
      <c r="F15" s="1">
        <v>0.3788052398966964</v>
      </c>
      <c r="G15" s="1">
        <v>18.477060838179089</v>
      </c>
      <c r="H15" s="1">
        <f t="shared" si="0"/>
        <v>1.0399445643850852E-3</v>
      </c>
      <c r="I15" s="1">
        <v>0.5776931409144509</v>
      </c>
      <c r="J15" s="1">
        <v>0.23</v>
      </c>
      <c r="K15" s="1">
        <v>0.20499999999999999</v>
      </c>
      <c r="L15" s="1">
        <f t="shared" si="1"/>
        <v>0.435</v>
      </c>
      <c r="M15" s="1">
        <v>9.5250000000000001E-2</v>
      </c>
      <c r="N15" s="1">
        <v>0.14499999999999999</v>
      </c>
      <c r="O15" s="7">
        <f t="shared" si="2"/>
        <v>0.36888645010655174</v>
      </c>
      <c r="P15" s="1">
        <f t="shared" si="3"/>
        <v>1.74</v>
      </c>
      <c r="Q15" s="1">
        <f t="shared" si="4"/>
        <v>0.38100000000000001</v>
      </c>
      <c r="R15" s="1">
        <f t="shared" si="5"/>
        <v>0.57999999999999996</v>
      </c>
      <c r="S15" s="1">
        <f t="shared" si="6"/>
        <v>1.1219512195121952</v>
      </c>
      <c r="T15" s="1">
        <f t="shared" si="7"/>
        <v>1.1219512195121952</v>
      </c>
      <c r="U15" s="1">
        <v>1.3494921787276661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0.25</v>
      </c>
      <c r="D16" s="12">
        <v>0.05</v>
      </c>
      <c r="E16" s="1">
        <v>0.29972799769797315</v>
      </c>
      <c r="F16" s="1">
        <v>0.35707308989929004</v>
      </c>
      <c r="G16" s="1">
        <v>18.830018997192347</v>
      </c>
      <c r="H16" s="1">
        <f t="shared" si="0"/>
        <v>1.0308957670789928E-3</v>
      </c>
      <c r="I16" s="1">
        <v>0.61047445044732862</v>
      </c>
      <c r="J16" s="1">
        <v>0.19</v>
      </c>
      <c r="K16" s="1">
        <v>0.255</v>
      </c>
      <c r="L16" s="1">
        <f t="shared" si="1"/>
        <v>0.44500000000000001</v>
      </c>
      <c r="M16" s="1">
        <v>0.10795</v>
      </c>
      <c r="N16" s="1">
        <v>0.15</v>
      </c>
      <c r="O16" s="7">
        <f t="shared" si="2"/>
        <v>0.38981898339625909</v>
      </c>
      <c r="P16" s="1">
        <f t="shared" si="3"/>
        <v>1.78</v>
      </c>
      <c r="Q16" s="1">
        <f t="shared" si="4"/>
        <v>0.43180000000000002</v>
      </c>
      <c r="R16" s="1">
        <f t="shared" si="5"/>
        <v>0.6</v>
      </c>
      <c r="S16" s="1">
        <f t="shared" si="6"/>
        <v>1.3421052631578947</v>
      </c>
      <c r="T16" s="1">
        <f t="shared" si="7"/>
        <v>0.74509803921568629</v>
      </c>
      <c r="U16" s="1">
        <v>1.4402063967084116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0.25</v>
      </c>
      <c r="D17" s="12">
        <v>0.05</v>
      </c>
      <c r="E17" s="1">
        <v>0.32615824342193755</v>
      </c>
      <c r="F17" s="1">
        <v>0.37363056697843217</v>
      </c>
      <c r="G17" s="1">
        <v>18.980701719011531</v>
      </c>
      <c r="H17" s="1">
        <f t="shared" si="0"/>
        <v>1.0270694177961298E-3</v>
      </c>
      <c r="I17" s="1">
        <v>0.6348677441844508</v>
      </c>
      <c r="J17" s="1">
        <v>0.17</v>
      </c>
      <c r="K17" s="1">
        <v>0.23</v>
      </c>
      <c r="L17" s="1">
        <f t="shared" si="1"/>
        <v>0.4</v>
      </c>
      <c r="M17" s="1">
        <v>0.111125</v>
      </c>
      <c r="N17" s="1">
        <v>0.17</v>
      </c>
      <c r="O17" s="7">
        <f t="shared" si="2"/>
        <v>0.40539534201261646</v>
      </c>
      <c r="P17" s="1">
        <f t="shared" si="3"/>
        <v>1.6</v>
      </c>
      <c r="Q17" s="1">
        <f t="shared" si="4"/>
        <v>0.44450000000000001</v>
      </c>
      <c r="R17" s="1">
        <f t="shared" si="5"/>
        <v>0.68</v>
      </c>
      <c r="S17" s="1">
        <f t="shared" si="6"/>
        <v>1.3529411764705881</v>
      </c>
      <c r="T17" s="1">
        <f t="shared" si="7"/>
        <v>0.73913043478260876</v>
      </c>
      <c r="U17" s="1">
        <v>1.6485315156389109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0.25</v>
      </c>
      <c r="D18" s="12">
        <v>0.05</v>
      </c>
      <c r="E18" s="1">
        <v>0.34050719389914175</v>
      </c>
      <c r="F18" s="1">
        <v>0.37497490358567759</v>
      </c>
      <c r="G18" s="1">
        <v>19.66880362374437</v>
      </c>
      <c r="H18" s="1">
        <f>2.414*10^(-5)*10^(247.8/(G18+273.15-140))</f>
        <v>1.009869994663687E-3</v>
      </c>
      <c r="I18" s="1">
        <v>0.66042178608475555</v>
      </c>
      <c r="J18" s="1">
        <v>0.215</v>
      </c>
      <c r="K18" s="1">
        <v>0.25</v>
      </c>
      <c r="L18" s="1">
        <f t="shared" si="1"/>
        <v>0.46499999999999997</v>
      </c>
      <c r="M18" s="1">
        <v>0.10795</v>
      </c>
      <c r="N18" s="1">
        <v>0.17499999999999999</v>
      </c>
      <c r="O18" s="7">
        <f t="shared" si="2"/>
        <v>0.42171289736311951</v>
      </c>
      <c r="P18" s="1">
        <f t="shared" si="3"/>
        <v>1.8599999999999999</v>
      </c>
      <c r="Q18" s="1">
        <f t="shared" si="4"/>
        <v>0.43180000000000002</v>
      </c>
      <c r="R18" s="1">
        <f t="shared" si="5"/>
        <v>0.7</v>
      </c>
      <c r="S18" s="1">
        <f t="shared" si="6"/>
        <v>1.1627906976744187</v>
      </c>
      <c r="T18" s="1">
        <f t="shared" si="7"/>
        <v>0.86</v>
      </c>
      <c r="U18" s="1">
        <v>1.8055101937492246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0.25</v>
      </c>
      <c r="D19" s="12">
        <v>0.05</v>
      </c>
      <c r="E19" s="1">
        <v>0.34891596540802805</v>
      </c>
      <c r="F19" s="1">
        <v>0.36056119108667545</v>
      </c>
      <c r="G19" s="1">
        <v>19.846022288004502</v>
      </c>
      <c r="H19" s="1">
        <f t="shared" si="0"/>
        <v>1.0055119046558452E-3</v>
      </c>
      <c r="I19" s="1">
        <v>0.70378363513418829</v>
      </c>
      <c r="J19" s="1">
        <v>0.18</v>
      </c>
      <c r="K19" s="1">
        <v>0.2</v>
      </c>
      <c r="L19" s="1">
        <f t="shared" si="1"/>
        <v>0.38</v>
      </c>
      <c r="M19" s="1">
        <v>8.8900000000000007E-2</v>
      </c>
      <c r="N19" s="1">
        <v>0.1</v>
      </c>
      <c r="O19" s="7">
        <f t="shared" si="2"/>
        <v>0.44940164322667847</v>
      </c>
      <c r="P19" s="1">
        <f t="shared" si="3"/>
        <v>1.52</v>
      </c>
      <c r="Q19" s="1">
        <f t="shared" si="4"/>
        <v>0.35560000000000003</v>
      </c>
      <c r="R19" s="1">
        <f t="shared" si="5"/>
        <v>0.4</v>
      </c>
      <c r="S19" s="1">
        <f t="shared" si="6"/>
        <v>1.1111111111111112</v>
      </c>
      <c r="T19" s="1">
        <f t="shared" si="7"/>
        <v>0.89999999999999991</v>
      </c>
      <c r="U19" s="1">
        <v>1.3645961778692912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1.1849999999999999E-2</v>
      </c>
      <c r="C20" s="12">
        <v>0.25</v>
      </c>
      <c r="D20" s="12">
        <v>0.05</v>
      </c>
      <c r="E20" s="1">
        <v>0.342170868339846</v>
      </c>
      <c r="F20" s="1">
        <v>0.34207127305853768</v>
      </c>
      <c r="G20" s="1">
        <v>20.077089582170725</v>
      </c>
      <c r="H20" s="1">
        <f t="shared" si="0"/>
        <v>9.9987284945943374E-4</v>
      </c>
      <c r="I20" s="1">
        <v>0.72748447534269223</v>
      </c>
      <c r="J20" s="1">
        <v>0.125</v>
      </c>
      <c r="K20" s="1">
        <v>0.19</v>
      </c>
      <c r="L20" s="1">
        <f t="shared" si="1"/>
        <v>0.315</v>
      </c>
      <c r="M20" s="1">
        <v>0.10795</v>
      </c>
      <c r="N20" s="1">
        <v>0.11</v>
      </c>
      <c r="O20" s="7">
        <f t="shared" si="2"/>
        <v>0.46453583504903279</v>
      </c>
      <c r="P20" s="1">
        <f t="shared" si="3"/>
        <v>1.26</v>
      </c>
      <c r="Q20" s="1">
        <f t="shared" si="4"/>
        <v>0.43180000000000002</v>
      </c>
      <c r="R20" s="1">
        <f t="shared" si="5"/>
        <v>0.44</v>
      </c>
      <c r="S20" s="1">
        <f t="shared" si="6"/>
        <v>1.52</v>
      </c>
      <c r="T20" s="1">
        <f t="shared" si="7"/>
        <v>0.65789473684210531</v>
      </c>
      <c r="U20" s="1">
        <v>2.2647108466471266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1.1849999999999999E-2</v>
      </c>
      <c r="C21" s="12">
        <v>0.25</v>
      </c>
      <c r="D21" s="12">
        <v>0.05</v>
      </c>
      <c r="E21" s="1">
        <v>0.39540653195895786</v>
      </c>
      <c r="F21" s="1">
        <v>0.36492089568305913</v>
      </c>
      <c r="G21" s="1">
        <v>19.430661201477019</v>
      </c>
      <c r="H21" s="1">
        <f t="shared" si="0"/>
        <v>1.0157721272886335E-3</v>
      </c>
      <c r="I21" s="1">
        <v>0.78802937919181482</v>
      </c>
      <c r="J21" s="1">
        <v>0.215</v>
      </c>
      <c r="K21" s="1">
        <v>0.18</v>
      </c>
      <c r="L21" s="1">
        <f t="shared" si="1"/>
        <v>0.39500000000000002</v>
      </c>
      <c r="M21" s="1">
        <v>9.5250000000000001E-2</v>
      </c>
      <c r="N21" s="1">
        <v>0.14000000000000001</v>
      </c>
      <c r="O21" s="7">
        <f>I21/SQRT(C21*9.81)</f>
        <v>0.50319683527761738</v>
      </c>
      <c r="P21" s="1">
        <f>L21/C21</f>
        <v>1.58</v>
      </c>
      <c r="Q21" s="1">
        <f>M21/C21</f>
        <v>0.38100000000000001</v>
      </c>
      <c r="R21" s="1">
        <f>N21/C21</f>
        <v>0.56000000000000005</v>
      </c>
      <c r="S21" s="1">
        <f>MAX(J21:K21)/MIN(J21:K21)</f>
        <v>1.1944444444444444</v>
      </c>
      <c r="T21" s="1">
        <f t="shared" si="7"/>
        <v>1.1944444444444444</v>
      </c>
      <c r="U21" s="1">
        <v>1.4009613859578007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1.1849999999999999E-2</v>
      </c>
      <c r="C22" s="12">
        <v>0.25</v>
      </c>
      <c r="D22" s="12">
        <v>0.05</v>
      </c>
      <c r="E22" s="1">
        <v>0.40586401384829102</v>
      </c>
      <c r="F22" s="1">
        <v>0.37660839071288277</v>
      </c>
      <c r="G22" s="1">
        <v>19.706861072116368</v>
      </c>
      <c r="H22" s="1">
        <f t="shared" si="0"/>
        <v>1.0089316582937984E-3</v>
      </c>
      <c r="I22" s="1">
        <v>0.78376859234221363</v>
      </c>
      <c r="J22" s="1">
        <v>0.15</v>
      </c>
      <c r="K22" s="1">
        <v>0.22</v>
      </c>
      <c r="L22" s="1">
        <f t="shared" si="1"/>
        <v>0.37</v>
      </c>
      <c r="M22" s="1">
        <v>0.1016</v>
      </c>
      <c r="N22" s="1">
        <v>0.14499999999999999</v>
      </c>
      <c r="O22" s="7">
        <f>I22/SQRT(C22*9.81)</f>
        <v>0.50047610618410232</v>
      </c>
      <c r="P22" s="1">
        <f>L22/C22</f>
        <v>1.48</v>
      </c>
      <c r="Q22" s="1">
        <f>M22/C22</f>
        <v>0.40639999999999998</v>
      </c>
      <c r="R22" s="1">
        <f>N22/C22</f>
        <v>0.57999999999999996</v>
      </c>
      <c r="S22" s="1">
        <f>MAX(J22:K22)/MIN(J22:K22)</f>
        <v>1.4666666666666668</v>
      </c>
      <c r="T22" s="1">
        <f t="shared" si="7"/>
        <v>0.68181818181818177</v>
      </c>
      <c r="U22" s="1">
        <v>0.97552745888938608</v>
      </c>
      <c r="V22" s="1"/>
      <c r="W22" s="1"/>
      <c r="X22" s="1"/>
      <c r="Y22" s="1"/>
      <c r="Z22" s="1"/>
    </row>
    <row r="23" spans="1:26" x14ac:dyDescent="0.3">
      <c r="A23" s="5" t="s">
        <v>41</v>
      </c>
      <c r="B23" s="12">
        <v>1.1849999999999999E-2</v>
      </c>
      <c r="C23" s="12">
        <v>0.25</v>
      </c>
      <c r="D23" s="12">
        <v>0.05</v>
      </c>
      <c r="E23" s="1">
        <v>0.41774053827336105</v>
      </c>
      <c r="F23" s="1">
        <v>0.37769811626129268</v>
      </c>
      <c r="G23" s="1">
        <v>20.070544719695999</v>
      </c>
      <c r="H23" s="1">
        <f t="shared" si="0"/>
        <v>1.0000319033429119E-3</v>
      </c>
      <c r="I23" s="1">
        <v>0.80437600157970301</v>
      </c>
      <c r="J23" s="1">
        <v>0.18</v>
      </c>
      <c r="K23" s="1">
        <v>0.21</v>
      </c>
      <c r="L23" s="1">
        <f t="shared" si="1"/>
        <v>0.39</v>
      </c>
      <c r="M23" s="1">
        <v>0.10477499999999999</v>
      </c>
      <c r="N23" s="1">
        <v>0.13</v>
      </c>
      <c r="O23" s="7">
        <f>I23/SQRT(C23*9.81)</f>
        <v>0.51363498500941995</v>
      </c>
      <c r="P23" s="1">
        <f>L23/C23</f>
        <v>1.56</v>
      </c>
      <c r="Q23" s="1">
        <f>M23/C23</f>
        <v>0.41909999999999997</v>
      </c>
      <c r="R23" s="1">
        <f>N23/C23</f>
        <v>0.52</v>
      </c>
      <c r="S23" s="1">
        <f>MAX(J23:K23)/MIN(J23:K23)</f>
        <v>1.1666666666666667</v>
      </c>
      <c r="T23" s="1">
        <f t="shared" si="7"/>
        <v>0.8571428571428571</v>
      </c>
      <c r="U23" s="1">
        <v>1.7782432728646422</v>
      </c>
      <c r="V23" s="1"/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3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19" sqref="B19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1.065E-2</v>
      </c>
      <c r="C3" s="12">
        <v>0.4375</v>
      </c>
      <c r="D3" s="12">
        <v>0.05</v>
      </c>
      <c r="E3" s="1">
        <v>8.9739242017069704E-2</v>
      </c>
      <c r="F3" s="1">
        <v>0.26786709143715687</v>
      </c>
      <c r="G3" s="1">
        <v>10.629533553609987</v>
      </c>
      <c r="H3" s="1">
        <f>2.414*10^(-5)*10^(247.8/(G3+273.15-140))</f>
        <v>1.2770540067265814E-3</v>
      </c>
      <c r="I3" s="1">
        <v>0.24364658956418736</v>
      </c>
      <c r="J3" s="1">
        <v>0.3</v>
      </c>
      <c r="K3" s="1">
        <v>0.26500000000000001</v>
      </c>
      <c r="L3" s="1">
        <f>J3+K3</f>
        <v>0.56499999999999995</v>
      </c>
      <c r="M3" s="1">
        <v>3.8100000000000002E-2</v>
      </c>
      <c r="N3" s="1">
        <v>0.19</v>
      </c>
      <c r="O3" s="7">
        <f>I3/SQRT(C3*9.81)</f>
        <v>0.11760798369476626</v>
      </c>
      <c r="P3" s="1">
        <f>L3/C3</f>
        <v>1.2914285714285714</v>
      </c>
      <c r="Q3" s="1">
        <f>M3/C3</f>
        <v>8.7085714285714294E-2</v>
      </c>
      <c r="R3" s="1">
        <f>N3/C3</f>
        <v>0.43428571428571427</v>
      </c>
      <c r="S3" s="1">
        <f>MAX(J3:K3)/MIN(J3:K3)</f>
        <v>1.1320754716981132</v>
      </c>
      <c r="T3" s="1">
        <f>J3/K3</f>
        <v>1.1320754716981132</v>
      </c>
      <c r="U3" s="1">
        <v>1.5983245725953401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1.065E-2</v>
      </c>
      <c r="C4" s="12">
        <v>0.4375</v>
      </c>
      <c r="D4" s="12">
        <v>0.05</v>
      </c>
      <c r="E4" s="1">
        <v>0.11535962407478205</v>
      </c>
      <c r="F4" s="1">
        <v>0.28581191760620889</v>
      </c>
      <c r="G4" s="1">
        <v>10.486428439617104</v>
      </c>
      <c r="H4" s="1">
        <f t="shared" ref="H4:H17" si="0">2.414*10^(-5)*10^(247.8/(G4+273.15-140))</f>
        <v>1.2821131685597539E-3</v>
      </c>
      <c r="I4" s="1">
        <v>0.29354237262288579</v>
      </c>
      <c r="J4" s="1">
        <v>0.245</v>
      </c>
      <c r="K4" s="1">
        <v>0.33500000000000002</v>
      </c>
      <c r="L4" s="1">
        <f t="shared" ref="L4:L18" si="1">J4+K4</f>
        <v>0.58000000000000007</v>
      </c>
      <c r="M4" s="1">
        <v>6.3500000000000001E-2</v>
      </c>
      <c r="N4" s="1">
        <v>0.185</v>
      </c>
      <c r="O4" s="7">
        <f t="shared" ref="O4:O18" si="2">I4/SQRT(C4*9.81)</f>
        <v>0.14169263208201188</v>
      </c>
      <c r="P4" s="1">
        <f t="shared" ref="P4:P18" si="3">L4/C4</f>
        <v>1.3257142857142858</v>
      </c>
      <c r="Q4" s="1">
        <f t="shared" ref="Q4:Q18" si="4">M4/C4</f>
        <v>0.14514285714285716</v>
      </c>
      <c r="R4" s="1">
        <f t="shared" ref="R4:R18" si="5">N4/C4</f>
        <v>0.42285714285714288</v>
      </c>
      <c r="S4" s="1">
        <f t="shared" ref="S4:S17" si="6">MAX(J4:K4)/MIN(J4:K4)</f>
        <v>1.3673469387755104</v>
      </c>
      <c r="T4" s="1">
        <f t="shared" ref="T4:T18" si="7">J4/K4</f>
        <v>0.73134328358208944</v>
      </c>
      <c r="U4" s="1">
        <v>1.2111624513419714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1.065E-2</v>
      </c>
      <c r="C5" s="12">
        <v>0.4375</v>
      </c>
      <c r="D5" s="12">
        <v>0.05</v>
      </c>
      <c r="E5" s="1">
        <v>0.13185362422502808</v>
      </c>
      <c r="F5" s="1">
        <v>0.30103721119872623</v>
      </c>
      <c r="G5" s="1">
        <v>10.864487590211761</v>
      </c>
      <c r="H5" s="1">
        <f t="shared" si="0"/>
        <v>1.268812610748266E-3</v>
      </c>
      <c r="I5" s="1">
        <v>0.31854382555924787</v>
      </c>
      <c r="J5" s="1">
        <v>0.22500000000000001</v>
      </c>
      <c r="K5" s="1">
        <v>0.3</v>
      </c>
      <c r="L5" s="1">
        <f t="shared" si="1"/>
        <v>0.52500000000000002</v>
      </c>
      <c r="M5" s="1">
        <v>5.7200000000000001E-2</v>
      </c>
      <c r="N5" s="1">
        <v>0.09</v>
      </c>
      <c r="O5" s="7">
        <f t="shared" si="2"/>
        <v>0.1537608103173182</v>
      </c>
      <c r="P5" s="1">
        <f t="shared" si="3"/>
        <v>1.2</v>
      </c>
      <c r="Q5" s="1">
        <f t="shared" si="4"/>
        <v>0.13074285714285713</v>
      </c>
      <c r="R5" s="1">
        <f t="shared" si="5"/>
        <v>0.20571428571428571</v>
      </c>
      <c r="S5" s="1">
        <f t="shared" si="6"/>
        <v>1.3333333333333333</v>
      </c>
      <c r="T5" s="1">
        <f t="shared" si="7"/>
        <v>0.75</v>
      </c>
      <c r="U5" s="1">
        <v>1.3549800795614972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1.065E-2</v>
      </c>
      <c r="C6" s="12">
        <v>0.4375</v>
      </c>
      <c r="D6" s="12">
        <v>0.05</v>
      </c>
      <c r="E6" s="1">
        <v>0.16005415578676971</v>
      </c>
      <c r="F6" s="1">
        <v>0.31889761437980441</v>
      </c>
      <c r="G6" s="1">
        <v>10.672102426227722</v>
      </c>
      <c r="H6" s="1">
        <f t="shared" si="0"/>
        <v>1.2755548719953281E-3</v>
      </c>
      <c r="I6" s="1">
        <v>0.3650169118284558</v>
      </c>
      <c r="J6" s="1">
        <v>0.28999999999999998</v>
      </c>
      <c r="K6" s="1">
        <v>0.24</v>
      </c>
      <c r="L6" s="1">
        <f t="shared" si="1"/>
        <v>0.53</v>
      </c>
      <c r="M6" s="1">
        <v>7.6200000000000004E-2</v>
      </c>
      <c r="N6" s="1">
        <v>0.21</v>
      </c>
      <c r="O6" s="7">
        <f t="shared" si="2"/>
        <v>0.17619332612626445</v>
      </c>
      <c r="P6" s="1">
        <f t="shared" si="3"/>
        <v>1.2114285714285715</v>
      </c>
      <c r="Q6" s="1">
        <f t="shared" si="4"/>
        <v>0.17417142857142859</v>
      </c>
      <c r="R6" s="1">
        <f t="shared" si="5"/>
        <v>0.48</v>
      </c>
      <c r="S6" s="1">
        <f t="shared" si="6"/>
        <v>1.2083333333333333</v>
      </c>
      <c r="T6" s="1">
        <f t="shared" si="7"/>
        <v>1.2083333333333333</v>
      </c>
      <c r="U6" s="1">
        <v>1.1186660043083094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1.065E-2</v>
      </c>
      <c r="C7" s="12">
        <v>0.4375</v>
      </c>
      <c r="D7" s="12">
        <v>0.05</v>
      </c>
      <c r="E7" s="1">
        <v>0.17784465073462635</v>
      </c>
      <c r="F7" s="1">
        <v>0.32476576567601356</v>
      </c>
      <c r="G7" s="1">
        <v>8.5629280328750603</v>
      </c>
      <c r="H7" s="1">
        <f t="shared" si="0"/>
        <v>1.3531399858075081E-3</v>
      </c>
      <c r="I7" s="1">
        <v>0.39826107872363781</v>
      </c>
      <c r="J7" s="1">
        <v>0.28000000000000003</v>
      </c>
      <c r="K7" s="1">
        <v>0.24</v>
      </c>
      <c r="L7" s="1">
        <f t="shared" si="1"/>
        <v>0.52</v>
      </c>
      <c r="M7" s="1">
        <v>9.5299999999999996E-2</v>
      </c>
      <c r="N7" s="1">
        <v>0.115</v>
      </c>
      <c r="O7" s="7">
        <f t="shared" si="2"/>
        <v>0.19224025477463219</v>
      </c>
      <c r="P7" s="1">
        <f t="shared" si="3"/>
        <v>1.1885714285714286</v>
      </c>
      <c r="Q7" s="1">
        <f t="shared" si="4"/>
        <v>0.21782857142857143</v>
      </c>
      <c r="R7" s="1">
        <f t="shared" si="5"/>
        <v>0.26285714285714284</v>
      </c>
      <c r="S7" s="1">
        <f t="shared" si="6"/>
        <v>1.1666666666666667</v>
      </c>
      <c r="T7" s="1">
        <f t="shared" si="7"/>
        <v>1.1666666666666667</v>
      </c>
      <c r="U7" s="1">
        <v>1.1541371970972916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1.065E-2</v>
      </c>
      <c r="C8" s="12">
        <v>0.4375</v>
      </c>
      <c r="D8" s="12">
        <v>0.05</v>
      </c>
      <c r="E8" s="1">
        <v>0.18949800482959181</v>
      </c>
      <c r="F8" s="1">
        <v>0.33445634217185632</v>
      </c>
      <c r="G8" s="1">
        <v>12.07198670331165</v>
      </c>
      <c r="H8" s="1">
        <f t="shared" si="0"/>
        <v>1.2276949061469679E-3</v>
      </c>
      <c r="I8" s="1">
        <v>0.41206194473759516</v>
      </c>
      <c r="J8" s="1">
        <v>0.255</v>
      </c>
      <c r="K8" s="1">
        <v>0.21</v>
      </c>
      <c r="L8" s="1">
        <f t="shared" si="1"/>
        <v>0.46499999999999997</v>
      </c>
      <c r="M8" s="1">
        <v>8.2549999999999998E-2</v>
      </c>
      <c r="N8" s="1">
        <v>0.125</v>
      </c>
      <c r="O8" s="7">
        <f t="shared" si="2"/>
        <v>0.19890192004992452</v>
      </c>
      <c r="P8" s="1">
        <f t="shared" si="3"/>
        <v>1.0628571428571427</v>
      </c>
      <c r="Q8" s="1">
        <f t="shared" si="4"/>
        <v>0.18868571428571429</v>
      </c>
      <c r="R8" s="1">
        <f t="shared" si="5"/>
        <v>0.2857142857142857</v>
      </c>
      <c r="S8" s="1">
        <f t="shared" si="6"/>
        <v>1.2142857142857144</v>
      </c>
      <c r="T8" s="1">
        <f t="shared" si="7"/>
        <v>1.2142857142857144</v>
      </c>
      <c r="U8" s="1">
        <v>1.0601904885661795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1.065E-2</v>
      </c>
      <c r="C9" s="12">
        <v>0.4375</v>
      </c>
      <c r="D9" s="12">
        <v>0.05</v>
      </c>
      <c r="E9" s="1">
        <v>0.20455158835103804</v>
      </c>
      <c r="F9" s="1">
        <v>0.34419005104990025</v>
      </c>
      <c r="G9" s="1">
        <v>11.318732184033021</v>
      </c>
      <c r="H9" s="1">
        <f t="shared" si="0"/>
        <v>1.2531045735202852E-3</v>
      </c>
      <c r="I9" s="1">
        <v>0.43221700067809321</v>
      </c>
      <c r="J9" s="1">
        <v>0.26</v>
      </c>
      <c r="K9" s="1">
        <v>0.22500000000000001</v>
      </c>
      <c r="L9" s="1">
        <f t="shared" si="1"/>
        <v>0.48499999999999999</v>
      </c>
      <c r="M9" s="1">
        <v>0.108</v>
      </c>
      <c r="N9" s="1">
        <v>0.16</v>
      </c>
      <c r="O9" s="7">
        <f t="shared" si="2"/>
        <v>0.20863074693257097</v>
      </c>
      <c r="P9" s="1">
        <f t="shared" si="3"/>
        <v>1.1085714285714285</v>
      </c>
      <c r="Q9" s="1">
        <f t="shared" si="4"/>
        <v>0.24685714285714286</v>
      </c>
      <c r="R9" s="1">
        <f t="shared" si="5"/>
        <v>0.36571428571428571</v>
      </c>
      <c r="S9" s="1">
        <f t="shared" si="6"/>
        <v>1.1555555555555557</v>
      </c>
      <c r="T9" s="1">
        <f t="shared" si="7"/>
        <v>1.1555555555555557</v>
      </c>
      <c r="U9" s="1">
        <v>1.3080354608832547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1.065E-2</v>
      </c>
      <c r="C10" s="12">
        <v>0.4375</v>
      </c>
      <c r="D10" s="12">
        <v>0.05</v>
      </c>
      <c r="E10" s="1">
        <v>0.2674313321000738</v>
      </c>
      <c r="F10" s="1">
        <v>0.38100735326630247</v>
      </c>
      <c r="G10" s="1">
        <v>12.63590402188504</v>
      </c>
      <c r="H10" s="1">
        <f t="shared" si="0"/>
        <v>1.2091775508486244E-3</v>
      </c>
      <c r="I10" s="1">
        <v>0.51047706189192055</v>
      </c>
      <c r="J10" s="1">
        <v>0.24</v>
      </c>
      <c r="K10" s="1">
        <v>0.185</v>
      </c>
      <c r="L10" s="1">
        <f t="shared" si="1"/>
        <v>0.42499999999999999</v>
      </c>
      <c r="M10" s="1">
        <v>0.1143</v>
      </c>
      <c r="N10" s="1">
        <v>0.13</v>
      </c>
      <c r="O10" s="7">
        <f t="shared" si="2"/>
        <v>0.24640680618154506</v>
      </c>
      <c r="P10" s="1">
        <f t="shared" si="3"/>
        <v>0.97142857142857142</v>
      </c>
      <c r="Q10" s="1">
        <f t="shared" si="4"/>
        <v>0.26125714285714285</v>
      </c>
      <c r="R10" s="1">
        <f t="shared" si="5"/>
        <v>0.29714285714285715</v>
      </c>
      <c r="S10" s="1">
        <f t="shared" si="6"/>
        <v>1.2972972972972974</v>
      </c>
      <c r="T10" s="1">
        <f t="shared" si="7"/>
        <v>1.2972972972972974</v>
      </c>
      <c r="U10" s="1">
        <v>1.3258294478581827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1.065E-2</v>
      </c>
      <c r="C11" s="12">
        <v>0.4375</v>
      </c>
      <c r="D11" s="12">
        <v>0.05</v>
      </c>
      <c r="E11" s="1">
        <v>0.286180782463205</v>
      </c>
      <c r="F11" s="1">
        <v>0.3832622297865369</v>
      </c>
      <c r="G11" s="1">
        <v>12.708614561292798</v>
      </c>
      <c r="H11" s="1">
        <f t="shared" si="0"/>
        <v>1.206820693919429E-3</v>
      </c>
      <c r="I11" s="1">
        <v>0.54305241158509099</v>
      </c>
      <c r="J11" s="1">
        <v>0.17499999999999999</v>
      </c>
      <c r="K11" s="1">
        <v>0.24</v>
      </c>
      <c r="L11" s="1">
        <f t="shared" si="1"/>
        <v>0.41499999999999998</v>
      </c>
      <c r="M11" s="1">
        <v>0.127</v>
      </c>
      <c r="N11" s="1">
        <v>0.12</v>
      </c>
      <c r="O11" s="7">
        <f t="shared" si="2"/>
        <v>0.26213089738437478</v>
      </c>
      <c r="P11" s="1">
        <f t="shared" si="3"/>
        <v>0.94857142857142851</v>
      </c>
      <c r="Q11" s="1">
        <f t="shared" si="4"/>
        <v>0.29028571428571431</v>
      </c>
      <c r="R11" s="1">
        <f t="shared" si="5"/>
        <v>0.2742857142857143</v>
      </c>
      <c r="S11" s="1">
        <f t="shared" si="6"/>
        <v>1.3714285714285714</v>
      </c>
      <c r="T11" s="1">
        <f t="shared" si="7"/>
        <v>0.72916666666666663</v>
      </c>
      <c r="U11" s="1">
        <v>1.183979741219485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1.065E-2</v>
      </c>
      <c r="C12" s="12">
        <v>0.4375</v>
      </c>
      <c r="D12" s="12">
        <v>0.05</v>
      </c>
      <c r="E12" s="1">
        <v>0.32720254400218068</v>
      </c>
      <c r="F12" s="1">
        <v>0.40858560522977833</v>
      </c>
      <c r="G12" s="1">
        <v>11.82165050506587</v>
      </c>
      <c r="H12" s="1">
        <f t="shared" si="0"/>
        <v>1.2360526630176664E-3</v>
      </c>
      <c r="I12" s="1">
        <v>0.58241280040498411</v>
      </c>
      <c r="J12" s="1">
        <v>0.15</v>
      </c>
      <c r="K12" s="1">
        <v>0.24</v>
      </c>
      <c r="L12" s="1">
        <f t="shared" si="1"/>
        <v>0.39</v>
      </c>
      <c r="M12" s="1">
        <v>0.1207</v>
      </c>
      <c r="N12" s="1">
        <v>0.105</v>
      </c>
      <c r="O12" s="7">
        <f t="shared" si="2"/>
        <v>0.28113012070545534</v>
      </c>
      <c r="P12" s="1">
        <f t="shared" si="3"/>
        <v>0.89142857142857146</v>
      </c>
      <c r="Q12" s="1">
        <f t="shared" si="4"/>
        <v>0.27588571428571429</v>
      </c>
      <c r="R12" s="1">
        <f t="shared" si="5"/>
        <v>0.24</v>
      </c>
      <c r="S12" s="1">
        <f t="shared" si="6"/>
        <v>1.6</v>
      </c>
      <c r="T12" s="1">
        <f t="shared" si="7"/>
        <v>0.625</v>
      </c>
      <c r="U12" s="1"/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1.065E-2</v>
      </c>
      <c r="C13" s="12">
        <v>0.4375</v>
      </c>
      <c r="D13" s="12">
        <v>0.05</v>
      </c>
      <c r="E13" s="1">
        <v>0.33191184544263153</v>
      </c>
      <c r="F13" s="1">
        <v>0.38457196093047546</v>
      </c>
      <c r="G13" s="1">
        <v>14.112583398818924</v>
      </c>
      <c r="H13" s="1">
        <f t="shared" si="0"/>
        <v>1.1626413376517274E-3</v>
      </c>
      <c r="I13" s="1">
        <v>0.62768599266868064</v>
      </c>
      <c r="J13" s="1">
        <v>0.2</v>
      </c>
      <c r="K13" s="1">
        <v>0.245</v>
      </c>
      <c r="L13" s="1">
        <f t="shared" si="1"/>
        <v>0.44500000000000001</v>
      </c>
      <c r="M13" s="1">
        <v>0.14610000000000001</v>
      </c>
      <c r="N13" s="1">
        <v>0.125</v>
      </c>
      <c r="O13" s="7">
        <f t="shared" si="2"/>
        <v>0.30298344878643851</v>
      </c>
      <c r="P13" s="1">
        <f t="shared" si="3"/>
        <v>1.0171428571428571</v>
      </c>
      <c r="Q13" s="1">
        <f t="shared" si="4"/>
        <v>0.33394285714285715</v>
      </c>
      <c r="R13" s="1">
        <f t="shared" si="5"/>
        <v>0.2857142857142857</v>
      </c>
      <c r="S13" s="1">
        <f t="shared" si="6"/>
        <v>1.2249999999999999</v>
      </c>
      <c r="T13" s="1">
        <f t="shared" si="7"/>
        <v>0.81632653061224492</v>
      </c>
      <c r="U13" s="1">
        <v>1.6810222978634277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1.065E-2</v>
      </c>
      <c r="C14" s="12">
        <v>0.4375</v>
      </c>
      <c r="D14" s="12">
        <v>0.05</v>
      </c>
      <c r="E14" s="1">
        <v>0.3514221628155525</v>
      </c>
      <c r="F14" s="1">
        <v>0.39721062489700171</v>
      </c>
      <c r="G14" s="1">
        <v>14.784607280384369</v>
      </c>
      <c r="H14" s="1">
        <f t="shared" si="0"/>
        <v>1.1423566260254552E-3</v>
      </c>
      <c r="I14" s="1">
        <v>0.64343635027693458</v>
      </c>
      <c r="J14" s="1">
        <v>0.17</v>
      </c>
      <c r="K14" s="1">
        <v>0.22</v>
      </c>
      <c r="L14" s="1">
        <f t="shared" si="1"/>
        <v>0.39</v>
      </c>
      <c r="M14" s="1">
        <v>0.13969999999999999</v>
      </c>
      <c r="N14" s="1">
        <v>0.11</v>
      </c>
      <c r="O14" s="7">
        <f t="shared" si="2"/>
        <v>0.31058613185330031</v>
      </c>
      <c r="P14" s="1">
        <f t="shared" si="3"/>
        <v>0.89142857142857146</v>
      </c>
      <c r="Q14" s="1">
        <f t="shared" si="4"/>
        <v>0.31931428571428572</v>
      </c>
      <c r="R14" s="1">
        <f t="shared" si="5"/>
        <v>0.25142857142857145</v>
      </c>
      <c r="S14" s="1">
        <f t="shared" si="6"/>
        <v>1.2941176470588234</v>
      </c>
      <c r="T14" s="1">
        <f t="shared" si="7"/>
        <v>0.77272727272727282</v>
      </c>
      <c r="U14" s="1">
        <v>1.4556220137288767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1.065E-2</v>
      </c>
      <c r="C15" s="12">
        <v>0.4375</v>
      </c>
      <c r="D15" s="12">
        <v>0.05</v>
      </c>
      <c r="E15" s="1">
        <v>0.35077820437589941</v>
      </c>
      <c r="F15" s="1">
        <v>0.37539803001223188</v>
      </c>
      <c r="G15" s="1">
        <v>14.110613441467242</v>
      </c>
      <c r="H15" s="1">
        <f t="shared" si="0"/>
        <v>1.1627016007991048E-3</v>
      </c>
      <c r="I15" s="1">
        <v>0.67957581278723811</v>
      </c>
      <c r="J15" s="1">
        <v>0.23</v>
      </c>
      <c r="K15" s="1">
        <v>0.21</v>
      </c>
      <c r="L15" s="1">
        <f t="shared" si="1"/>
        <v>0.44</v>
      </c>
      <c r="M15" s="1">
        <v>0.15240000000000001</v>
      </c>
      <c r="N15" s="1">
        <v>0.125</v>
      </c>
      <c r="O15" s="7">
        <f t="shared" si="2"/>
        <v>0.32803061702032815</v>
      </c>
      <c r="P15" s="1">
        <f t="shared" si="3"/>
        <v>1.0057142857142858</v>
      </c>
      <c r="Q15" s="1">
        <f t="shared" si="4"/>
        <v>0.34834285714285718</v>
      </c>
      <c r="R15" s="1">
        <f t="shared" si="5"/>
        <v>0.2857142857142857</v>
      </c>
      <c r="S15" s="1">
        <f t="shared" si="6"/>
        <v>1.0952380952380953</v>
      </c>
      <c r="T15" s="1">
        <f t="shared" si="7"/>
        <v>1.0952380952380953</v>
      </c>
      <c r="U15" s="1">
        <v>1.3440269365898192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1.065E-2</v>
      </c>
      <c r="C16" s="12">
        <v>0.4375</v>
      </c>
      <c r="D16" s="12">
        <v>0.05</v>
      </c>
      <c r="E16" s="1">
        <v>0.3118105314053306</v>
      </c>
      <c r="F16" s="1">
        <v>0.31376386879574586</v>
      </c>
      <c r="G16" s="1">
        <v>16.282875484890358</v>
      </c>
      <c r="H16" s="1">
        <f t="shared" si="0"/>
        <v>1.099023304231678E-3</v>
      </c>
      <c r="I16" s="1">
        <v>0.72274508992345721</v>
      </c>
      <c r="J16" s="1">
        <v>0.17</v>
      </c>
      <c r="K16" s="1">
        <v>0.215</v>
      </c>
      <c r="L16" s="1">
        <f t="shared" si="1"/>
        <v>0.38500000000000001</v>
      </c>
      <c r="M16" s="1">
        <v>0.1588</v>
      </c>
      <c r="N16" s="1">
        <v>0.12</v>
      </c>
      <c r="O16" s="7">
        <f t="shared" si="2"/>
        <v>0.3488683872129365</v>
      </c>
      <c r="P16" s="1">
        <f t="shared" si="3"/>
        <v>0.88</v>
      </c>
      <c r="Q16" s="1">
        <f t="shared" si="4"/>
        <v>0.36297142857142856</v>
      </c>
      <c r="R16" s="1">
        <f t="shared" si="5"/>
        <v>0.2742857142857143</v>
      </c>
      <c r="S16" s="1">
        <f t="shared" si="6"/>
        <v>1.2647058823529411</v>
      </c>
      <c r="T16" s="1">
        <f t="shared" si="7"/>
        <v>0.79069767441860472</v>
      </c>
      <c r="U16" s="1">
        <v>1.3247098353767768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1.065E-2</v>
      </c>
      <c r="C17" s="12">
        <v>0.4375</v>
      </c>
      <c r="D17" s="12">
        <v>0.05</v>
      </c>
      <c r="E17" s="1">
        <v>0.34628044801428154</v>
      </c>
      <c r="F17" s="1">
        <v>0.33232654513980248</v>
      </c>
      <c r="G17" s="1">
        <v>15.124721873890229</v>
      </c>
      <c r="H17" s="1">
        <f t="shared" si="0"/>
        <v>1.1322945560104959E-3</v>
      </c>
      <c r="I17" s="1">
        <v>0.75780983948370628</v>
      </c>
      <c r="J17" s="1">
        <v>0.19</v>
      </c>
      <c r="K17" s="1">
        <v>0.215</v>
      </c>
      <c r="L17" s="1">
        <f t="shared" si="1"/>
        <v>0.40500000000000003</v>
      </c>
      <c r="M17" s="1">
        <v>0.15240000000000001</v>
      </c>
      <c r="N17" s="1">
        <v>0.11</v>
      </c>
      <c r="O17" s="7">
        <f t="shared" si="2"/>
        <v>0.36579410943182444</v>
      </c>
      <c r="P17" s="1">
        <f t="shared" si="3"/>
        <v>0.92571428571428582</v>
      </c>
      <c r="Q17" s="1">
        <f t="shared" si="4"/>
        <v>0.34834285714285718</v>
      </c>
      <c r="R17" s="1">
        <f t="shared" si="5"/>
        <v>0.25142857142857145</v>
      </c>
      <c r="S17" s="1">
        <f t="shared" si="6"/>
        <v>1.131578947368421</v>
      </c>
      <c r="T17" s="1">
        <f t="shared" si="7"/>
        <v>0.88372093023255816</v>
      </c>
      <c r="U17" s="1">
        <v>1.6151158271623394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1.065E-2</v>
      </c>
      <c r="C18" s="12">
        <v>0.4375</v>
      </c>
      <c r="D18" s="12">
        <v>0.05</v>
      </c>
      <c r="E18" s="1">
        <v>0.37717283502017762</v>
      </c>
      <c r="F18" s="1">
        <v>0.34940174386330741</v>
      </c>
      <c r="G18" s="1">
        <v>15.807165554591526</v>
      </c>
      <c r="H18" s="1">
        <f>2.414*10^(-5)*10^(247.8/(G18+273.15-140))</f>
        <v>1.1125070071052988E-3</v>
      </c>
      <c r="I18" s="1">
        <v>0.78507769693795604</v>
      </c>
      <c r="J18" s="1">
        <v>0.19</v>
      </c>
      <c r="K18" s="1">
        <v>0.2</v>
      </c>
      <c r="L18" s="1">
        <f t="shared" si="1"/>
        <v>0.39</v>
      </c>
      <c r="M18" s="1">
        <v>0.13969999999999999</v>
      </c>
      <c r="N18" s="1">
        <v>0.125</v>
      </c>
      <c r="O18" s="7">
        <f t="shared" si="2"/>
        <v>0.37895627903414414</v>
      </c>
      <c r="P18" s="1">
        <f t="shared" si="3"/>
        <v>0.89142857142857146</v>
      </c>
      <c r="Q18" s="1">
        <f t="shared" si="4"/>
        <v>0.31931428571428572</v>
      </c>
      <c r="R18" s="1">
        <f t="shared" si="5"/>
        <v>0.2857142857142857</v>
      </c>
      <c r="S18" s="1">
        <f>MAX(J18:K18)/MIN(J18:K18)</f>
        <v>1.0526315789473684</v>
      </c>
      <c r="T18" s="1">
        <f t="shared" si="7"/>
        <v>0.95</v>
      </c>
      <c r="U18" s="1">
        <v>1.1667069111437425</v>
      </c>
      <c r="V18" s="1"/>
      <c r="W18" s="1"/>
      <c r="X18" s="1"/>
      <c r="Y18" s="1"/>
      <c r="Z18" s="1"/>
    </row>
    <row r="19" spans="1:26" x14ac:dyDescent="0.3">
      <c r="B19" s="1"/>
      <c r="C19" s="12"/>
      <c r="D19" s="12"/>
      <c r="T19" s="1"/>
      <c r="U19" s="1"/>
      <c r="V19" s="1" t="s">
        <v>69</v>
      </c>
      <c r="W19" s="1"/>
      <c r="X19" s="1"/>
      <c r="Y19" s="1"/>
      <c r="Z19" s="1"/>
    </row>
    <row r="20" spans="1:26" x14ac:dyDescent="0.3">
      <c r="C20" s="12"/>
      <c r="D20" s="12"/>
      <c r="L20" s="1" t="str">
        <f>IF(K20="","",J20+K20)</f>
        <v/>
      </c>
      <c r="T20" s="1"/>
      <c r="U20" s="1"/>
      <c r="V20" s="1" t="s">
        <v>69</v>
      </c>
      <c r="W20" s="1"/>
      <c r="X20" s="1"/>
      <c r="Y20" s="1"/>
      <c r="Z20" s="1"/>
    </row>
    <row r="21" spans="1:26" x14ac:dyDescent="0.3"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18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1" sqref="B21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1.137E-2</v>
      </c>
      <c r="C3" s="12">
        <v>0.5</v>
      </c>
      <c r="D3" s="12">
        <v>0.05</v>
      </c>
      <c r="E3" s="1">
        <v>9.4546966942586394E-2</v>
      </c>
      <c r="F3" s="1">
        <v>0.27454476081038276</v>
      </c>
      <c r="G3" s="1">
        <v>12.985603883531324</v>
      </c>
      <c r="H3" s="1">
        <f>2.414*10^(-5)*10^(247.8/(G3+273.15-140))</f>
        <v>1.1979056073696585E-3</v>
      </c>
      <c r="I3" s="1">
        <v>0.25045617443484924</v>
      </c>
      <c r="J3" s="1">
        <v>0.30499999999999999</v>
      </c>
      <c r="K3" s="1">
        <v>0.35</v>
      </c>
      <c r="L3" s="1">
        <f>J3+K3</f>
        <v>0.65500000000000003</v>
      </c>
      <c r="M3" s="1">
        <v>4.4499999999999998E-2</v>
      </c>
      <c r="N3" s="1">
        <v>0.26</v>
      </c>
      <c r="O3" s="7">
        <f>I3/SQRT(C3*9.81)</f>
        <v>0.11308688378818046</v>
      </c>
      <c r="P3" s="1">
        <f>L3/C3</f>
        <v>1.31</v>
      </c>
      <c r="Q3" s="1">
        <f>M3/C3</f>
        <v>8.8999999999999996E-2</v>
      </c>
      <c r="R3" s="1">
        <f>N3/C3</f>
        <v>0.52</v>
      </c>
      <c r="S3" s="1">
        <f>MAX(J3:K3)/MIN(J3:K3)</f>
        <v>1.1475409836065573</v>
      </c>
      <c r="T3" s="1">
        <f>J3/K3</f>
        <v>0.87142857142857144</v>
      </c>
      <c r="U3" s="1">
        <v>1.5638353170613744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1.137E-2</v>
      </c>
      <c r="C4" s="12">
        <v>0.5</v>
      </c>
      <c r="D4" s="12">
        <v>0.05</v>
      </c>
      <c r="E4" s="1">
        <v>0.11444818818979761</v>
      </c>
      <c r="F4" s="1">
        <v>0.28682511296869589</v>
      </c>
      <c r="G4" s="1">
        <v>10.378009257109227</v>
      </c>
      <c r="H4" s="1">
        <f t="shared" ref="H4:H17" si="0">2.414*10^(-5)*10^(247.8/(G4+273.15-140))</f>
        <v>1.2859661771437011E-3</v>
      </c>
      <c r="I4" s="1">
        <v>0.29019441531711598</v>
      </c>
      <c r="J4" s="1">
        <v>0.27</v>
      </c>
      <c r="K4" s="1">
        <v>0.31</v>
      </c>
      <c r="L4" s="1">
        <f t="shared" ref="L4:L20" si="1">J4+K4</f>
        <v>0.58000000000000007</v>
      </c>
      <c r="M4" s="1">
        <v>8.8900000000000007E-2</v>
      </c>
      <c r="N4" s="1">
        <v>0.19</v>
      </c>
      <c r="O4" s="7">
        <f t="shared" ref="O4:O20" si="2">I4/SQRT(C4*9.81)</f>
        <v>0.13102963899770956</v>
      </c>
      <c r="P4" s="1">
        <f t="shared" ref="P4:P19" si="3">L4/C4</f>
        <v>1.1600000000000001</v>
      </c>
      <c r="Q4" s="1">
        <f t="shared" ref="Q4:Q19" si="4">M4/C4</f>
        <v>0.17780000000000001</v>
      </c>
      <c r="R4" s="1">
        <f t="shared" ref="R4:R19" si="5">N4/C4</f>
        <v>0.38</v>
      </c>
      <c r="S4" s="1">
        <f t="shared" ref="S4:S17" si="6">MAX(J4:K4)/MIN(J4:K4)</f>
        <v>1.1481481481481481</v>
      </c>
      <c r="T4" s="1">
        <f t="shared" ref="T4:T20" si="7">J4/K4</f>
        <v>0.87096774193548399</v>
      </c>
      <c r="U4" s="1">
        <v>1.2465895616089524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1.137E-2</v>
      </c>
      <c r="C5" s="12">
        <v>0.5</v>
      </c>
      <c r="D5" s="12">
        <v>0.05</v>
      </c>
      <c r="E5" s="1">
        <v>0.12980789932857684</v>
      </c>
      <c r="F5" s="1">
        <v>0.29738925187263671</v>
      </c>
      <c r="G5" s="1">
        <v>10.968015792153055</v>
      </c>
      <c r="H5" s="1">
        <f t="shared" si="0"/>
        <v>1.2652065684784978E-3</v>
      </c>
      <c r="I5" s="1">
        <v>0.31744840935498558</v>
      </c>
      <c r="J5" s="1">
        <v>0.28000000000000003</v>
      </c>
      <c r="K5" s="1">
        <v>0.34</v>
      </c>
      <c r="L5" s="1">
        <f t="shared" si="1"/>
        <v>0.62000000000000011</v>
      </c>
      <c r="M5" s="1">
        <v>9.5299999999999996E-2</v>
      </c>
      <c r="N5" s="1">
        <v>0.22</v>
      </c>
      <c r="O5" s="7">
        <f t="shared" si="2"/>
        <v>0.14333546161709185</v>
      </c>
      <c r="P5" s="1">
        <f t="shared" si="3"/>
        <v>1.2400000000000002</v>
      </c>
      <c r="Q5" s="1">
        <f t="shared" si="4"/>
        <v>0.19059999999999999</v>
      </c>
      <c r="R5" s="1">
        <f t="shared" si="5"/>
        <v>0.44</v>
      </c>
      <c r="S5" s="1">
        <f t="shared" si="6"/>
        <v>1.2142857142857142</v>
      </c>
      <c r="T5" s="1">
        <f t="shared" si="7"/>
        <v>0.82352941176470595</v>
      </c>
      <c r="U5" s="1"/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1.137E-2</v>
      </c>
      <c r="C6" s="12">
        <v>0.5</v>
      </c>
      <c r="D6" s="12">
        <v>0.05</v>
      </c>
      <c r="E6" s="1">
        <v>0.15831476877540998</v>
      </c>
      <c r="F6" s="1">
        <v>0.31633196941256342</v>
      </c>
      <c r="G6" s="1">
        <v>11.421242148787837</v>
      </c>
      <c r="H6" s="1">
        <f t="shared" si="0"/>
        <v>1.2496002301900641E-3</v>
      </c>
      <c r="I6" s="1">
        <v>0.36397843021891801</v>
      </c>
      <c r="J6" s="1">
        <v>0.27</v>
      </c>
      <c r="K6" s="1">
        <v>0.32</v>
      </c>
      <c r="L6" s="1">
        <f t="shared" si="1"/>
        <v>0.59000000000000008</v>
      </c>
      <c r="M6" s="1">
        <v>8.8900000000000007E-2</v>
      </c>
      <c r="N6" s="1">
        <v>0.2</v>
      </c>
      <c r="O6" s="7">
        <f t="shared" si="2"/>
        <v>0.16434486605271664</v>
      </c>
      <c r="P6" s="1">
        <f t="shared" si="3"/>
        <v>1.1800000000000002</v>
      </c>
      <c r="Q6" s="1">
        <f t="shared" si="4"/>
        <v>0.17780000000000001</v>
      </c>
      <c r="R6" s="1">
        <f t="shared" si="5"/>
        <v>0.4</v>
      </c>
      <c r="S6" s="1">
        <f t="shared" si="6"/>
        <v>1.1851851851851851</v>
      </c>
      <c r="T6" s="1">
        <f t="shared" si="7"/>
        <v>0.84375</v>
      </c>
      <c r="U6" s="1">
        <v>1.341023681450473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1.137E-2</v>
      </c>
      <c r="C7" s="12">
        <v>0.5</v>
      </c>
      <c r="D7" s="12">
        <v>0.05</v>
      </c>
      <c r="E7" s="1">
        <v>0.17720948599846081</v>
      </c>
      <c r="F7" s="1">
        <v>0.32933288475367822</v>
      </c>
      <c r="G7" s="1">
        <v>8.2681867625262271</v>
      </c>
      <c r="H7" s="1">
        <f t="shared" si="0"/>
        <v>1.3645427308558054E-3</v>
      </c>
      <c r="I7" s="1">
        <v>0.39133543034153179</v>
      </c>
      <c r="J7" s="1">
        <v>0.25</v>
      </c>
      <c r="K7" s="1">
        <v>0.30499999999999999</v>
      </c>
      <c r="L7" s="1">
        <f t="shared" si="1"/>
        <v>0.55499999999999994</v>
      </c>
      <c r="M7" s="1">
        <v>0.108</v>
      </c>
      <c r="N7" s="1">
        <v>0.14000000000000001</v>
      </c>
      <c r="O7" s="7">
        <f t="shared" si="2"/>
        <v>0.1766971983545263</v>
      </c>
      <c r="P7" s="1">
        <f t="shared" si="3"/>
        <v>1.1099999999999999</v>
      </c>
      <c r="Q7" s="1">
        <f t="shared" si="4"/>
        <v>0.216</v>
      </c>
      <c r="R7" s="1">
        <f t="shared" si="5"/>
        <v>0.28000000000000003</v>
      </c>
      <c r="S7" s="1">
        <f t="shared" si="6"/>
        <v>1.22</v>
      </c>
      <c r="T7" s="1">
        <f t="shared" si="7"/>
        <v>0.81967213114754101</v>
      </c>
      <c r="U7" s="1">
        <v>1.3755003683284395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1.137E-2</v>
      </c>
      <c r="C8" s="12">
        <v>0.5</v>
      </c>
      <c r="D8" s="12">
        <v>0.05</v>
      </c>
      <c r="E8" s="1">
        <v>0.18898561056631111</v>
      </c>
      <c r="F8" s="1">
        <v>0.33442972905017071</v>
      </c>
      <c r="G8" s="1">
        <v>12.242285708163598</v>
      </c>
      <c r="H8" s="1">
        <f t="shared" si="0"/>
        <v>1.2220579212870208E-3</v>
      </c>
      <c r="I8" s="1">
        <v>0.41098044962158087</v>
      </c>
      <c r="J8" s="1">
        <v>0.32</v>
      </c>
      <c r="K8" s="1">
        <v>0.26500000000000001</v>
      </c>
      <c r="L8" s="1">
        <f t="shared" si="1"/>
        <v>0.58499999999999996</v>
      </c>
      <c r="M8" s="1">
        <v>0.127</v>
      </c>
      <c r="N8" s="1">
        <v>0.23</v>
      </c>
      <c r="O8" s="7">
        <f t="shared" si="2"/>
        <v>0.18556738898708894</v>
      </c>
      <c r="P8" s="1">
        <f t="shared" si="3"/>
        <v>1.17</v>
      </c>
      <c r="Q8" s="1">
        <f t="shared" si="4"/>
        <v>0.254</v>
      </c>
      <c r="R8" s="1">
        <f t="shared" si="5"/>
        <v>0.46</v>
      </c>
      <c r="S8" s="1">
        <f t="shared" si="6"/>
        <v>1.2075471698113207</v>
      </c>
      <c r="T8" s="1">
        <f t="shared" si="7"/>
        <v>1.2075471698113207</v>
      </c>
      <c r="U8" s="1">
        <v>1.3226518762783999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1.137E-2</v>
      </c>
      <c r="C9" s="12">
        <v>0.5</v>
      </c>
      <c r="D9" s="12">
        <v>0.05</v>
      </c>
      <c r="E9" s="1">
        <v>0.20297903783836879</v>
      </c>
      <c r="F9" s="1">
        <v>0.3436371602533656</v>
      </c>
      <c r="G9" s="1">
        <v>10.784309210600632</v>
      </c>
      <c r="H9" s="1">
        <f t="shared" si="0"/>
        <v>1.2716159817363377E-3</v>
      </c>
      <c r="I9" s="1">
        <v>0.42958426940515598</v>
      </c>
      <c r="J9" s="1">
        <v>0.26</v>
      </c>
      <c r="K9" s="1">
        <v>0.3</v>
      </c>
      <c r="L9" s="1">
        <f t="shared" si="1"/>
        <v>0.56000000000000005</v>
      </c>
      <c r="M9" s="1">
        <v>0.1207</v>
      </c>
      <c r="N9" s="1">
        <v>0.15</v>
      </c>
      <c r="O9" s="7">
        <f t="shared" si="2"/>
        <v>0.19396745343201113</v>
      </c>
      <c r="P9" s="1">
        <f t="shared" si="3"/>
        <v>1.1200000000000001</v>
      </c>
      <c r="Q9" s="1">
        <f t="shared" si="4"/>
        <v>0.2414</v>
      </c>
      <c r="R9" s="1">
        <f t="shared" si="5"/>
        <v>0.3</v>
      </c>
      <c r="S9" s="1">
        <f t="shared" si="6"/>
        <v>1.1538461538461537</v>
      </c>
      <c r="T9" s="1">
        <f t="shared" si="7"/>
        <v>0.8666666666666667</v>
      </c>
      <c r="U9" s="1">
        <v>1.4709205048557006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1.137E-2</v>
      </c>
      <c r="C10" s="12">
        <v>0.5</v>
      </c>
      <c r="D10" s="12">
        <v>0.05</v>
      </c>
      <c r="E10" s="1">
        <v>0.22493210292628504</v>
      </c>
      <c r="F10" s="1">
        <v>0.35477937348994454</v>
      </c>
      <c r="G10" s="1">
        <v>13.569731156031242</v>
      </c>
      <c r="H10" s="1">
        <f t="shared" si="0"/>
        <v>1.1794286092844455E-3</v>
      </c>
      <c r="I10" s="1">
        <v>0.46109496822544466</v>
      </c>
      <c r="J10" s="1">
        <v>0.25</v>
      </c>
      <c r="K10" s="1">
        <v>0.27</v>
      </c>
      <c r="L10" s="1">
        <f t="shared" si="1"/>
        <v>0.52</v>
      </c>
      <c r="M10" s="1">
        <v>0.12379999999999999</v>
      </c>
      <c r="N10" s="1">
        <v>0.18</v>
      </c>
      <c r="O10" s="7">
        <f t="shared" si="2"/>
        <v>0.20819527889335265</v>
      </c>
      <c r="P10" s="1">
        <f t="shared" si="3"/>
        <v>1.04</v>
      </c>
      <c r="Q10" s="1">
        <f t="shared" si="4"/>
        <v>0.24759999999999999</v>
      </c>
      <c r="R10" s="1">
        <f t="shared" si="5"/>
        <v>0.36</v>
      </c>
      <c r="S10" s="1">
        <f t="shared" si="6"/>
        <v>1.08</v>
      </c>
      <c r="T10" s="1">
        <f t="shared" si="7"/>
        <v>0.92592592592592582</v>
      </c>
      <c r="U10" s="1">
        <v>1.3222812682500333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1.137E-2</v>
      </c>
      <c r="C11" s="12">
        <v>0.5</v>
      </c>
      <c r="D11" s="12">
        <v>0.05</v>
      </c>
      <c r="E11" s="1">
        <v>0.26827090415678023</v>
      </c>
      <c r="F11" s="1">
        <v>0.3777477175911752</v>
      </c>
      <c r="G11" s="1">
        <v>12.897202332814484</v>
      </c>
      <c r="H11" s="1">
        <f t="shared" si="0"/>
        <v>1.2007400226901417E-3</v>
      </c>
      <c r="I11" s="1">
        <v>0.51649845393686633</v>
      </c>
      <c r="J11" s="1">
        <v>0.26500000000000001</v>
      </c>
      <c r="K11" s="1">
        <v>0.22</v>
      </c>
      <c r="L11" s="1">
        <f t="shared" si="1"/>
        <v>0.48499999999999999</v>
      </c>
      <c r="M11" s="1">
        <v>0.13969999999999999</v>
      </c>
      <c r="N11" s="1">
        <v>0.13</v>
      </c>
      <c r="O11" s="7">
        <f t="shared" si="2"/>
        <v>0.23321126248507468</v>
      </c>
      <c r="P11" s="1">
        <f t="shared" si="3"/>
        <v>0.97</v>
      </c>
      <c r="Q11" s="1">
        <f t="shared" si="4"/>
        <v>0.27939999999999998</v>
      </c>
      <c r="R11" s="1">
        <f t="shared" si="5"/>
        <v>0.26</v>
      </c>
      <c r="S11" s="1">
        <f t="shared" si="6"/>
        <v>1.2045454545454546</v>
      </c>
      <c r="T11" s="1">
        <f t="shared" si="7"/>
        <v>1.2045454545454546</v>
      </c>
      <c r="U11" s="1">
        <v>1.4873230168215483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1.137E-2</v>
      </c>
      <c r="C12" s="12">
        <v>0.5</v>
      </c>
      <c r="D12" s="12">
        <v>0.05</v>
      </c>
      <c r="E12" s="1">
        <v>0.28590571313154683</v>
      </c>
      <c r="F12" s="1">
        <v>0.38477282733735318</v>
      </c>
      <c r="G12" s="1">
        <v>12.403552113509715</v>
      </c>
      <c r="H12" s="1">
        <f t="shared" si="0"/>
        <v>1.2167558607213847E-3</v>
      </c>
      <c r="I12" s="1">
        <v>0.5404004985771208</v>
      </c>
      <c r="J12" s="1">
        <v>0.2</v>
      </c>
      <c r="K12" s="1">
        <v>0.24</v>
      </c>
      <c r="L12" s="1">
        <f t="shared" si="1"/>
        <v>0.44</v>
      </c>
      <c r="M12" s="1">
        <v>0.14610000000000001</v>
      </c>
      <c r="N12" s="1">
        <v>0.12</v>
      </c>
      <c r="O12" s="7">
        <f t="shared" si="2"/>
        <v>0.24400360070804586</v>
      </c>
      <c r="P12" s="1">
        <f t="shared" si="3"/>
        <v>0.88</v>
      </c>
      <c r="Q12" s="1">
        <f t="shared" si="4"/>
        <v>0.29220000000000002</v>
      </c>
      <c r="R12" s="1">
        <f t="shared" si="5"/>
        <v>0.24</v>
      </c>
      <c r="S12" s="1">
        <f t="shared" si="6"/>
        <v>1.2</v>
      </c>
      <c r="T12" s="1">
        <f t="shared" si="7"/>
        <v>0.83333333333333337</v>
      </c>
      <c r="U12" s="1">
        <v>1.7670017533867026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1.137E-2</v>
      </c>
      <c r="C13" s="12">
        <v>0.5</v>
      </c>
      <c r="D13" s="12">
        <v>0.05</v>
      </c>
      <c r="E13" s="1">
        <v>0.32703783873728498</v>
      </c>
      <c r="F13" s="1">
        <v>0.40827508140638114</v>
      </c>
      <c r="G13" s="1">
        <v>12.010056748109649</v>
      </c>
      <c r="H13" s="1">
        <f t="shared" si="0"/>
        <v>1.2297545529440538E-3</v>
      </c>
      <c r="I13" s="1">
        <v>0.58256237456505766</v>
      </c>
      <c r="J13" s="1">
        <v>0.19</v>
      </c>
      <c r="K13" s="1">
        <v>0.24</v>
      </c>
      <c r="L13" s="1">
        <f t="shared" si="1"/>
        <v>0.43</v>
      </c>
      <c r="M13" s="1">
        <v>0.13339999999999999</v>
      </c>
      <c r="N13" s="1">
        <v>0.1</v>
      </c>
      <c r="O13" s="7">
        <f t="shared" si="2"/>
        <v>0.26304068446490797</v>
      </c>
      <c r="P13" s="1">
        <f t="shared" si="3"/>
        <v>0.86</v>
      </c>
      <c r="Q13" s="1">
        <f t="shared" si="4"/>
        <v>0.26679999999999998</v>
      </c>
      <c r="R13" s="1">
        <f t="shared" si="5"/>
        <v>0.2</v>
      </c>
      <c r="S13" s="1">
        <f t="shared" si="6"/>
        <v>1.263157894736842</v>
      </c>
      <c r="T13" s="1">
        <f t="shared" si="7"/>
        <v>0.79166666666666674</v>
      </c>
      <c r="U13" s="1">
        <v>1.428538960761035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1.137E-2</v>
      </c>
      <c r="C14" s="12">
        <v>0.5</v>
      </c>
      <c r="D14" s="12">
        <v>0.05</v>
      </c>
      <c r="E14" s="1">
        <v>0.33042444591300862</v>
      </c>
      <c r="F14" s="1">
        <v>0.38358281032731262</v>
      </c>
      <c r="G14" s="1">
        <v>13.968536517199297</v>
      </c>
      <c r="H14" s="1">
        <f t="shared" si="0"/>
        <v>1.167060407327219E-3</v>
      </c>
      <c r="I14" s="1">
        <v>0.62648450730020266</v>
      </c>
      <c r="J14" s="1">
        <v>0.2</v>
      </c>
      <c r="K14" s="1">
        <v>0.25</v>
      </c>
      <c r="L14" s="1">
        <f t="shared" si="1"/>
        <v>0.45</v>
      </c>
      <c r="M14" s="1">
        <v>0.2286</v>
      </c>
      <c r="N14" s="1">
        <v>0.14499999999999999</v>
      </c>
      <c r="O14" s="7">
        <f t="shared" si="2"/>
        <v>0.28287256575733921</v>
      </c>
      <c r="P14" s="1">
        <f t="shared" si="3"/>
        <v>0.9</v>
      </c>
      <c r="Q14" s="1">
        <f t="shared" si="4"/>
        <v>0.4572</v>
      </c>
      <c r="R14" s="1">
        <f t="shared" si="5"/>
        <v>0.28999999999999998</v>
      </c>
      <c r="S14" s="1">
        <f t="shared" si="6"/>
        <v>1.25</v>
      </c>
      <c r="T14" s="1">
        <f t="shared" si="7"/>
        <v>0.8</v>
      </c>
      <c r="U14" s="1">
        <v>1.569434906381866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1.137E-2</v>
      </c>
      <c r="C15" s="12">
        <v>0.5</v>
      </c>
      <c r="D15" s="12">
        <v>0.05</v>
      </c>
      <c r="E15" s="1">
        <v>0.35172784327296636</v>
      </c>
      <c r="F15" s="1">
        <v>0.39895998816575734</v>
      </c>
      <c r="G15" s="1">
        <v>14.635957351097638</v>
      </c>
      <c r="H15" s="1">
        <f t="shared" si="0"/>
        <v>1.1467970368350554E-3</v>
      </c>
      <c r="I15" s="1">
        <v>0.64117223637124643</v>
      </c>
      <c r="J15" s="1">
        <v>0.24</v>
      </c>
      <c r="K15" s="1">
        <v>0.20499999999999999</v>
      </c>
      <c r="L15" s="1">
        <f t="shared" si="1"/>
        <v>0.44499999999999995</v>
      </c>
      <c r="M15" s="1">
        <v>0.15240000000000001</v>
      </c>
      <c r="N15" s="1">
        <v>0.13</v>
      </c>
      <c r="O15" s="7">
        <f t="shared" si="2"/>
        <v>0.28950442266530885</v>
      </c>
      <c r="P15" s="1">
        <f t="shared" si="3"/>
        <v>0.8899999999999999</v>
      </c>
      <c r="Q15" s="1">
        <f t="shared" si="4"/>
        <v>0.30480000000000002</v>
      </c>
      <c r="R15" s="1">
        <f t="shared" si="5"/>
        <v>0.26</v>
      </c>
      <c r="S15" s="1">
        <f t="shared" si="6"/>
        <v>1.1707317073170731</v>
      </c>
      <c r="T15" s="1">
        <f t="shared" si="7"/>
        <v>1.1707317073170731</v>
      </c>
      <c r="U15" s="1">
        <v>1.5859344520661285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1.137E-2</v>
      </c>
      <c r="C16" s="12">
        <v>0.5</v>
      </c>
      <c r="D16" s="12">
        <v>0.05</v>
      </c>
      <c r="E16" s="1">
        <v>0.3485107315785459</v>
      </c>
      <c r="F16" s="1">
        <v>0.37431874324123893</v>
      </c>
      <c r="G16" s="1">
        <v>14.357263938240326</v>
      </c>
      <c r="H16" s="1">
        <f t="shared" si="0"/>
        <v>1.1551929633586333E-3</v>
      </c>
      <c r="I16" s="1">
        <v>0.67712973185420322</v>
      </c>
      <c r="J16" s="1">
        <v>0.25</v>
      </c>
      <c r="K16" s="1">
        <v>0.28999999999999998</v>
      </c>
      <c r="L16" s="1">
        <f t="shared" si="1"/>
        <v>0.54</v>
      </c>
      <c r="M16" s="1">
        <v>0.17780000000000001</v>
      </c>
      <c r="N16" s="1">
        <v>0.14000000000000001</v>
      </c>
      <c r="O16" s="7">
        <f t="shared" si="2"/>
        <v>0.30574008194650149</v>
      </c>
      <c r="P16" s="1">
        <f t="shared" si="3"/>
        <v>1.08</v>
      </c>
      <c r="Q16" s="1">
        <f t="shared" si="4"/>
        <v>0.35560000000000003</v>
      </c>
      <c r="R16" s="1">
        <f t="shared" si="5"/>
        <v>0.28000000000000003</v>
      </c>
      <c r="S16" s="1">
        <f t="shared" si="6"/>
        <v>1.1599999999999999</v>
      </c>
      <c r="T16" s="1">
        <f t="shared" si="7"/>
        <v>0.86206896551724144</v>
      </c>
      <c r="U16" s="1">
        <v>2.0476948852694523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1.137E-2</v>
      </c>
      <c r="C17" s="12">
        <v>0.5</v>
      </c>
      <c r="D17" s="12">
        <v>0.05</v>
      </c>
      <c r="E17" s="1">
        <v>0.30892841383863989</v>
      </c>
      <c r="F17" s="1">
        <v>0.31400305645623733</v>
      </c>
      <c r="G17" s="1">
        <v>16.099384221163604</v>
      </c>
      <c r="H17" s="1">
        <f t="shared" si="0"/>
        <v>1.1041946114857223E-3</v>
      </c>
      <c r="I17" s="1">
        <v>0.71551918188343622</v>
      </c>
      <c r="J17" s="1">
        <v>0.20499999999999999</v>
      </c>
      <c r="K17" s="1">
        <v>0.26</v>
      </c>
      <c r="L17" s="1">
        <f t="shared" si="1"/>
        <v>0.46499999999999997</v>
      </c>
      <c r="M17" s="1">
        <v>0.1588</v>
      </c>
      <c r="N17" s="1">
        <v>0.13</v>
      </c>
      <c r="O17" s="7">
        <f t="shared" si="2"/>
        <v>0.32307382619914055</v>
      </c>
      <c r="P17" s="1">
        <f t="shared" si="3"/>
        <v>0.92999999999999994</v>
      </c>
      <c r="Q17" s="1">
        <f t="shared" si="4"/>
        <v>0.31759999999999999</v>
      </c>
      <c r="R17" s="1">
        <f t="shared" si="5"/>
        <v>0.26</v>
      </c>
      <c r="S17" s="1">
        <f t="shared" si="6"/>
        <v>1.2682926829268293</v>
      </c>
      <c r="T17" s="1">
        <f t="shared" si="7"/>
        <v>0.78846153846153844</v>
      </c>
      <c r="U17" s="1">
        <v>1.923932932366518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1.137E-2</v>
      </c>
      <c r="C18" s="12">
        <v>0.5</v>
      </c>
      <c r="D18" s="12">
        <v>0.05</v>
      </c>
      <c r="E18" s="1">
        <v>0.34446129013003562</v>
      </c>
      <c r="F18" s="1">
        <v>0.33269832549890649</v>
      </c>
      <c r="G18" s="1">
        <v>14.940049133300725</v>
      </c>
      <c r="H18" s="1">
        <f>2.414*10^(-5)*10^(247.8/(G18+273.15-140))</f>
        <v>1.1377411958427438E-3</v>
      </c>
      <c r="I18" s="1">
        <v>0.75298636245638861</v>
      </c>
      <c r="J18" s="1">
        <v>0.245</v>
      </c>
      <c r="K18" s="1">
        <v>0.2</v>
      </c>
      <c r="L18" s="1">
        <f t="shared" si="1"/>
        <v>0.44500000000000001</v>
      </c>
      <c r="M18" s="1">
        <v>0.17150000000000001</v>
      </c>
      <c r="N18" s="1">
        <v>0.14000000000000001</v>
      </c>
      <c r="O18" s="7">
        <f t="shared" si="2"/>
        <v>0.33999114398890984</v>
      </c>
      <c r="P18" s="1">
        <f t="shared" si="3"/>
        <v>0.89</v>
      </c>
      <c r="Q18" s="1">
        <f t="shared" si="4"/>
        <v>0.34300000000000003</v>
      </c>
      <c r="R18" s="1">
        <f t="shared" si="5"/>
        <v>0.28000000000000003</v>
      </c>
      <c r="S18" s="1">
        <f>MAX(J18:K18)/MIN(J18:K18)</f>
        <v>1.2249999999999999</v>
      </c>
      <c r="T18" s="1">
        <f t="shared" si="7"/>
        <v>1.2249999999999999</v>
      </c>
      <c r="U18" s="1">
        <v>2.5282261123354943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1.137E-2</v>
      </c>
      <c r="C19" s="12">
        <v>0.5</v>
      </c>
      <c r="D19" s="12">
        <v>0.05</v>
      </c>
      <c r="E19" s="1">
        <v>0.3801207139435111</v>
      </c>
      <c r="F19" s="1">
        <v>0.35016266116174283</v>
      </c>
      <c r="G19" s="1">
        <v>15.766340637206971</v>
      </c>
      <c r="H19" s="1">
        <f>2.414*10^(-5)*10^(247.8/(G19+273.15-140))</f>
        <v>1.1136758855649182E-3</v>
      </c>
      <c r="I19" s="1">
        <v>0.78949430931717335</v>
      </c>
      <c r="J19" s="1">
        <v>0.19</v>
      </c>
      <c r="K19" s="1">
        <v>0.22</v>
      </c>
      <c r="L19" s="1">
        <f t="shared" si="1"/>
        <v>0.41000000000000003</v>
      </c>
      <c r="M19" s="1">
        <v>0.19689999999999999</v>
      </c>
      <c r="N19" s="1">
        <v>0.1</v>
      </c>
      <c r="O19" s="7">
        <f t="shared" si="2"/>
        <v>0.35647534508040496</v>
      </c>
      <c r="P19" s="1">
        <f t="shared" si="3"/>
        <v>0.82000000000000006</v>
      </c>
      <c r="Q19" s="1">
        <f t="shared" si="4"/>
        <v>0.39379999999999998</v>
      </c>
      <c r="R19" s="1">
        <f t="shared" si="5"/>
        <v>0.2</v>
      </c>
      <c r="S19" s="1">
        <f>MAX(J19:K19)/MIN(J19:K19)</f>
        <v>1.1578947368421053</v>
      </c>
      <c r="T19" s="1">
        <f t="shared" si="7"/>
        <v>0.86363636363636365</v>
      </c>
      <c r="U19" s="1">
        <v>2.1443018929219555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1.137E-2</v>
      </c>
      <c r="C20" s="12">
        <v>0.5</v>
      </c>
      <c r="D20" s="12">
        <v>0.05</v>
      </c>
      <c r="E20" s="1">
        <v>0.42217718727404258</v>
      </c>
      <c r="F20" s="1">
        <v>0.37345591501756642</v>
      </c>
      <c r="G20" s="1">
        <v>10.936356332566952</v>
      </c>
      <c r="H20" s="1">
        <f>2.414*10^(-5)*10^(247.8/(G20+273.15-140))</f>
        <v>1.266307675944372E-3</v>
      </c>
      <c r="I20" s="1">
        <v>0.822153143207491</v>
      </c>
      <c r="J20" s="1">
        <v>0.18</v>
      </c>
      <c r="K20" s="1">
        <v>0.23</v>
      </c>
      <c r="L20" s="1">
        <f t="shared" si="1"/>
        <v>0.41000000000000003</v>
      </c>
      <c r="M20" s="1">
        <v>0.17780000000000001</v>
      </c>
      <c r="N20" s="1">
        <v>0.1</v>
      </c>
      <c r="O20" s="7">
        <f t="shared" si="2"/>
        <v>0.37122158066890937</v>
      </c>
      <c r="P20" s="1">
        <f>L20/C20</f>
        <v>0.82000000000000006</v>
      </c>
      <c r="Q20" s="1">
        <f>M20/C20</f>
        <v>0.35560000000000003</v>
      </c>
      <c r="R20" s="1">
        <f>N20/C20</f>
        <v>0.2</v>
      </c>
      <c r="S20" s="1">
        <f>MAX(J20:K20)/MIN(J20:K20)</f>
        <v>1.2777777777777779</v>
      </c>
      <c r="T20" s="1">
        <f t="shared" si="7"/>
        <v>0.78260869565217384</v>
      </c>
      <c r="U20" s="1">
        <v>1.9355492577408688</v>
      </c>
      <c r="V20" s="1"/>
      <c r="W20" s="1"/>
      <c r="X20" s="1"/>
      <c r="Y20" s="1"/>
      <c r="Z20" s="1"/>
    </row>
    <row r="21" spans="1:26" x14ac:dyDescent="0.3"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1" sqref="B21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1.14E-2</v>
      </c>
      <c r="C3" s="12">
        <v>0.5625</v>
      </c>
      <c r="D3" s="12">
        <v>0.05</v>
      </c>
      <c r="E3" s="1">
        <v>9.5264957555676419E-2</v>
      </c>
      <c r="F3" s="1">
        <v>0.27699479189566256</v>
      </c>
      <c r="G3" s="1">
        <v>12.208396624004985</v>
      </c>
      <c r="H3" s="1">
        <f>2.414*10^(-5)*10^(247.8/(G3+273.15-140))</f>
        <v>1.223176549629119E-3</v>
      </c>
      <c r="I3" s="1">
        <v>0.25012602230129621</v>
      </c>
      <c r="J3" s="1">
        <v>0.44</v>
      </c>
      <c r="K3" s="1">
        <v>0.38</v>
      </c>
      <c r="L3" s="1">
        <f>J3+K3</f>
        <v>0.82000000000000006</v>
      </c>
      <c r="M3" s="1">
        <v>8.2600000000000007E-2</v>
      </c>
      <c r="N3" s="1">
        <v>0.34</v>
      </c>
      <c r="O3" s="7">
        <f>I3/SQRT(C3*9.81)</f>
        <v>0.10647879056799708</v>
      </c>
      <c r="P3" s="1">
        <f>L3/C3</f>
        <v>1.4577777777777778</v>
      </c>
      <c r="Q3" s="1">
        <f>M3/C3</f>
        <v>0.14684444444444444</v>
      </c>
      <c r="R3" s="1">
        <f>N3/C3</f>
        <v>0.60444444444444445</v>
      </c>
      <c r="S3" s="1">
        <f>MAX(J3:K3)/MIN(J3:K3)</f>
        <v>1.1578947368421053</v>
      </c>
      <c r="T3" s="1">
        <f>J3/K3</f>
        <v>1.1578947368421053</v>
      </c>
      <c r="U3" s="1">
        <v>1.052974273713251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1.14E-2</v>
      </c>
      <c r="C4" s="12">
        <v>0.5625</v>
      </c>
      <c r="D4" s="12">
        <v>0.05</v>
      </c>
      <c r="E4" s="1">
        <v>0.11488783820388147</v>
      </c>
      <c r="F4" s="1">
        <v>0.28514780439380338</v>
      </c>
      <c r="G4" s="1">
        <v>10.422195524539543</v>
      </c>
      <c r="H4" s="1">
        <f t="shared" ref="H4:H17" si="0">2.414*10^(-5)*10^(247.8/(G4+273.15-140))</f>
        <v>1.2843937837800359E-3</v>
      </c>
      <c r="I4" s="1">
        <v>0.2930227416572051</v>
      </c>
      <c r="J4" s="1">
        <v>0.35</v>
      </c>
      <c r="K4" s="1">
        <v>0.32</v>
      </c>
      <c r="L4" s="1">
        <f t="shared" ref="L4:L20" si="1">J4+K4</f>
        <v>0.66999999999999993</v>
      </c>
      <c r="M4" s="1">
        <v>0.108</v>
      </c>
      <c r="N4" s="1">
        <v>0.25</v>
      </c>
      <c r="O4" s="7">
        <f t="shared" ref="O4:O20" si="2">I4/SQRT(C4*9.81)</f>
        <v>0.12473994850081685</v>
      </c>
      <c r="P4" s="1">
        <f t="shared" ref="P4:P19" si="3">L4/C4</f>
        <v>1.191111111111111</v>
      </c>
      <c r="Q4" s="1">
        <f t="shared" ref="Q4:Q19" si="4">M4/C4</f>
        <v>0.192</v>
      </c>
      <c r="R4" s="1">
        <f t="shared" ref="R4:R19" si="5">N4/C4</f>
        <v>0.44444444444444442</v>
      </c>
      <c r="S4" s="1">
        <f t="shared" ref="S4:S17" si="6">MAX(J4:K4)/MIN(J4:K4)</f>
        <v>1.09375</v>
      </c>
      <c r="T4" s="1">
        <f t="shared" ref="T4:T20" si="7">J4/K4</f>
        <v>1.09375</v>
      </c>
      <c r="U4" s="1">
        <v>1.2286325254895247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1.14E-2</v>
      </c>
      <c r="C5" s="12">
        <v>0.5625</v>
      </c>
      <c r="D5" s="12">
        <v>0.05</v>
      </c>
      <c r="E5" s="1">
        <v>0.13226737299929867</v>
      </c>
      <c r="F5" s="1">
        <v>0.29809569088529142</v>
      </c>
      <c r="G5" s="1">
        <v>10.960270477063679</v>
      </c>
      <c r="H5" s="1">
        <f t="shared" si="0"/>
        <v>1.2654758152584322E-3</v>
      </c>
      <c r="I5" s="1">
        <v>0.32269655695028171</v>
      </c>
      <c r="J5" s="1">
        <v>0.36</v>
      </c>
      <c r="K5" s="1">
        <v>0.34</v>
      </c>
      <c r="L5" s="1">
        <f t="shared" si="1"/>
        <v>0.7</v>
      </c>
      <c r="M5" s="1">
        <v>0.1016</v>
      </c>
      <c r="N5" s="1">
        <v>0.16</v>
      </c>
      <c r="O5" s="7">
        <f t="shared" si="2"/>
        <v>0.13737210862104179</v>
      </c>
      <c r="P5" s="1">
        <f t="shared" si="3"/>
        <v>1.2444444444444445</v>
      </c>
      <c r="Q5" s="1">
        <f t="shared" si="4"/>
        <v>0.18062222222222221</v>
      </c>
      <c r="R5" s="1">
        <f t="shared" si="5"/>
        <v>0.28444444444444444</v>
      </c>
      <c r="S5" s="1">
        <f t="shared" si="6"/>
        <v>1.0588235294117645</v>
      </c>
      <c r="T5" s="1">
        <f t="shared" si="7"/>
        <v>1.0588235294117645</v>
      </c>
      <c r="U5" s="1">
        <v>0.9626380762597142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1.14E-2</v>
      </c>
      <c r="C6" s="12">
        <v>0.5625</v>
      </c>
      <c r="D6" s="12">
        <v>0.05</v>
      </c>
      <c r="E6" s="1">
        <v>0.15758909844418503</v>
      </c>
      <c r="F6" s="1">
        <v>0.3155729372115737</v>
      </c>
      <c r="G6" s="1">
        <v>11.327203019459999</v>
      </c>
      <c r="H6" s="1">
        <f t="shared" si="0"/>
        <v>1.2528144338717015E-3</v>
      </c>
      <c r="I6" s="1">
        <v>0.36318150227537765</v>
      </c>
      <c r="J6" s="1">
        <v>0.36</v>
      </c>
      <c r="K6" s="1">
        <v>0.30499999999999999</v>
      </c>
      <c r="L6" s="1">
        <f t="shared" si="1"/>
        <v>0.66500000000000004</v>
      </c>
      <c r="M6" s="1">
        <v>0.1143</v>
      </c>
      <c r="N6" s="1">
        <v>0.23499999999999999</v>
      </c>
      <c r="O6" s="7">
        <f t="shared" si="2"/>
        <v>0.1546065729713165</v>
      </c>
      <c r="P6" s="1">
        <f t="shared" si="3"/>
        <v>1.1822222222222223</v>
      </c>
      <c r="Q6" s="1">
        <f t="shared" si="4"/>
        <v>0.20319999999999999</v>
      </c>
      <c r="R6" s="1">
        <f t="shared" si="5"/>
        <v>0.41777777777777775</v>
      </c>
      <c r="S6" s="1">
        <f t="shared" si="6"/>
        <v>1.180327868852459</v>
      </c>
      <c r="T6" s="1">
        <f t="shared" si="7"/>
        <v>1.180327868852459</v>
      </c>
      <c r="U6" s="1">
        <v>1.4036393297825287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1.14E-2</v>
      </c>
      <c r="C7" s="12">
        <v>0.5625</v>
      </c>
      <c r="D7" s="12">
        <v>0.05</v>
      </c>
      <c r="E7" s="1">
        <v>0.17316469733458531</v>
      </c>
      <c r="F7" s="1">
        <v>0.32365388479526269</v>
      </c>
      <c r="G7" s="1">
        <v>8.8443380991617833</v>
      </c>
      <c r="H7" s="1">
        <f t="shared" si="0"/>
        <v>1.3423855589050084E-3</v>
      </c>
      <c r="I7" s="1">
        <v>0.38911308534901778</v>
      </c>
      <c r="J7" s="1">
        <v>0.30499999999999999</v>
      </c>
      <c r="K7" s="1">
        <v>0.35499999999999998</v>
      </c>
      <c r="L7" s="1">
        <f t="shared" si="1"/>
        <v>0.65999999999999992</v>
      </c>
      <c r="M7" s="1">
        <v>0.127</v>
      </c>
      <c r="N7" s="1">
        <v>0.23</v>
      </c>
      <c r="O7" s="7">
        <f t="shared" si="2"/>
        <v>0.16564566269812914</v>
      </c>
      <c r="P7" s="1">
        <f t="shared" si="3"/>
        <v>1.1733333333333331</v>
      </c>
      <c r="Q7" s="1">
        <f t="shared" si="4"/>
        <v>0.22577777777777777</v>
      </c>
      <c r="R7" s="1">
        <f t="shared" si="5"/>
        <v>0.40888888888888891</v>
      </c>
      <c r="S7" s="1">
        <f t="shared" si="6"/>
        <v>1.1639344262295082</v>
      </c>
      <c r="T7" s="1">
        <f t="shared" si="7"/>
        <v>0.85915492957746487</v>
      </c>
      <c r="U7" s="1">
        <v>1.8087553801692964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1.14E-2</v>
      </c>
      <c r="C8" s="12">
        <v>0.5625</v>
      </c>
      <c r="D8" s="12">
        <v>0.05</v>
      </c>
      <c r="E8" s="1">
        <v>0.1872284936150522</v>
      </c>
      <c r="F8" s="1">
        <v>0.3347292000071071</v>
      </c>
      <c r="G8" s="1">
        <v>12.272410821914622</v>
      </c>
      <c r="H8" s="1">
        <f t="shared" si="0"/>
        <v>1.2210648321056043E-3</v>
      </c>
      <c r="I8" s="1">
        <v>0.40679503661972805</v>
      </c>
      <c r="J8" s="1">
        <v>0.28000000000000003</v>
      </c>
      <c r="K8" s="1">
        <v>0.35</v>
      </c>
      <c r="L8" s="1">
        <f t="shared" si="1"/>
        <v>0.63</v>
      </c>
      <c r="M8" s="1">
        <v>0.1207</v>
      </c>
      <c r="N8" s="1">
        <v>0.17</v>
      </c>
      <c r="O8" s="7">
        <f t="shared" si="2"/>
        <v>0.17317287945416729</v>
      </c>
      <c r="P8" s="1">
        <f t="shared" si="3"/>
        <v>1.1200000000000001</v>
      </c>
      <c r="Q8" s="1">
        <f t="shared" si="4"/>
        <v>0.21457777777777778</v>
      </c>
      <c r="R8" s="1">
        <f t="shared" si="5"/>
        <v>0.30222222222222223</v>
      </c>
      <c r="S8" s="1">
        <f t="shared" si="6"/>
        <v>1.2499999999999998</v>
      </c>
      <c r="T8" s="1">
        <f t="shared" si="7"/>
        <v>0.80000000000000016</v>
      </c>
      <c r="U8" s="1">
        <v>1.4588879545726434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1.14E-2</v>
      </c>
      <c r="C9" s="12">
        <v>0.5625</v>
      </c>
      <c r="D9" s="12">
        <v>0.05</v>
      </c>
      <c r="E9" s="1">
        <v>0.20215125840921264</v>
      </c>
      <c r="F9" s="1">
        <v>0.34289266368653332</v>
      </c>
      <c r="G9" s="1">
        <v>10.540063825520557</v>
      </c>
      <c r="H9" s="1">
        <f t="shared" si="0"/>
        <v>1.2802134840397628E-3</v>
      </c>
      <c r="I9" s="1">
        <v>0.42876127895020905</v>
      </c>
      <c r="J9" s="1">
        <v>0.32</v>
      </c>
      <c r="K9" s="1">
        <v>0.37</v>
      </c>
      <c r="L9" s="1">
        <f t="shared" si="1"/>
        <v>0.69</v>
      </c>
      <c r="M9" s="1">
        <v>0.127</v>
      </c>
      <c r="N9" s="1">
        <v>0.21</v>
      </c>
      <c r="O9" s="7">
        <f t="shared" si="2"/>
        <v>0.18252392136157716</v>
      </c>
      <c r="P9" s="1">
        <f t="shared" si="3"/>
        <v>1.2266666666666666</v>
      </c>
      <c r="Q9" s="1">
        <f t="shared" si="4"/>
        <v>0.22577777777777777</v>
      </c>
      <c r="R9" s="1">
        <f t="shared" si="5"/>
        <v>0.37333333333333329</v>
      </c>
      <c r="S9" s="1">
        <f t="shared" si="6"/>
        <v>1.15625</v>
      </c>
      <c r="T9" s="1">
        <f t="shared" si="7"/>
        <v>0.86486486486486491</v>
      </c>
      <c r="U9" s="1">
        <v>1.4286699990187768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1.14E-2</v>
      </c>
      <c r="C10" s="12">
        <v>0.5625</v>
      </c>
      <c r="D10" s="12">
        <v>0.05</v>
      </c>
      <c r="E10" s="1">
        <v>0.22367252871019561</v>
      </c>
      <c r="F10" s="1">
        <v>0.35426554647585617</v>
      </c>
      <c r="G10" s="1">
        <v>13.523626895177889</v>
      </c>
      <c r="H10" s="1">
        <f t="shared" si="0"/>
        <v>1.180871238188578E-3</v>
      </c>
      <c r="I10" s="1">
        <v>0.45917795729576449</v>
      </c>
      <c r="J10" s="1">
        <v>0.36</v>
      </c>
      <c r="K10" s="1">
        <v>0.29499999999999998</v>
      </c>
      <c r="L10" s="1">
        <f t="shared" si="1"/>
        <v>0.65500000000000003</v>
      </c>
      <c r="M10" s="1">
        <v>0.13969999999999999</v>
      </c>
      <c r="N10" s="1">
        <v>0.19</v>
      </c>
      <c r="O10" s="7">
        <f t="shared" si="2"/>
        <v>0.19547231870757273</v>
      </c>
      <c r="P10" s="1">
        <f t="shared" si="3"/>
        <v>1.1644444444444444</v>
      </c>
      <c r="Q10" s="1">
        <f t="shared" si="4"/>
        <v>0.24835555555555555</v>
      </c>
      <c r="R10" s="1">
        <f t="shared" si="5"/>
        <v>0.33777777777777779</v>
      </c>
      <c r="S10" s="1">
        <f t="shared" si="6"/>
        <v>1.2203389830508475</v>
      </c>
      <c r="T10" s="1">
        <f t="shared" si="7"/>
        <v>1.2203389830508475</v>
      </c>
      <c r="U10" s="1">
        <v>1.2755042727895527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1.14E-2</v>
      </c>
      <c r="C11" s="12">
        <v>0.5625</v>
      </c>
      <c r="D11" s="12">
        <v>0.05</v>
      </c>
      <c r="E11" s="1">
        <v>0.26671210641691517</v>
      </c>
      <c r="F11" s="1">
        <v>0.38108208298672519</v>
      </c>
      <c r="G11" s="1">
        <v>12.799266145940363</v>
      </c>
      <c r="H11" s="1">
        <f t="shared" si="0"/>
        <v>1.2038920023498051E-3</v>
      </c>
      <c r="I11" s="1">
        <v>0.50900435809059197</v>
      </c>
      <c r="J11" s="1">
        <v>0.32</v>
      </c>
      <c r="K11" s="1">
        <v>0.26</v>
      </c>
      <c r="L11" s="1">
        <f t="shared" si="1"/>
        <v>0.58000000000000007</v>
      </c>
      <c r="M11" s="1">
        <v>0.14605000000000001</v>
      </c>
      <c r="N11" s="1">
        <v>0.11</v>
      </c>
      <c r="O11" s="7">
        <f t="shared" si="2"/>
        <v>0.21668344598723932</v>
      </c>
      <c r="P11" s="1">
        <f t="shared" si="3"/>
        <v>1.0311111111111113</v>
      </c>
      <c r="Q11" s="1">
        <f t="shared" si="4"/>
        <v>0.25964444444444446</v>
      </c>
      <c r="R11" s="1">
        <f t="shared" si="5"/>
        <v>0.19555555555555557</v>
      </c>
      <c r="S11" s="1">
        <f t="shared" si="6"/>
        <v>1.2307692307692308</v>
      </c>
      <c r="T11" s="1">
        <f t="shared" si="7"/>
        <v>1.2307692307692308</v>
      </c>
      <c r="U11" s="1">
        <v>1.2345303522768682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1.14E-2</v>
      </c>
      <c r="C12" s="12">
        <v>0.5625</v>
      </c>
      <c r="D12" s="12">
        <v>0.05</v>
      </c>
      <c r="E12" s="1">
        <v>0.29380429529980401</v>
      </c>
      <c r="F12" s="1">
        <v>0.39208977080502133</v>
      </c>
      <c r="G12" s="1">
        <v>10.512443529234943</v>
      </c>
      <c r="H12" s="1">
        <f t="shared" si="0"/>
        <v>1.281191224357125E-3</v>
      </c>
      <c r="I12" s="1">
        <v>0.54496665569321134</v>
      </c>
      <c r="J12" s="1">
        <v>0.28999999999999998</v>
      </c>
      <c r="K12" s="1">
        <v>0.25</v>
      </c>
      <c r="L12" s="1">
        <f t="shared" si="1"/>
        <v>0.54</v>
      </c>
      <c r="M12" s="1">
        <v>0.17780000000000001</v>
      </c>
      <c r="N12" s="1">
        <v>0.18</v>
      </c>
      <c r="O12" s="7">
        <f t="shared" si="2"/>
        <v>0.23199261661867684</v>
      </c>
      <c r="P12" s="1">
        <f t="shared" si="3"/>
        <v>0.96000000000000008</v>
      </c>
      <c r="Q12" s="1">
        <f t="shared" si="4"/>
        <v>0.31608888888888892</v>
      </c>
      <c r="R12" s="1">
        <f t="shared" si="5"/>
        <v>0.32</v>
      </c>
      <c r="S12" s="1">
        <f t="shared" si="6"/>
        <v>1.1599999999999999</v>
      </c>
      <c r="T12" s="1">
        <f t="shared" si="7"/>
        <v>1.1599999999999999</v>
      </c>
      <c r="U12" s="1">
        <v>1.5293116530490749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1.14E-2</v>
      </c>
      <c r="C13" s="12">
        <v>0.5625</v>
      </c>
      <c r="D13" s="12">
        <v>0.05</v>
      </c>
      <c r="E13" s="1">
        <v>0.32664298176148959</v>
      </c>
      <c r="F13" s="1">
        <v>0.40533650193108667</v>
      </c>
      <c r="G13" s="1">
        <v>12.348238971871346</v>
      </c>
      <c r="H13" s="1">
        <f t="shared" si="0"/>
        <v>1.2185705065140429E-3</v>
      </c>
      <c r="I13" s="1">
        <v>0.58607732355316666</v>
      </c>
      <c r="J13" s="1">
        <v>0.245</v>
      </c>
      <c r="K13" s="1">
        <v>0.28000000000000003</v>
      </c>
      <c r="L13" s="1">
        <f t="shared" si="1"/>
        <v>0.52500000000000002</v>
      </c>
      <c r="M13" s="1">
        <v>0.13969999999999999</v>
      </c>
      <c r="N13" s="1">
        <v>0.1</v>
      </c>
      <c r="O13" s="7">
        <f t="shared" si="2"/>
        <v>0.24949345140945978</v>
      </c>
      <c r="P13" s="1">
        <f t="shared" si="3"/>
        <v>0.93333333333333335</v>
      </c>
      <c r="Q13" s="1">
        <f t="shared" si="4"/>
        <v>0.24835555555555555</v>
      </c>
      <c r="R13" s="1">
        <f t="shared" si="5"/>
        <v>0.17777777777777778</v>
      </c>
      <c r="S13" s="1">
        <f t="shared" si="6"/>
        <v>1.142857142857143</v>
      </c>
      <c r="T13" s="1">
        <f t="shared" si="7"/>
        <v>0.87499999999999989</v>
      </c>
      <c r="U13" s="1">
        <v>1.4371737152300728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1.14E-2</v>
      </c>
      <c r="C14" s="12">
        <v>0.5625</v>
      </c>
      <c r="D14" s="12">
        <v>0.05</v>
      </c>
      <c r="E14" s="1">
        <v>0.32931896295627316</v>
      </c>
      <c r="F14" s="1">
        <v>0.38675591813869376</v>
      </c>
      <c r="G14" s="1">
        <v>13.561693167686414</v>
      </c>
      <c r="H14" s="1">
        <f t="shared" si="0"/>
        <v>1.1796799304334047E-3</v>
      </c>
      <c r="I14" s="1">
        <v>0.61926576711347625</v>
      </c>
      <c r="J14" s="1">
        <v>0.23</v>
      </c>
      <c r="K14" s="1">
        <v>0.31</v>
      </c>
      <c r="L14" s="1">
        <f t="shared" si="1"/>
        <v>0.54</v>
      </c>
      <c r="M14" s="1">
        <v>0.15240000000000001</v>
      </c>
      <c r="N14" s="1">
        <v>0.17</v>
      </c>
      <c r="O14" s="7">
        <f t="shared" si="2"/>
        <v>0.26362179079063452</v>
      </c>
      <c r="P14" s="1">
        <f t="shared" si="3"/>
        <v>0.96000000000000008</v>
      </c>
      <c r="Q14" s="1">
        <f t="shared" si="4"/>
        <v>0.27093333333333336</v>
      </c>
      <c r="R14" s="1">
        <f t="shared" si="5"/>
        <v>0.30222222222222223</v>
      </c>
      <c r="S14" s="1">
        <f t="shared" si="6"/>
        <v>1.3478260869565217</v>
      </c>
      <c r="T14" s="1">
        <f t="shared" si="7"/>
        <v>0.74193548387096775</v>
      </c>
      <c r="U14" s="1">
        <v>1.5750693709293477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1.14E-2</v>
      </c>
      <c r="C15" s="12">
        <v>0.5625</v>
      </c>
      <c r="D15" s="12">
        <v>0.05</v>
      </c>
      <c r="E15" s="1">
        <v>0.34924198977725429</v>
      </c>
      <c r="F15" s="1">
        <v>0.39877060781082979</v>
      </c>
      <c r="G15" s="1">
        <v>14.8871674904456</v>
      </c>
      <c r="H15" s="1">
        <f t="shared" si="0"/>
        <v>1.1393081910616293E-3</v>
      </c>
      <c r="I15" s="1">
        <v>0.63694306804063228</v>
      </c>
      <c r="J15" s="1">
        <v>0.27</v>
      </c>
      <c r="K15" s="1">
        <v>0.23</v>
      </c>
      <c r="L15" s="1">
        <f t="shared" si="1"/>
        <v>0.5</v>
      </c>
      <c r="M15" s="1">
        <v>0.13969999999999999</v>
      </c>
      <c r="N15" s="1">
        <v>0.15</v>
      </c>
      <c r="O15" s="7">
        <f t="shared" si="2"/>
        <v>0.27114702789276529</v>
      </c>
      <c r="P15" s="1">
        <f t="shared" si="3"/>
        <v>0.88888888888888884</v>
      </c>
      <c r="Q15" s="1">
        <f t="shared" si="4"/>
        <v>0.24835555555555555</v>
      </c>
      <c r="R15" s="1">
        <f t="shared" si="5"/>
        <v>0.26666666666666666</v>
      </c>
      <c r="S15" s="1">
        <f t="shared" si="6"/>
        <v>1.173913043478261</v>
      </c>
      <c r="T15" s="1">
        <f t="shared" si="7"/>
        <v>1.173913043478261</v>
      </c>
      <c r="U15" s="1">
        <v>1.6238578517013373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1.14E-2</v>
      </c>
      <c r="C16" s="12">
        <v>0.5625</v>
      </c>
      <c r="D16" s="12">
        <v>0.05</v>
      </c>
      <c r="E16" s="1">
        <v>0.347999019016969</v>
      </c>
      <c r="F16" s="1">
        <v>0.37260176816736351</v>
      </c>
      <c r="G16" s="1">
        <v>14.365252256393392</v>
      </c>
      <c r="H16" s="1">
        <f t="shared" si="0"/>
        <v>1.154951010331506E-3</v>
      </c>
      <c r="I16" s="1">
        <v>0.67925119328747485</v>
      </c>
      <c r="J16" s="1">
        <v>0.2</v>
      </c>
      <c r="K16" s="1">
        <v>0.25</v>
      </c>
      <c r="L16" s="1">
        <f t="shared" si="1"/>
        <v>0.45</v>
      </c>
      <c r="M16" s="1">
        <v>0.1588</v>
      </c>
      <c r="N16" s="1">
        <v>0.13</v>
      </c>
      <c r="O16" s="7">
        <f t="shared" si="2"/>
        <v>0.28915762097714504</v>
      </c>
      <c r="P16" s="1">
        <f t="shared" si="3"/>
        <v>0.8</v>
      </c>
      <c r="Q16" s="1">
        <f t="shared" si="4"/>
        <v>0.28231111111111112</v>
      </c>
      <c r="R16" s="1">
        <f t="shared" si="5"/>
        <v>0.23111111111111113</v>
      </c>
      <c r="S16" s="1">
        <f t="shared" si="6"/>
        <v>1.25</v>
      </c>
      <c r="T16" s="1">
        <f t="shared" si="7"/>
        <v>0.8</v>
      </c>
      <c r="U16" s="1">
        <v>1.7194466340004375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1.14E-2</v>
      </c>
      <c r="C17" s="12">
        <v>0.5625</v>
      </c>
      <c r="D17" s="12">
        <v>0.05</v>
      </c>
      <c r="E17" s="1">
        <v>0.30462867873149091</v>
      </c>
      <c r="F17" s="1">
        <v>0.31460828560804932</v>
      </c>
      <c r="G17" s="1">
        <v>15.972653484344434</v>
      </c>
      <c r="H17" s="1">
        <f t="shared" si="0"/>
        <v>1.1077879165899906E-3</v>
      </c>
      <c r="I17" s="1">
        <v>0.70420309992265029</v>
      </c>
      <c r="J17" s="1">
        <v>0.215</v>
      </c>
      <c r="K17" s="1">
        <v>0.28999999999999998</v>
      </c>
      <c r="L17" s="1">
        <f t="shared" si="1"/>
        <v>0.505</v>
      </c>
      <c r="M17" s="1">
        <v>0.17780000000000001</v>
      </c>
      <c r="N17" s="1">
        <v>0.14000000000000001</v>
      </c>
      <c r="O17" s="7">
        <f t="shared" si="2"/>
        <v>0.29977966188450289</v>
      </c>
      <c r="P17" s="1">
        <f t="shared" si="3"/>
        <v>0.89777777777777779</v>
      </c>
      <c r="Q17" s="1">
        <f t="shared" si="4"/>
        <v>0.31608888888888892</v>
      </c>
      <c r="R17" s="1">
        <f t="shared" si="5"/>
        <v>0.24888888888888891</v>
      </c>
      <c r="S17" s="1">
        <f t="shared" si="6"/>
        <v>1.3488372093023255</v>
      </c>
      <c r="T17" s="1">
        <f t="shared" si="7"/>
        <v>0.74137931034482762</v>
      </c>
      <c r="U17" s="1">
        <v>2.0956616324212818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1.14E-2</v>
      </c>
      <c r="C18" s="12">
        <v>0.5625</v>
      </c>
      <c r="D18" s="12">
        <v>0.05</v>
      </c>
      <c r="E18" s="1">
        <v>0.34753921619706957</v>
      </c>
      <c r="F18" s="1">
        <v>0.33563893999754851</v>
      </c>
      <c r="G18" s="1">
        <v>14.58537646702352</v>
      </c>
      <c r="H18" s="1">
        <f>2.414*10^(-5)*10^(247.8/(G18+273.15-140))</f>
        <v>1.1483139452700228E-3</v>
      </c>
      <c r="I18" s="1">
        <v>0.75305860994470686</v>
      </c>
      <c r="J18" s="1">
        <v>0.23</v>
      </c>
      <c r="K18" s="1">
        <v>0.28000000000000003</v>
      </c>
      <c r="L18" s="1">
        <f t="shared" si="1"/>
        <v>0.51</v>
      </c>
      <c r="M18" s="1">
        <v>0.1651</v>
      </c>
      <c r="N18" s="1">
        <v>0.13500000000000001</v>
      </c>
      <c r="O18" s="7">
        <f t="shared" si="2"/>
        <v>0.32057748040761896</v>
      </c>
      <c r="P18" s="1">
        <f t="shared" si="3"/>
        <v>0.90666666666666673</v>
      </c>
      <c r="Q18" s="1">
        <f t="shared" si="4"/>
        <v>0.29351111111111111</v>
      </c>
      <c r="R18" s="1">
        <f t="shared" si="5"/>
        <v>0.24000000000000002</v>
      </c>
      <c r="S18" s="1">
        <f>MAX(J18:K18)/MIN(J18:K18)</f>
        <v>1.2173913043478262</v>
      </c>
      <c r="T18" s="1">
        <f t="shared" si="7"/>
        <v>0.8214285714285714</v>
      </c>
      <c r="U18" s="1">
        <v>1.9083786845853477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1.14E-2</v>
      </c>
      <c r="C19" s="12">
        <v>0.5625</v>
      </c>
      <c r="D19" s="12">
        <v>0.05</v>
      </c>
      <c r="E19" s="1">
        <v>0.38298561662198105</v>
      </c>
      <c r="F19" s="1">
        <v>0.35456610993766291</v>
      </c>
      <c r="G19" s="1">
        <v>15.619396714603154</v>
      </c>
      <c r="H19" s="1">
        <f>2.414*10^(-5)*10^(247.8/(G19+273.15-140))</f>
        <v>1.1178986177553256E-3</v>
      </c>
      <c r="I19" s="1">
        <v>0.78556575515879157</v>
      </c>
      <c r="J19" s="1">
        <v>0.19</v>
      </c>
      <c r="K19" s="1">
        <v>0.245</v>
      </c>
      <c r="L19" s="1">
        <f t="shared" si="1"/>
        <v>0.435</v>
      </c>
      <c r="M19" s="1">
        <v>0.1651</v>
      </c>
      <c r="N19" s="1">
        <v>0.12</v>
      </c>
      <c r="O19" s="7">
        <f t="shared" si="2"/>
        <v>0.33441579069364175</v>
      </c>
      <c r="P19" s="1">
        <f t="shared" si="3"/>
        <v>0.77333333333333332</v>
      </c>
      <c r="Q19" s="1">
        <f t="shared" si="4"/>
        <v>0.29351111111111111</v>
      </c>
      <c r="R19" s="1">
        <f t="shared" si="5"/>
        <v>0.21333333333333332</v>
      </c>
      <c r="S19" s="1">
        <f>MAX(J19:K19)/MIN(J19:K19)</f>
        <v>1.2894736842105263</v>
      </c>
      <c r="T19" s="1">
        <f t="shared" si="7"/>
        <v>0.77551020408163263</v>
      </c>
      <c r="U19" s="1">
        <v>1.8667467129442972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1.14E-2</v>
      </c>
      <c r="C20" s="12">
        <v>0.5625</v>
      </c>
      <c r="D20" s="12">
        <v>0.05</v>
      </c>
      <c r="E20" s="1">
        <v>0.42206006668277912</v>
      </c>
      <c r="F20" s="1">
        <v>0.36976239858566357</v>
      </c>
      <c r="G20" s="1">
        <v>10.615455680423274</v>
      </c>
      <c r="H20" s="1">
        <f>2.414*10^(-5)*10^(247.8/(G20+273.15-140))</f>
        <v>1.2775503659243942E-3</v>
      </c>
      <c r="I20" s="1">
        <v>0.83013518124986296</v>
      </c>
      <c r="J20" s="1">
        <v>0.21</v>
      </c>
      <c r="K20" s="1">
        <v>0.27</v>
      </c>
      <c r="L20" s="1">
        <f t="shared" si="1"/>
        <v>0.48</v>
      </c>
      <c r="M20" s="1">
        <v>0.1588</v>
      </c>
      <c r="N20" s="1">
        <v>0.125</v>
      </c>
      <c r="O20" s="7">
        <f t="shared" si="2"/>
        <v>0.35338902083908602</v>
      </c>
      <c r="P20" s="1">
        <f>L20/C20</f>
        <v>0.85333333333333328</v>
      </c>
      <c r="Q20" s="1">
        <f>M20/C20</f>
        <v>0.28231111111111112</v>
      </c>
      <c r="R20" s="1">
        <f>N20/C20</f>
        <v>0.22222222222222221</v>
      </c>
      <c r="S20" s="1">
        <f>MAX(J20:K20)/MIN(J20:K20)</f>
        <v>1.2857142857142858</v>
      </c>
      <c r="T20" s="1">
        <f t="shared" si="7"/>
        <v>0.77777777777777768</v>
      </c>
      <c r="U20" s="1">
        <v>1.9080875482543802</v>
      </c>
      <c r="V20" s="1"/>
      <c r="W20" s="1"/>
      <c r="X20" s="1"/>
      <c r="Y20" s="1"/>
      <c r="Z20" s="1"/>
    </row>
    <row r="21" spans="1:26" x14ac:dyDescent="0.3">
      <c r="L21" s="1" t="str">
        <f>IF(K21="","",J21+K21)</f>
        <v/>
      </c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1" sqref="B21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1.1379999999999999E-2</v>
      </c>
      <c r="C3" s="12">
        <v>0.625</v>
      </c>
      <c r="D3" s="12">
        <v>0.05</v>
      </c>
      <c r="E3" s="1">
        <v>9.3867541497871368E-2</v>
      </c>
      <c r="F3" s="1">
        <v>0.27396965101921994</v>
      </c>
      <c r="G3" s="1">
        <v>12.819157909702566</v>
      </c>
      <c r="H3" s="1">
        <f>2.414*10^(-5)*10^(247.8/(G3+273.15-140))</f>
        <v>1.2032507940818666E-3</v>
      </c>
      <c r="I3" s="1">
        <v>0.24917834020511131</v>
      </c>
      <c r="J3" s="1">
        <v>0.41499999999999998</v>
      </c>
      <c r="K3" s="1">
        <v>0.36</v>
      </c>
      <c r="L3" s="1">
        <f>J3+K3</f>
        <v>0.77499999999999991</v>
      </c>
      <c r="M3" s="1">
        <v>6.9849999999999995E-2</v>
      </c>
      <c r="N3" s="1">
        <v>0.31</v>
      </c>
      <c r="O3" s="7">
        <f>I3/SQRT(C3*9.81)</f>
        <v>0.10063192403479028</v>
      </c>
      <c r="P3" s="1">
        <f>L3/C3</f>
        <v>1.2399999999999998</v>
      </c>
      <c r="Q3" s="1">
        <f>M3/C3</f>
        <v>0.11176</v>
      </c>
      <c r="R3" s="1">
        <f>N3/C3</f>
        <v>0.496</v>
      </c>
      <c r="S3" s="1">
        <f>MAX(J3:K3)/MIN(J3:K3)</f>
        <v>1.1527777777777777</v>
      </c>
      <c r="T3" s="1">
        <f>J3/K3</f>
        <v>1.1527777777777777</v>
      </c>
      <c r="U3" s="1">
        <v>1.8706670584970806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1.1379999999999999E-2</v>
      </c>
      <c r="C4" s="12">
        <v>0.625</v>
      </c>
      <c r="D4" s="12">
        <v>0.05</v>
      </c>
      <c r="E4" s="1">
        <v>0.11335584192376144</v>
      </c>
      <c r="F4" s="1">
        <v>0.28686255099086999</v>
      </c>
      <c r="G4" s="1">
        <v>10.376927780655155</v>
      </c>
      <c r="H4" s="1">
        <f t="shared" ref="H4:H17" si="0">2.414*10^(-5)*10^(247.8/(G4+273.15-140))</f>
        <v>1.2860046983660712E-3</v>
      </c>
      <c r="I4" s="1">
        <v>0.28738715466144615</v>
      </c>
      <c r="J4" s="1">
        <v>0.38</v>
      </c>
      <c r="K4" s="1">
        <v>0.43</v>
      </c>
      <c r="L4" s="1">
        <f t="shared" ref="L4:L20" si="1">J4+K4</f>
        <v>0.81</v>
      </c>
      <c r="M4" s="1">
        <v>0.13969999999999999</v>
      </c>
      <c r="N4" s="1">
        <v>0.35</v>
      </c>
      <c r="O4" s="7">
        <f t="shared" ref="O4:O20" si="2">I4/SQRT(C4*9.81)</f>
        <v>0.11606274563294464</v>
      </c>
      <c r="P4" s="1">
        <f t="shared" ref="P4:P19" si="3">L4/C4</f>
        <v>1.296</v>
      </c>
      <c r="Q4" s="1">
        <f t="shared" ref="Q4:Q19" si="4">M4/C4</f>
        <v>0.22352</v>
      </c>
      <c r="R4" s="1">
        <f t="shared" ref="R4:R19" si="5">N4/C4</f>
        <v>0.55999999999999994</v>
      </c>
      <c r="S4" s="1">
        <f t="shared" ref="S4:S17" si="6">MAX(J4:K4)/MIN(J4:K4)</f>
        <v>1.131578947368421</v>
      </c>
      <c r="T4" s="1">
        <f t="shared" ref="T4:T20" si="7">J4/K4</f>
        <v>0.88372093023255816</v>
      </c>
      <c r="U4" s="1">
        <v>1.7359717697318591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1.1379999999999999E-2</v>
      </c>
      <c r="C5" s="12">
        <v>0.625</v>
      </c>
      <c r="D5" s="12">
        <v>0.05</v>
      </c>
      <c r="E5" s="1">
        <v>0.12936444543030118</v>
      </c>
      <c r="F5" s="1">
        <v>0.29769588108326905</v>
      </c>
      <c r="G5" s="1">
        <v>11.085418189781244</v>
      </c>
      <c r="H5" s="1">
        <f t="shared" si="0"/>
        <v>1.2611359011055992E-3</v>
      </c>
      <c r="I5" s="1">
        <v>0.31603807448683796</v>
      </c>
      <c r="J5" s="1">
        <v>0.42</v>
      </c>
      <c r="K5" s="1">
        <v>0.36</v>
      </c>
      <c r="L5" s="1">
        <f t="shared" si="1"/>
        <v>0.78</v>
      </c>
      <c r="M5" s="1">
        <v>0.1143</v>
      </c>
      <c r="N5" s="1">
        <v>0.29499999999999998</v>
      </c>
      <c r="O5" s="7">
        <f t="shared" si="2"/>
        <v>0.12763356348582217</v>
      </c>
      <c r="P5" s="1">
        <f t="shared" si="3"/>
        <v>1.248</v>
      </c>
      <c r="Q5" s="1">
        <f t="shared" si="4"/>
        <v>0.18287999999999999</v>
      </c>
      <c r="R5" s="1">
        <f t="shared" si="5"/>
        <v>0.47199999999999998</v>
      </c>
      <c r="S5" s="1">
        <f t="shared" si="6"/>
        <v>1.1666666666666667</v>
      </c>
      <c r="T5" s="1">
        <f t="shared" si="7"/>
        <v>1.1666666666666667</v>
      </c>
      <c r="U5" s="1">
        <v>1.3399723154535355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1.1379999999999999E-2</v>
      </c>
      <c r="C6" s="12">
        <v>0.625</v>
      </c>
      <c r="D6" s="12">
        <v>0.05</v>
      </c>
      <c r="E6" s="1">
        <v>0.1601331759893995</v>
      </c>
      <c r="F6" s="1">
        <v>0.32106721064932509</v>
      </c>
      <c r="G6" s="1">
        <v>10.595389416343238</v>
      </c>
      <c r="H6" s="1">
        <f t="shared" si="0"/>
        <v>1.2782583661368812E-3</v>
      </c>
      <c r="I6" s="1">
        <v>0.3627293219794227</v>
      </c>
      <c r="J6" s="1">
        <v>0.43</v>
      </c>
      <c r="K6" s="1">
        <v>0.35</v>
      </c>
      <c r="L6" s="1">
        <f t="shared" si="1"/>
        <v>0.78</v>
      </c>
      <c r="M6" s="1">
        <v>0.1016</v>
      </c>
      <c r="N6" s="1">
        <v>0.27500000000000002</v>
      </c>
      <c r="O6" s="7">
        <f t="shared" si="2"/>
        <v>0.14649005826340075</v>
      </c>
      <c r="P6" s="1">
        <f t="shared" si="3"/>
        <v>1.248</v>
      </c>
      <c r="Q6" s="1">
        <f t="shared" si="4"/>
        <v>0.16255999999999998</v>
      </c>
      <c r="R6" s="1">
        <f t="shared" si="5"/>
        <v>0.44000000000000006</v>
      </c>
      <c r="S6" s="1">
        <f t="shared" si="6"/>
        <v>1.2285714285714286</v>
      </c>
      <c r="T6" s="1">
        <f t="shared" si="7"/>
        <v>1.2285714285714286</v>
      </c>
      <c r="U6" s="1">
        <v>1.214372488943197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1.1379999999999999E-2</v>
      </c>
      <c r="C7" s="12">
        <v>0.625</v>
      </c>
      <c r="D7" s="12">
        <v>0.05</v>
      </c>
      <c r="E7" s="1">
        <v>0.17403849155908035</v>
      </c>
      <c r="F7" s="1">
        <v>0.32619327317636482</v>
      </c>
      <c r="G7" s="1">
        <v>8.5321361021562048</v>
      </c>
      <c r="H7" s="1">
        <f t="shared" si="0"/>
        <v>1.3543245595428136E-3</v>
      </c>
      <c r="I7" s="1">
        <v>0.3880320620167072</v>
      </c>
      <c r="J7" s="1">
        <v>0.4</v>
      </c>
      <c r="K7" s="1">
        <v>0.36</v>
      </c>
      <c r="L7" s="1">
        <f t="shared" si="1"/>
        <v>0.76</v>
      </c>
      <c r="M7" s="1">
        <v>0.13969999999999999</v>
      </c>
      <c r="N7" s="1">
        <v>0.3</v>
      </c>
      <c r="O7" s="7">
        <f t="shared" si="2"/>
        <v>0.15670869689470435</v>
      </c>
      <c r="P7" s="1">
        <f t="shared" si="3"/>
        <v>1.216</v>
      </c>
      <c r="Q7" s="1">
        <f t="shared" si="4"/>
        <v>0.22352</v>
      </c>
      <c r="R7" s="1">
        <f t="shared" si="5"/>
        <v>0.48</v>
      </c>
      <c r="S7" s="1">
        <f t="shared" si="6"/>
        <v>1.1111111111111112</v>
      </c>
      <c r="T7" s="1">
        <f t="shared" si="7"/>
        <v>1.1111111111111112</v>
      </c>
      <c r="U7" s="1">
        <v>1.9831849975665647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1.1379999999999999E-2</v>
      </c>
      <c r="C8" s="12">
        <v>0.625</v>
      </c>
      <c r="D8" s="12">
        <v>0.05</v>
      </c>
      <c r="E8" s="1">
        <v>0.1878599952180196</v>
      </c>
      <c r="F8" s="1">
        <v>0.33663409511421882</v>
      </c>
      <c r="G8" s="1">
        <v>10.918167802153988</v>
      </c>
      <c r="H8" s="1">
        <f t="shared" si="0"/>
        <v>1.2669409205738956E-3</v>
      </c>
      <c r="I8" s="1">
        <v>0.40585743705281563</v>
      </c>
      <c r="J8" s="1">
        <v>0.34</v>
      </c>
      <c r="K8" s="1">
        <v>0.375</v>
      </c>
      <c r="L8" s="1">
        <f t="shared" si="1"/>
        <v>0.71500000000000008</v>
      </c>
      <c r="M8" s="1">
        <v>0.1143</v>
      </c>
      <c r="N8" s="1">
        <v>0.18</v>
      </c>
      <c r="O8" s="7">
        <f t="shared" si="2"/>
        <v>0.16390756411987625</v>
      </c>
      <c r="P8" s="1">
        <f t="shared" si="3"/>
        <v>1.1440000000000001</v>
      </c>
      <c r="Q8" s="1">
        <f t="shared" si="4"/>
        <v>0.18287999999999999</v>
      </c>
      <c r="R8" s="1">
        <f t="shared" si="5"/>
        <v>0.28799999999999998</v>
      </c>
      <c r="S8" s="1">
        <f t="shared" si="6"/>
        <v>1.1029411764705881</v>
      </c>
      <c r="T8" s="1">
        <f t="shared" si="7"/>
        <v>0.90666666666666673</v>
      </c>
      <c r="U8" s="1">
        <v>1.2024418270858228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1.1379999999999999E-2</v>
      </c>
      <c r="C9" s="12">
        <v>0.625</v>
      </c>
      <c r="D9" s="12">
        <v>0.05</v>
      </c>
      <c r="E9" s="1">
        <v>0.19858618928957561</v>
      </c>
      <c r="F9" s="1">
        <v>0.3377620216677828</v>
      </c>
      <c r="G9" s="1">
        <v>12.757973256864</v>
      </c>
      <c r="H9" s="1">
        <f t="shared" si="0"/>
        <v>1.2052247229860458E-3</v>
      </c>
      <c r="I9" s="1">
        <v>0.42759786541478922</v>
      </c>
      <c r="J9" s="1">
        <v>0.37</v>
      </c>
      <c r="K9" s="1">
        <v>0.33</v>
      </c>
      <c r="L9" s="1">
        <f t="shared" si="1"/>
        <v>0.7</v>
      </c>
      <c r="M9" s="1">
        <v>0.127</v>
      </c>
      <c r="N9" s="1">
        <v>0.24</v>
      </c>
      <c r="O9" s="7">
        <f t="shared" si="2"/>
        <v>0.17268754529161476</v>
      </c>
      <c r="P9" s="1">
        <f t="shared" si="3"/>
        <v>1.1199999999999999</v>
      </c>
      <c r="Q9" s="1">
        <f t="shared" si="4"/>
        <v>0.20319999999999999</v>
      </c>
      <c r="R9" s="1">
        <f t="shared" si="5"/>
        <v>0.38400000000000001</v>
      </c>
      <c r="S9" s="1">
        <f t="shared" si="6"/>
        <v>1.1212121212121211</v>
      </c>
      <c r="T9" s="1">
        <f t="shared" si="7"/>
        <v>1.1212121212121211</v>
      </c>
      <c r="U9" s="1">
        <v>1.5881082290505761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1.1379999999999999E-2</v>
      </c>
      <c r="C10" s="12">
        <v>0.625</v>
      </c>
      <c r="D10" s="12">
        <v>0.05</v>
      </c>
      <c r="E10" s="1">
        <v>0.22079815847616555</v>
      </c>
      <c r="F10" s="1">
        <v>0.35339469068998419</v>
      </c>
      <c r="G10" s="1">
        <v>13.188752019507222</v>
      </c>
      <c r="H10" s="1">
        <f t="shared" si="0"/>
        <v>1.1914302968856335E-3</v>
      </c>
      <c r="I10" s="1">
        <v>0.45439414660766969</v>
      </c>
      <c r="J10" s="1">
        <v>0.31</v>
      </c>
      <c r="K10" s="1">
        <v>0.36</v>
      </c>
      <c r="L10" s="1">
        <f t="shared" si="1"/>
        <v>0.66999999999999993</v>
      </c>
      <c r="M10" s="1">
        <v>0.13339999999999999</v>
      </c>
      <c r="N10" s="1">
        <v>0.17499999999999999</v>
      </c>
      <c r="O10" s="7">
        <f t="shared" si="2"/>
        <v>0.18350935801898563</v>
      </c>
      <c r="P10" s="1">
        <f t="shared" si="3"/>
        <v>1.0719999999999998</v>
      </c>
      <c r="Q10" s="1">
        <f t="shared" si="4"/>
        <v>0.21343999999999999</v>
      </c>
      <c r="R10" s="1">
        <f t="shared" si="5"/>
        <v>0.27999999999999997</v>
      </c>
      <c r="S10" s="1">
        <f t="shared" si="6"/>
        <v>1.161290322580645</v>
      </c>
      <c r="T10" s="1">
        <f t="shared" si="7"/>
        <v>0.86111111111111116</v>
      </c>
      <c r="U10" s="1">
        <v>1.6848965183574021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1.1379999999999999E-2</v>
      </c>
      <c r="C11" s="12">
        <v>0.625</v>
      </c>
      <c r="D11" s="12">
        <v>0.05</v>
      </c>
      <c r="E11" s="1">
        <v>0.26600370072499774</v>
      </c>
      <c r="F11" s="1">
        <v>0.37888908329362442</v>
      </c>
      <c r="G11" s="1">
        <v>12.152066490866872</v>
      </c>
      <c r="H11" s="1">
        <f t="shared" si="0"/>
        <v>1.2250393464483254E-3</v>
      </c>
      <c r="I11" s="1">
        <v>0.51059068582608269</v>
      </c>
      <c r="J11" s="1">
        <v>0.3</v>
      </c>
      <c r="K11" s="1">
        <v>0.34</v>
      </c>
      <c r="L11" s="1">
        <f t="shared" si="1"/>
        <v>0.64</v>
      </c>
      <c r="M11" s="1">
        <v>0.13969999999999999</v>
      </c>
      <c r="N11" s="1">
        <v>0.14000000000000001</v>
      </c>
      <c r="O11" s="7">
        <f t="shared" si="2"/>
        <v>0.20620461259444511</v>
      </c>
      <c r="P11" s="1">
        <f t="shared" si="3"/>
        <v>1.024</v>
      </c>
      <c r="Q11" s="1">
        <f t="shared" si="4"/>
        <v>0.22352</v>
      </c>
      <c r="R11" s="1">
        <f t="shared" si="5"/>
        <v>0.22400000000000003</v>
      </c>
      <c r="S11" s="1">
        <f t="shared" si="6"/>
        <v>1.1333333333333335</v>
      </c>
      <c r="T11" s="1">
        <f t="shared" si="7"/>
        <v>0.88235294117647045</v>
      </c>
      <c r="U11" s="1">
        <v>1.8235528517081094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1.1379999999999999E-2</v>
      </c>
      <c r="C12" s="12">
        <v>0.625</v>
      </c>
      <c r="D12" s="12">
        <v>0.05</v>
      </c>
      <c r="E12" s="1">
        <v>0.2841880056115465</v>
      </c>
      <c r="F12" s="1">
        <v>0.38460107120677284</v>
      </c>
      <c r="G12" s="1">
        <v>10.608552803864308</v>
      </c>
      <c r="H12" s="1">
        <f t="shared" si="0"/>
        <v>1.2777938543233681E-3</v>
      </c>
      <c r="I12" s="1">
        <v>0.53739368237013607</v>
      </c>
      <c r="J12" s="1">
        <v>0.28000000000000003</v>
      </c>
      <c r="K12" s="1">
        <v>0.33</v>
      </c>
      <c r="L12" s="1">
        <f t="shared" si="1"/>
        <v>0.6100000000000001</v>
      </c>
      <c r="M12" s="1">
        <v>0.13339999999999999</v>
      </c>
      <c r="N12" s="1">
        <v>0.17</v>
      </c>
      <c r="O12" s="7">
        <f t="shared" si="2"/>
        <v>0.21702913735011084</v>
      </c>
      <c r="P12" s="1">
        <f t="shared" si="3"/>
        <v>0.9760000000000002</v>
      </c>
      <c r="Q12" s="1">
        <f t="shared" si="4"/>
        <v>0.21343999999999999</v>
      </c>
      <c r="R12" s="1">
        <f t="shared" si="5"/>
        <v>0.27200000000000002</v>
      </c>
      <c r="S12" s="1">
        <f t="shared" si="6"/>
        <v>1.1785714285714286</v>
      </c>
      <c r="T12" s="1">
        <f t="shared" si="7"/>
        <v>0.84848484848484851</v>
      </c>
      <c r="U12" s="1">
        <v>1.5639451395076727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1.1379999999999999E-2</v>
      </c>
      <c r="C13" s="12">
        <v>0.625</v>
      </c>
      <c r="D13" s="12">
        <v>0.05</v>
      </c>
      <c r="E13" s="1">
        <v>0.32758540580005119</v>
      </c>
      <c r="F13" s="1">
        <v>0.40807937630700691</v>
      </c>
      <c r="G13" s="1">
        <v>13.751886806989917</v>
      </c>
      <c r="H13" s="1">
        <f t="shared" si="0"/>
        <v>1.1737548788489374E-3</v>
      </c>
      <c r="I13" s="1">
        <v>0.58381762304917428</v>
      </c>
      <c r="J13" s="1">
        <v>0.36</v>
      </c>
      <c r="K13" s="1">
        <v>0.31</v>
      </c>
      <c r="L13" s="1">
        <f t="shared" si="1"/>
        <v>0.66999999999999993</v>
      </c>
      <c r="M13" s="1">
        <v>0.20319999999999999</v>
      </c>
      <c r="N13" s="1">
        <v>0.21</v>
      </c>
      <c r="O13" s="7">
        <f t="shared" si="2"/>
        <v>0.23577767892865675</v>
      </c>
      <c r="P13" s="1">
        <f t="shared" si="3"/>
        <v>1.0719999999999998</v>
      </c>
      <c r="Q13" s="1">
        <f t="shared" si="4"/>
        <v>0.32511999999999996</v>
      </c>
      <c r="R13" s="1">
        <f t="shared" si="5"/>
        <v>0.33599999999999997</v>
      </c>
      <c r="S13" s="1">
        <f t="shared" si="6"/>
        <v>1.161290322580645</v>
      </c>
      <c r="T13" s="1">
        <f t="shared" si="7"/>
        <v>1.161290322580645</v>
      </c>
      <c r="U13" s="1">
        <v>1.7789240280911784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1.1379999999999999E-2</v>
      </c>
      <c r="C14" s="12">
        <v>0.625</v>
      </c>
      <c r="D14" s="12">
        <v>0.05</v>
      </c>
      <c r="E14" s="1">
        <v>0.32936846119506419</v>
      </c>
      <c r="F14" s="1">
        <v>0.38866906398211903</v>
      </c>
      <c r="G14" s="1">
        <v>13.313668346404981</v>
      </c>
      <c r="H14" s="1">
        <f t="shared" si="0"/>
        <v>1.1874748671409764E-3</v>
      </c>
      <c r="I14" s="1">
        <v>0.61631017554300638</v>
      </c>
      <c r="J14" s="1">
        <v>0.27</v>
      </c>
      <c r="K14" s="1">
        <v>0.35</v>
      </c>
      <c r="L14" s="1">
        <f t="shared" si="1"/>
        <v>0.62</v>
      </c>
      <c r="M14" s="1">
        <v>0.1651</v>
      </c>
      <c r="N14" s="1">
        <v>0.2</v>
      </c>
      <c r="O14" s="7">
        <f t="shared" si="2"/>
        <v>0.24889995942689033</v>
      </c>
      <c r="P14" s="1">
        <f t="shared" si="3"/>
        <v>0.99199999999999999</v>
      </c>
      <c r="Q14" s="1">
        <f t="shared" si="4"/>
        <v>0.26416000000000001</v>
      </c>
      <c r="R14" s="1">
        <f t="shared" si="5"/>
        <v>0.32</v>
      </c>
      <c r="S14" s="1">
        <f t="shared" si="6"/>
        <v>1.2962962962962961</v>
      </c>
      <c r="T14" s="1">
        <f t="shared" si="7"/>
        <v>0.77142857142857157</v>
      </c>
      <c r="U14" s="1">
        <v>1.8383941224777254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1.1379999999999999E-2</v>
      </c>
      <c r="C15" s="12">
        <v>0.625</v>
      </c>
      <c r="D15" s="12">
        <v>0.05</v>
      </c>
      <c r="E15" s="1">
        <v>0.34966076009907349</v>
      </c>
      <c r="F15" s="1">
        <v>0.39836756526908407</v>
      </c>
      <c r="G15" s="1">
        <v>14.964294153101251</v>
      </c>
      <c r="H15" s="1">
        <f t="shared" si="0"/>
        <v>1.1370238588607484E-3</v>
      </c>
      <c r="I15" s="1">
        <v>0.6383520065087066</v>
      </c>
      <c r="J15" s="1">
        <v>0.27</v>
      </c>
      <c r="K15" s="1">
        <v>0.32</v>
      </c>
      <c r="L15" s="1">
        <f t="shared" si="1"/>
        <v>0.59000000000000008</v>
      </c>
      <c r="M15" s="1">
        <v>0.17150000000000001</v>
      </c>
      <c r="N15" s="1">
        <v>0.18</v>
      </c>
      <c r="O15" s="7">
        <f t="shared" si="2"/>
        <v>0.25780166355375062</v>
      </c>
      <c r="P15" s="1">
        <f t="shared" si="3"/>
        <v>0.94400000000000017</v>
      </c>
      <c r="Q15" s="1">
        <f t="shared" si="4"/>
        <v>0.27440000000000003</v>
      </c>
      <c r="R15" s="1">
        <f t="shared" si="5"/>
        <v>0.28799999999999998</v>
      </c>
      <c r="S15" s="1">
        <f t="shared" si="6"/>
        <v>1.1851851851851851</v>
      </c>
      <c r="T15" s="1">
        <f t="shared" si="7"/>
        <v>0.84375</v>
      </c>
      <c r="U15" s="1">
        <v>1.8611394757645383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1.1379999999999999E-2</v>
      </c>
      <c r="C16" s="12">
        <v>0.625</v>
      </c>
      <c r="D16" s="12">
        <v>0.05</v>
      </c>
      <c r="E16" s="1">
        <v>0.34478959173198176</v>
      </c>
      <c r="F16" s="1">
        <v>0.37470343754637858</v>
      </c>
      <c r="G16" s="1">
        <v>14.984344935417123</v>
      </c>
      <c r="H16" s="1">
        <f t="shared" si="0"/>
        <v>1.1364311356504772E-3</v>
      </c>
      <c r="I16" s="1">
        <v>0.66921207970805296</v>
      </c>
      <c r="J16" s="1">
        <v>0.38</v>
      </c>
      <c r="K16" s="1">
        <v>0.33</v>
      </c>
      <c r="L16" s="1">
        <f t="shared" si="1"/>
        <v>0.71</v>
      </c>
      <c r="M16" s="1">
        <v>0.1842</v>
      </c>
      <c r="N16" s="1">
        <v>0.22</v>
      </c>
      <c r="O16" s="7">
        <f t="shared" si="2"/>
        <v>0.27026465909079606</v>
      </c>
      <c r="P16" s="1">
        <f t="shared" si="3"/>
        <v>1.1359999999999999</v>
      </c>
      <c r="Q16" s="1">
        <f t="shared" si="4"/>
        <v>0.29471999999999998</v>
      </c>
      <c r="R16" s="1">
        <f t="shared" si="5"/>
        <v>0.35199999999999998</v>
      </c>
      <c r="S16" s="1">
        <f t="shared" si="6"/>
        <v>1.1515151515151514</v>
      </c>
      <c r="T16" s="1">
        <f t="shared" si="7"/>
        <v>1.1515151515151514</v>
      </c>
      <c r="U16" s="1">
        <v>2.5242897574490311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1.1379999999999999E-2</v>
      </c>
      <c r="C17" s="12">
        <v>0.625</v>
      </c>
      <c r="D17" s="12">
        <v>0.05</v>
      </c>
      <c r="E17" s="1">
        <v>0.3035059983324378</v>
      </c>
      <c r="F17" s="1">
        <v>0.31342436187424183</v>
      </c>
      <c r="G17" s="1">
        <v>15.6632011586969</v>
      </c>
      <c r="H17" s="1">
        <f t="shared" si="0"/>
        <v>1.1166372625786986E-3</v>
      </c>
      <c r="I17" s="1">
        <v>0.7042580667020073</v>
      </c>
      <c r="J17" s="1">
        <v>0.26</v>
      </c>
      <c r="K17" s="1">
        <v>0.33</v>
      </c>
      <c r="L17" s="1">
        <f t="shared" si="1"/>
        <v>0.59000000000000008</v>
      </c>
      <c r="M17" s="1">
        <v>0.17780000000000001</v>
      </c>
      <c r="N17" s="1">
        <v>0.16</v>
      </c>
      <c r="O17" s="7">
        <f t="shared" si="2"/>
        <v>0.28441815693493777</v>
      </c>
      <c r="P17" s="1">
        <f t="shared" si="3"/>
        <v>0.94400000000000017</v>
      </c>
      <c r="Q17" s="1">
        <f t="shared" si="4"/>
        <v>0.28448000000000001</v>
      </c>
      <c r="R17" s="1">
        <f t="shared" si="5"/>
        <v>0.25600000000000001</v>
      </c>
      <c r="S17" s="1">
        <f t="shared" si="6"/>
        <v>1.2692307692307692</v>
      </c>
      <c r="T17" s="1">
        <f t="shared" si="7"/>
        <v>0.78787878787878785</v>
      </c>
      <c r="U17" s="1">
        <v>2.0070374155109261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1.1379999999999999E-2</v>
      </c>
      <c r="C18" s="12">
        <v>0.625</v>
      </c>
      <c r="D18" s="12">
        <v>0.05</v>
      </c>
      <c r="E18" s="1">
        <v>0.33763172816346765</v>
      </c>
      <c r="F18" s="1">
        <v>0.33226368907251763</v>
      </c>
      <c r="G18" s="1">
        <v>16.659354346139029</v>
      </c>
      <c r="H18" s="1">
        <f>2.414*10^(-5)*10^(247.8/(G18+273.15-140))</f>
        <v>1.0885279425603331E-3</v>
      </c>
      <c r="I18" s="1">
        <v>0.73902251684702458</v>
      </c>
      <c r="J18" s="1">
        <v>0.28999999999999998</v>
      </c>
      <c r="K18" s="1">
        <v>0.34</v>
      </c>
      <c r="L18" s="1">
        <f t="shared" si="1"/>
        <v>0.63</v>
      </c>
      <c r="M18" s="1">
        <v>0.1842</v>
      </c>
      <c r="N18" s="1">
        <v>0.2</v>
      </c>
      <c r="O18" s="7">
        <f t="shared" si="2"/>
        <v>0.29845795470879288</v>
      </c>
      <c r="P18" s="1">
        <f t="shared" si="3"/>
        <v>1.008</v>
      </c>
      <c r="Q18" s="1">
        <f t="shared" si="4"/>
        <v>0.29471999999999998</v>
      </c>
      <c r="R18" s="1">
        <f t="shared" si="5"/>
        <v>0.32</v>
      </c>
      <c r="S18" s="1">
        <f>MAX(J18:K18)/MIN(J18:K18)</f>
        <v>1.1724137931034484</v>
      </c>
      <c r="T18" s="1">
        <f t="shared" si="7"/>
        <v>0.85294117647058809</v>
      </c>
      <c r="U18" s="1">
        <v>1.8710304146554468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1.1379999999999999E-2</v>
      </c>
      <c r="C19" s="12">
        <v>0.625</v>
      </c>
      <c r="D19" s="12">
        <v>0.05</v>
      </c>
      <c r="E19" s="1">
        <v>0.37507348414098657</v>
      </c>
      <c r="F19" s="1">
        <v>0.34774902329007318</v>
      </c>
      <c r="G19" s="1">
        <v>15.858799185071602</v>
      </c>
      <c r="H19" s="1">
        <f>2.414*10^(-5)*10^(247.8/(G19+273.15-140))</f>
        <v>1.1110313314891499E-3</v>
      </c>
      <c r="I19" s="1">
        <v>0.78441835194274756</v>
      </c>
      <c r="J19" s="1">
        <v>0.33500000000000002</v>
      </c>
      <c r="K19" s="1">
        <v>0.28999999999999998</v>
      </c>
      <c r="L19" s="1">
        <f t="shared" si="1"/>
        <v>0.625</v>
      </c>
      <c r="M19" s="1">
        <v>0.1905</v>
      </c>
      <c r="N19" s="1">
        <v>0.16</v>
      </c>
      <c r="O19" s="7">
        <f t="shared" si="2"/>
        <v>0.31679129068449724</v>
      </c>
      <c r="P19" s="1">
        <f t="shared" si="3"/>
        <v>1</v>
      </c>
      <c r="Q19" s="1">
        <f t="shared" si="4"/>
        <v>0.30480000000000002</v>
      </c>
      <c r="R19" s="1">
        <f t="shared" si="5"/>
        <v>0.25600000000000001</v>
      </c>
      <c r="S19" s="1">
        <f>MAX(J19:K19)/MIN(J19:K19)</f>
        <v>1.1551724137931036</v>
      </c>
      <c r="T19" s="1">
        <f t="shared" si="7"/>
        <v>1.1551724137931036</v>
      </c>
      <c r="U19" s="1">
        <v>1.8436856320097124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1.1379999999999999E-2</v>
      </c>
      <c r="C20" s="12">
        <v>0.625</v>
      </c>
      <c r="D20" s="12">
        <v>0.05</v>
      </c>
      <c r="E20" s="1">
        <v>0.42249912033787035</v>
      </c>
      <c r="F20" s="1">
        <v>0.3714923916134541</v>
      </c>
      <c r="G20" s="1">
        <v>16.704313357671047</v>
      </c>
      <c r="H20" s="1">
        <f>2.414*10^(-5)*10^(247.8/(G20+273.15-140))</f>
        <v>1.0872848111503342E-3</v>
      </c>
      <c r="I20" s="1">
        <v>0.82712888461568945</v>
      </c>
      <c r="J20" s="1">
        <v>0.33</v>
      </c>
      <c r="K20" s="1">
        <v>0.31</v>
      </c>
      <c r="L20" s="1">
        <f t="shared" si="1"/>
        <v>0.64</v>
      </c>
      <c r="M20" s="1">
        <v>0.1842</v>
      </c>
      <c r="N20" s="1">
        <v>0.15</v>
      </c>
      <c r="O20" s="7">
        <f t="shared" si="2"/>
        <v>0.33404015379150315</v>
      </c>
      <c r="P20" s="1">
        <f>L20/C20</f>
        <v>1.024</v>
      </c>
      <c r="Q20" s="1">
        <f>M20/C20</f>
        <v>0.29471999999999998</v>
      </c>
      <c r="R20" s="1">
        <f>N20/C20</f>
        <v>0.24</v>
      </c>
      <c r="S20" s="1">
        <f>MAX(J20:K20)/MIN(J20:K20)</f>
        <v>1.0645161290322582</v>
      </c>
      <c r="T20" s="1">
        <f t="shared" si="7"/>
        <v>1.0645161290322582</v>
      </c>
      <c r="U20" s="1">
        <v>1.7326006116293053</v>
      </c>
      <c r="V20" s="1"/>
      <c r="W20" s="1"/>
      <c r="X20" s="1"/>
      <c r="Y20" s="1"/>
      <c r="Z20" s="1"/>
    </row>
    <row r="21" spans="1:26" x14ac:dyDescent="0.3"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1" sqref="B21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1.1650000000000001E-2</v>
      </c>
      <c r="C3" s="12">
        <v>0.6875</v>
      </c>
      <c r="D3" s="12">
        <v>0.05</v>
      </c>
      <c r="E3" s="1">
        <v>9.0887517262606243E-2</v>
      </c>
      <c r="F3" s="1">
        <v>0.27075299199733838</v>
      </c>
      <c r="G3" s="1">
        <v>8.5830509662628156</v>
      </c>
      <c r="H3" s="1">
        <f>2.414*10^(-5)*10^(247.8/(G3+273.15-140))</f>
        <v>1.3523666888967576E-3</v>
      </c>
      <c r="I3" s="1">
        <v>0.24413400593287818</v>
      </c>
      <c r="J3" s="1">
        <v>0.4</v>
      </c>
      <c r="K3" s="1">
        <v>0.44</v>
      </c>
      <c r="L3" s="1">
        <f>J3+K3</f>
        <v>0.84000000000000008</v>
      </c>
      <c r="M3" s="1">
        <v>6.3500000000000001E-2</v>
      </c>
      <c r="N3" s="1">
        <v>0.28999999999999998</v>
      </c>
      <c r="O3" s="7">
        <f>I3/SQRT(C3*9.81)</f>
        <v>9.4006400192885989E-2</v>
      </c>
      <c r="P3" s="1">
        <f>L3/C3</f>
        <v>1.2218181818181819</v>
      </c>
      <c r="Q3" s="1">
        <f>M3/C3</f>
        <v>9.236363636363637E-2</v>
      </c>
      <c r="R3" s="1">
        <f>N3/C3</f>
        <v>0.42181818181818181</v>
      </c>
      <c r="S3" s="1">
        <f>MAX(J3:K3)/MIN(J3:K3)</f>
        <v>1.0999999999999999</v>
      </c>
      <c r="T3" s="1">
        <f>J3/K3</f>
        <v>0.90909090909090917</v>
      </c>
      <c r="U3" s="1">
        <v>1.5753724023518316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1.1650000000000001E-2</v>
      </c>
      <c r="C4" s="12">
        <v>0.6875</v>
      </c>
      <c r="D4" s="12">
        <v>0.05</v>
      </c>
      <c r="E4" s="1">
        <v>0.11449623645937596</v>
      </c>
      <c r="F4" s="1">
        <v>0.28742519262369209</v>
      </c>
      <c r="G4" s="1">
        <v>10.203938214284026</v>
      </c>
      <c r="H4" s="1">
        <f t="shared" ref="H4:H16" si="0">2.414*10^(-5)*10^(247.8/(G4+273.15-140))</f>
        <v>1.292188827768784E-3</v>
      </c>
      <c r="I4" s="1">
        <v>0.28971013080712671</v>
      </c>
      <c r="J4" s="1">
        <v>0.4</v>
      </c>
      <c r="K4" s="1">
        <v>0.37</v>
      </c>
      <c r="L4" s="1">
        <f t="shared" ref="L4:L19" si="1">J4+K4</f>
        <v>0.77</v>
      </c>
      <c r="M4" s="1">
        <v>8.8900000000000007E-2</v>
      </c>
      <c r="N4" s="1">
        <v>0.29499999999999998</v>
      </c>
      <c r="O4" s="7">
        <f t="shared" ref="O4:O19" si="2">I4/SQRT(C4*9.81)</f>
        <v>0.11155597268197016</v>
      </c>
      <c r="P4" s="1">
        <f t="shared" ref="P4:P18" si="3">L4/C4</f>
        <v>1.1200000000000001</v>
      </c>
      <c r="Q4" s="1">
        <f t="shared" ref="Q4:Q18" si="4">M4/C4</f>
        <v>0.12930909090909093</v>
      </c>
      <c r="R4" s="1">
        <f t="shared" ref="R4:R18" si="5">N4/C4</f>
        <v>0.42909090909090908</v>
      </c>
      <c r="S4" s="1">
        <f t="shared" ref="S4:S16" si="6">MAX(J4:K4)/MIN(J4:K4)</f>
        <v>1.0810810810810811</v>
      </c>
      <c r="T4" s="1">
        <f t="shared" ref="T4:T19" si="7">J4/K4</f>
        <v>1.0810810810810811</v>
      </c>
      <c r="U4" s="1">
        <v>1.1072219756915653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1.1650000000000001E-2</v>
      </c>
      <c r="C5" s="12">
        <v>0.6875</v>
      </c>
      <c r="D5" s="12">
        <v>0.05</v>
      </c>
      <c r="E5" s="1">
        <v>0.12845176652805929</v>
      </c>
      <c r="F5" s="1">
        <v>0.2978649345667741</v>
      </c>
      <c r="G5" s="1">
        <v>11.194868424359434</v>
      </c>
      <c r="H5" s="1">
        <f t="shared" si="0"/>
        <v>1.2573586911837945E-3</v>
      </c>
      <c r="I5" s="1">
        <v>0.3136302925409265</v>
      </c>
      <c r="J5" s="1">
        <v>0.44</v>
      </c>
      <c r="K5" s="1">
        <v>0.39500000000000002</v>
      </c>
      <c r="L5" s="1">
        <f t="shared" si="1"/>
        <v>0.83499999999999996</v>
      </c>
      <c r="M5" s="1">
        <v>0.1207</v>
      </c>
      <c r="N5" s="1">
        <v>0.37</v>
      </c>
      <c r="O5" s="7">
        <f t="shared" si="2"/>
        <v>0.12076668582303246</v>
      </c>
      <c r="P5" s="1">
        <f t="shared" si="3"/>
        <v>1.2145454545454546</v>
      </c>
      <c r="Q5" s="1">
        <f t="shared" si="4"/>
        <v>0.17556363636363637</v>
      </c>
      <c r="R5" s="1">
        <f t="shared" si="5"/>
        <v>0.53818181818181821</v>
      </c>
      <c r="S5" s="1">
        <f t="shared" si="6"/>
        <v>1.1139240506329113</v>
      </c>
      <c r="T5" s="1">
        <f t="shared" si="7"/>
        <v>1.1139240506329113</v>
      </c>
      <c r="U5" s="1">
        <v>1.6065419111467043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1.1650000000000001E-2</v>
      </c>
      <c r="C6" s="12">
        <v>0.6875</v>
      </c>
      <c r="D6" s="12">
        <v>0.05</v>
      </c>
      <c r="E6" s="1">
        <v>0.15795571914947609</v>
      </c>
      <c r="F6" s="1">
        <v>0.31811482055837437</v>
      </c>
      <c r="G6" s="1">
        <v>10.831413883633038</v>
      </c>
      <c r="H6" s="1">
        <f t="shared" si="0"/>
        <v>1.2699678777501389E-3</v>
      </c>
      <c r="I6" s="1">
        <v>0.36111768213918982</v>
      </c>
      <c r="J6" s="1">
        <v>0.37</v>
      </c>
      <c r="K6" s="1">
        <v>0.30499999999999999</v>
      </c>
      <c r="L6" s="1">
        <f t="shared" si="1"/>
        <v>0.67500000000000004</v>
      </c>
      <c r="M6" s="1">
        <v>0.1143</v>
      </c>
      <c r="N6" s="1">
        <v>0.19</v>
      </c>
      <c r="O6" s="7">
        <f t="shared" si="2"/>
        <v>0.1390522111583157</v>
      </c>
      <c r="P6" s="1">
        <f t="shared" si="3"/>
        <v>0.98181818181818192</v>
      </c>
      <c r="Q6" s="1">
        <f t="shared" si="4"/>
        <v>0.16625454545454546</v>
      </c>
      <c r="R6" s="1">
        <f t="shared" si="5"/>
        <v>0.27636363636363637</v>
      </c>
      <c r="S6" s="1">
        <f t="shared" si="6"/>
        <v>1.2131147540983607</v>
      </c>
      <c r="T6" s="1">
        <f t="shared" si="7"/>
        <v>1.2131147540983607</v>
      </c>
      <c r="U6" s="1">
        <v>1.510758680239157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1.1650000000000001E-2</v>
      </c>
      <c r="C7" s="12">
        <v>0.6875</v>
      </c>
      <c r="D7" s="12">
        <v>0.05</v>
      </c>
      <c r="E7" s="1">
        <v>0.17478900862586053</v>
      </c>
      <c r="F7" s="1">
        <v>0.32496379943513432</v>
      </c>
      <c r="G7" s="1">
        <v>8.236353905995685</v>
      </c>
      <c r="H7" s="1">
        <f t="shared" si="0"/>
        <v>1.3657828524105842E-3</v>
      </c>
      <c r="I7" s="1">
        <v>0.39117981517199729</v>
      </c>
      <c r="J7" s="1">
        <v>0.41</v>
      </c>
      <c r="K7" s="1">
        <v>0.375</v>
      </c>
      <c r="L7" s="1">
        <f t="shared" si="1"/>
        <v>0.78499999999999992</v>
      </c>
      <c r="M7" s="1">
        <v>0.1588</v>
      </c>
      <c r="N7" s="1">
        <v>0.19500000000000001</v>
      </c>
      <c r="O7" s="7">
        <f t="shared" si="2"/>
        <v>0.15062795578977381</v>
      </c>
      <c r="P7" s="1">
        <f t="shared" si="3"/>
        <v>1.1418181818181816</v>
      </c>
      <c r="Q7" s="1">
        <f t="shared" si="4"/>
        <v>0.23098181818181818</v>
      </c>
      <c r="R7" s="1">
        <f t="shared" si="5"/>
        <v>0.28363636363636363</v>
      </c>
      <c r="S7" s="1">
        <f t="shared" si="6"/>
        <v>1.0933333333333333</v>
      </c>
      <c r="T7" s="1">
        <f t="shared" si="7"/>
        <v>1.0933333333333333</v>
      </c>
      <c r="U7" s="1">
        <v>1.7090282058132604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1.1650000000000001E-2</v>
      </c>
      <c r="C8" s="12">
        <v>0.6875</v>
      </c>
      <c r="D8" s="12">
        <v>0.05</v>
      </c>
      <c r="E8" s="1">
        <v>0.18431993282840467</v>
      </c>
      <c r="F8" s="1">
        <v>0.33462448404280787</v>
      </c>
      <c r="G8" s="1">
        <v>11.748905504666801</v>
      </c>
      <c r="H8" s="1">
        <f t="shared" si="0"/>
        <v>1.2384974333478648E-3</v>
      </c>
      <c r="I8" s="1">
        <v>0.4006008724146165</v>
      </c>
      <c r="J8" s="1">
        <v>0.34</v>
      </c>
      <c r="K8" s="1">
        <v>0.39</v>
      </c>
      <c r="L8" s="1">
        <f t="shared" si="1"/>
        <v>0.73</v>
      </c>
      <c r="M8" s="1">
        <v>0.127</v>
      </c>
      <c r="N8" s="1">
        <v>0.3</v>
      </c>
      <c r="O8" s="7">
        <f t="shared" si="2"/>
        <v>0.15425563426088873</v>
      </c>
      <c r="P8" s="1">
        <f t="shared" si="3"/>
        <v>1.0618181818181818</v>
      </c>
      <c r="Q8" s="1">
        <f t="shared" si="4"/>
        <v>0.18472727272727274</v>
      </c>
      <c r="R8" s="1">
        <f t="shared" si="5"/>
        <v>0.43636363636363634</v>
      </c>
      <c r="S8" s="1">
        <f t="shared" si="6"/>
        <v>1.1470588235294117</v>
      </c>
      <c r="T8" s="1">
        <f t="shared" si="7"/>
        <v>0.87179487179487181</v>
      </c>
      <c r="U8" s="1">
        <v>1.9170398188458087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1.1650000000000001E-2</v>
      </c>
      <c r="C9" s="12">
        <v>0.6875</v>
      </c>
      <c r="D9" s="12">
        <v>0.05</v>
      </c>
      <c r="E9" s="1">
        <v>0.20446202458895674</v>
      </c>
      <c r="F9" s="1">
        <v>0.34553875971057452</v>
      </c>
      <c r="G9" s="1">
        <v>11.094315826892812</v>
      </c>
      <c r="H9" s="1">
        <f t="shared" si="0"/>
        <v>1.2608281993627612E-3</v>
      </c>
      <c r="I9" s="1">
        <v>0.4303414597281815</v>
      </c>
      <c r="J9" s="1">
        <v>0.42</v>
      </c>
      <c r="K9" s="1">
        <v>0.35</v>
      </c>
      <c r="L9" s="1">
        <f t="shared" si="1"/>
        <v>0.77</v>
      </c>
      <c r="M9" s="1">
        <v>0.13969999999999999</v>
      </c>
      <c r="N9" s="1">
        <v>0.28499999999999998</v>
      </c>
      <c r="O9" s="7">
        <f t="shared" si="2"/>
        <v>0.16570756428713479</v>
      </c>
      <c r="P9" s="1">
        <f t="shared" si="3"/>
        <v>1.1200000000000001</v>
      </c>
      <c r="Q9" s="1">
        <f t="shared" si="4"/>
        <v>0.20319999999999999</v>
      </c>
      <c r="R9" s="1">
        <f t="shared" si="5"/>
        <v>0.41454545454545449</v>
      </c>
      <c r="S9" s="1">
        <f t="shared" si="6"/>
        <v>1.2</v>
      </c>
      <c r="T9" s="1">
        <f t="shared" si="7"/>
        <v>1.2</v>
      </c>
      <c r="U9" s="1">
        <v>1.6686334105132989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1.1650000000000001E-2</v>
      </c>
      <c r="C10" s="12">
        <v>0.6875</v>
      </c>
      <c r="D10" s="12">
        <v>0.05</v>
      </c>
      <c r="E10" s="1">
        <v>0.26571329945288796</v>
      </c>
      <c r="F10" s="1">
        <v>0.37973987329435316</v>
      </c>
      <c r="G10" s="1">
        <v>11.976251382094116</v>
      </c>
      <c r="H10" s="1">
        <f t="shared" si="0"/>
        <v>1.2308810415474734E-3</v>
      </c>
      <c r="I10" s="1">
        <v>0.50889055786865744</v>
      </c>
      <c r="J10" s="1">
        <v>0.3</v>
      </c>
      <c r="K10" s="1">
        <v>0.35</v>
      </c>
      <c r="L10" s="1">
        <f t="shared" si="1"/>
        <v>0.64999999999999991</v>
      </c>
      <c r="M10" s="1">
        <v>0.1588</v>
      </c>
      <c r="N10" s="1">
        <v>0.16</v>
      </c>
      <c r="O10" s="7">
        <f t="shared" si="2"/>
        <v>0.19595373145408831</v>
      </c>
      <c r="P10" s="1">
        <f t="shared" si="3"/>
        <v>0.94545454545454533</v>
      </c>
      <c r="Q10" s="1">
        <f t="shared" si="4"/>
        <v>0.23098181818181818</v>
      </c>
      <c r="R10" s="1">
        <f t="shared" si="5"/>
        <v>0.23272727272727273</v>
      </c>
      <c r="S10" s="1">
        <f t="shared" si="6"/>
        <v>1.1666666666666667</v>
      </c>
      <c r="T10" s="1">
        <f t="shared" si="7"/>
        <v>0.85714285714285721</v>
      </c>
      <c r="U10" s="1">
        <v>1.3216083184735183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1.1650000000000001E-2</v>
      </c>
      <c r="C11" s="12">
        <v>0.6875</v>
      </c>
      <c r="D11" s="12">
        <v>0.05</v>
      </c>
      <c r="E11" s="1">
        <v>0.28471054201204354</v>
      </c>
      <c r="F11" s="1">
        <v>0.38262189579545808</v>
      </c>
      <c r="G11" s="1">
        <v>10.988911995520905</v>
      </c>
      <c r="H11" s="1">
        <f t="shared" si="0"/>
        <v>1.2644805934666624E-3</v>
      </c>
      <c r="I11" s="1">
        <v>0.5411666573391466</v>
      </c>
      <c r="J11" s="1">
        <v>0.32500000000000001</v>
      </c>
      <c r="K11" s="1">
        <v>0.27</v>
      </c>
      <c r="L11" s="1">
        <f t="shared" si="1"/>
        <v>0.59499999999999997</v>
      </c>
      <c r="M11" s="1">
        <v>0.1651</v>
      </c>
      <c r="N11" s="1">
        <v>0.23</v>
      </c>
      <c r="O11" s="7">
        <f t="shared" si="2"/>
        <v>0.20838198745183081</v>
      </c>
      <c r="P11" s="1">
        <f t="shared" si="3"/>
        <v>0.86545454545454537</v>
      </c>
      <c r="Q11" s="1">
        <f t="shared" si="4"/>
        <v>0.24014545454545455</v>
      </c>
      <c r="R11" s="1">
        <f t="shared" si="5"/>
        <v>0.33454545454545453</v>
      </c>
      <c r="S11" s="1">
        <f t="shared" si="6"/>
        <v>1.2037037037037037</v>
      </c>
      <c r="T11" s="1">
        <f t="shared" si="7"/>
        <v>1.2037037037037037</v>
      </c>
      <c r="U11" s="1">
        <v>1.7106098140340833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1.1650000000000001E-2</v>
      </c>
      <c r="C12" s="12">
        <v>0.6875</v>
      </c>
      <c r="D12" s="12">
        <v>0.05</v>
      </c>
      <c r="E12" s="1">
        <v>0.32380023783184553</v>
      </c>
      <c r="F12" s="1">
        <v>0.4051983972633344</v>
      </c>
      <c r="G12" s="1">
        <v>14.024117824459834</v>
      </c>
      <c r="H12" s="1">
        <f t="shared" si="0"/>
        <v>1.1653522721726578E-3</v>
      </c>
      <c r="I12" s="1">
        <v>0.58117476191911177</v>
      </c>
      <c r="J12" s="1">
        <v>0.39</v>
      </c>
      <c r="K12" s="1">
        <v>0.35499999999999998</v>
      </c>
      <c r="L12" s="1">
        <f t="shared" si="1"/>
        <v>0.745</v>
      </c>
      <c r="M12" s="1">
        <v>0.1905</v>
      </c>
      <c r="N12" s="1">
        <v>0.21</v>
      </c>
      <c r="O12" s="7">
        <f t="shared" si="2"/>
        <v>0.2237875344002436</v>
      </c>
      <c r="P12" s="1">
        <f t="shared" si="3"/>
        <v>1.0836363636363637</v>
      </c>
      <c r="Q12" s="1">
        <f t="shared" si="4"/>
        <v>0.27709090909090911</v>
      </c>
      <c r="R12" s="1">
        <f t="shared" si="5"/>
        <v>0.30545454545454542</v>
      </c>
      <c r="S12" s="1">
        <f t="shared" si="6"/>
        <v>1.0985915492957747</v>
      </c>
      <c r="T12" s="1">
        <f t="shared" si="7"/>
        <v>1.0985915492957747</v>
      </c>
      <c r="U12" s="1"/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1.1650000000000001E-2</v>
      </c>
      <c r="C13" s="12">
        <v>0.6875</v>
      </c>
      <c r="D13" s="12">
        <v>0.05</v>
      </c>
      <c r="E13" s="1">
        <v>0.32962082738852372</v>
      </c>
      <c r="F13" s="1">
        <v>0.38988079255993952</v>
      </c>
      <c r="G13" s="1">
        <v>13.155095017474583</v>
      </c>
      <c r="H13" s="1">
        <f t="shared" si="0"/>
        <v>1.192499442967987E-3</v>
      </c>
      <c r="I13" s="1">
        <v>0.61486547343542142</v>
      </c>
      <c r="J13" s="1">
        <v>0.36499999999999999</v>
      </c>
      <c r="K13" s="1">
        <v>0.31</v>
      </c>
      <c r="L13" s="1">
        <f t="shared" si="1"/>
        <v>0.67500000000000004</v>
      </c>
      <c r="M13" s="1">
        <v>0.17780000000000001</v>
      </c>
      <c r="N13" s="1">
        <v>0.16</v>
      </c>
      <c r="O13" s="7">
        <f t="shared" si="2"/>
        <v>0.23676050183869235</v>
      </c>
      <c r="P13" s="1">
        <f t="shared" si="3"/>
        <v>0.98181818181818192</v>
      </c>
      <c r="Q13" s="1">
        <f t="shared" si="4"/>
        <v>0.25861818181818186</v>
      </c>
      <c r="R13" s="1">
        <f t="shared" si="5"/>
        <v>0.23272727272727273</v>
      </c>
      <c r="S13" s="1">
        <f t="shared" si="6"/>
        <v>1.1774193548387097</v>
      </c>
      <c r="T13" s="1">
        <f t="shared" si="7"/>
        <v>1.1774193548387097</v>
      </c>
      <c r="U13" s="1">
        <v>1.406888124703779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1.1650000000000001E-2</v>
      </c>
      <c r="C14" s="12">
        <v>0.6875</v>
      </c>
      <c r="D14" s="12">
        <v>0.05</v>
      </c>
      <c r="E14" s="1">
        <v>0.34656954917945676</v>
      </c>
      <c r="F14" s="1">
        <v>0.3968743411550984</v>
      </c>
      <c r="G14" s="1">
        <v>15.169684559106782</v>
      </c>
      <c r="H14" s="1">
        <f t="shared" si="0"/>
        <v>1.1309744480494115E-3</v>
      </c>
      <c r="I14" s="1">
        <v>0.63508913296796321</v>
      </c>
      <c r="J14" s="1">
        <v>0.36</v>
      </c>
      <c r="K14" s="1">
        <v>0.31</v>
      </c>
      <c r="L14" s="1">
        <f t="shared" si="1"/>
        <v>0.66999999999999993</v>
      </c>
      <c r="M14" s="1">
        <v>0.2286</v>
      </c>
      <c r="N14" s="1">
        <v>0.22500000000000001</v>
      </c>
      <c r="O14" s="7">
        <f t="shared" si="2"/>
        <v>0.24454783742152589</v>
      </c>
      <c r="P14" s="1">
        <f t="shared" si="3"/>
        <v>0.97454545454545449</v>
      </c>
      <c r="Q14" s="1">
        <f t="shared" si="4"/>
        <v>0.33250909090909092</v>
      </c>
      <c r="R14" s="1">
        <f t="shared" si="5"/>
        <v>0.32727272727272727</v>
      </c>
      <c r="S14" s="1">
        <f t="shared" si="6"/>
        <v>1.161290322580645</v>
      </c>
      <c r="T14" s="1">
        <f t="shared" si="7"/>
        <v>1.161290322580645</v>
      </c>
      <c r="U14" s="1">
        <v>1.9416119504330653</v>
      </c>
      <c r="V14" s="21"/>
      <c r="W14" s="1"/>
      <c r="X14" s="1"/>
      <c r="Y14" s="1"/>
      <c r="Z14" s="1"/>
    </row>
    <row r="15" spans="1:26" x14ac:dyDescent="0.3">
      <c r="A15" s="5" t="s">
        <v>30</v>
      </c>
      <c r="B15" s="12">
        <v>1.1650000000000001E-2</v>
      </c>
      <c r="C15" s="12">
        <v>0.6875</v>
      </c>
      <c r="D15" s="12">
        <v>0.05</v>
      </c>
      <c r="E15" s="1">
        <v>0.34331725532536328</v>
      </c>
      <c r="F15" s="1">
        <v>0.37385942272906003</v>
      </c>
      <c r="G15" s="1">
        <v>15.057576693021288</v>
      </c>
      <c r="H15" s="1">
        <f t="shared" si="0"/>
        <v>1.1342703076945256E-3</v>
      </c>
      <c r="I15" s="1">
        <v>0.66785872287941184</v>
      </c>
      <c r="J15" s="1">
        <v>0.33</v>
      </c>
      <c r="K15" s="1">
        <v>0.375</v>
      </c>
      <c r="L15" s="1">
        <f t="shared" si="1"/>
        <v>0.70500000000000007</v>
      </c>
      <c r="M15" s="1">
        <v>0.20319999999999999</v>
      </c>
      <c r="N15" s="1">
        <v>0.24</v>
      </c>
      <c r="O15" s="7">
        <f t="shared" si="2"/>
        <v>0.25716611717162086</v>
      </c>
      <c r="P15" s="1">
        <f t="shared" si="3"/>
        <v>1.0254545454545456</v>
      </c>
      <c r="Q15" s="1">
        <f t="shared" si="4"/>
        <v>0.29556363636363636</v>
      </c>
      <c r="R15" s="1">
        <f t="shared" si="5"/>
        <v>0.34909090909090906</v>
      </c>
      <c r="S15" s="1">
        <f t="shared" si="6"/>
        <v>1.1363636363636362</v>
      </c>
      <c r="T15" s="1">
        <f t="shared" si="7"/>
        <v>0.88</v>
      </c>
      <c r="U15" s="1">
        <v>2.4932946232442914</v>
      </c>
      <c r="V15" s="1"/>
      <c r="W15" s="1"/>
      <c r="X15" s="1"/>
      <c r="Y15" s="1"/>
      <c r="Z15" s="1"/>
    </row>
    <row r="16" spans="1:26" x14ac:dyDescent="0.3">
      <c r="A16" s="5" t="s">
        <v>31</v>
      </c>
      <c r="B16" s="12">
        <v>1.1650000000000001E-2</v>
      </c>
      <c r="C16" s="12">
        <v>0.6875</v>
      </c>
      <c r="D16" s="12">
        <v>0.05</v>
      </c>
      <c r="E16" s="1">
        <v>0.30069787154321526</v>
      </c>
      <c r="F16" s="1">
        <v>0.31449642503263747</v>
      </c>
      <c r="G16" s="1">
        <v>15.515664131410619</v>
      </c>
      <c r="H16" s="1">
        <f t="shared" si="0"/>
        <v>1.1208942712026668E-3</v>
      </c>
      <c r="I16" s="1">
        <v>0.69536358354357586</v>
      </c>
      <c r="J16" s="1">
        <v>0.34499999999999997</v>
      </c>
      <c r="K16" s="1">
        <v>0.3</v>
      </c>
      <c r="L16" s="1">
        <f t="shared" si="1"/>
        <v>0.64500000000000002</v>
      </c>
      <c r="M16" s="1">
        <v>0.1905</v>
      </c>
      <c r="N16" s="1">
        <v>0.17499999999999999</v>
      </c>
      <c r="O16" s="7">
        <f t="shared" si="2"/>
        <v>0.26775715683020845</v>
      </c>
      <c r="P16" s="1">
        <f t="shared" si="3"/>
        <v>0.93818181818181823</v>
      </c>
      <c r="Q16" s="1">
        <f t="shared" si="4"/>
        <v>0.27709090909090911</v>
      </c>
      <c r="R16" s="1">
        <f t="shared" si="5"/>
        <v>0.25454545454545452</v>
      </c>
      <c r="S16" s="1">
        <f t="shared" si="6"/>
        <v>1.1499999999999999</v>
      </c>
      <c r="T16" s="1">
        <f t="shared" si="7"/>
        <v>1.1499999999999999</v>
      </c>
      <c r="U16" s="1">
        <v>2.9183574109004438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1.1650000000000001E-2</v>
      </c>
      <c r="C17" s="12">
        <v>0.6875</v>
      </c>
      <c r="D17" s="12">
        <v>0.05</v>
      </c>
      <c r="E17" s="1">
        <v>0.34037574147614841</v>
      </c>
      <c r="F17" s="1">
        <v>0.33363254880859045</v>
      </c>
      <c r="G17" s="1">
        <v>16.67221300942553</v>
      </c>
      <c r="H17" s="1">
        <f>2.414*10^(-5)*10^(247.8/(G17+273.15-140))</f>
        <v>1.088172175056956E-3</v>
      </c>
      <c r="I17" s="1">
        <v>0.74197195293093454</v>
      </c>
      <c r="J17" s="1">
        <v>0.26</v>
      </c>
      <c r="K17" s="1">
        <v>0.30499999999999999</v>
      </c>
      <c r="L17" s="1">
        <f t="shared" si="1"/>
        <v>0.56499999999999995</v>
      </c>
      <c r="M17" s="1">
        <v>0.21590000000000001</v>
      </c>
      <c r="N17" s="1">
        <v>0.19</v>
      </c>
      <c r="O17" s="7">
        <f t="shared" si="2"/>
        <v>0.28570420606746438</v>
      </c>
      <c r="P17" s="1">
        <f t="shared" si="3"/>
        <v>0.82181818181818178</v>
      </c>
      <c r="Q17" s="1">
        <f t="shared" si="4"/>
        <v>0.31403636363636367</v>
      </c>
      <c r="R17" s="1">
        <f t="shared" si="5"/>
        <v>0.27636363636363637</v>
      </c>
      <c r="S17" s="1">
        <f>MAX(J17:K17)/MIN(J17:K17)</f>
        <v>1.1730769230769229</v>
      </c>
      <c r="T17" s="1">
        <f t="shared" si="7"/>
        <v>0.85245901639344268</v>
      </c>
      <c r="U17" s="1">
        <v>2.5571920157692603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1.1650000000000001E-2</v>
      </c>
      <c r="C18" s="12">
        <v>0.6875</v>
      </c>
      <c r="D18" s="12">
        <v>0.05</v>
      </c>
      <c r="E18" s="1">
        <v>0.37752887188265399</v>
      </c>
      <c r="F18" s="1">
        <v>0.34957976934244384</v>
      </c>
      <c r="G18" s="1">
        <v>15.806861139112851</v>
      </c>
      <c r="H18" s="1">
        <f>2.414*10^(-5)*10^(247.8/(G18+273.15-140))</f>
        <v>1.1125157160646816E-3</v>
      </c>
      <c r="I18" s="1">
        <v>0.78541859786323065</v>
      </c>
      <c r="J18" s="1">
        <v>0.255</v>
      </c>
      <c r="K18" s="1">
        <v>0.30499999999999999</v>
      </c>
      <c r="L18" s="1">
        <f t="shared" si="1"/>
        <v>0.56000000000000005</v>
      </c>
      <c r="M18" s="1">
        <v>0.1588</v>
      </c>
      <c r="N18" s="1">
        <v>0.185</v>
      </c>
      <c r="O18" s="7">
        <f t="shared" si="2"/>
        <v>0.30243379961563466</v>
      </c>
      <c r="P18" s="1">
        <f t="shared" si="3"/>
        <v>0.81454545454545457</v>
      </c>
      <c r="Q18" s="1">
        <f t="shared" si="4"/>
        <v>0.23098181818181818</v>
      </c>
      <c r="R18" s="1">
        <f t="shared" si="5"/>
        <v>0.2690909090909091</v>
      </c>
      <c r="S18" s="1">
        <f>MAX(J18:K18)/MIN(J18:K18)</f>
        <v>1.196078431372549</v>
      </c>
      <c r="T18" s="1">
        <f t="shared" si="7"/>
        <v>0.83606557377049184</v>
      </c>
      <c r="U18" s="1">
        <v>2.5764035928961215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1.1650000000000001E-2</v>
      </c>
      <c r="C19" s="12">
        <v>0.6875</v>
      </c>
      <c r="D19" s="12">
        <v>0.05</v>
      </c>
      <c r="E19" s="1">
        <v>0.42344085689334487</v>
      </c>
      <c r="F19" s="1">
        <v>0.37280697531301143</v>
      </c>
      <c r="G19" s="1">
        <v>16.546860949198347</v>
      </c>
      <c r="H19" s="1">
        <f>2.414*10^(-5)*10^(247.8/(G19+273.15-140))</f>
        <v>1.091647935665554E-3</v>
      </c>
      <c r="I19" s="1">
        <v>0.8260494229566403</v>
      </c>
      <c r="J19" s="1">
        <v>0.32</v>
      </c>
      <c r="K19" s="1">
        <v>0.28999999999999998</v>
      </c>
      <c r="L19" s="1">
        <f t="shared" si="1"/>
        <v>0.61</v>
      </c>
      <c r="M19" s="1">
        <v>0.17780000000000001</v>
      </c>
      <c r="N19" s="1">
        <v>0.16</v>
      </c>
      <c r="O19" s="7">
        <f t="shared" si="2"/>
        <v>0.31807913173273583</v>
      </c>
      <c r="P19" s="1">
        <f>L19/C19</f>
        <v>0.88727272727272721</v>
      </c>
      <c r="Q19" s="1">
        <f>M19/C19</f>
        <v>0.25861818181818186</v>
      </c>
      <c r="R19" s="1">
        <f>N19/C19</f>
        <v>0.23272727272727273</v>
      </c>
      <c r="S19" s="1">
        <f>MAX(J19:K19)/MIN(J19:K19)</f>
        <v>1.1034482758620692</v>
      </c>
      <c r="T19" s="1">
        <f t="shared" si="7"/>
        <v>1.1034482758620692</v>
      </c>
      <c r="U19" s="1">
        <v>1.9586389304428615</v>
      </c>
      <c r="V19" s="1"/>
      <c r="W19" s="1"/>
      <c r="X19" s="1"/>
      <c r="Y19" s="1"/>
      <c r="Z19" s="1"/>
    </row>
    <row r="20" spans="1:26" x14ac:dyDescent="0.3">
      <c r="T20" s="1"/>
      <c r="U20" s="1"/>
      <c r="V20" s="1"/>
      <c r="W20" s="1"/>
      <c r="X20" s="1"/>
      <c r="Y20" s="1"/>
      <c r="Z20" s="1"/>
    </row>
    <row r="21" spans="1:26" x14ac:dyDescent="0.3">
      <c r="U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9 S10:S19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1" sqref="B21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5.10937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1.1350000000000001E-2</v>
      </c>
      <c r="C3" s="12">
        <v>0.75</v>
      </c>
      <c r="D3" s="12">
        <v>0.05</v>
      </c>
      <c r="E3" s="1">
        <v>9.1369233693606652E-2</v>
      </c>
      <c r="F3" s="1">
        <v>0.2707754675268908</v>
      </c>
      <c r="G3" s="1">
        <v>8.6684139887491831</v>
      </c>
      <c r="H3" s="1">
        <f>2.414*10^(-5)*10^(247.8/(G3+273.15-140))</f>
        <v>1.3490936482248549E-3</v>
      </c>
      <c r="I3" s="1">
        <v>0.24540757840467681</v>
      </c>
      <c r="J3" s="1">
        <v>0.47</v>
      </c>
      <c r="K3" s="1">
        <v>0.39</v>
      </c>
      <c r="L3" s="1">
        <f>J3+K3</f>
        <v>0.86</v>
      </c>
      <c r="M3" s="1">
        <v>8.2549999999999998E-2</v>
      </c>
      <c r="N3" s="1">
        <v>0.31</v>
      </c>
      <c r="O3" s="7">
        <f>I3/SQRT(C3*9.81)</f>
        <v>9.04738006380615E-2</v>
      </c>
      <c r="P3" s="1">
        <f>L3/C3</f>
        <v>1.1466666666666667</v>
      </c>
      <c r="Q3" s="1">
        <f>M3/C3</f>
        <v>0.11006666666666666</v>
      </c>
      <c r="R3" s="1">
        <f>N3/C3</f>
        <v>0.41333333333333333</v>
      </c>
      <c r="S3" s="1">
        <f>MAX(J3:K3)/MIN(J3:K3)</f>
        <v>1.2051282051282051</v>
      </c>
      <c r="T3" s="1">
        <f>J3/K3</f>
        <v>1.2051282051282051</v>
      </c>
      <c r="U3" s="1">
        <v>1.3001854883645867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1.1350000000000001E-2</v>
      </c>
      <c r="C4" s="12">
        <v>0.75</v>
      </c>
      <c r="D4" s="12">
        <v>0.05</v>
      </c>
      <c r="E4" s="1">
        <v>0.10957630860762407</v>
      </c>
      <c r="F4" s="1">
        <v>0.28560195558724366</v>
      </c>
      <c r="G4" s="1">
        <v>11.368572408502706</v>
      </c>
      <c r="H4" s="1">
        <f t="shared" ref="H4:H17" si="0">2.414*10^(-5)*10^(247.8/(G4+273.15-140))</f>
        <v>1.251398919136375E-3</v>
      </c>
      <c r="I4" s="1">
        <v>0.27903121546099174</v>
      </c>
      <c r="J4" s="1">
        <v>0.42</v>
      </c>
      <c r="K4" s="1">
        <v>0.48</v>
      </c>
      <c r="L4" s="1">
        <f t="shared" ref="L4:L20" si="1">J4+K4</f>
        <v>0.89999999999999991</v>
      </c>
      <c r="M4" s="1">
        <v>0.1143</v>
      </c>
      <c r="N4" s="1">
        <v>0.43</v>
      </c>
      <c r="O4" s="7">
        <f t="shared" ref="O4:O20" si="2">I4/SQRT(C4*9.81)</f>
        <v>0.10286974315758396</v>
      </c>
      <c r="P4" s="1">
        <f t="shared" ref="P4:P19" si="3">L4/C4</f>
        <v>1.2</v>
      </c>
      <c r="Q4" s="1">
        <f t="shared" ref="Q4:Q19" si="4">M4/C4</f>
        <v>0.15240000000000001</v>
      </c>
      <c r="R4" s="1">
        <f t="shared" ref="R4:R19" si="5">N4/C4</f>
        <v>0.57333333333333336</v>
      </c>
      <c r="S4" s="1">
        <f t="shared" ref="S4:S17" si="6">MAX(J4:K4)/MIN(J4:K4)</f>
        <v>1.1428571428571428</v>
      </c>
      <c r="T4" s="1">
        <f t="shared" ref="T4:T20" si="7">J4/K4</f>
        <v>0.875</v>
      </c>
      <c r="U4" s="1">
        <v>1.8966327007715147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1.1350000000000001E-2</v>
      </c>
      <c r="C5" s="12">
        <v>0.75</v>
      </c>
      <c r="D5" s="12">
        <v>0.05</v>
      </c>
      <c r="E5" s="1">
        <v>0.12938879617488114</v>
      </c>
      <c r="F5" s="1">
        <v>0.29704043552258186</v>
      </c>
      <c r="G5" s="1">
        <v>11.285869484855985</v>
      </c>
      <c r="H5" s="1">
        <f t="shared" si="0"/>
        <v>1.2542311320514175E-3</v>
      </c>
      <c r="I5" s="1">
        <v>0.31679506026541293</v>
      </c>
      <c r="J5" s="1">
        <v>0.44</v>
      </c>
      <c r="K5" s="1">
        <v>0.48499999999999999</v>
      </c>
      <c r="L5" s="1">
        <f t="shared" si="1"/>
        <v>0.92500000000000004</v>
      </c>
      <c r="M5" s="1">
        <v>0.1207</v>
      </c>
      <c r="N5" s="1">
        <v>0.36</v>
      </c>
      <c r="O5" s="7">
        <f t="shared" si="2"/>
        <v>0.11679204575464501</v>
      </c>
      <c r="P5" s="1">
        <f t="shared" si="3"/>
        <v>1.2333333333333334</v>
      </c>
      <c r="Q5" s="1">
        <f t="shared" si="4"/>
        <v>0.16093333333333334</v>
      </c>
      <c r="R5" s="1">
        <f t="shared" si="5"/>
        <v>0.48</v>
      </c>
      <c r="S5" s="1">
        <f t="shared" si="6"/>
        <v>1.1022727272727273</v>
      </c>
      <c r="T5" s="1">
        <f t="shared" si="7"/>
        <v>0.90721649484536082</v>
      </c>
      <c r="U5" s="1">
        <v>1.5812324057946596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1.1350000000000001E-2</v>
      </c>
      <c r="C6" s="12">
        <v>0.75</v>
      </c>
      <c r="D6" s="12">
        <v>0.05</v>
      </c>
      <c r="E6" s="1">
        <v>0.15687694723247161</v>
      </c>
      <c r="F6" s="1">
        <v>0.31813781373392985</v>
      </c>
      <c r="G6" s="1">
        <v>11.067325397413551</v>
      </c>
      <c r="H6" s="1">
        <f t="shared" si="0"/>
        <v>1.2617619422776905E-3</v>
      </c>
      <c r="I6" s="1">
        <v>0.35862547718203308</v>
      </c>
      <c r="J6" s="1">
        <v>0.34</v>
      </c>
      <c r="K6" s="1">
        <v>0.4</v>
      </c>
      <c r="L6" s="1">
        <f t="shared" si="1"/>
        <v>0.74</v>
      </c>
      <c r="M6" s="1">
        <v>0.1143</v>
      </c>
      <c r="N6" s="1">
        <v>0.22</v>
      </c>
      <c r="O6" s="7">
        <f t="shared" si="2"/>
        <v>0.13221356136277573</v>
      </c>
      <c r="P6" s="1">
        <f t="shared" si="3"/>
        <v>0.98666666666666669</v>
      </c>
      <c r="Q6" s="1">
        <f t="shared" si="4"/>
        <v>0.15240000000000001</v>
      </c>
      <c r="R6" s="1">
        <f t="shared" si="5"/>
        <v>0.29333333333333333</v>
      </c>
      <c r="S6" s="1">
        <f t="shared" si="6"/>
        <v>1.1764705882352942</v>
      </c>
      <c r="T6" s="1">
        <f t="shared" si="7"/>
        <v>0.85</v>
      </c>
      <c r="U6" s="1">
        <v>1.4084596608124433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1.1350000000000001E-2</v>
      </c>
      <c r="C7" s="12">
        <v>0.75</v>
      </c>
      <c r="D7" s="12">
        <v>0.05</v>
      </c>
      <c r="E7" s="1">
        <v>0.17676140622155942</v>
      </c>
      <c r="F7" s="1">
        <v>0.32809348390067467</v>
      </c>
      <c r="G7" s="1">
        <v>7.8535227775573722</v>
      </c>
      <c r="H7" s="1">
        <f t="shared" si="0"/>
        <v>1.380829850299315E-3</v>
      </c>
      <c r="I7" s="1">
        <v>0.3918204910714827</v>
      </c>
      <c r="J7" s="1">
        <v>0.38</v>
      </c>
      <c r="K7" s="1">
        <v>0.42</v>
      </c>
      <c r="L7" s="1">
        <f t="shared" si="1"/>
        <v>0.8</v>
      </c>
      <c r="M7" s="1">
        <v>0.127</v>
      </c>
      <c r="N7" s="1">
        <v>0.23</v>
      </c>
      <c r="O7" s="7">
        <f t="shared" si="2"/>
        <v>0.14445148444703901</v>
      </c>
      <c r="P7" s="1">
        <f t="shared" si="3"/>
        <v>1.0666666666666667</v>
      </c>
      <c r="Q7" s="1">
        <f t="shared" si="4"/>
        <v>0.16933333333333334</v>
      </c>
      <c r="R7" s="1">
        <f t="shared" si="5"/>
        <v>0.3066666666666667</v>
      </c>
      <c r="S7" s="1">
        <f t="shared" si="6"/>
        <v>1.1052631578947367</v>
      </c>
      <c r="T7" s="1">
        <f t="shared" si="7"/>
        <v>0.90476190476190477</v>
      </c>
      <c r="U7" s="1">
        <v>1.2727924892203408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1.1350000000000001E-2</v>
      </c>
      <c r="C8" s="12">
        <v>0.75</v>
      </c>
      <c r="D8" s="12">
        <v>0.05</v>
      </c>
      <c r="E8" s="1">
        <v>0.18510700147075063</v>
      </c>
      <c r="F8" s="1">
        <v>0.33587082858455797</v>
      </c>
      <c r="G8" s="1">
        <v>11.984219589233351</v>
      </c>
      <c r="H8" s="1">
        <f t="shared" si="0"/>
        <v>1.2306153785810695E-3</v>
      </c>
      <c r="I8" s="1">
        <v>0.40081859554235488</v>
      </c>
      <c r="J8" s="1">
        <v>0.44</v>
      </c>
      <c r="K8" s="1">
        <v>0.38</v>
      </c>
      <c r="L8" s="1">
        <f t="shared" si="1"/>
        <v>0.82000000000000006</v>
      </c>
      <c r="M8" s="1">
        <v>0.1207</v>
      </c>
      <c r="N8" s="1">
        <v>0.31</v>
      </c>
      <c r="O8" s="7">
        <f t="shared" si="2"/>
        <v>0.14776879320869307</v>
      </c>
      <c r="P8" s="1">
        <f t="shared" si="3"/>
        <v>1.0933333333333335</v>
      </c>
      <c r="Q8" s="1">
        <f t="shared" si="4"/>
        <v>0.16093333333333334</v>
      </c>
      <c r="R8" s="1">
        <f t="shared" si="5"/>
        <v>0.41333333333333333</v>
      </c>
      <c r="S8" s="1">
        <f t="shared" si="6"/>
        <v>1.1578947368421053</v>
      </c>
      <c r="T8" s="1">
        <f t="shared" si="7"/>
        <v>1.1578947368421053</v>
      </c>
      <c r="U8" s="1">
        <v>1.9367934191072051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1.1350000000000001E-2</v>
      </c>
      <c r="C9" s="12">
        <v>0.75</v>
      </c>
      <c r="D9" s="12">
        <v>0.05</v>
      </c>
      <c r="E9" s="1">
        <v>0.19704883748028088</v>
      </c>
      <c r="F9" s="1">
        <v>0.33748406518093993</v>
      </c>
      <c r="G9" s="1">
        <v>12.541260666317353</v>
      </c>
      <c r="H9" s="1">
        <f t="shared" si="0"/>
        <v>1.2122557759177662E-3</v>
      </c>
      <c r="I9" s="1">
        <v>0.42463707245961513</v>
      </c>
      <c r="J9" s="1">
        <v>0.46</v>
      </c>
      <c r="K9" s="1">
        <v>0.41</v>
      </c>
      <c r="L9" s="1">
        <f t="shared" si="1"/>
        <v>0.87</v>
      </c>
      <c r="M9" s="1">
        <v>0.14610000000000001</v>
      </c>
      <c r="N9" s="1">
        <v>0.32</v>
      </c>
      <c r="O9" s="7">
        <f t="shared" si="2"/>
        <v>0.15654989176368947</v>
      </c>
      <c r="P9" s="1">
        <f t="shared" si="3"/>
        <v>1.1599999999999999</v>
      </c>
      <c r="Q9" s="1">
        <f t="shared" si="4"/>
        <v>0.1948</v>
      </c>
      <c r="R9" s="1">
        <f t="shared" si="5"/>
        <v>0.42666666666666669</v>
      </c>
      <c r="S9" s="1">
        <f t="shared" si="6"/>
        <v>1.1219512195121952</v>
      </c>
      <c r="T9" s="1">
        <f t="shared" si="7"/>
        <v>1.1219512195121952</v>
      </c>
      <c r="U9" s="1">
        <v>1.8087049369753032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1.1350000000000001E-2</v>
      </c>
      <c r="C10" s="12">
        <v>0.75</v>
      </c>
      <c r="D10" s="12">
        <v>0.05</v>
      </c>
      <c r="E10" s="1">
        <v>0.22076528186556105</v>
      </c>
      <c r="F10" s="1">
        <v>0.35654188381086938</v>
      </c>
      <c r="G10" s="1">
        <v>13.014024639917766</v>
      </c>
      <c r="H10" s="1">
        <f t="shared" si="0"/>
        <v>1.1969965027985665E-3</v>
      </c>
      <c r="I10" s="1">
        <v>0.45031615055544921</v>
      </c>
      <c r="J10" s="1">
        <v>0.42</v>
      </c>
      <c r="K10" s="1">
        <v>0.37</v>
      </c>
      <c r="L10" s="1">
        <f t="shared" si="1"/>
        <v>0.79</v>
      </c>
      <c r="M10" s="1">
        <v>0.1842</v>
      </c>
      <c r="N10" s="1">
        <v>0.35</v>
      </c>
      <c r="O10" s="7">
        <f t="shared" si="2"/>
        <v>0.16601693352056876</v>
      </c>
      <c r="P10" s="1">
        <f t="shared" si="3"/>
        <v>1.0533333333333335</v>
      </c>
      <c r="Q10" s="1">
        <f t="shared" si="4"/>
        <v>0.24560000000000001</v>
      </c>
      <c r="R10" s="1">
        <f t="shared" si="5"/>
        <v>0.46666666666666662</v>
      </c>
      <c r="S10" s="1">
        <f t="shared" si="6"/>
        <v>1.1351351351351351</v>
      </c>
      <c r="T10" s="1">
        <f t="shared" si="7"/>
        <v>1.1351351351351351</v>
      </c>
      <c r="U10" s="1">
        <v>1.9773545960838634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1.1350000000000001E-2</v>
      </c>
      <c r="C11" s="12">
        <v>0.75</v>
      </c>
      <c r="D11" s="12">
        <v>0.05</v>
      </c>
      <c r="E11" s="1">
        <v>0.26497797073196905</v>
      </c>
      <c r="F11" s="1">
        <v>0.38567437527584564</v>
      </c>
      <c r="G11" s="1">
        <v>11.860009288787793</v>
      </c>
      <c r="H11" s="1">
        <f t="shared" si="0"/>
        <v>1.2347664536359734E-3</v>
      </c>
      <c r="I11" s="1">
        <v>0.49967346496276627</v>
      </c>
      <c r="J11" s="1">
        <v>0.35</v>
      </c>
      <c r="K11" s="1">
        <v>0.43</v>
      </c>
      <c r="L11" s="1">
        <f t="shared" si="1"/>
        <v>0.78</v>
      </c>
      <c r="M11" s="1">
        <v>0.20960000000000001</v>
      </c>
      <c r="N11" s="1">
        <v>0.23</v>
      </c>
      <c r="O11" s="7">
        <f t="shared" si="2"/>
        <v>0.18421337167764168</v>
      </c>
      <c r="P11" s="1">
        <f t="shared" si="3"/>
        <v>1.04</v>
      </c>
      <c r="Q11" s="1">
        <f t="shared" si="4"/>
        <v>0.2794666666666667</v>
      </c>
      <c r="R11" s="1">
        <f t="shared" si="5"/>
        <v>0.3066666666666667</v>
      </c>
      <c r="S11" s="1">
        <f t="shared" si="6"/>
        <v>1.2285714285714286</v>
      </c>
      <c r="T11" s="1">
        <f t="shared" si="7"/>
        <v>0.81395348837209303</v>
      </c>
      <c r="U11" s="1">
        <v>1.4839594913204053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1.1350000000000001E-2</v>
      </c>
      <c r="C12" s="12">
        <v>0.75</v>
      </c>
      <c r="D12" s="12">
        <v>0.05</v>
      </c>
      <c r="E12" s="1">
        <v>0.28340040730048172</v>
      </c>
      <c r="F12" s="1">
        <v>0.3825987377596215</v>
      </c>
      <c r="G12" s="1">
        <v>11.333440140315414</v>
      </c>
      <c r="H12" s="1">
        <f t="shared" si="0"/>
        <v>1.2526008671998614E-3</v>
      </c>
      <c r="I12" s="1">
        <v>0.53870900969128954</v>
      </c>
      <c r="J12" s="1">
        <v>0.36</v>
      </c>
      <c r="K12" s="1">
        <v>0.39</v>
      </c>
      <c r="L12" s="1">
        <f t="shared" si="1"/>
        <v>0.75</v>
      </c>
      <c r="M12" s="1">
        <v>0.1651</v>
      </c>
      <c r="N12" s="1">
        <v>0.20499999999999999</v>
      </c>
      <c r="O12" s="7">
        <f t="shared" si="2"/>
        <v>0.19860450871800964</v>
      </c>
      <c r="P12" s="1">
        <f t="shared" si="3"/>
        <v>1</v>
      </c>
      <c r="Q12" s="1">
        <f t="shared" si="4"/>
        <v>0.22013333333333332</v>
      </c>
      <c r="R12" s="1">
        <f t="shared" si="5"/>
        <v>0.27333333333333332</v>
      </c>
      <c r="S12" s="1">
        <f t="shared" si="6"/>
        <v>1.0833333333333335</v>
      </c>
      <c r="T12" s="1">
        <f t="shared" si="7"/>
        <v>0.92307692307692302</v>
      </c>
      <c r="U12" s="1">
        <v>1.4910540100920529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1.1350000000000001E-2</v>
      </c>
      <c r="C13" s="12">
        <v>0.75</v>
      </c>
      <c r="D13" s="12">
        <v>0.05</v>
      </c>
      <c r="E13" s="1">
        <v>0.32557898173281535</v>
      </c>
      <c r="F13" s="1">
        <v>0.40510083787832146</v>
      </c>
      <c r="G13" s="1">
        <v>14.006929196809432</v>
      </c>
      <c r="H13" s="1">
        <f t="shared" si="0"/>
        <v>1.1658801113250922E-3</v>
      </c>
      <c r="I13" s="1">
        <v>0.58450808254961983</v>
      </c>
      <c r="J13" s="1">
        <v>0.34</v>
      </c>
      <c r="K13" s="1">
        <v>0.39</v>
      </c>
      <c r="L13" s="1">
        <f t="shared" si="1"/>
        <v>0.73</v>
      </c>
      <c r="M13" s="1">
        <v>0.1905</v>
      </c>
      <c r="N13" s="1">
        <v>0.1</v>
      </c>
      <c r="O13" s="7">
        <f t="shared" si="2"/>
        <v>0.21548913882653795</v>
      </c>
      <c r="P13" s="1">
        <f t="shared" si="3"/>
        <v>0.97333333333333327</v>
      </c>
      <c r="Q13" s="1">
        <f t="shared" si="4"/>
        <v>0.254</v>
      </c>
      <c r="R13" s="1">
        <f t="shared" si="5"/>
        <v>0.13333333333333333</v>
      </c>
      <c r="S13" s="1">
        <f t="shared" si="6"/>
        <v>1.1470588235294117</v>
      </c>
      <c r="T13" s="1">
        <f t="shared" si="7"/>
        <v>0.87179487179487181</v>
      </c>
      <c r="U13" s="1">
        <v>1.1427300545800658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1.1350000000000001E-2</v>
      </c>
      <c r="C14" s="12">
        <v>0.75</v>
      </c>
      <c r="D14" s="12">
        <v>0.05</v>
      </c>
      <c r="E14" s="1">
        <v>0.32762904401888804</v>
      </c>
      <c r="F14" s="1">
        <v>0.39018005279961321</v>
      </c>
      <c r="G14" s="1">
        <v>12.92091308242968</v>
      </c>
      <c r="H14" s="1">
        <f t="shared" si="0"/>
        <v>1.1999787914993456E-3</v>
      </c>
      <c r="I14" s="1">
        <v>0.61068131665804448</v>
      </c>
      <c r="J14" s="1">
        <v>0.38500000000000001</v>
      </c>
      <c r="K14" s="1">
        <v>0.34</v>
      </c>
      <c r="L14" s="1">
        <f t="shared" si="1"/>
        <v>0.72500000000000009</v>
      </c>
      <c r="M14" s="1">
        <v>0.21590000000000001</v>
      </c>
      <c r="N14" s="1">
        <v>0.21</v>
      </c>
      <c r="O14" s="7">
        <f t="shared" si="2"/>
        <v>0.2251383598496724</v>
      </c>
      <c r="P14" s="1">
        <f t="shared" si="3"/>
        <v>0.96666666666666679</v>
      </c>
      <c r="Q14" s="1">
        <f t="shared" si="4"/>
        <v>0.28786666666666666</v>
      </c>
      <c r="R14" s="1">
        <f t="shared" si="5"/>
        <v>0.27999999999999997</v>
      </c>
      <c r="S14" s="1">
        <f t="shared" si="6"/>
        <v>1.1323529411764706</v>
      </c>
      <c r="T14" s="1">
        <f t="shared" si="7"/>
        <v>1.1323529411764706</v>
      </c>
      <c r="U14" s="1">
        <v>2.0875097628291801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1.1350000000000001E-2</v>
      </c>
      <c r="C15" s="12">
        <v>0.75</v>
      </c>
      <c r="D15" s="12">
        <v>0.05</v>
      </c>
      <c r="E15" s="1">
        <v>0.34823057845372879</v>
      </c>
      <c r="F15" s="1">
        <v>0.39832714065553765</v>
      </c>
      <c r="G15" s="1">
        <v>15.282589515050203</v>
      </c>
      <c r="H15" s="1">
        <f t="shared" si="0"/>
        <v>1.1276698436713428E-3</v>
      </c>
      <c r="I15" s="1">
        <v>0.63580553937401374</v>
      </c>
      <c r="J15" s="1">
        <v>0.36</v>
      </c>
      <c r="K15" s="1">
        <v>0.39500000000000002</v>
      </c>
      <c r="L15" s="1">
        <f t="shared" si="1"/>
        <v>0.755</v>
      </c>
      <c r="M15" s="1">
        <v>0.20319999999999999</v>
      </c>
      <c r="N15" s="1">
        <v>0.16500000000000001</v>
      </c>
      <c r="O15" s="7">
        <f t="shared" si="2"/>
        <v>0.23440084445576123</v>
      </c>
      <c r="P15" s="1">
        <f t="shared" si="3"/>
        <v>1.0066666666666666</v>
      </c>
      <c r="Q15" s="1">
        <f t="shared" si="4"/>
        <v>0.2709333333333333</v>
      </c>
      <c r="R15" s="1">
        <f t="shared" si="5"/>
        <v>0.22</v>
      </c>
      <c r="S15" s="1">
        <f t="shared" si="6"/>
        <v>1.0972222222222223</v>
      </c>
      <c r="T15" s="1">
        <f t="shared" si="7"/>
        <v>0.91139240506329111</v>
      </c>
      <c r="U15" s="1">
        <v>1.8818349734043489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1.1350000000000001E-2</v>
      </c>
      <c r="C16" s="12">
        <v>0.75</v>
      </c>
      <c r="D16" s="12">
        <v>0.05</v>
      </c>
      <c r="E16" s="1">
        <v>0.34745300536348145</v>
      </c>
      <c r="F16" s="1">
        <v>0.37266020646034598</v>
      </c>
      <c r="G16" s="1">
        <v>15.1076137879315</v>
      </c>
      <c r="H16" s="1">
        <f t="shared" si="0"/>
        <v>1.1327974658561935E-3</v>
      </c>
      <c r="I16" s="1">
        <v>0.67807909304288239</v>
      </c>
      <c r="J16" s="1">
        <v>0.32</v>
      </c>
      <c r="K16" s="1">
        <v>0.37</v>
      </c>
      <c r="L16" s="1">
        <f t="shared" si="1"/>
        <v>0.69</v>
      </c>
      <c r="M16" s="1">
        <v>0.19689999999999999</v>
      </c>
      <c r="N16" s="1">
        <v>0.2</v>
      </c>
      <c r="O16" s="7">
        <f t="shared" si="2"/>
        <v>0.24998573018652206</v>
      </c>
      <c r="P16" s="1">
        <f t="shared" si="3"/>
        <v>0.91999999999999993</v>
      </c>
      <c r="Q16" s="1">
        <f t="shared" si="4"/>
        <v>0.26253333333333334</v>
      </c>
      <c r="R16" s="1">
        <f t="shared" si="5"/>
        <v>0.26666666666666666</v>
      </c>
      <c r="S16" s="1">
        <f t="shared" si="6"/>
        <v>1.15625</v>
      </c>
      <c r="T16" s="1">
        <f t="shared" si="7"/>
        <v>0.86486486486486491</v>
      </c>
      <c r="U16" s="1">
        <v>1.4381657551478506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1.1350000000000001E-2</v>
      </c>
      <c r="C17" s="12">
        <v>0.75</v>
      </c>
      <c r="D17" s="12">
        <v>0.05</v>
      </c>
      <c r="E17" s="1">
        <v>0.3044915877158933</v>
      </c>
      <c r="F17" s="1">
        <v>0.31668139876406648</v>
      </c>
      <c r="G17" s="1">
        <v>15.413382562001491</v>
      </c>
      <c r="H17" s="1">
        <f t="shared" si="0"/>
        <v>1.1238599934602499E-3</v>
      </c>
      <c r="I17" s="1">
        <v>0.69927829134897745</v>
      </c>
      <c r="J17" s="1">
        <v>0.3</v>
      </c>
      <c r="K17" s="1">
        <v>0.35</v>
      </c>
      <c r="L17" s="1">
        <f t="shared" si="1"/>
        <v>0.64999999999999991</v>
      </c>
      <c r="M17" s="1">
        <v>0.1905</v>
      </c>
      <c r="N17" s="1">
        <v>0.19</v>
      </c>
      <c r="O17" s="7">
        <f t="shared" si="2"/>
        <v>0.25780118582037231</v>
      </c>
      <c r="P17" s="1">
        <f t="shared" si="3"/>
        <v>0.86666666666666659</v>
      </c>
      <c r="Q17" s="1">
        <f t="shared" si="4"/>
        <v>0.254</v>
      </c>
      <c r="R17" s="1">
        <f t="shared" si="5"/>
        <v>0.25333333333333335</v>
      </c>
      <c r="S17" s="1">
        <f t="shared" si="6"/>
        <v>1.1666666666666667</v>
      </c>
      <c r="T17" s="1">
        <f t="shared" si="7"/>
        <v>0.85714285714285721</v>
      </c>
      <c r="U17" s="1">
        <v>1.9240890253687597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1.1350000000000001E-2</v>
      </c>
      <c r="C18" s="12">
        <v>0.75</v>
      </c>
      <c r="D18" s="12">
        <v>0.05</v>
      </c>
      <c r="E18" s="1">
        <v>0.34329068843378091</v>
      </c>
      <c r="F18" s="1">
        <v>0.3349176320722117</v>
      </c>
      <c r="G18" s="1">
        <v>16.590612514598899</v>
      </c>
      <c r="H18" s="1">
        <f>2.414*10^(-5)*10^(247.8/(G18+273.15-140))</f>
        <v>1.0904328718796177E-3</v>
      </c>
      <c r="I18" s="1">
        <v>0.74545479639225853</v>
      </c>
      <c r="J18" s="1">
        <v>0.28999999999999998</v>
      </c>
      <c r="K18" s="1">
        <v>0.35</v>
      </c>
      <c r="L18" s="1">
        <f t="shared" si="1"/>
        <v>0.6399999999999999</v>
      </c>
      <c r="M18" s="1">
        <v>0.2223</v>
      </c>
      <c r="N18" s="1">
        <v>0.19500000000000001</v>
      </c>
      <c r="O18" s="7">
        <f t="shared" si="2"/>
        <v>0.27482496291237035</v>
      </c>
      <c r="P18" s="1">
        <f t="shared" si="3"/>
        <v>0.85333333333333317</v>
      </c>
      <c r="Q18" s="1">
        <f t="shared" si="4"/>
        <v>0.2964</v>
      </c>
      <c r="R18" s="1">
        <f t="shared" si="5"/>
        <v>0.26</v>
      </c>
      <c r="S18" s="1">
        <f>MAX(J18:K18)/MIN(J18:K18)</f>
        <v>1.2068965517241379</v>
      </c>
      <c r="T18" s="1">
        <f t="shared" si="7"/>
        <v>0.82857142857142851</v>
      </c>
      <c r="U18" s="1">
        <v>2.2495393817000662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1.1350000000000001E-2</v>
      </c>
      <c r="C19" s="12">
        <v>0.75</v>
      </c>
      <c r="D19" s="12">
        <v>0.05</v>
      </c>
      <c r="E19" s="1">
        <v>0.37471049487775504</v>
      </c>
      <c r="F19" s="1">
        <v>0.35161802246697899</v>
      </c>
      <c r="G19" s="1">
        <v>15.616149935229021</v>
      </c>
      <c r="H19" s="1">
        <f>2.414*10^(-5)*10^(247.8/(G19+273.15-140))</f>
        <v>1.1179921955140504E-3</v>
      </c>
      <c r="I19" s="1">
        <v>0.77503627838942957</v>
      </c>
      <c r="J19" s="1">
        <v>0.33</v>
      </c>
      <c r="K19" s="1">
        <v>0.28499999999999998</v>
      </c>
      <c r="L19" s="1">
        <f t="shared" si="1"/>
        <v>0.61499999999999999</v>
      </c>
      <c r="M19" s="1">
        <v>0.21590000000000001</v>
      </c>
      <c r="N19" s="1">
        <v>0.16500000000000001</v>
      </c>
      <c r="O19" s="7">
        <f t="shared" si="2"/>
        <v>0.28573069419495184</v>
      </c>
      <c r="P19" s="1">
        <f t="shared" si="3"/>
        <v>0.82</v>
      </c>
      <c r="Q19" s="1">
        <f t="shared" si="4"/>
        <v>0.28786666666666666</v>
      </c>
      <c r="R19" s="1">
        <f t="shared" si="5"/>
        <v>0.22</v>
      </c>
      <c r="S19" s="1">
        <f>MAX(J19:K19)/MIN(J19:K19)</f>
        <v>1.1578947368421053</v>
      </c>
      <c r="T19" s="1">
        <f t="shared" si="7"/>
        <v>1.1578947368421053</v>
      </c>
      <c r="U19" s="1">
        <v>1.9872486881181228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1.1350000000000001E-2</v>
      </c>
      <c r="C20" s="12">
        <v>0.75</v>
      </c>
      <c r="D20" s="12">
        <v>0.05</v>
      </c>
      <c r="E20" s="1">
        <v>0.41659718504390125</v>
      </c>
      <c r="F20" s="1">
        <v>0.367189624094929</v>
      </c>
      <c r="G20" s="1">
        <v>16.364900588989215</v>
      </c>
      <c r="H20" s="1">
        <f>2.414*10^(-5)*10^(247.8/(G20+273.15-140))</f>
        <v>1.0967235296914784E-3</v>
      </c>
      <c r="I20" s="1">
        <v>0.82513162426041253</v>
      </c>
      <c r="J20" s="1">
        <v>0.31</v>
      </c>
      <c r="K20" s="1">
        <v>0.34</v>
      </c>
      <c r="L20" s="1">
        <f t="shared" si="1"/>
        <v>0.65</v>
      </c>
      <c r="M20" s="1">
        <v>0.20960000000000001</v>
      </c>
      <c r="N20" s="1">
        <v>0.17</v>
      </c>
      <c r="O20" s="7">
        <f t="shared" si="2"/>
        <v>0.30419922057335191</v>
      </c>
      <c r="P20" s="1">
        <f>L20/C20</f>
        <v>0.8666666666666667</v>
      </c>
      <c r="Q20" s="1">
        <f>M20/C20</f>
        <v>0.2794666666666667</v>
      </c>
      <c r="R20" s="1">
        <f>N20/C20</f>
        <v>0.22666666666666668</v>
      </c>
      <c r="S20" s="1">
        <f>MAX(J20:K20)/MIN(J20:K20)</f>
        <v>1.0967741935483872</v>
      </c>
      <c r="T20" s="1">
        <f t="shared" si="7"/>
        <v>0.91176470588235292</v>
      </c>
      <c r="U20" s="1">
        <v>2.2919081816378317</v>
      </c>
      <c r="V20" s="1"/>
      <c r="W20" s="1"/>
      <c r="X20" s="1"/>
      <c r="Y20" s="1"/>
      <c r="Z20" s="1"/>
    </row>
    <row r="21" spans="1:26" x14ac:dyDescent="0.3"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19" sqref="B19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5.10937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1.065E-2</v>
      </c>
      <c r="C3" s="12">
        <v>0.4375</v>
      </c>
      <c r="D3" s="12">
        <v>2.5000000000000001E-2</v>
      </c>
      <c r="E3" s="1">
        <v>9.9886816985035973E-2</v>
      </c>
      <c r="F3" s="1">
        <v>0.27370294771103382</v>
      </c>
      <c r="G3" s="1">
        <v>11.455826002975947</v>
      </c>
      <c r="H3" s="1">
        <f>2.414*10^(-5)*10^(247.8/(G3+273.15-140))</f>
        <v>1.2484212979942773E-3</v>
      </c>
      <c r="I3" s="1">
        <v>0.26541532860652617</v>
      </c>
      <c r="J3" s="1">
        <v>0.23</v>
      </c>
      <c r="K3" s="1">
        <v>0.28499999999999998</v>
      </c>
      <c r="L3" s="1">
        <f>J3+K3</f>
        <v>0.51500000000000001</v>
      </c>
      <c r="M3" s="1">
        <v>6.3500000000000001E-2</v>
      </c>
      <c r="N3" s="1">
        <v>0.15</v>
      </c>
      <c r="O3" s="7">
        <f>I3/SQRT(C3*9.81)</f>
        <v>0.12811573391990347</v>
      </c>
      <c r="P3" s="1">
        <f>L3/C3</f>
        <v>1.1771428571428573</v>
      </c>
      <c r="Q3" s="1">
        <f>M3/C3</f>
        <v>0.14514285714285716</v>
      </c>
      <c r="R3" s="1">
        <f>N3/C3</f>
        <v>0.34285714285714286</v>
      </c>
      <c r="S3" s="1">
        <f>MAX(J3:K3)/MIN(J3:K3)</f>
        <v>1.2391304347826084</v>
      </c>
      <c r="T3" s="1">
        <f>J3/K3</f>
        <v>0.80701754385964919</v>
      </c>
      <c r="U3" s="1">
        <v>1.0540955414130209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1.065E-2</v>
      </c>
      <c r="C4" s="12">
        <v>0.4375</v>
      </c>
      <c r="D4" s="12">
        <v>2.5000000000000001E-2</v>
      </c>
      <c r="E4" s="1">
        <v>0.11079511838087487</v>
      </c>
      <c r="F4" s="1">
        <v>0.28170463252531797</v>
      </c>
      <c r="G4" s="1">
        <v>11.60788192749019</v>
      </c>
      <c r="H4" s="1">
        <f t="shared" ref="H4:H17" si="0">2.414*10^(-5)*10^(247.8/(G4+273.15-140))</f>
        <v>1.2432576836600448E-3</v>
      </c>
      <c r="I4" s="1">
        <v>0.28603813572757503</v>
      </c>
      <c r="J4" s="1">
        <v>0.26500000000000001</v>
      </c>
      <c r="K4" s="1">
        <v>0.24</v>
      </c>
      <c r="L4" s="1">
        <f t="shared" ref="L4:L18" si="1">J4+K4</f>
        <v>0.505</v>
      </c>
      <c r="M4" s="1">
        <v>6.9849999999999995E-2</v>
      </c>
      <c r="N4" s="1">
        <v>0.14499999999999999</v>
      </c>
      <c r="O4" s="7">
        <f t="shared" ref="O4:O18" si="2">I4/SQRT(C4*9.81)</f>
        <v>0.13807034386527955</v>
      </c>
      <c r="P4" s="1">
        <f t="shared" ref="P4:P18" si="3">L4/C4</f>
        <v>1.1542857142857144</v>
      </c>
      <c r="Q4" s="1">
        <f t="shared" ref="Q4:Q18" si="4">M4/C4</f>
        <v>0.15965714285714286</v>
      </c>
      <c r="R4" s="1">
        <f t="shared" ref="R4:R18" si="5">N4/C4</f>
        <v>0.33142857142857141</v>
      </c>
      <c r="S4" s="1">
        <f t="shared" ref="S4:S17" si="6">MAX(J4:K4)/MIN(J4:K4)</f>
        <v>1.1041666666666667</v>
      </c>
      <c r="T4" s="1">
        <f t="shared" ref="T4:T18" si="7">J4/K4</f>
        <v>1.1041666666666667</v>
      </c>
      <c r="U4" s="1">
        <v>1.2199608351089832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1.065E-2</v>
      </c>
      <c r="C5" s="12">
        <v>0.4375</v>
      </c>
      <c r="D5" s="12">
        <v>2.5000000000000001E-2</v>
      </c>
      <c r="E5" s="1">
        <v>0.12467065147114562</v>
      </c>
      <c r="F5" s="1">
        <v>0.29105426208539276</v>
      </c>
      <c r="G5" s="1">
        <v>8.6883765856424962</v>
      </c>
      <c r="H5" s="1">
        <f t="shared" si="0"/>
        <v>1.3483299411819847E-3</v>
      </c>
      <c r="I5" s="1">
        <v>0.31152117153909287</v>
      </c>
      <c r="J5" s="1">
        <v>0.24</v>
      </c>
      <c r="K5" s="1">
        <v>0.27</v>
      </c>
      <c r="L5" s="1">
        <f t="shared" si="1"/>
        <v>0.51</v>
      </c>
      <c r="M5" s="1">
        <v>0.1143</v>
      </c>
      <c r="N5" s="1">
        <v>0.18</v>
      </c>
      <c r="O5" s="7">
        <f t="shared" si="2"/>
        <v>0.15037098170952318</v>
      </c>
      <c r="P5" s="1">
        <f t="shared" si="3"/>
        <v>1.1657142857142857</v>
      </c>
      <c r="Q5" s="1">
        <f t="shared" si="4"/>
        <v>0.26125714285714285</v>
      </c>
      <c r="R5" s="1">
        <f t="shared" si="5"/>
        <v>0.41142857142857142</v>
      </c>
      <c r="S5" s="1">
        <f t="shared" si="6"/>
        <v>1.1250000000000002</v>
      </c>
      <c r="T5" s="1">
        <f t="shared" si="7"/>
        <v>0.88888888888888884</v>
      </c>
      <c r="U5" s="1">
        <v>1.2884603979191229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1.065E-2</v>
      </c>
      <c r="C6" s="12">
        <v>0.4375</v>
      </c>
      <c r="D6" s="12">
        <v>2.5000000000000001E-2</v>
      </c>
      <c r="E6" s="1">
        <v>0.15831088130844506</v>
      </c>
      <c r="F6" s="1">
        <v>0.31230633355784504</v>
      </c>
      <c r="G6" s="1">
        <v>8.8900688049641055</v>
      </c>
      <c r="H6" s="1">
        <f t="shared" si="0"/>
        <v>1.3406499999703012E-3</v>
      </c>
      <c r="I6" s="1">
        <v>0.36866106778720403</v>
      </c>
      <c r="J6" s="1">
        <v>0.26</v>
      </c>
      <c r="K6" s="1">
        <v>0.215</v>
      </c>
      <c r="L6" s="1">
        <f t="shared" si="1"/>
        <v>0.47499999999999998</v>
      </c>
      <c r="M6" s="1">
        <v>0.108</v>
      </c>
      <c r="N6" s="1">
        <v>0.12</v>
      </c>
      <c r="O6" s="7">
        <f t="shared" si="2"/>
        <v>0.17795235684097405</v>
      </c>
      <c r="P6" s="1">
        <f t="shared" si="3"/>
        <v>1.0857142857142856</v>
      </c>
      <c r="Q6" s="1">
        <f t="shared" si="4"/>
        <v>0.24685714285714286</v>
      </c>
      <c r="R6" s="1">
        <f t="shared" si="5"/>
        <v>0.2742857142857143</v>
      </c>
      <c r="S6" s="1">
        <f t="shared" si="6"/>
        <v>1.2093023255813955</v>
      </c>
      <c r="T6" s="1">
        <f t="shared" si="7"/>
        <v>1.2093023255813955</v>
      </c>
      <c r="U6" s="1">
        <v>1.3436484771315338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1.065E-2</v>
      </c>
      <c r="C7" s="12">
        <v>0.4375</v>
      </c>
      <c r="D7" s="12">
        <v>2.5000000000000001E-2</v>
      </c>
      <c r="E7" s="1">
        <v>0.17184948575145081</v>
      </c>
      <c r="F7" s="1">
        <v>0.31731023780973966</v>
      </c>
      <c r="G7" s="1">
        <v>10.71612752278641</v>
      </c>
      <c r="H7" s="1">
        <f t="shared" si="0"/>
        <v>1.274007236548781E-3</v>
      </c>
      <c r="I7" s="1">
        <v>0.39387775523906243</v>
      </c>
      <c r="J7" s="1">
        <v>0.22</v>
      </c>
      <c r="K7" s="1">
        <v>0.23</v>
      </c>
      <c r="L7" s="1">
        <f t="shared" si="1"/>
        <v>0.45</v>
      </c>
      <c r="M7" s="1">
        <v>8.8900000000000007E-2</v>
      </c>
      <c r="N7" s="1">
        <v>9.5000000000000001E-2</v>
      </c>
      <c r="O7" s="7">
        <f t="shared" si="2"/>
        <v>0.19012442857807046</v>
      </c>
      <c r="P7" s="1">
        <f t="shared" si="3"/>
        <v>1.0285714285714287</v>
      </c>
      <c r="Q7" s="1">
        <f t="shared" si="4"/>
        <v>0.20320000000000002</v>
      </c>
      <c r="R7" s="1">
        <f t="shared" si="5"/>
        <v>0.21714285714285714</v>
      </c>
      <c r="S7" s="1">
        <f t="shared" si="6"/>
        <v>1.0454545454545454</v>
      </c>
      <c r="T7" s="1">
        <f t="shared" si="7"/>
        <v>0.9565217391304347</v>
      </c>
      <c r="U7" s="1">
        <v>0.81740684977013955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1.065E-2</v>
      </c>
      <c r="C8" s="12">
        <v>0.4375</v>
      </c>
      <c r="D8" s="12">
        <v>2.5000000000000001E-2</v>
      </c>
      <c r="E8" s="1">
        <v>0.18723522592477168</v>
      </c>
      <c r="F8" s="1">
        <v>0.32920657931214614</v>
      </c>
      <c r="G8" s="1">
        <v>10.566632116163049</v>
      </c>
      <c r="H8" s="1">
        <f t="shared" si="0"/>
        <v>1.2792740423316963E-3</v>
      </c>
      <c r="I8" s="1">
        <v>0.41363411899104136</v>
      </c>
      <c r="J8" s="1">
        <v>0.22500000000000001</v>
      </c>
      <c r="K8" s="1">
        <v>0.2</v>
      </c>
      <c r="L8" s="1">
        <f t="shared" si="1"/>
        <v>0.42500000000000004</v>
      </c>
      <c r="M8" s="1">
        <v>0.1143</v>
      </c>
      <c r="N8" s="1">
        <v>0.13</v>
      </c>
      <c r="O8" s="7">
        <f t="shared" si="2"/>
        <v>0.19966080710964229</v>
      </c>
      <c r="P8" s="1">
        <f t="shared" si="3"/>
        <v>0.97142857142857153</v>
      </c>
      <c r="Q8" s="1">
        <f t="shared" si="4"/>
        <v>0.26125714285714285</v>
      </c>
      <c r="R8" s="1">
        <f t="shared" si="5"/>
        <v>0.29714285714285715</v>
      </c>
      <c r="S8" s="1">
        <f t="shared" si="6"/>
        <v>1.125</v>
      </c>
      <c r="T8" s="1">
        <f t="shared" si="7"/>
        <v>1.125</v>
      </c>
      <c r="U8" s="1">
        <v>1.2417164303851584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1.065E-2</v>
      </c>
      <c r="C9" s="12">
        <v>0.4375</v>
      </c>
      <c r="D9" s="12">
        <v>2.5000000000000001E-2</v>
      </c>
      <c r="E9" s="1">
        <v>0.21113628946653684</v>
      </c>
      <c r="F9" s="1">
        <v>0.34323708432154865</v>
      </c>
      <c r="G9" s="1">
        <v>10.823209815555105</v>
      </c>
      <c r="H9" s="1">
        <f t="shared" si="0"/>
        <v>1.2702546914539865E-3</v>
      </c>
      <c r="I9" s="1">
        <v>0.44736909873853059</v>
      </c>
      <c r="J9" s="1">
        <v>0.20499999999999999</v>
      </c>
      <c r="K9" s="1">
        <v>0.24</v>
      </c>
      <c r="L9" s="1">
        <f t="shared" si="1"/>
        <v>0.44499999999999995</v>
      </c>
      <c r="M9" s="1">
        <v>0.1016</v>
      </c>
      <c r="N9" s="1">
        <v>0.08</v>
      </c>
      <c r="O9" s="7">
        <f t="shared" si="2"/>
        <v>0.21594465066839141</v>
      </c>
      <c r="P9" s="1">
        <f t="shared" si="3"/>
        <v>1.0171428571428571</v>
      </c>
      <c r="Q9" s="1">
        <f t="shared" si="4"/>
        <v>0.23222857142857142</v>
      </c>
      <c r="R9" s="1">
        <f t="shared" si="5"/>
        <v>0.18285714285714286</v>
      </c>
      <c r="S9" s="1">
        <f t="shared" si="6"/>
        <v>1.1707317073170731</v>
      </c>
      <c r="T9" s="1">
        <f t="shared" si="7"/>
        <v>0.85416666666666663</v>
      </c>
      <c r="U9" s="1">
        <v>0.97391552933568948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1.065E-2</v>
      </c>
      <c r="C10" s="12">
        <v>0.4375</v>
      </c>
      <c r="D10" s="12">
        <v>2.5000000000000001E-2</v>
      </c>
      <c r="E10" s="1">
        <v>0.22987094702135699</v>
      </c>
      <c r="F10" s="1">
        <v>0.35459419864601066</v>
      </c>
      <c r="G10" s="1">
        <v>10.543438423511549</v>
      </c>
      <c r="H10" s="1">
        <f t="shared" si="0"/>
        <v>1.2800941024091127E-3</v>
      </c>
      <c r="I10" s="1">
        <v>0.47146532909829303</v>
      </c>
      <c r="J10" s="1">
        <v>0.20499999999999999</v>
      </c>
      <c r="K10" s="1">
        <v>0.22</v>
      </c>
      <c r="L10" s="1">
        <f t="shared" si="1"/>
        <v>0.42499999999999999</v>
      </c>
      <c r="M10" s="1">
        <v>0.1016</v>
      </c>
      <c r="N10" s="1">
        <v>7.0000000000000007E-2</v>
      </c>
      <c r="O10" s="7">
        <f t="shared" si="2"/>
        <v>0.22757587880224425</v>
      </c>
      <c r="P10" s="1">
        <f t="shared" si="3"/>
        <v>0.97142857142857142</v>
      </c>
      <c r="Q10" s="1">
        <f t="shared" si="4"/>
        <v>0.23222857142857142</v>
      </c>
      <c r="R10" s="1">
        <f t="shared" si="5"/>
        <v>0.16</v>
      </c>
      <c r="S10" s="1">
        <f t="shared" si="6"/>
        <v>1.0731707317073171</v>
      </c>
      <c r="T10" s="1">
        <f t="shared" si="7"/>
        <v>0.93181818181818177</v>
      </c>
      <c r="U10" s="1">
        <v>0.98202568469073792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1.065E-2</v>
      </c>
      <c r="C11" s="12">
        <v>0.4375</v>
      </c>
      <c r="D11" s="12">
        <v>2.5000000000000001E-2</v>
      </c>
      <c r="E11" s="1">
        <v>0.26903367198610623</v>
      </c>
      <c r="F11" s="1">
        <v>0.37675523217423845</v>
      </c>
      <c r="G11" s="1">
        <v>10.047103923300011</v>
      </c>
      <c r="H11" s="1">
        <f t="shared" si="0"/>
        <v>1.2978341285045077E-3</v>
      </c>
      <c r="I11" s="1">
        <v>0.51933148008159391</v>
      </c>
      <c r="J11" s="1">
        <v>0.22500000000000001</v>
      </c>
      <c r="K11" s="1">
        <v>0.2</v>
      </c>
      <c r="L11" s="1">
        <f t="shared" si="1"/>
        <v>0.42500000000000004</v>
      </c>
      <c r="M11" s="1">
        <v>0.1207</v>
      </c>
      <c r="N11" s="1">
        <v>0.1</v>
      </c>
      <c r="O11" s="7">
        <f t="shared" si="2"/>
        <v>0.25068082566172911</v>
      </c>
      <c r="P11" s="1">
        <f t="shared" si="3"/>
        <v>0.97142857142857153</v>
      </c>
      <c r="Q11" s="1">
        <f t="shared" si="4"/>
        <v>0.27588571428571429</v>
      </c>
      <c r="R11" s="1">
        <f t="shared" si="5"/>
        <v>0.22857142857142859</v>
      </c>
      <c r="S11" s="1">
        <f t="shared" si="6"/>
        <v>1.125</v>
      </c>
      <c r="T11" s="1">
        <f t="shared" si="7"/>
        <v>1.125</v>
      </c>
      <c r="U11" s="1">
        <v>1.3910275710548965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1.065E-2</v>
      </c>
      <c r="C12" s="12">
        <v>0.4375</v>
      </c>
      <c r="D12" s="12">
        <v>2.5000000000000001E-2</v>
      </c>
      <c r="E12" s="1">
        <v>0.29872850133693313</v>
      </c>
      <c r="F12" s="1">
        <v>0.39117005202759964</v>
      </c>
      <c r="G12" s="1">
        <v>10.234109528859404</v>
      </c>
      <c r="H12" s="1">
        <f t="shared" si="0"/>
        <v>1.291107033443639E-3</v>
      </c>
      <c r="I12" s="1">
        <v>0.55540318272135258</v>
      </c>
      <c r="J12" s="1">
        <v>0.17499999999999999</v>
      </c>
      <c r="K12" s="1">
        <v>0.19</v>
      </c>
      <c r="L12" s="1">
        <f t="shared" si="1"/>
        <v>0.36499999999999999</v>
      </c>
      <c r="M12" s="1">
        <v>0.13339999999999999</v>
      </c>
      <c r="N12" s="1">
        <v>0.1</v>
      </c>
      <c r="O12" s="7">
        <f t="shared" si="2"/>
        <v>0.26809260320184353</v>
      </c>
      <c r="P12" s="1">
        <f t="shared" si="3"/>
        <v>0.8342857142857143</v>
      </c>
      <c r="Q12" s="1">
        <f t="shared" si="4"/>
        <v>0.30491428571428569</v>
      </c>
      <c r="R12" s="1">
        <f t="shared" si="5"/>
        <v>0.22857142857142859</v>
      </c>
      <c r="S12" s="1">
        <f t="shared" si="6"/>
        <v>1.0857142857142859</v>
      </c>
      <c r="T12" s="1">
        <f t="shared" si="7"/>
        <v>0.92105263157894735</v>
      </c>
      <c r="U12" s="1">
        <v>1.1572389026564192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1.065E-2</v>
      </c>
      <c r="C13" s="12">
        <v>0.4375</v>
      </c>
      <c r="D13" s="12">
        <v>2.5000000000000001E-2</v>
      </c>
      <c r="E13" s="1">
        <v>0.32430810749845623</v>
      </c>
      <c r="F13" s="1">
        <v>0.40009752508540408</v>
      </c>
      <c r="G13" s="1">
        <v>11.929760694503738</v>
      </c>
      <c r="H13" s="1">
        <f t="shared" si="0"/>
        <v>1.2324327847206271E-3</v>
      </c>
      <c r="I13" s="1">
        <v>0.58950737514987805</v>
      </c>
      <c r="J13" s="1">
        <v>0.21</v>
      </c>
      <c r="K13" s="1">
        <v>0.185</v>
      </c>
      <c r="L13" s="1">
        <f t="shared" si="1"/>
        <v>0.39500000000000002</v>
      </c>
      <c r="M13" s="1">
        <v>0.1651</v>
      </c>
      <c r="N13" s="1">
        <v>0.12</v>
      </c>
      <c r="O13" s="7">
        <f t="shared" si="2"/>
        <v>0.28455466538063934</v>
      </c>
      <c r="P13" s="1">
        <f t="shared" si="3"/>
        <v>0.90285714285714291</v>
      </c>
      <c r="Q13" s="1">
        <f t="shared" si="4"/>
        <v>0.37737142857142858</v>
      </c>
      <c r="R13" s="1">
        <f t="shared" si="5"/>
        <v>0.2742857142857143</v>
      </c>
      <c r="S13" s="1">
        <f t="shared" si="6"/>
        <v>1.1351351351351351</v>
      </c>
      <c r="T13" s="1">
        <f t="shared" si="7"/>
        <v>1.1351351351351351</v>
      </c>
      <c r="U13" s="1">
        <v>1.5892689527397847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1.065E-2</v>
      </c>
      <c r="C14" s="12">
        <v>0.4375</v>
      </c>
      <c r="D14" s="12">
        <v>2.5000000000000001E-2</v>
      </c>
      <c r="E14" s="1">
        <v>0.32983824001666479</v>
      </c>
      <c r="F14" s="1">
        <v>0.39011690618585593</v>
      </c>
      <c r="G14" s="1">
        <v>13.561873163495703</v>
      </c>
      <c r="H14" s="1">
        <f t="shared" si="0"/>
        <v>1.1796743016757817E-3</v>
      </c>
      <c r="I14" s="1">
        <v>0.61489864338633315</v>
      </c>
      <c r="J14" s="1">
        <v>0.17</v>
      </c>
      <c r="K14" s="1">
        <v>0.19</v>
      </c>
      <c r="L14" s="1">
        <f t="shared" si="1"/>
        <v>0.36</v>
      </c>
      <c r="M14" s="1">
        <v>0.13969999999999999</v>
      </c>
      <c r="N14" s="1">
        <v>0.1</v>
      </c>
      <c r="O14" s="7">
        <f t="shared" si="2"/>
        <v>0.29681100710117775</v>
      </c>
      <c r="P14" s="1">
        <f t="shared" si="3"/>
        <v>0.82285714285714284</v>
      </c>
      <c r="Q14" s="1">
        <f t="shared" si="4"/>
        <v>0.31931428571428572</v>
      </c>
      <c r="R14" s="1">
        <f t="shared" si="5"/>
        <v>0.22857142857142859</v>
      </c>
      <c r="S14" s="1">
        <f t="shared" si="6"/>
        <v>1.1176470588235294</v>
      </c>
      <c r="T14" s="1">
        <f t="shared" si="7"/>
        <v>0.89473684210526316</v>
      </c>
      <c r="U14" s="1">
        <v>1.1703509138767927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1.065E-2</v>
      </c>
      <c r="C15" s="12">
        <v>0.4375</v>
      </c>
      <c r="D15" s="12">
        <v>2.5000000000000001E-2</v>
      </c>
      <c r="E15" s="1">
        <v>0.35320102297335404</v>
      </c>
      <c r="F15" s="1">
        <v>0.39643530404761368</v>
      </c>
      <c r="G15" s="1">
        <v>14.06065932187161</v>
      </c>
      <c r="H15" s="1">
        <f t="shared" si="0"/>
        <v>1.1642313359478287E-3</v>
      </c>
      <c r="I15" s="1">
        <v>0.64795811228380595</v>
      </c>
      <c r="J15" s="1">
        <v>0.16500000000000001</v>
      </c>
      <c r="K15" s="1">
        <v>0.20499999999999999</v>
      </c>
      <c r="L15" s="1">
        <f t="shared" si="1"/>
        <v>0.37</v>
      </c>
      <c r="M15" s="1">
        <v>0.14610000000000001</v>
      </c>
      <c r="N15" s="1">
        <v>9.5000000000000001E-2</v>
      </c>
      <c r="O15" s="7">
        <f t="shared" si="2"/>
        <v>0.31276878219668069</v>
      </c>
      <c r="P15" s="1">
        <f t="shared" si="3"/>
        <v>0.84571428571428575</v>
      </c>
      <c r="Q15" s="1">
        <f t="shared" si="4"/>
        <v>0.33394285714285715</v>
      </c>
      <c r="R15" s="1">
        <f t="shared" si="5"/>
        <v>0.21714285714285714</v>
      </c>
      <c r="S15" s="1">
        <f t="shared" si="6"/>
        <v>1.2424242424242422</v>
      </c>
      <c r="T15" s="1">
        <f t="shared" si="7"/>
        <v>0.80487804878048785</v>
      </c>
      <c r="U15" s="1">
        <v>1.3123287395413858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1.065E-2</v>
      </c>
      <c r="C16" s="12">
        <v>0.4375</v>
      </c>
      <c r="D16" s="12">
        <v>2.5000000000000001E-2</v>
      </c>
      <c r="E16" s="1">
        <v>0.35482045888575942</v>
      </c>
      <c r="F16" s="1">
        <v>0.36912906420507924</v>
      </c>
      <c r="G16" s="1">
        <v>11.485678672790479</v>
      </c>
      <c r="H16" s="1">
        <f t="shared" si="0"/>
        <v>1.247404994834571E-3</v>
      </c>
      <c r="I16" s="1">
        <v>0.69908134538720512</v>
      </c>
      <c r="J16" s="1">
        <v>0.185</v>
      </c>
      <c r="K16" s="1">
        <v>0.19500000000000001</v>
      </c>
      <c r="L16" s="1">
        <f t="shared" si="1"/>
        <v>0.38</v>
      </c>
      <c r="M16" s="1">
        <v>0.14610000000000001</v>
      </c>
      <c r="N16" s="1">
        <v>0.11</v>
      </c>
      <c r="O16" s="7">
        <f t="shared" si="2"/>
        <v>0.33744591958654901</v>
      </c>
      <c r="P16" s="1">
        <f t="shared" si="3"/>
        <v>0.86857142857142855</v>
      </c>
      <c r="Q16" s="1">
        <f t="shared" si="4"/>
        <v>0.33394285714285715</v>
      </c>
      <c r="R16" s="1">
        <f t="shared" si="5"/>
        <v>0.25142857142857145</v>
      </c>
      <c r="S16" s="1">
        <f t="shared" si="6"/>
        <v>1.0540540540540542</v>
      </c>
      <c r="T16" s="1">
        <f t="shared" si="7"/>
        <v>0.94871794871794868</v>
      </c>
      <c r="U16" s="1">
        <v>1.2817309927075105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1.065E-2</v>
      </c>
      <c r="C17" s="12">
        <v>0.4375</v>
      </c>
      <c r="D17" s="12">
        <v>2.5000000000000001E-2</v>
      </c>
      <c r="E17" s="1">
        <v>0.31765369769412216</v>
      </c>
      <c r="F17" s="1">
        <v>0.31665198628109548</v>
      </c>
      <c r="G17" s="1">
        <v>13.489405155181835</v>
      </c>
      <c r="H17" s="1">
        <f t="shared" si="0"/>
        <v>1.1819437845023591E-3</v>
      </c>
      <c r="I17" s="1">
        <v>0.72957341516623508</v>
      </c>
      <c r="J17" s="1">
        <v>0.17</v>
      </c>
      <c r="K17" s="1">
        <v>0.215</v>
      </c>
      <c r="L17" s="1">
        <f t="shared" si="1"/>
        <v>0.38500000000000001</v>
      </c>
      <c r="M17" s="1">
        <v>0.13969999999999999</v>
      </c>
      <c r="N17" s="1">
        <v>0.105</v>
      </c>
      <c r="O17" s="7">
        <f t="shared" si="2"/>
        <v>0.35216441349941818</v>
      </c>
      <c r="P17" s="1">
        <f t="shared" si="3"/>
        <v>0.88</v>
      </c>
      <c r="Q17" s="1">
        <f t="shared" si="4"/>
        <v>0.31931428571428572</v>
      </c>
      <c r="R17" s="1">
        <f t="shared" si="5"/>
        <v>0.24</v>
      </c>
      <c r="S17" s="1">
        <f t="shared" si="6"/>
        <v>1.2647058823529411</v>
      </c>
      <c r="T17" s="1">
        <f t="shared" si="7"/>
        <v>0.79069767441860472</v>
      </c>
      <c r="U17" s="1">
        <v>1.5744223238540458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1.065E-2</v>
      </c>
      <c r="C18" s="12">
        <v>0.4375</v>
      </c>
      <c r="D18" s="12">
        <v>2.5000000000000001E-2</v>
      </c>
      <c r="E18" s="1">
        <v>0.35056290349617386</v>
      </c>
      <c r="F18" s="1">
        <v>0.33195663302370904</v>
      </c>
      <c r="G18" s="1">
        <v>13.164460142453459</v>
      </c>
      <c r="H18" s="1">
        <f>2.414*10^(-5)*10^(247.8/(G18+273.15-140))</f>
        <v>1.1922018053298622E-3</v>
      </c>
      <c r="I18" s="1">
        <v>0.76803658533341868</v>
      </c>
      <c r="J18" s="1">
        <v>0.18</v>
      </c>
      <c r="K18" s="1">
        <v>0.20499999999999999</v>
      </c>
      <c r="L18" s="1">
        <f t="shared" si="1"/>
        <v>0.38500000000000001</v>
      </c>
      <c r="M18" s="1">
        <v>0.15240000000000001</v>
      </c>
      <c r="N18" s="1">
        <v>9.5000000000000001E-2</v>
      </c>
      <c r="O18" s="7">
        <f t="shared" si="2"/>
        <v>0.37073055020571277</v>
      </c>
      <c r="P18" s="1">
        <f t="shared" si="3"/>
        <v>0.88</v>
      </c>
      <c r="Q18" s="1">
        <f t="shared" si="4"/>
        <v>0.34834285714285718</v>
      </c>
      <c r="R18" s="1">
        <f t="shared" si="5"/>
        <v>0.21714285714285714</v>
      </c>
      <c r="S18" s="1">
        <f>MAX(J18:K18)/MIN(J18:K18)</f>
        <v>1.1388888888888888</v>
      </c>
      <c r="T18" s="1">
        <f t="shared" si="7"/>
        <v>0.87804878048780488</v>
      </c>
      <c r="U18" s="1">
        <v>1.4306856163303441</v>
      </c>
      <c r="V18" s="1"/>
      <c r="W18" s="1"/>
      <c r="X18" s="1"/>
      <c r="Y18" s="1"/>
      <c r="Z18" s="1"/>
    </row>
    <row r="19" spans="1:26" x14ac:dyDescent="0.3">
      <c r="T19" s="1"/>
      <c r="U19" s="1"/>
      <c r="V19" s="1" t="s">
        <v>69</v>
      </c>
      <c r="W19" s="1"/>
      <c r="X19" s="1"/>
      <c r="Y19" s="1"/>
      <c r="Z19" s="1"/>
    </row>
    <row r="20" spans="1:26" x14ac:dyDescent="0.3">
      <c r="T20" s="1"/>
      <c r="U20" s="1"/>
      <c r="V20" s="1" t="s">
        <v>69</v>
      </c>
      <c r="W20" s="1"/>
      <c r="X20" s="1"/>
      <c r="Y20" s="1"/>
      <c r="Z20" s="1"/>
    </row>
    <row r="21" spans="1:26" x14ac:dyDescent="0.3"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18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zoomScaleNormal="100" workbookViewId="0">
      <selection activeCell="B21" sqref="B21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1.137E-2</v>
      </c>
      <c r="C3" s="12">
        <v>0.5</v>
      </c>
      <c r="D3" s="12">
        <v>2.5000000000000001E-2</v>
      </c>
      <c r="E3" s="1">
        <v>9.752320712985392E-2</v>
      </c>
      <c r="F3" s="1">
        <v>0.27366910908441405</v>
      </c>
      <c r="G3" s="1">
        <v>11.464557387612034</v>
      </c>
      <c r="H3" s="1">
        <f>2.414*10^(-5)*10^(247.8/(G3+273.15-140))</f>
        <v>1.2481239180017702E-3</v>
      </c>
      <c r="I3" s="1">
        <v>0.25916687878658096</v>
      </c>
      <c r="J3" s="1">
        <v>0.38</v>
      </c>
      <c r="K3" s="1">
        <v>0.40500000000000003</v>
      </c>
      <c r="L3" s="1">
        <f>J3+K3</f>
        <v>0.78500000000000003</v>
      </c>
      <c r="M3" s="1">
        <v>8.8900000000000007E-2</v>
      </c>
      <c r="N3" s="1">
        <v>0.22</v>
      </c>
      <c r="O3" s="7">
        <f>I3/SQRT(C3*9.81)</f>
        <v>0.11701997273262461</v>
      </c>
      <c r="P3" s="1">
        <f>L3/C3</f>
        <v>1.57</v>
      </c>
      <c r="Q3" s="1">
        <f>M3/C3</f>
        <v>0.17780000000000001</v>
      </c>
      <c r="R3" s="1">
        <f>N3/C3</f>
        <v>0.44</v>
      </c>
      <c r="S3" s="1">
        <f>MAX(J3:K3)/MIN(J3:K3)</f>
        <v>1.0657894736842106</v>
      </c>
      <c r="T3" s="1">
        <f>J3/K3</f>
        <v>0.93827160493827155</v>
      </c>
      <c r="U3" s="1">
        <v>1.8651482155662562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1.137E-2</v>
      </c>
      <c r="C4" s="12">
        <v>0.5</v>
      </c>
      <c r="D4" s="12">
        <v>2.5000000000000001E-2</v>
      </c>
      <c r="E4" s="1">
        <v>0.10967832509723854</v>
      </c>
      <c r="F4" s="1">
        <v>0.28306675152029875</v>
      </c>
      <c r="G4" s="1">
        <v>11.660133146104309</v>
      </c>
      <c r="H4" s="1">
        <f t="shared" ref="H4:H20" si="0">2.414*10^(-5)*10^(247.8/(G4+273.15-140))</f>
        <v>1.2414907322979838E-3</v>
      </c>
      <c r="I4" s="1">
        <v>0.28179238355534475</v>
      </c>
      <c r="J4" s="1">
        <v>0.37</v>
      </c>
      <c r="K4" s="1">
        <v>0.34499999999999997</v>
      </c>
      <c r="L4" s="1">
        <f t="shared" ref="L4:L20" si="1">J4+K4</f>
        <v>0.71499999999999997</v>
      </c>
      <c r="M4" s="1">
        <v>0.127</v>
      </c>
      <c r="N4" s="1">
        <v>0.22</v>
      </c>
      <c r="O4" s="7">
        <f t="shared" ref="O4:O18" si="2">I4/SQRT(C4*9.81)</f>
        <v>0.12723592302495684</v>
      </c>
      <c r="P4" s="1">
        <f t="shared" ref="P4:P18" si="3">L4/C4</f>
        <v>1.43</v>
      </c>
      <c r="Q4" s="1">
        <f t="shared" ref="Q4:Q18" si="4">M4/C4</f>
        <v>0.254</v>
      </c>
      <c r="R4" s="1">
        <f t="shared" ref="R4:R18" si="5">N4/C4</f>
        <v>0.44</v>
      </c>
      <c r="S4" s="1">
        <f t="shared" ref="S4:S17" si="6">MAX(J4:K4)/MIN(J4:K4)</f>
        <v>1.0724637681159421</v>
      </c>
      <c r="T4" s="1">
        <f t="shared" ref="T4:T20" si="7">J4/K4</f>
        <v>1.0724637681159421</v>
      </c>
      <c r="U4" s="1">
        <v>1.7918951144494608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1.137E-2</v>
      </c>
      <c r="C5" s="12">
        <v>0.5</v>
      </c>
      <c r="D5" s="12">
        <v>2.5000000000000001E-2</v>
      </c>
      <c r="E5" s="1">
        <v>0.12306583812464165</v>
      </c>
      <c r="F5" s="1">
        <v>0.29125191040843579</v>
      </c>
      <c r="G5" s="1">
        <v>8.7190958890047927</v>
      </c>
      <c r="H5" s="1">
        <f t="shared" si="0"/>
        <v>1.3471559797071395E-3</v>
      </c>
      <c r="I5" s="1">
        <v>0.3073024571804483</v>
      </c>
      <c r="J5" s="1">
        <v>0.32</v>
      </c>
      <c r="K5" s="1">
        <v>0.35499999999999998</v>
      </c>
      <c r="L5" s="1">
        <f t="shared" si="1"/>
        <v>0.67500000000000004</v>
      </c>
      <c r="M5" s="1">
        <v>0.13969999999999999</v>
      </c>
      <c r="N5" s="1">
        <v>0.2</v>
      </c>
      <c r="O5" s="7">
        <f t="shared" si="2"/>
        <v>0.13875432434997767</v>
      </c>
      <c r="P5" s="1">
        <f t="shared" si="3"/>
        <v>1.35</v>
      </c>
      <c r="Q5" s="1">
        <f t="shared" si="4"/>
        <v>0.27939999999999998</v>
      </c>
      <c r="R5" s="1">
        <f t="shared" si="5"/>
        <v>0.4</v>
      </c>
      <c r="S5" s="1">
        <f t="shared" si="6"/>
        <v>1.109375</v>
      </c>
      <c r="T5" s="1">
        <f t="shared" si="7"/>
        <v>0.90140845070422537</v>
      </c>
      <c r="U5" s="1">
        <v>2.3335755662579643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1.137E-2</v>
      </c>
      <c r="C6" s="12">
        <v>0.5</v>
      </c>
      <c r="D6" s="12">
        <v>2.5000000000000001E-2</v>
      </c>
      <c r="E6" s="1">
        <v>0.15669376261631923</v>
      </c>
      <c r="F6" s="1">
        <v>0.31292320279631897</v>
      </c>
      <c r="G6" s="1">
        <v>9.0818836999976096</v>
      </c>
      <c r="H6" s="1">
        <f t="shared" si="0"/>
        <v>1.3334067903836241E-3</v>
      </c>
      <c r="I6" s="1">
        <v>0.36417593539323301</v>
      </c>
      <c r="J6" s="1">
        <v>0.25</v>
      </c>
      <c r="K6" s="1">
        <v>0.28999999999999998</v>
      </c>
      <c r="L6" s="1">
        <f t="shared" si="1"/>
        <v>0.54</v>
      </c>
      <c r="M6" s="1">
        <v>0.127</v>
      </c>
      <c r="N6" s="1">
        <v>0.16</v>
      </c>
      <c r="O6" s="7">
        <f t="shared" si="2"/>
        <v>0.16443404430813685</v>
      </c>
      <c r="P6" s="1">
        <f t="shared" si="3"/>
        <v>1.08</v>
      </c>
      <c r="Q6" s="1">
        <f t="shared" si="4"/>
        <v>0.254</v>
      </c>
      <c r="R6" s="1">
        <f t="shared" si="5"/>
        <v>0.32</v>
      </c>
      <c r="S6" s="1">
        <f t="shared" si="6"/>
        <v>1.1599999999999999</v>
      </c>
      <c r="T6" s="1">
        <f t="shared" si="7"/>
        <v>0.86206896551724144</v>
      </c>
      <c r="U6" s="1">
        <v>1.8018679909428523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1.137E-2</v>
      </c>
      <c r="C7" s="12">
        <v>0.5</v>
      </c>
      <c r="D7" s="12">
        <v>2.5000000000000001E-2</v>
      </c>
      <c r="E7" s="1">
        <v>0.17001548262059127</v>
      </c>
      <c r="F7" s="1">
        <v>0.31929555014105643</v>
      </c>
      <c r="G7" s="1">
        <v>10.855054512023885</v>
      </c>
      <c r="H7" s="1">
        <f t="shared" si="0"/>
        <v>1.2691419476149265E-3</v>
      </c>
      <c r="I7" s="1">
        <v>0.38725132144635932</v>
      </c>
      <c r="J7" s="1">
        <v>0.26</v>
      </c>
      <c r="K7" s="1">
        <v>0.28000000000000003</v>
      </c>
      <c r="L7" s="1">
        <f t="shared" si="1"/>
        <v>0.54</v>
      </c>
      <c r="M7" s="1">
        <v>0.1016</v>
      </c>
      <c r="N7" s="1">
        <v>0.11</v>
      </c>
      <c r="O7" s="7">
        <f t="shared" si="2"/>
        <v>0.17485312663599581</v>
      </c>
      <c r="P7" s="1">
        <f t="shared" si="3"/>
        <v>1.08</v>
      </c>
      <c r="Q7" s="1">
        <f t="shared" si="4"/>
        <v>0.20319999999999999</v>
      </c>
      <c r="R7" s="1">
        <f t="shared" si="5"/>
        <v>0.22</v>
      </c>
      <c r="S7" s="1">
        <f t="shared" si="6"/>
        <v>1.0769230769230771</v>
      </c>
      <c r="T7" s="1">
        <f t="shared" si="7"/>
        <v>0.92857142857142849</v>
      </c>
      <c r="U7" s="1">
        <v>1.1462641181452859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1.137E-2</v>
      </c>
      <c r="C8" s="12">
        <v>0.5</v>
      </c>
      <c r="D8" s="12">
        <v>2.5000000000000001E-2</v>
      </c>
      <c r="E8" s="1">
        <v>0.18830242510588072</v>
      </c>
      <c r="F8" s="1">
        <v>0.33201032142133668</v>
      </c>
      <c r="G8" s="1">
        <v>10.358015098571736</v>
      </c>
      <c r="H8" s="1">
        <f t="shared" si="0"/>
        <v>1.2866786316310364E-3</v>
      </c>
      <c r="I8" s="1">
        <v>0.41247879786553349</v>
      </c>
      <c r="J8" s="1">
        <v>0.24</v>
      </c>
      <c r="K8" s="1">
        <v>0.21</v>
      </c>
      <c r="L8" s="1">
        <f t="shared" si="1"/>
        <v>0.44999999999999996</v>
      </c>
      <c r="M8" s="1">
        <v>0.1016</v>
      </c>
      <c r="N8" s="1">
        <v>0.09</v>
      </c>
      <c r="O8" s="7">
        <f t="shared" si="2"/>
        <v>0.186243928641663</v>
      </c>
      <c r="P8" s="1">
        <f t="shared" si="3"/>
        <v>0.89999999999999991</v>
      </c>
      <c r="Q8" s="1">
        <f t="shared" si="4"/>
        <v>0.20319999999999999</v>
      </c>
      <c r="R8" s="1">
        <f t="shared" si="5"/>
        <v>0.18</v>
      </c>
      <c r="S8" s="1">
        <f t="shared" si="6"/>
        <v>1.1428571428571428</v>
      </c>
      <c r="T8" s="1">
        <f t="shared" si="7"/>
        <v>1.1428571428571428</v>
      </c>
      <c r="U8" s="1">
        <v>1.0317614897541021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1.137E-2</v>
      </c>
      <c r="C9" s="12">
        <v>0.5</v>
      </c>
      <c r="D9" s="12">
        <v>2.5000000000000001E-2</v>
      </c>
      <c r="E9" s="1">
        <v>0.21453590547879459</v>
      </c>
      <c r="F9" s="1">
        <v>0.34271210803557745</v>
      </c>
      <c r="G9" s="1">
        <v>10.92351440429683</v>
      </c>
      <c r="H9" s="1">
        <f t="shared" si="0"/>
        <v>1.2667547259554532E-3</v>
      </c>
      <c r="I9" s="1">
        <v>0.4552687501174883</v>
      </c>
      <c r="J9" s="1">
        <v>0.215</v>
      </c>
      <c r="K9" s="1">
        <v>0.245</v>
      </c>
      <c r="L9" s="1">
        <f t="shared" si="1"/>
        <v>0.45999999999999996</v>
      </c>
      <c r="M9" s="1">
        <v>0.13969999999999999</v>
      </c>
      <c r="N9" s="1">
        <v>0.12</v>
      </c>
      <c r="O9" s="7">
        <f t="shared" si="2"/>
        <v>0.20556460368007121</v>
      </c>
      <c r="P9" s="1">
        <f t="shared" si="3"/>
        <v>0.91999999999999993</v>
      </c>
      <c r="Q9" s="1">
        <f t="shared" si="4"/>
        <v>0.27939999999999998</v>
      </c>
      <c r="R9" s="1">
        <f t="shared" si="5"/>
        <v>0.24</v>
      </c>
      <c r="S9" s="1">
        <f t="shared" si="6"/>
        <v>1.1395348837209303</v>
      </c>
      <c r="T9" s="1">
        <f t="shared" si="7"/>
        <v>0.87755102040816324</v>
      </c>
      <c r="U9" s="1">
        <v>1.4200011041961889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1.137E-2</v>
      </c>
      <c r="C10" s="12">
        <v>0.5</v>
      </c>
      <c r="D10" s="12">
        <v>2.5000000000000001E-2</v>
      </c>
      <c r="E10" s="1">
        <v>0.22898348059117549</v>
      </c>
      <c r="F10" s="1">
        <v>0.35765161125439893</v>
      </c>
      <c r="G10" s="1">
        <v>11.315654884685133</v>
      </c>
      <c r="H10" s="1">
        <f t="shared" si="0"/>
        <v>1.2532100010054247E-3</v>
      </c>
      <c r="I10" s="1">
        <v>0.46563033742769844</v>
      </c>
      <c r="J10" s="1">
        <v>0.26</v>
      </c>
      <c r="K10" s="1">
        <v>0.28000000000000003</v>
      </c>
      <c r="L10" s="1">
        <f t="shared" si="1"/>
        <v>0.54</v>
      </c>
      <c r="M10" s="1">
        <v>0.1651</v>
      </c>
      <c r="N10" s="1">
        <v>0.14000000000000001</v>
      </c>
      <c r="O10" s="7">
        <f t="shared" si="2"/>
        <v>0.21024310530876883</v>
      </c>
      <c r="P10" s="1">
        <f t="shared" si="3"/>
        <v>1.08</v>
      </c>
      <c r="Q10" s="1">
        <f t="shared" si="4"/>
        <v>0.33019999999999999</v>
      </c>
      <c r="R10" s="1">
        <f t="shared" si="5"/>
        <v>0.28000000000000003</v>
      </c>
      <c r="S10" s="1">
        <f t="shared" si="6"/>
        <v>1.0769230769230771</v>
      </c>
      <c r="T10" s="1">
        <f t="shared" si="7"/>
        <v>0.92857142857142849</v>
      </c>
      <c r="U10" s="1">
        <v>1.5314839598739947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1.137E-2</v>
      </c>
      <c r="C11" s="12">
        <v>0.5</v>
      </c>
      <c r="D11" s="12">
        <v>2.5000000000000001E-2</v>
      </c>
      <c r="E11" s="1">
        <v>0.26816992798951705</v>
      </c>
      <c r="F11" s="1">
        <v>0.37847401574396561</v>
      </c>
      <c r="G11" s="1">
        <v>9.9272644042968512</v>
      </c>
      <c r="H11" s="1">
        <f t="shared" si="0"/>
        <v>1.3021727952290752E-3</v>
      </c>
      <c r="I11" s="1">
        <v>0.51531324949241653</v>
      </c>
      <c r="J11" s="1">
        <v>0.27</v>
      </c>
      <c r="K11" s="1">
        <v>0.30499999999999999</v>
      </c>
      <c r="L11" s="1">
        <f t="shared" si="1"/>
        <v>0.57499999999999996</v>
      </c>
      <c r="M11" s="1">
        <v>0.15240000000000001</v>
      </c>
      <c r="N11" s="1">
        <v>0.17</v>
      </c>
      <c r="O11" s="7">
        <f t="shared" si="2"/>
        <v>0.23267611465900423</v>
      </c>
      <c r="P11" s="1">
        <f t="shared" si="3"/>
        <v>1.1499999999999999</v>
      </c>
      <c r="Q11" s="1">
        <f t="shared" si="4"/>
        <v>0.30480000000000002</v>
      </c>
      <c r="R11" s="1">
        <f t="shared" si="5"/>
        <v>0.34</v>
      </c>
      <c r="S11" s="1">
        <f t="shared" si="6"/>
        <v>1.1296296296296295</v>
      </c>
      <c r="T11" s="1">
        <f t="shared" si="7"/>
        <v>0.88524590163934436</v>
      </c>
      <c r="U11" s="1">
        <v>1.7034233587775833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1.137E-2</v>
      </c>
      <c r="C12" s="12">
        <v>0.5</v>
      </c>
      <c r="D12" s="12">
        <v>2.5000000000000001E-2</v>
      </c>
      <c r="E12" s="1">
        <v>0.29614934321181824</v>
      </c>
      <c r="F12" s="1">
        <v>0.38821106829115748</v>
      </c>
      <c r="G12" s="1">
        <v>10.462284020015133</v>
      </c>
      <c r="H12" s="1">
        <f t="shared" si="0"/>
        <v>1.2829697111529925E-3</v>
      </c>
      <c r="I12" s="1">
        <v>0.55480473925114993</v>
      </c>
      <c r="J12" s="1">
        <v>0.22</v>
      </c>
      <c r="K12" s="1">
        <v>0.28499999999999998</v>
      </c>
      <c r="L12" s="1">
        <f t="shared" si="1"/>
        <v>0.505</v>
      </c>
      <c r="M12" s="1">
        <v>0.1016</v>
      </c>
      <c r="N12" s="1">
        <v>0.11</v>
      </c>
      <c r="O12" s="7">
        <f t="shared" si="2"/>
        <v>0.25050745590281825</v>
      </c>
      <c r="P12" s="1">
        <f t="shared" si="3"/>
        <v>1.01</v>
      </c>
      <c r="Q12" s="1">
        <f t="shared" si="4"/>
        <v>0.20319999999999999</v>
      </c>
      <c r="R12" s="1">
        <f t="shared" si="5"/>
        <v>0.22</v>
      </c>
      <c r="S12" s="1">
        <f t="shared" si="6"/>
        <v>1.2954545454545454</v>
      </c>
      <c r="T12" s="1">
        <f t="shared" si="7"/>
        <v>0.77192982456140358</v>
      </c>
      <c r="U12" s="1">
        <v>1.6342602859139128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1.137E-2</v>
      </c>
      <c r="C13" s="12">
        <v>0.5</v>
      </c>
      <c r="D13" s="12">
        <v>2.5000000000000001E-2</v>
      </c>
      <c r="E13" s="1">
        <v>0.32572495379045679</v>
      </c>
      <c r="F13" s="1">
        <v>0.400868502819829</v>
      </c>
      <c r="G13" s="1">
        <v>11.584407223595468</v>
      </c>
      <c r="H13" s="1">
        <f t="shared" si="0"/>
        <v>1.2440527494882801E-3</v>
      </c>
      <c r="I13" s="1">
        <v>0.5909440971730312</v>
      </c>
      <c r="J13" s="1">
        <v>0.24</v>
      </c>
      <c r="K13" s="1">
        <v>0.20499999999999999</v>
      </c>
      <c r="L13" s="1">
        <f t="shared" si="1"/>
        <v>0.44499999999999995</v>
      </c>
      <c r="M13" s="1">
        <v>0.1588</v>
      </c>
      <c r="N13" s="1">
        <v>0.13</v>
      </c>
      <c r="O13" s="7">
        <f t="shared" si="2"/>
        <v>0.2668252303745926</v>
      </c>
      <c r="P13" s="1">
        <f t="shared" si="3"/>
        <v>0.8899999999999999</v>
      </c>
      <c r="Q13" s="1">
        <f t="shared" si="4"/>
        <v>0.31759999999999999</v>
      </c>
      <c r="R13" s="1">
        <f t="shared" si="5"/>
        <v>0.26</v>
      </c>
      <c r="S13" s="1">
        <f t="shared" si="6"/>
        <v>1.1707317073170731</v>
      </c>
      <c r="T13" s="1">
        <f t="shared" si="7"/>
        <v>1.1707317073170731</v>
      </c>
      <c r="U13" s="1">
        <v>1.5771486066142428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1.137E-2</v>
      </c>
      <c r="C14" s="12">
        <v>0.5</v>
      </c>
      <c r="D14" s="12">
        <v>2.5000000000000001E-2</v>
      </c>
      <c r="E14" s="1">
        <v>0.33290448004586343</v>
      </c>
      <c r="F14" s="1">
        <v>0.39376341460423014</v>
      </c>
      <c r="G14" s="1">
        <v>13.124207973480173</v>
      </c>
      <c r="H14" s="1">
        <f t="shared" si="0"/>
        <v>1.1934818764397764E-3</v>
      </c>
      <c r="I14" s="1">
        <v>0.61486755789033964</v>
      </c>
      <c r="J14" s="1">
        <v>0.23499999999999999</v>
      </c>
      <c r="K14" s="1">
        <v>0.2</v>
      </c>
      <c r="L14" s="1">
        <f t="shared" si="1"/>
        <v>0.435</v>
      </c>
      <c r="M14" s="1">
        <v>0.17150000000000001</v>
      </c>
      <c r="N14" s="1">
        <v>0.155</v>
      </c>
      <c r="O14" s="7">
        <f t="shared" si="2"/>
        <v>0.2776272384626508</v>
      </c>
      <c r="P14" s="1">
        <f t="shared" si="3"/>
        <v>0.87</v>
      </c>
      <c r="Q14" s="1">
        <f t="shared" si="4"/>
        <v>0.34300000000000003</v>
      </c>
      <c r="R14" s="1">
        <f t="shared" si="5"/>
        <v>0.31</v>
      </c>
      <c r="S14" s="1">
        <f t="shared" si="6"/>
        <v>1.1749999999999998</v>
      </c>
      <c r="T14" s="1">
        <f t="shared" si="7"/>
        <v>1.1749999999999998</v>
      </c>
      <c r="U14" s="1">
        <v>1.7586032149666457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1.137E-2</v>
      </c>
      <c r="C15" s="12">
        <v>0.5</v>
      </c>
      <c r="D15" s="12">
        <v>2.5000000000000001E-2</v>
      </c>
      <c r="E15" s="1">
        <v>0.35118635678062238</v>
      </c>
      <c r="F15" s="1">
        <v>0.39880984091405192</v>
      </c>
      <c r="G15" s="1">
        <v>14.106405412828554</v>
      </c>
      <c r="H15" s="1">
        <f t="shared" si="0"/>
        <v>1.1628303448562329E-3</v>
      </c>
      <c r="I15" s="1">
        <v>0.64042617125854651</v>
      </c>
      <c r="J15" s="1">
        <v>0.255</v>
      </c>
      <c r="K15" s="1">
        <v>0.28999999999999998</v>
      </c>
      <c r="L15" s="1">
        <f t="shared" si="1"/>
        <v>0.54499999999999993</v>
      </c>
      <c r="M15" s="1">
        <v>0.1905</v>
      </c>
      <c r="N15" s="1">
        <v>0.16</v>
      </c>
      <c r="O15" s="7">
        <f t="shared" si="2"/>
        <v>0.28916755662921018</v>
      </c>
      <c r="P15" s="1">
        <f t="shared" si="3"/>
        <v>1.0899999999999999</v>
      </c>
      <c r="Q15" s="1">
        <f t="shared" si="4"/>
        <v>0.38100000000000001</v>
      </c>
      <c r="R15" s="1">
        <f t="shared" si="5"/>
        <v>0.32</v>
      </c>
      <c r="S15" s="1">
        <f t="shared" si="6"/>
        <v>1.1372549019607843</v>
      </c>
      <c r="T15" s="1">
        <f t="shared" si="7"/>
        <v>0.8793103448275863</v>
      </c>
      <c r="U15" s="1">
        <v>2.0261603264825658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1.137E-2</v>
      </c>
      <c r="C16" s="12">
        <v>0.5</v>
      </c>
      <c r="D16" s="12">
        <v>2.5000000000000001E-2</v>
      </c>
      <c r="E16" s="1">
        <v>0.35198696561008974</v>
      </c>
      <c r="F16" s="1">
        <v>0.37573756913293271</v>
      </c>
      <c r="G16" s="1">
        <v>11.432174095740645</v>
      </c>
      <c r="H16" s="1">
        <f t="shared" si="0"/>
        <v>1.2492273887802696E-3</v>
      </c>
      <c r="I16" s="1">
        <v>0.6813013695554474</v>
      </c>
      <c r="J16" s="1">
        <v>0.24</v>
      </c>
      <c r="K16" s="1">
        <v>0.19</v>
      </c>
      <c r="L16" s="1">
        <f t="shared" si="1"/>
        <v>0.43</v>
      </c>
      <c r="M16" s="1">
        <v>0.13969999999999999</v>
      </c>
      <c r="N16" s="1">
        <v>0.12</v>
      </c>
      <c r="O16" s="7">
        <f t="shared" si="2"/>
        <v>0.30762367499024057</v>
      </c>
      <c r="P16" s="1">
        <f t="shared" si="3"/>
        <v>0.86</v>
      </c>
      <c r="Q16" s="1">
        <f t="shared" si="4"/>
        <v>0.27939999999999998</v>
      </c>
      <c r="R16" s="1">
        <f t="shared" si="5"/>
        <v>0.24</v>
      </c>
      <c r="S16" s="1">
        <f t="shared" si="6"/>
        <v>1.263157894736842</v>
      </c>
      <c r="T16" s="1">
        <f t="shared" si="7"/>
        <v>1.263157894736842</v>
      </c>
      <c r="U16" s="1"/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1.137E-2</v>
      </c>
      <c r="C17" s="12">
        <v>0.5</v>
      </c>
      <c r="D17" s="12">
        <v>2.5000000000000001E-2</v>
      </c>
      <c r="E17" s="1">
        <v>0.30970353844214166</v>
      </c>
      <c r="F17" s="1">
        <v>0.31753192873907532</v>
      </c>
      <c r="G17" s="1">
        <v>13.55485153198237</v>
      </c>
      <c r="H17" s="1">
        <f t="shared" si="0"/>
        <v>1.1798939095088424E-3</v>
      </c>
      <c r="I17" s="1">
        <v>0.70934264136289515</v>
      </c>
      <c r="J17" s="1">
        <v>0.25</v>
      </c>
      <c r="K17" s="1">
        <v>0.23</v>
      </c>
      <c r="L17" s="1">
        <f t="shared" si="1"/>
        <v>0.48</v>
      </c>
      <c r="M17" s="1">
        <v>0.15240000000000001</v>
      </c>
      <c r="N17" s="1">
        <v>0.14000000000000001</v>
      </c>
      <c r="O17" s="7">
        <f t="shared" si="2"/>
        <v>0.32028497213460994</v>
      </c>
      <c r="P17" s="1">
        <f t="shared" si="3"/>
        <v>0.96</v>
      </c>
      <c r="Q17" s="1">
        <f t="shared" si="4"/>
        <v>0.30480000000000002</v>
      </c>
      <c r="R17" s="1">
        <f t="shared" si="5"/>
        <v>0.28000000000000003</v>
      </c>
      <c r="S17" s="1">
        <f t="shared" si="6"/>
        <v>1.0869565217391304</v>
      </c>
      <c r="T17" s="1">
        <f t="shared" si="7"/>
        <v>1.0869565217391304</v>
      </c>
      <c r="U17" s="1">
        <v>2.2628575911258131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1.137E-2</v>
      </c>
      <c r="C18" s="12">
        <v>0.5</v>
      </c>
      <c r="D18" s="12">
        <v>2.5000000000000001E-2</v>
      </c>
      <c r="E18" s="1">
        <v>0.3454643968149041</v>
      </c>
      <c r="F18" s="1">
        <v>0.33243434927863974</v>
      </c>
      <c r="G18" s="1">
        <v>13.05210371017451</v>
      </c>
      <c r="H18" s="1">
        <f t="shared" si="0"/>
        <v>1.1957800890209007E-3</v>
      </c>
      <c r="I18" s="1">
        <v>0.75577880141565323</v>
      </c>
      <c r="J18" s="1">
        <v>0.23</v>
      </c>
      <c r="K18" s="1">
        <v>0.255</v>
      </c>
      <c r="L18" s="1">
        <f t="shared" si="1"/>
        <v>0.48499999999999999</v>
      </c>
      <c r="M18" s="1">
        <v>0.1651</v>
      </c>
      <c r="N18" s="1">
        <v>0.15</v>
      </c>
      <c r="O18" s="7">
        <f t="shared" si="2"/>
        <v>0.34125199619502739</v>
      </c>
      <c r="P18" s="1">
        <f t="shared" si="3"/>
        <v>0.97</v>
      </c>
      <c r="Q18" s="1">
        <f t="shared" si="4"/>
        <v>0.33019999999999999</v>
      </c>
      <c r="R18" s="1">
        <f t="shared" si="5"/>
        <v>0.3</v>
      </c>
      <c r="S18" s="1">
        <f>MAX(J18:K18)/MIN(J18:K18)</f>
        <v>1.1086956521739131</v>
      </c>
      <c r="T18" s="1">
        <f t="shared" si="7"/>
        <v>0.90196078431372551</v>
      </c>
      <c r="U18" s="1">
        <v>2.1249413076648667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1.137E-2</v>
      </c>
      <c r="C19" s="12">
        <v>0.5</v>
      </c>
      <c r="D19" s="12">
        <v>2.5000000000000001E-2</v>
      </c>
      <c r="E19" s="1">
        <v>0.38583319777220448</v>
      </c>
      <c r="F19" s="1">
        <v>0.35067444651979052</v>
      </c>
      <c r="G19" s="1">
        <v>12.319152755737257</v>
      </c>
      <c r="H19" s="1">
        <f t="shared" si="0"/>
        <v>1.2195263714085179E-3</v>
      </c>
      <c r="I19" s="1">
        <v>0.80018936310009281</v>
      </c>
      <c r="J19" s="1">
        <v>0.21</v>
      </c>
      <c r="K19" s="1">
        <v>0.24</v>
      </c>
      <c r="L19" s="1">
        <f t="shared" si="1"/>
        <v>0.44999999999999996</v>
      </c>
      <c r="M19" s="1">
        <v>0.1588</v>
      </c>
      <c r="N19" s="1">
        <v>0.12</v>
      </c>
      <c r="O19" s="7">
        <f>I19/SQRT(C19*9.81)</f>
        <v>0.36130441470500696</v>
      </c>
      <c r="P19" s="1">
        <f>L19/C19</f>
        <v>0.89999999999999991</v>
      </c>
      <c r="Q19" s="1">
        <f>M19/C19</f>
        <v>0.31759999999999999</v>
      </c>
      <c r="R19" s="1">
        <f>N19/C19</f>
        <v>0.24</v>
      </c>
      <c r="S19" s="1">
        <f>MAX(J19:K19)/MIN(J19:K19)</f>
        <v>1.1428571428571428</v>
      </c>
      <c r="T19" s="1">
        <f t="shared" si="7"/>
        <v>0.875</v>
      </c>
      <c r="U19" s="1">
        <v>1.6758072673497799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1.137E-2</v>
      </c>
      <c r="C20" s="12">
        <v>0.5</v>
      </c>
      <c r="D20" s="12">
        <v>2.5000000000000001E-2</v>
      </c>
      <c r="E20" s="1">
        <v>0.42717332759937721</v>
      </c>
      <c r="F20" s="1">
        <v>0.37001855791726707</v>
      </c>
      <c r="G20" s="1">
        <v>13.871693293253532</v>
      </c>
      <c r="H20" s="1">
        <f t="shared" si="0"/>
        <v>1.1700456910292705E-3</v>
      </c>
      <c r="I20" s="1">
        <v>0.83961062042414825</v>
      </c>
      <c r="J20" s="1">
        <v>0.19</v>
      </c>
      <c r="K20" s="1">
        <v>0.16500000000000001</v>
      </c>
      <c r="L20" s="1">
        <f t="shared" si="1"/>
        <v>0.35499999999999998</v>
      </c>
      <c r="M20" s="1">
        <v>0.15240000000000001</v>
      </c>
      <c r="N20" s="1">
        <v>0.12</v>
      </c>
      <c r="O20" s="7">
        <f>I20/SQRT(C20*9.81)</f>
        <v>0.37910404434419986</v>
      </c>
      <c r="P20" s="1">
        <f>L20/C20</f>
        <v>0.71</v>
      </c>
      <c r="Q20" s="1">
        <f>M20/C20</f>
        <v>0.30480000000000002</v>
      </c>
      <c r="R20" s="1">
        <f>N20/C20</f>
        <v>0.24</v>
      </c>
      <c r="S20" s="1">
        <f>MAX(J20:K20)/MIN(J20:K20)</f>
        <v>1.1515151515151514</v>
      </c>
      <c r="T20" s="1">
        <f t="shared" si="7"/>
        <v>1.1515151515151514</v>
      </c>
      <c r="U20" s="1">
        <v>2.2847280699250452</v>
      </c>
      <c r="V20" s="1"/>
      <c r="W20" s="1"/>
      <c r="X20" s="1"/>
      <c r="Y20" s="1"/>
      <c r="Z20" s="1"/>
    </row>
    <row r="21" spans="1:26" x14ac:dyDescent="0.3">
      <c r="L21" s="1" t="str">
        <f>IF(K21="","",J21+K21)</f>
        <v/>
      </c>
      <c r="T21" s="1"/>
      <c r="U21" s="1"/>
      <c r="V21" s="1"/>
      <c r="W21" s="1"/>
      <c r="X21" s="1"/>
      <c r="Y21" s="1"/>
      <c r="Z21" s="1"/>
    </row>
    <row r="22" spans="1:26" x14ac:dyDescent="0.3">
      <c r="Z22" s="1"/>
    </row>
    <row r="23" spans="1:26" x14ac:dyDescent="0.3">
      <c r="Z23" s="1"/>
    </row>
    <row r="24" spans="1:26" x14ac:dyDescent="0.3">
      <c r="Z24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1" sqref="B21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1.1379999999999999E-2</v>
      </c>
      <c r="C3" s="12">
        <v>0.625</v>
      </c>
      <c r="D3" s="12">
        <v>2.5000000000000001E-2</v>
      </c>
      <c r="E3" s="1">
        <v>9.62037330841016E-2</v>
      </c>
      <c r="F3" s="1">
        <v>0.2738547615750882</v>
      </c>
      <c r="G3" s="1">
        <v>11.409586612994804</v>
      </c>
      <c r="H3" s="1">
        <f>2.414*10^(-5)*10^(247.8/(G3+273.15-140))</f>
        <v>1.2499979347961384E-3</v>
      </c>
      <c r="I3" s="1">
        <v>0.25548707253245262</v>
      </c>
      <c r="J3" s="1">
        <v>0.37</v>
      </c>
      <c r="K3" s="1">
        <v>0.4</v>
      </c>
      <c r="L3" s="1">
        <f>J3+K3</f>
        <v>0.77</v>
      </c>
      <c r="M3" s="1">
        <v>7.6200000000000004E-2</v>
      </c>
      <c r="N3" s="1">
        <v>0.28999999999999998</v>
      </c>
      <c r="O3" s="7">
        <f>I3/SQRT(C3*9.81)</f>
        <v>0.10317973726686434</v>
      </c>
      <c r="P3" s="1">
        <f>L3/C3</f>
        <v>1.232</v>
      </c>
      <c r="Q3" s="1">
        <f>M3/C3</f>
        <v>0.12192</v>
      </c>
      <c r="R3" s="1">
        <f>N3/C3</f>
        <v>0.46399999999999997</v>
      </c>
      <c r="S3" s="1">
        <f>MAX(J3:K3)/MIN(J3:K3)</f>
        <v>1.0810810810810811</v>
      </c>
      <c r="T3" s="1">
        <f>J3/K3</f>
        <v>0.92499999999999993</v>
      </c>
      <c r="U3" s="1">
        <v>2.6167869743217058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1.1379999999999999E-2</v>
      </c>
      <c r="C4" s="12">
        <v>0.625</v>
      </c>
      <c r="D4" s="12">
        <v>2.5000000000000001E-2</v>
      </c>
      <c r="E4" s="1">
        <v>0.11182552261674829</v>
      </c>
      <c r="F4" s="1">
        <v>0.29012935789725597</v>
      </c>
      <c r="G4" s="1">
        <v>8.6214359121502557</v>
      </c>
      <c r="H4" s="1">
        <f t="shared" ref="H4:H20" si="0">2.414*10^(-5)*10^(247.8/(G4+273.15-140))</f>
        <v>1.3508934409317448E-3</v>
      </c>
      <c r="I4" s="1">
        <v>0.2803151442570706</v>
      </c>
      <c r="J4" s="1">
        <v>0.37</v>
      </c>
      <c r="K4" s="1">
        <v>0.41</v>
      </c>
      <c r="L4" s="1">
        <f t="shared" ref="L4:L20" si="1">J4+K4</f>
        <v>0.78</v>
      </c>
      <c r="M4" s="1">
        <v>0.13969999999999999</v>
      </c>
      <c r="N4" s="1">
        <v>0.33</v>
      </c>
      <c r="O4" s="7">
        <f t="shared" ref="O4:O18" si="2">I4/SQRT(C4*9.81)</f>
        <v>0.11320667871637173</v>
      </c>
      <c r="P4" s="1">
        <f t="shared" ref="P4:P18" si="3">L4/C4</f>
        <v>1.248</v>
      </c>
      <c r="Q4" s="1">
        <f t="shared" ref="Q4:Q18" si="4">M4/C4</f>
        <v>0.22352</v>
      </c>
      <c r="R4" s="1">
        <f t="shared" ref="R4:R18" si="5">N4/C4</f>
        <v>0.52800000000000002</v>
      </c>
      <c r="S4" s="1">
        <f t="shared" ref="S4:S17" si="6">MAX(J4:K4)/MIN(J4:K4)</f>
        <v>1.1081081081081081</v>
      </c>
      <c r="T4" s="1">
        <f t="shared" ref="T4:T20" si="7">J4/K4</f>
        <v>0.90243902439024393</v>
      </c>
      <c r="U4" s="1">
        <v>2.5414457424965811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1.1379999999999999E-2</v>
      </c>
      <c r="C5" s="12">
        <v>0.625</v>
      </c>
      <c r="D5" s="12">
        <v>2.5000000000000001E-2</v>
      </c>
      <c r="E5" s="1">
        <v>0.12286961703360541</v>
      </c>
      <c r="F5" s="1">
        <v>0.29155961440608985</v>
      </c>
      <c r="G5" s="1">
        <v>8.48438795407613</v>
      </c>
      <c r="H5" s="1">
        <f t="shared" si="0"/>
        <v>1.3561645150249784E-3</v>
      </c>
      <c r="I5" s="1">
        <v>0.30648868040593513</v>
      </c>
      <c r="J5" s="1">
        <v>0.39500000000000002</v>
      </c>
      <c r="K5" s="1">
        <v>0.37</v>
      </c>
      <c r="L5" s="1">
        <f t="shared" si="1"/>
        <v>0.76500000000000001</v>
      </c>
      <c r="M5" s="1">
        <v>0.1207</v>
      </c>
      <c r="N5" s="1">
        <v>0.34</v>
      </c>
      <c r="O5" s="7">
        <f t="shared" si="2"/>
        <v>0.12377699273036781</v>
      </c>
      <c r="P5" s="1">
        <f t="shared" si="3"/>
        <v>1.224</v>
      </c>
      <c r="Q5" s="1">
        <f t="shared" si="4"/>
        <v>0.19312000000000001</v>
      </c>
      <c r="R5" s="1">
        <f t="shared" si="5"/>
        <v>0.54400000000000004</v>
      </c>
      <c r="S5" s="1">
        <f t="shared" si="6"/>
        <v>1.0675675675675675</v>
      </c>
      <c r="T5" s="1">
        <f t="shared" si="7"/>
        <v>1.0675675675675675</v>
      </c>
      <c r="U5" s="1">
        <v>2.4931167412047031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1.1379999999999999E-2</v>
      </c>
      <c r="C6" s="12">
        <v>0.625</v>
      </c>
      <c r="D6" s="12">
        <v>2.5000000000000001E-2</v>
      </c>
      <c r="E6" s="1">
        <v>0.15556724453637999</v>
      </c>
      <c r="F6" s="1">
        <v>0.3127398854169558</v>
      </c>
      <c r="G6" s="1">
        <v>9.301047767911637</v>
      </c>
      <c r="H6" s="1">
        <f t="shared" si="0"/>
        <v>1.3252023897496854E-3</v>
      </c>
      <c r="I6" s="1">
        <v>0.3617696989862178</v>
      </c>
      <c r="J6" s="1">
        <v>0.36</v>
      </c>
      <c r="K6" s="1">
        <v>0.39</v>
      </c>
      <c r="L6" s="1">
        <f t="shared" si="1"/>
        <v>0.75</v>
      </c>
      <c r="M6" s="1">
        <v>0.1143</v>
      </c>
      <c r="N6" s="1">
        <v>0.28999999999999998</v>
      </c>
      <c r="O6" s="7">
        <f t="shared" si="2"/>
        <v>0.1461025096984864</v>
      </c>
      <c r="P6" s="1">
        <f t="shared" si="3"/>
        <v>1.2</v>
      </c>
      <c r="Q6" s="1">
        <f t="shared" si="4"/>
        <v>0.18287999999999999</v>
      </c>
      <c r="R6" s="1">
        <f t="shared" si="5"/>
        <v>0.46399999999999997</v>
      </c>
      <c r="S6" s="1">
        <f t="shared" si="6"/>
        <v>1.0833333333333335</v>
      </c>
      <c r="T6" s="1">
        <f t="shared" si="7"/>
        <v>0.92307692307692302</v>
      </c>
      <c r="U6" s="1">
        <v>1.3000707955819431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1.1379999999999999E-2</v>
      </c>
      <c r="C7" s="12">
        <v>0.625</v>
      </c>
      <c r="D7" s="12">
        <v>2.5000000000000001E-2</v>
      </c>
      <c r="E7" s="1">
        <v>0.16725186295374112</v>
      </c>
      <c r="F7" s="1">
        <v>0.31741236118639876</v>
      </c>
      <c r="G7" s="1">
        <v>11.158232647439672</v>
      </c>
      <c r="H7" s="1">
        <f t="shared" si="0"/>
        <v>1.2586211204663818E-3</v>
      </c>
      <c r="I7" s="1">
        <v>0.38321670289450577</v>
      </c>
      <c r="J7" s="1">
        <v>0.38</v>
      </c>
      <c r="K7" s="1">
        <v>0.34499999999999997</v>
      </c>
      <c r="L7" s="1">
        <f t="shared" si="1"/>
        <v>0.72499999999999998</v>
      </c>
      <c r="M7" s="1">
        <v>0.13339999999999999</v>
      </c>
      <c r="N7" s="1">
        <v>0.21</v>
      </c>
      <c r="O7" s="7">
        <f t="shared" si="2"/>
        <v>0.15476398993106247</v>
      </c>
      <c r="P7" s="1">
        <f t="shared" si="3"/>
        <v>1.1599999999999999</v>
      </c>
      <c r="Q7" s="1">
        <f t="shared" si="4"/>
        <v>0.21343999999999999</v>
      </c>
      <c r="R7" s="1">
        <f t="shared" si="5"/>
        <v>0.33599999999999997</v>
      </c>
      <c r="S7" s="1">
        <f t="shared" si="6"/>
        <v>1.1014492753623188</v>
      </c>
      <c r="T7" s="1">
        <f t="shared" si="7"/>
        <v>1.1014492753623188</v>
      </c>
      <c r="U7" s="1">
        <v>1.3335203222321381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1.1379999999999999E-2</v>
      </c>
      <c r="C8" s="12">
        <v>0.625</v>
      </c>
      <c r="D8" s="12">
        <v>2.5000000000000001E-2</v>
      </c>
      <c r="E8" s="1">
        <v>0.18411454688920101</v>
      </c>
      <c r="F8" s="1">
        <v>0.32807068756171748</v>
      </c>
      <c r="G8" s="1">
        <v>11.708422105962528</v>
      </c>
      <c r="H8" s="1">
        <f t="shared" si="0"/>
        <v>1.2398611344822546E-3</v>
      </c>
      <c r="I8" s="1">
        <v>0.40814828548649829</v>
      </c>
      <c r="J8" s="1">
        <v>0.41</v>
      </c>
      <c r="K8" s="1">
        <v>0.375</v>
      </c>
      <c r="L8" s="1">
        <f t="shared" si="1"/>
        <v>0.78499999999999992</v>
      </c>
      <c r="M8" s="1">
        <v>0.14610000000000001</v>
      </c>
      <c r="N8" s="1">
        <v>0.26</v>
      </c>
      <c r="O8" s="7">
        <f t="shared" si="2"/>
        <v>0.16483273476417787</v>
      </c>
      <c r="P8" s="1">
        <f t="shared" si="3"/>
        <v>1.2559999999999998</v>
      </c>
      <c r="Q8" s="1">
        <f t="shared" si="4"/>
        <v>0.23376000000000002</v>
      </c>
      <c r="R8" s="1">
        <f t="shared" si="5"/>
        <v>0.41600000000000004</v>
      </c>
      <c r="S8" s="1">
        <f t="shared" si="6"/>
        <v>1.0933333333333333</v>
      </c>
      <c r="T8" s="1">
        <f t="shared" si="7"/>
        <v>1.0933333333333333</v>
      </c>
      <c r="U8" s="1">
        <v>1.3879961815584181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1.1379999999999999E-2</v>
      </c>
      <c r="C9" s="12">
        <v>0.625</v>
      </c>
      <c r="D9" s="12">
        <v>2.5000000000000001E-2</v>
      </c>
      <c r="E9" s="1">
        <v>0.20913822451053152</v>
      </c>
      <c r="F9" s="1">
        <v>0.34269903033450377</v>
      </c>
      <c r="G9" s="1">
        <v>11.253505663438228</v>
      </c>
      <c r="H9" s="1">
        <f t="shared" si="0"/>
        <v>1.2553420803187081E-3</v>
      </c>
      <c r="I9" s="1">
        <v>0.44383121472006204</v>
      </c>
      <c r="J9" s="1">
        <v>0.37</v>
      </c>
      <c r="K9" s="1">
        <v>0.32</v>
      </c>
      <c r="L9" s="1">
        <f t="shared" si="1"/>
        <v>0.69</v>
      </c>
      <c r="M9" s="1">
        <v>0.1588</v>
      </c>
      <c r="N9" s="1">
        <v>0.24</v>
      </c>
      <c r="O9" s="7">
        <f t="shared" si="2"/>
        <v>0.17924346493043142</v>
      </c>
      <c r="P9" s="1">
        <f t="shared" si="3"/>
        <v>1.1039999999999999</v>
      </c>
      <c r="Q9" s="1">
        <f t="shared" si="4"/>
        <v>0.25407999999999997</v>
      </c>
      <c r="R9" s="1">
        <f t="shared" si="5"/>
        <v>0.38400000000000001</v>
      </c>
      <c r="S9" s="1">
        <f t="shared" si="6"/>
        <v>1.15625</v>
      </c>
      <c r="T9" s="1">
        <f t="shared" si="7"/>
        <v>1.15625</v>
      </c>
      <c r="U9" s="1">
        <v>1.4893478499667923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1.1379999999999999E-2</v>
      </c>
      <c r="C10" s="12">
        <v>0.625</v>
      </c>
      <c r="D10" s="12">
        <v>2.5000000000000001E-2</v>
      </c>
      <c r="E10" s="1">
        <v>0.22859893765687653</v>
      </c>
      <c r="F10" s="1">
        <v>0.35558617062143588</v>
      </c>
      <c r="G10" s="1">
        <v>11.411874154034734</v>
      </c>
      <c r="H10" s="1">
        <f t="shared" si="0"/>
        <v>1.2499198653765575E-3</v>
      </c>
      <c r="I10" s="1">
        <v>0.46754847791412518</v>
      </c>
      <c r="J10" s="1">
        <v>0.27</v>
      </c>
      <c r="K10" s="1">
        <v>0.315</v>
      </c>
      <c r="L10" s="1">
        <f t="shared" si="1"/>
        <v>0.58499999999999996</v>
      </c>
      <c r="M10" s="1">
        <v>0.15240000000000001</v>
      </c>
      <c r="N10" s="1">
        <v>0.16</v>
      </c>
      <c r="O10" s="7">
        <f t="shared" si="2"/>
        <v>0.18882180077653049</v>
      </c>
      <c r="P10" s="1">
        <f t="shared" si="3"/>
        <v>0.93599999999999994</v>
      </c>
      <c r="Q10" s="1">
        <f t="shared" si="4"/>
        <v>0.24384</v>
      </c>
      <c r="R10" s="1">
        <f t="shared" si="5"/>
        <v>0.25600000000000001</v>
      </c>
      <c r="S10" s="1">
        <f t="shared" si="6"/>
        <v>1.1666666666666665</v>
      </c>
      <c r="T10" s="1">
        <f t="shared" si="7"/>
        <v>0.85714285714285721</v>
      </c>
      <c r="U10" s="1">
        <v>1.3877599118528368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1.1379999999999999E-2</v>
      </c>
      <c r="C11" s="12">
        <v>0.625</v>
      </c>
      <c r="D11" s="12">
        <v>2.5000000000000001E-2</v>
      </c>
      <c r="E11" s="1">
        <v>0.26499884440898036</v>
      </c>
      <c r="F11" s="1">
        <v>0.37401774664292764</v>
      </c>
      <c r="G11" s="1">
        <v>9.6684826422428731</v>
      </c>
      <c r="H11" s="1">
        <f t="shared" si="0"/>
        <v>1.3116163232658393E-3</v>
      </c>
      <c r="I11" s="1">
        <v>0.51528686546907354</v>
      </c>
      <c r="J11" s="1">
        <v>0.315</v>
      </c>
      <c r="K11" s="1">
        <v>0.35</v>
      </c>
      <c r="L11" s="1">
        <f t="shared" si="1"/>
        <v>0.66500000000000004</v>
      </c>
      <c r="M11" s="1">
        <v>0.1651</v>
      </c>
      <c r="N11" s="1">
        <v>0.21</v>
      </c>
      <c r="O11" s="7">
        <f t="shared" si="2"/>
        <v>0.20810118832690314</v>
      </c>
      <c r="P11" s="1">
        <f t="shared" si="3"/>
        <v>1.0640000000000001</v>
      </c>
      <c r="Q11" s="1">
        <f t="shared" si="4"/>
        <v>0.26416000000000001</v>
      </c>
      <c r="R11" s="1">
        <f t="shared" si="5"/>
        <v>0.33599999999999997</v>
      </c>
      <c r="S11" s="1">
        <f t="shared" si="6"/>
        <v>1.1111111111111109</v>
      </c>
      <c r="T11" s="1">
        <f t="shared" si="7"/>
        <v>0.9</v>
      </c>
      <c r="U11" s="1">
        <v>1.6253758788666532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1.1379999999999999E-2</v>
      </c>
      <c r="C12" s="12">
        <v>0.625</v>
      </c>
      <c r="D12" s="12">
        <v>2.5000000000000001E-2</v>
      </c>
      <c r="E12" s="1">
        <v>0.29481972836532749</v>
      </c>
      <c r="F12" s="1">
        <v>0.38667089012651784</v>
      </c>
      <c r="G12" s="1">
        <v>10.848006495722968</v>
      </c>
      <c r="H12" s="1">
        <f t="shared" si="0"/>
        <v>1.2693880988312056E-3</v>
      </c>
      <c r="I12" s="1">
        <v>0.55451380845323128</v>
      </c>
      <c r="J12" s="1">
        <v>0.30499999999999999</v>
      </c>
      <c r="K12" s="1">
        <v>0.34</v>
      </c>
      <c r="L12" s="1">
        <f t="shared" si="1"/>
        <v>0.64500000000000002</v>
      </c>
      <c r="M12" s="1">
        <v>0.15240000000000001</v>
      </c>
      <c r="N12" s="1">
        <v>0.15</v>
      </c>
      <c r="O12" s="7">
        <f t="shared" si="2"/>
        <v>0.22394318624393492</v>
      </c>
      <c r="P12" s="1">
        <f t="shared" si="3"/>
        <v>1.032</v>
      </c>
      <c r="Q12" s="1">
        <f t="shared" si="4"/>
        <v>0.24384</v>
      </c>
      <c r="R12" s="1">
        <f t="shared" si="5"/>
        <v>0.24</v>
      </c>
      <c r="S12" s="1">
        <f t="shared" si="6"/>
        <v>1.1147540983606559</v>
      </c>
      <c r="T12" s="1">
        <f t="shared" si="7"/>
        <v>0.89705882352941169</v>
      </c>
      <c r="U12" s="1">
        <v>1.2930785827845404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1.1379999999999999E-2</v>
      </c>
      <c r="C13" s="12">
        <v>0.625</v>
      </c>
      <c r="D13" s="12">
        <v>2.5000000000000001E-2</v>
      </c>
      <c r="E13" s="1">
        <v>0.32396976154816104</v>
      </c>
      <c r="F13" s="1">
        <v>0.40888184413040934</v>
      </c>
      <c r="G13" s="1">
        <v>11.454081773757894</v>
      </c>
      <c r="H13" s="1">
        <f t="shared" si="0"/>
        <v>1.2484807170450242E-3</v>
      </c>
      <c r="I13" s="1">
        <v>0.57624072924079028</v>
      </c>
      <c r="J13" s="1">
        <v>0.315</v>
      </c>
      <c r="K13" s="1">
        <v>0.27</v>
      </c>
      <c r="L13" s="1">
        <f t="shared" si="1"/>
        <v>0.58499999999999996</v>
      </c>
      <c r="M13" s="1">
        <v>0.17150000000000001</v>
      </c>
      <c r="N13" s="1">
        <v>0.16</v>
      </c>
      <c r="O13" s="7">
        <f t="shared" si="2"/>
        <v>0.23271771231391272</v>
      </c>
      <c r="P13" s="1">
        <f t="shared" si="3"/>
        <v>0.93599999999999994</v>
      </c>
      <c r="Q13" s="1">
        <f t="shared" si="4"/>
        <v>0.27440000000000003</v>
      </c>
      <c r="R13" s="1">
        <f t="shared" si="5"/>
        <v>0.25600000000000001</v>
      </c>
      <c r="S13" s="1">
        <f t="shared" si="6"/>
        <v>1.1666666666666665</v>
      </c>
      <c r="T13" s="1">
        <f t="shared" si="7"/>
        <v>1.1666666666666665</v>
      </c>
      <c r="U13" s="1">
        <v>1.6412915223633517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1.1379999999999999E-2</v>
      </c>
      <c r="C14" s="12">
        <v>0.625</v>
      </c>
      <c r="D14" s="12">
        <v>2.5000000000000001E-2</v>
      </c>
      <c r="E14" s="1">
        <v>0.33077128501609115</v>
      </c>
      <c r="F14" s="1">
        <v>0.3912584026653162</v>
      </c>
      <c r="G14" s="1">
        <v>13.256860080518164</v>
      </c>
      <c r="H14" s="1">
        <f t="shared" si="0"/>
        <v>1.1892712127512764E-3</v>
      </c>
      <c r="I14" s="1">
        <v>0.61483902433383364</v>
      </c>
      <c r="J14" s="1">
        <v>0.3</v>
      </c>
      <c r="K14" s="1">
        <v>0.27500000000000002</v>
      </c>
      <c r="L14" s="1">
        <f t="shared" si="1"/>
        <v>0.57499999999999996</v>
      </c>
      <c r="M14" s="1">
        <v>0.1651</v>
      </c>
      <c r="N14" s="1">
        <v>0.16</v>
      </c>
      <c r="O14" s="7">
        <f t="shared" si="2"/>
        <v>0.24830582762312561</v>
      </c>
      <c r="P14" s="1">
        <f t="shared" si="3"/>
        <v>0.91999999999999993</v>
      </c>
      <c r="Q14" s="1">
        <f t="shared" si="4"/>
        <v>0.26416000000000001</v>
      </c>
      <c r="R14" s="1">
        <f t="shared" si="5"/>
        <v>0.25600000000000001</v>
      </c>
      <c r="S14" s="1">
        <f t="shared" si="6"/>
        <v>1.0909090909090908</v>
      </c>
      <c r="T14" s="1">
        <f t="shared" si="7"/>
        <v>1.0909090909090908</v>
      </c>
      <c r="U14" s="1">
        <v>1.5815196773157054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1.1379999999999999E-2</v>
      </c>
      <c r="C15" s="12">
        <v>0.625</v>
      </c>
      <c r="D15" s="12">
        <v>2.5000000000000001E-2</v>
      </c>
      <c r="E15" s="1">
        <v>0.34957318554196931</v>
      </c>
      <c r="F15" s="1">
        <v>0.40229598237178116</v>
      </c>
      <c r="G15" s="1">
        <v>13.993918845528002</v>
      </c>
      <c r="H15" s="1">
        <f t="shared" si="0"/>
        <v>1.1662798823556704E-3</v>
      </c>
      <c r="I15" s="1">
        <v>0.63196018645687657</v>
      </c>
      <c r="J15" s="1">
        <v>0.36</v>
      </c>
      <c r="K15" s="1">
        <v>0.28999999999999998</v>
      </c>
      <c r="L15" s="1">
        <f t="shared" si="1"/>
        <v>0.64999999999999991</v>
      </c>
      <c r="M15" s="1">
        <v>0.1905</v>
      </c>
      <c r="N15" s="1">
        <v>0.21</v>
      </c>
      <c r="O15" s="7">
        <f t="shared" si="2"/>
        <v>0.25522029492688547</v>
      </c>
      <c r="P15" s="1">
        <f t="shared" si="3"/>
        <v>1.0399999999999998</v>
      </c>
      <c r="Q15" s="1">
        <f t="shared" si="4"/>
        <v>0.30480000000000002</v>
      </c>
      <c r="R15" s="1">
        <f t="shared" si="5"/>
        <v>0.33599999999999997</v>
      </c>
      <c r="S15" s="1">
        <f t="shared" si="6"/>
        <v>1.2413793103448276</v>
      </c>
      <c r="T15" s="1">
        <f t="shared" si="7"/>
        <v>1.2413793103448276</v>
      </c>
      <c r="U15" s="1"/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1.1379999999999999E-2</v>
      </c>
      <c r="C16" s="12">
        <v>0.625</v>
      </c>
      <c r="D16" s="12">
        <v>2.5000000000000001E-2</v>
      </c>
      <c r="E16" s="1">
        <v>0.34872457365394832</v>
      </c>
      <c r="F16" s="1">
        <v>0.36922591090336476</v>
      </c>
      <c r="G16" s="1">
        <v>14.19389503479</v>
      </c>
      <c r="H16" s="1">
        <f t="shared" si="0"/>
        <v>1.1601580520485015E-3</v>
      </c>
      <c r="I16" s="1">
        <v>0.68689077407328525</v>
      </c>
      <c r="J16" s="1">
        <v>0.29499999999999998</v>
      </c>
      <c r="K16" s="1">
        <v>0.35</v>
      </c>
      <c r="L16" s="1">
        <f t="shared" si="1"/>
        <v>0.64500000000000002</v>
      </c>
      <c r="M16" s="1">
        <v>0.1842</v>
      </c>
      <c r="N16" s="1">
        <v>0.2</v>
      </c>
      <c r="O16" s="7">
        <f t="shared" si="2"/>
        <v>0.27740428859042232</v>
      </c>
      <c r="P16" s="1">
        <f t="shared" si="3"/>
        <v>1.032</v>
      </c>
      <c r="Q16" s="1">
        <f t="shared" si="4"/>
        <v>0.29471999999999998</v>
      </c>
      <c r="R16" s="1">
        <f t="shared" si="5"/>
        <v>0.32</v>
      </c>
      <c r="S16" s="1">
        <f t="shared" si="6"/>
        <v>1.1864406779661016</v>
      </c>
      <c r="T16" s="1">
        <f t="shared" si="7"/>
        <v>0.84285714285714286</v>
      </c>
      <c r="U16" s="1">
        <v>1.8970753902652133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1.1379999999999999E-2</v>
      </c>
      <c r="C17" s="12">
        <v>0.625</v>
      </c>
      <c r="D17" s="12">
        <v>2.5000000000000001E-2</v>
      </c>
      <c r="E17" s="1">
        <v>0.30422246740200565</v>
      </c>
      <c r="F17" s="1">
        <v>0.31640024053542065</v>
      </c>
      <c r="G17" s="1">
        <v>13.857374413068849</v>
      </c>
      <c r="H17" s="1">
        <f t="shared" si="0"/>
        <v>1.1704880658634054E-3</v>
      </c>
      <c r="I17" s="1">
        <v>0.69928108521878962</v>
      </c>
      <c r="J17" s="1">
        <v>0.28999999999999998</v>
      </c>
      <c r="K17" s="1">
        <v>0.315</v>
      </c>
      <c r="L17" s="1">
        <f t="shared" si="1"/>
        <v>0.60499999999999998</v>
      </c>
      <c r="M17" s="1">
        <v>0.1905</v>
      </c>
      <c r="N17" s="1">
        <v>0.21</v>
      </c>
      <c r="O17" s="7">
        <f t="shared" si="2"/>
        <v>0.28240817796915185</v>
      </c>
      <c r="P17" s="1">
        <f t="shared" si="3"/>
        <v>0.96799999999999997</v>
      </c>
      <c r="Q17" s="1">
        <f t="shared" si="4"/>
        <v>0.30480000000000002</v>
      </c>
      <c r="R17" s="1">
        <f t="shared" si="5"/>
        <v>0.33599999999999997</v>
      </c>
      <c r="S17" s="1">
        <f t="shared" si="6"/>
        <v>1.0862068965517242</v>
      </c>
      <c r="T17" s="1">
        <f t="shared" si="7"/>
        <v>0.92063492063492058</v>
      </c>
      <c r="U17" s="1">
        <v>2.1643774483101579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1.1379999999999999E-2</v>
      </c>
      <c r="C18" s="12">
        <v>0.625</v>
      </c>
      <c r="D18" s="12">
        <v>2.5000000000000001E-2</v>
      </c>
      <c r="E18" s="1">
        <v>0.35191388024409498</v>
      </c>
      <c r="F18" s="1">
        <v>0.33456470026646912</v>
      </c>
      <c r="G18" s="1">
        <v>12.943968352149467</v>
      </c>
      <c r="H18" s="1">
        <f t="shared" si="0"/>
        <v>1.1992393039147503E-3</v>
      </c>
      <c r="I18" s="1">
        <v>0.76498616634213268</v>
      </c>
      <c r="J18" s="1">
        <v>0.27</v>
      </c>
      <c r="K18" s="1">
        <v>0.31</v>
      </c>
      <c r="L18" s="1">
        <f t="shared" si="1"/>
        <v>0.58000000000000007</v>
      </c>
      <c r="M18" s="1">
        <v>0.127</v>
      </c>
      <c r="N18" s="1">
        <v>0.12</v>
      </c>
      <c r="O18" s="7">
        <f t="shared" si="2"/>
        <v>0.30894350494364453</v>
      </c>
      <c r="P18" s="1">
        <f t="shared" si="3"/>
        <v>0.92800000000000016</v>
      </c>
      <c r="Q18" s="1">
        <f t="shared" si="4"/>
        <v>0.20319999999999999</v>
      </c>
      <c r="R18" s="1">
        <f t="shared" si="5"/>
        <v>0.192</v>
      </c>
      <c r="S18" s="1">
        <f>MAX(J18:K18)/MIN(J18:K18)</f>
        <v>1.1481481481481481</v>
      </c>
      <c r="T18" s="1">
        <f t="shared" si="7"/>
        <v>0.87096774193548399</v>
      </c>
      <c r="U18" s="1">
        <v>1.8614331162159712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1.1379999999999999E-2</v>
      </c>
      <c r="C19" s="12">
        <v>0.625</v>
      </c>
      <c r="D19" s="12">
        <v>2.5000000000000001E-2</v>
      </c>
      <c r="E19" s="1">
        <v>0.37998773420885057</v>
      </c>
      <c r="F19" s="1">
        <v>0.3492493701147576</v>
      </c>
      <c r="G19" s="1">
        <v>12.62238048252301</v>
      </c>
      <c r="H19" s="1">
        <f t="shared" si="0"/>
        <v>1.2096166731586481E-3</v>
      </c>
      <c r="I19" s="1">
        <v>0.79128193043683759</v>
      </c>
      <c r="J19" s="1">
        <v>0.28999999999999998</v>
      </c>
      <c r="K19" s="1">
        <v>0.32</v>
      </c>
      <c r="L19" s="1">
        <f t="shared" si="1"/>
        <v>0.61</v>
      </c>
      <c r="M19" s="1">
        <v>0.20319999999999999</v>
      </c>
      <c r="N19" s="1">
        <v>0.15</v>
      </c>
      <c r="O19" s="7">
        <f>I19/SQRT(C19*9.81)</f>
        <v>0.31956318132738193</v>
      </c>
      <c r="P19" s="1">
        <f>L19/C19</f>
        <v>0.97599999999999998</v>
      </c>
      <c r="Q19" s="1">
        <f>M19/C19</f>
        <v>0.32511999999999996</v>
      </c>
      <c r="R19" s="1">
        <f>N19/C19</f>
        <v>0.24</v>
      </c>
      <c r="S19" s="1">
        <f>MAX(J19:K19)/MIN(J19:K19)</f>
        <v>1.1034482758620692</v>
      </c>
      <c r="T19" s="1">
        <f t="shared" si="7"/>
        <v>0.90624999999999989</v>
      </c>
      <c r="U19" s="1">
        <v>2.245758270574397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1.1379999999999999E-2</v>
      </c>
      <c r="C20" s="12">
        <v>0.625</v>
      </c>
      <c r="D20" s="12">
        <v>2.5000000000000001E-2</v>
      </c>
      <c r="E20" s="1">
        <v>0.42623144331875268</v>
      </c>
      <c r="F20" s="1">
        <v>0.36772975019016002</v>
      </c>
      <c r="G20" s="1">
        <v>13.632771492004348</v>
      </c>
      <c r="H20" s="1">
        <f t="shared" si="0"/>
        <v>1.1774603562477919E-3</v>
      </c>
      <c r="I20" s="1">
        <v>0.84297368943230799</v>
      </c>
      <c r="J20" s="1">
        <v>0.28000000000000003</v>
      </c>
      <c r="K20" s="1">
        <v>0.31</v>
      </c>
      <c r="L20" s="1">
        <f t="shared" si="1"/>
        <v>0.59000000000000008</v>
      </c>
      <c r="M20" s="1">
        <v>0.17780000000000001</v>
      </c>
      <c r="N20" s="1">
        <v>0.12</v>
      </c>
      <c r="O20" s="7">
        <f>I20/SQRT(C20*9.81)</f>
        <v>0.34043915778735417</v>
      </c>
      <c r="P20" s="1">
        <f>L20/C20</f>
        <v>0.94400000000000017</v>
      </c>
      <c r="Q20" s="1">
        <f>M20/C20</f>
        <v>0.28448000000000001</v>
      </c>
      <c r="R20" s="1">
        <f>N20/C20</f>
        <v>0.192</v>
      </c>
      <c r="S20" s="1">
        <f>MAX(J20:K20)/MIN(J20:K20)</f>
        <v>1.107142857142857</v>
      </c>
      <c r="T20" s="1">
        <f t="shared" si="7"/>
        <v>0.90322580645161299</v>
      </c>
      <c r="U20" s="1">
        <v>1.6305536577680424</v>
      </c>
      <c r="V20" s="1"/>
      <c r="W20" s="1"/>
      <c r="X20" s="1"/>
      <c r="Y20" s="1"/>
      <c r="Z20" s="1"/>
    </row>
    <row r="21" spans="1:26" x14ac:dyDescent="0.3"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zoomScaleNormal="100" workbookViewId="0">
      <selection activeCell="B21" sqref="B21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9" width="9.109375" style="1"/>
    <col min="20" max="23" width="9.109375" style="8"/>
    <col min="24" max="16384" width="9.109375" style="1"/>
  </cols>
  <sheetData>
    <row r="1" spans="1:23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3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3" x14ac:dyDescent="0.3">
      <c r="A3" s="5" t="s">
        <v>18</v>
      </c>
      <c r="B3" s="12">
        <v>1.1350000000000001E-2</v>
      </c>
      <c r="C3" s="12">
        <v>0.75</v>
      </c>
      <c r="D3" s="12">
        <v>2.5000000000000001E-2</v>
      </c>
      <c r="E3" s="1">
        <v>9.4935356748236402E-2</v>
      </c>
      <c r="F3" s="1">
        <v>0.27407108991269657</v>
      </c>
      <c r="G3" s="1">
        <v>11.315282662709496</v>
      </c>
      <c r="H3" s="1">
        <f>2.414*10^(-5)*10^(247.8/(G3+273.15-140))</f>
        <v>1.2532227541405174E-3</v>
      </c>
      <c r="I3" s="1">
        <v>0.25191966011042116</v>
      </c>
      <c r="J3" s="1">
        <v>0.45</v>
      </c>
      <c r="K3" s="1">
        <v>0.36</v>
      </c>
      <c r="L3" s="1">
        <f>J3+K3</f>
        <v>0.81</v>
      </c>
      <c r="M3" s="1">
        <v>5.0799999999999998E-2</v>
      </c>
      <c r="N3" s="1">
        <v>0.16</v>
      </c>
      <c r="O3" s="7">
        <f>I3/SQRT(C3*9.81)</f>
        <v>9.2874593579397383E-2</v>
      </c>
      <c r="P3" s="1">
        <f>L3/C3</f>
        <v>1.08</v>
      </c>
      <c r="Q3" s="1">
        <f>M3/C3</f>
        <v>6.7733333333333326E-2</v>
      </c>
      <c r="R3" s="1">
        <f>N3/C3</f>
        <v>0.21333333333333335</v>
      </c>
      <c r="S3" s="1">
        <f>MAX(J3:K3)/MIN(J3:K3)</f>
        <v>1.25</v>
      </c>
      <c r="T3" s="1">
        <f>J3/K3</f>
        <v>1.25</v>
      </c>
      <c r="U3" s="1">
        <v>1.7446765543896516</v>
      </c>
      <c r="V3" s="1"/>
      <c r="W3" s="1"/>
    </row>
    <row r="4" spans="1:23" x14ac:dyDescent="0.3">
      <c r="A4" s="5" t="s">
        <v>19</v>
      </c>
      <c r="B4" s="12">
        <v>1.1350000000000001E-2</v>
      </c>
      <c r="C4" s="12">
        <v>0.75</v>
      </c>
      <c r="D4" s="12">
        <v>2.5000000000000001E-2</v>
      </c>
      <c r="E4" s="1">
        <v>0.11218669089975257</v>
      </c>
      <c r="F4" s="1">
        <v>0.28583444974918498</v>
      </c>
      <c r="G4" s="1">
        <v>9.0450529038436773</v>
      </c>
      <c r="H4" s="1">
        <f t="shared" ref="H4:H20" si="0">2.414*10^(-5)*10^(247.8/(G4+273.15-140))</f>
        <v>1.3347930193284457E-3</v>
      </c>
      <c r="I4" s="1">
        <v>0.28544607105952297</v>
      </c>
      <c r="J4" s="1">
        <v>0.55000000000000004</v>
      </c>
      <c r="K4" s="1">
        <v>0.52</v>
      </c>
      <c r="L4" s="1">
        <f t="shared" ref="L4:L20" si="1">J4+K4</f>
        <v>1.07</v>
      </c>
      <c r="M4" s="1">
        <v>0.1016</v>
      </c>
      <c r="N4" s="1">
        <v>0.39</v>
      </c>
      <c r="O4" s="7">
        <f t="shared" ref="O4:O18" si="2">I4/SQRT(C4*9.81)</f>
        <v>0.10523469199215672</v>
      </c>
      <c r="P4" s="1">
        <f t="shared" ref="P4:P18" si="3">L4/C4</f>
        <v>1.4266666666666667</v>
      </c>
      <c r="Q4" s="1">
        <f t="shared" ref="Q4:Q18" si="4">M4/C4</f>
        <v>0.13546666666666665</v>
      </c>
      <c r="R4" s="1">
        <f t="shared" ref="R4:R18" si="5">N4/C4</f>
        <v>0.52</v>
      </c>
      <c r="S4" s="1">
        <f t="shared" ref="S4:S17" si="6">MAX(J4:K4)/MIN(J4:K4)</f>
        <v>1.0576923076923077</v>
      </c>
      <c r="T4" s="1">
        <f t="shared" ref="T4:T20" si="7">J4/K4</f>
        <v>1.0576923076923077</v>
      </c>
      <c r="U4" s="1">
        <v>1.8486813895381136</v>
      </c>
      <c r="V4" s="1"/>
      <c r="W4" s="1"/>
    </row>
    <row r="5" spans="1:23" x14ac:dyDescent="0.3">
      <c r="A5" s="5" t="s">
        <v>20</v>
      </c>
      <c r="B5" s="12">
        <v>1.1350000000000001E-2</v>
      </c>
      <c r="C5" s="12">
        <v>0.75</v>
      </c>
      <c r="D5" s="12">
        <v>2.5000000000000001E-2</v>
      </c>
      <c r="E5" s="1">
        <v>0.12294238834654343</v>
      </c>
      <c r="F5" s="1">
        <v>0.29181948515911482</v>
      </c>
      <c r="G5" s="1">
        <v>8.2630054259968677</v>
      </c>
      <c r="H5" s="1">
        <f t="shared" si="0"/>
        <v>1.3647444668608304E-3</v>
      </c>
      <c r="I5" s="1">
        <v>0.30639710717555779</v>
      </c>
      <c r="J5" s="1">
        <v>0.5</v>
      </c>
      <c r="K5" s="1">
        <v>0.46</v>
      </c>
      <c r="L5" s="1">
        <f t="shared" si="1"/>
        <v>0.96</v>
      </c>
      <c r="M5" s="1">
        <v>0.127</v>
      </c>
      <c r="N5" s="1">
        <v>0.34</v>
      </c>
      <c r="O5" s="7">
        <f t="shared" si="2"/>
        <v>0.11295865828955139</v>
      </c>
      <c r="P5" s="1">
        <f t="shared" si="3"/>
        <v>1.28</v>
      </c>
      <c r="Q5" s="1">
        <f t="shared" si="4"/>
        <v>0.16933333333333334</v>
      </c>
      <c r="R5" s="1">
        <f t="shared" si="5"/>
        <v>0.45333333333333337</v>
      </c>
      <c r="S5" s="1">
        <f t="shared" si="6"/>
        <v>1.0869565217391304</v>
      </c>
      <c r="T5" s="1">
        <f t="shared" si="7"/>
        <v>1.0869565217391304</v>
      </c>
      <c r="U5" s="1">
        <v>1.4512191232616056</v>
      </c>
      <c r="V5" s="1"/>
      <c r="W5" s="1"/>
    </row>
    <row r="6" spans="1:23" x14ac:dyDescent="0.3">
      <c r="A6" s="5" t="s">
        <v>21</v>
      </c>
      <c r="B6" s="12">
        <v>1.1350000000000001E-2</v>
      </c>
      <c r="C6" s="12">
        <v>0.75</v>
      </c>
      <c r="D6" s="12">
        <v>2.5000000000000001E-2</v>
      </c>
      <c r="E6" s="1">
        <v>0.15635099157863205</v>
      </c>
      <c r="F6" s="1">
        <v>0.31162874882241193</v>
      </c>
      <c r="G6" s="1">
        <v>9.401035658518472</v>
      </c>
      <c r="H6" s="1">
        <f t="shared" si="0"/>
        <v>1.3214844645222294E-3</v>
      </c>
      <c r="I6" s="1">
        <v>0.36488870968059123</v>
      </c>
      <c r="J6" s="1">
        <v>0.40500000000000003</v>
      </c>
      <c r="K6" s="1">
        <v>0.435</v>
      </c>
      <c r="L6" s="1">
        <f t="shared" si="1"/>
        <v>0.84000000000000008</v>
      </c>
      <c r="M6" s="1">
        <v>0.1207</v>
      </c>
      <c r="N6" s="1">
        <v>0.26</v>
      </c>
      <c r="O6" s="7">
        <f t="shared" si="2"/>
        <v>0.13452261168676352</v>
      </c>
      <c r="P6" s="1">
        <f t="shared" si="3"/>
        <v>1.1200000000000001</v>
      </c>
      <c r="Q6" s="1">
        <f t="shared" si="4"/>
        <v>0.16093333333333334</v>
      </c>
      <c r="R6" s="1">
        <f t="shared" si="5"/>
        <v>0.34666666666666668</v>
      </c>
      <c r="S6" s="1">
        <f t="shared" si="6"/>
        <v>1.074074074074074</v>
      </c>
      <c r="T6" s="1">
        <f t="shared" si="7"/>
        <v>0.93103448275862077</v>
      </c>
      <c r="U6" s="1">
        <v>1.3792912111609557</v>
      </c>
      <c r="V6" s="1"/>
      <c r="W6" s="1"/>
    </row>
    <row r="7" spans="1:23" x14ac:dyDescent="0.3">
      <c r="A7" s="5" t="s">
        <v>22</v>
      </c>
      <c r="B7" s="12">
        <v>1.1350000000000001E-2</v>
      </c>
      <c r="C7" s="12">
        <v>0.75</v>
      </c>
      <c r="D7" s="12">
        <v>2.5000000000000001E-2</v>
      </c>
      <c r="E7" s="1">
        <v>0.16566271883707651</v>
      </c>
      <c r="F7" s="1">
        <v>0.31957257849858373</v>
      </c>
      <c r="G7" s="1">
        <v>11.41706066131588</v>
      </c>
      <c r="H7" s="1">
        <f t="shared" si="0"/>
        <v>1.249742886968564E-3</v>
      </c>
      <c r="I7" s="1">
        <v>0.37700974815206051</v>
      </c>
      <c r="J7" s="1">
        <v>0.34</v>
      </c>
      <c r="K7" s="1">
        <v>0.43</v>
      </c>
      <c r="L7" s="1">
        <f t="shared" si="1"/>
        <v>0.77</v>
      </c>
      <c r="M7" s="1">
        <v>0.13339999999999999</v>
      </c>
      <c r="N7" s="1">
        <v>0.18</v>
      </c>
      <c r="O7" s="7">
        <f t="shared" si="2"/>
        <v>0.13899124474741673</v>
      </c>
      <c r="P7" s="1">
        <f t="shared" si="3"/>
        <v>1.0266666666666666</v>
      </c>
      <c r="Q7" s="1">
        <f t="shared" si="4"/>
        <v>0.17786666666666665</v>
      </c>
      <c r="R7" s="1">
        <f t="shared" si="5"/>
        <v>0.24</v>
      </c>
      <c r="S7" s="1">
        <f t="shared" si="6"/>
        <v>1.2647058823529411</v>
      </c>
      <c r="T7" s="1">
        <f t="shared" si="7"/>
        <v>0.79069767441860472</v>
      </c>
      <c r="U7" s="1">
        <v>1.6818181628003108</v>
      </c>
      <c r="V7" s="1"/>
      <c r="W7" s="1"/>
    </row>
    <row r="8" spans="1:23" x14ac:dyDescent="0.3">
      <c r="A8" s="5" t="s">
        <v>23</v>
      </c>
      <c r="B8" s="12">
        <v>1.1350000000000001E-2</v>
      </c>
      <c r="C8" s="12">
        <v>0.75</v>
      </c>
      <c r="D8" s="12">
        <v>2.5000000000000001E-2</v>
      </c>
      <c r="E8" s="1">
        <v>0.18181823157393534</v>
      </c>
      <c r="F8" s="1">
        <v>0.32690116743709863</v>
      </c>
      <c r="G8" s="1">
        <v>11.600875021706118</v>
      </c>
      <c r="H8" s="1">
        <f t="shared" si="0"/>
        <v>1.2434949206665818E-3</v>
      </c>
      <c r="I8" s="1">
        <v>0.40449975196287374</v>
      </c>
      <c r="J8" s="1">
        <v>0.41</v>
      </c>
      <c r="K8" s="1">
        <v>0.38</v>
      </c>
      <c r="L8" s="1">
        <f t="shared" si="1"/>
        <v>0.79</v>
      </c>
      <c r="M8" s="1">
        <v>0.20960000000000001</v>
      </c>
      <c r="N8" s="1">
        <v>0.25</v>
      </c>
      <c r="O8" s="7">
        <f t="shared" si="2"/>
        <v>0.14912591597675343</v>
      </c>
      <c r="P8" s="1">
        <f t="shared" si="3"/>
        <v>1.0533333333333335</v>
      </c>
      <c r="Q8" s="1">
        <f t="shared" si="4"/>
        <v>0.2794666666666667</v>
      </c>
      <c r="R8" s="1">
        <f t="shared" si="5"/>
        <v>0.33333333333333331</v>
      </c>
      <c r="S8" s="1">
        <f t="shared" si="6"/>
        <v>1.0789473684210527</v>
      </c>
      <c r="T8" s="1">
        <f t="shared" si="7"/>
        <v>1.0789473684210527</v>
      </c>
      <c r="U8" s="1">
        <v>2.0939147070743585</v>
      </c>
      <c r="V8" s="1"/>
      <c r="W8" s="1"/>
    </row>
    <row r="9" spans="1:23" x14ac:dyDescent="0.3">
      <c r="A9" s="5" t="s">
        <v>24</v>
      </c>
      <c r="B9" s="12">
        <v>1.1350000000000001E-2</v>
      </c>
      <c r="C9" s="12">
        <v>0.75</v>
      </c>
      <c r="D9" s="12">
        <v>2.5000000000000001E-2</v>
      </c>
      <c r="E9" s="1">
        <v>0.20963886121302566</v>
      </c>
      <c r="F9" s="1">
        <v>0.34367821612574218</v>
      </c>
      <c r="G9" s="1">
        <v>11.41892596653525</v>
      </c>
      <c r="H9" s="1">
        <f t="shared" si="0"/>
        <v>1.2496792466703238E-3</v>
      </c>
      <c r="I9" s="1">
        <v>0.44362609901630606</v>
      </c>
      <c r="J9" s="1">
        <v>0.41</v>
      </c>
      <c r="K9" s="1">
        <v>0.36</v>
      </c>
      <c r="L9" s="1">
        <f t="shared" si="1"/>
        <v>0.77</v>
      </c>
      <c r="M9" s="1">
        <v>0.15240000000000001</v>
      </c>
      <c r="N9" s="1">
        <v>0.18</v>
      </c>
      <c r="O9" s="7">
        <f t="shared" si="2"/>
        <v>0.16355052888406363</v>
      </c>
      <c r="P9" s="1">
        <f t="shared" si="3"/>
        <v>1.0266666666666666</v>
      </c>
      <c r="Q9" s="1">
        <f t="shared" si="4"/>
        <v>0.20320000000000002</v>
      </c>
      <c r="R9" s="1">
        <f t="shared" si="5"/>
        <v>0.24</v>
      </c>
      <c r="S9" s="1">
        <f t="shared" si="6"/>
        <v>1.1388888888888888</v>
      </c>
      <c r="T9" s="1">
        <f t="shared" si="7"/>
        <v>1.1388888888888888</v>
      </c>
      <c r="U9" s="1">
        <v>1.6710905167072592</v>
      </c>
      <c r="V9" s="1"/>
      <c r="W9" s="1"/>
    </row>
    <row r="10" spans="1:23" x14ac:dyDescent="0.3">
      <c r="A10" s="5" t="s">
        <v>25</v>
      </c>
      <c r="B10" s="12">
        <v>1.1350000000000001E-2</v>
      </c>
      <c r="C10" s="12">
        <v>0.75</v>
      </c>
      <c r="D10" s="12">
        <v>2.5000000000000001E-2</v>
      </c>
      <c r="E10" s="1">
        <v>0.22748616780048145</v>
      </c>
      <c r="F10" s="1">
        <v>0.35816935533091293</v>
      </c>
      <c r="G10" s="1">
        <v>10.278749243418327</v>
      </c>
      <c r="H10" s="1">
        <f t="shared" si="0"/>
        <v>1.2895089682239461E-3</v>
      </c>
      <c r="I10" s="1">
        <v>0.46191692061489498</v>
      </c>
      <c r="J10" s="1">
        <v>0.39</v>
      </c>
      <c r="K10" s="1">
        <v>0.36</v>
      </c>
      <c r="L10" s="1">
        <f t="shared" si="1"/>
        <v>0.75</v>
      </c>
      <c r="M10" s="1">
        <v>0.1588</v>
      </c>
      <c r="N10" s="1">
        <v>0.22</v>
      </c>
      <c r="O10" s="7">
        <f t="shared" si="2"/>
        <v>0.17029376052171197</v>
      </c>
      <c r="P10" s="1">
        <f t="shared" si="3"/>
        <v>1</v>
      </c>
      <c r="Q10" s="1">
        <f t="shared" si="4"/>
        <v>0.21173333333333333</v>
      </c>
      <c r="R10" s="1">
        <f t="shared" si="5"/>
        <v>0.29333333333333333</v>
      </c>
      <c r="S10" s="1">
        <f t="shared" si="6"/>
        <v>1.0833333333333335</v>
      </c>
      <c r="T10" s="1">
        <f t="shared" si="7"/>
        <v>1.0833333333333335</v>
      </c>
      <c r="U10" s="1">
        <v>1.2925760013896961</v>
      </c>
      <c r="V10" s="1"/>
      <c r="W10" s="1"/>
    </row>
    <row r="11" spans="1:23" x14ac:dyDescent="0.3">
      <c r="A11" s="5" t="s">
        <v>26</v>
      </c>
      <c r="B11" s="12">
        <v>1.1350000000000001E-2</v>
      </c>
      <c r="C11" s="12">
        <v>0.75</v>
      </c>
      <c r="D11" s="12">
        <v>2.5000000000000001E-2</v>
      </c>
      <c r="E11" s="1">
        <v>0.2679929646205137</v>
      </c>
      <c r="F11" s="1">
        <v>0.37834767345148274</v>
      </c>
      <c r="G11" s="1">
        <v>9.3572841841599015</v>
      </c>
      <c r="H11" s="1">
        <f t="shared" si="0"/>
        <v>1.3231093814969478E-3</v>
      </c>
      <c r="I11" s="1">
        <v>0.5151451639478839</v>
      </c>
      <c r="J11" s="1">
        <v>0.38</v>
      </c>
      <c r="K11" s="1">
        <v>0.34499999999999997</v>
      </c>
      <c r="L11" s="1">
        <f t="shared" si="1"/>
        <v>0.72499999999999998</v>
      </c>
      <c r="M11" s="1">
        <v>0.14610000000000001</v>
      </c>
      <c r="N11" s="1">
        <v>0.21</v>
      </c>
      <c r="O11" s="7">
        <f t="shared" si="2"/>
        <v>0.18991728440361053</v>
      </c>
      <c r="P11" s="1">
        <f t="shared" si="3"/>
        <v>0.96666666666666667</v>
      </c>
      <c r="Q11" s="1">
        <f t="shared" si="4"/>
        <v>0.1948</v>
      </c>
      <c r="R11" s="1">
        <f t="shared" si="5"/>
        <v>0.27999999999999997</v>
      </c>
      <c r="S11" s="1">
        <f t="shared" si="6"/>
        <v>1.1014492753623188</v>
      </c>
      <c r="T11" s="1">
        <f t="shared" si="7"/>
        <v>1.1014492753623188</v>
      </c>
      <c r="U11" s="1">
        <v>1.3562116802067778</v>
      </c>
      <c r="V11" s="1"/>
      <c r="W11" s="1"/>
    </row>
    <row r="12" spans="1:23" x14ac:dyDescent="0.3">
      <c r="A12" s="5" t="s">
        <v>27</v>
      </c>
      <c r="B12" s="12">
        <v>1.1350000000000001E-2</v>
      </c>
      <c r="C12" s="12">
        <v>0.75</v>
      </c>
      <c r="D12" s="12">
        <v>2.5000000000000001E-2</v>
      </c>
      <c r="E12" s="1">
        <v>0.29249898727205054</v>
      </c>
      <c r="F12" s="1">
        <v>0.39000667984823217</v>
      </c>
      <c r="G12" s="1">
        <v>11.158161892610391</v>
      </c>
      <c r="H12" s="1">
        <f t="shared" si="0"/>
        <v>1.2586235604477576E-3</v>
      </c>
      <c r="I12" s="1">
        <v>0.54544331466485563</v>
      </c>
      <c r="J12" s="1">
        <v>0.35</v>
      </c>
      <c r="K12" s="1">
        <v>0.38</v>
      </c>
      <c r="L12" s="1">
        <f t="shared" si="1"/>
        <v>0.73</v>
      </c>
      <c r="M12" s="1">
        <v>0.1842</v>
      </c>
      <c r="N12" s="1">
        <v>0.31</v>
      </c>
      <c r="O12" s="7">
        <f t="shared" si="2"/>
        <v>0.20108722815795141</v>
      </c>
      <c r="P12" s="1">
        <f t="shared" si="3"/>
        <v>0.97333333333333327</v>
      </c>
      <c r="Q12" s="1">
        <f t="shared" si="4"/>
        <v>0.24560000000000001</v>
      </c>
      <c r="R12" s="1">
        <f t="shared" si="5"/>
        <v>0.41333333333333333</v>
      </c>
      <c r="S12" s="1">
        <f t="shared" si="6"/>
        <v>1.0857142857142859</v>
      </c>
      <c r="T12" s="1">
        <f t="shared" si="7"/>
        <v>0.92105263157894735</v>
      </c>
      <c r="U12" s="1">
        <v>2.1988408526868626</v>
      </c>
      <c r="V12" s="1"/>
      <c r="W12" s="1"/>
    </row>
    <row r="13" spans="1:23" x14ac:dyDescent="0.3">
      <c r="A13" s="5" t="s">
        <v>28</v>
      </c>
      <c r="B13" s="12">
        <v>1.1350000000000001E-2</v>
      </c>
      <c r="C13" s="12">
        <v>0.75</v>
      </c>
      <c r="D13" s="12">
        <v>2.5000000000000001E-2</v>
      </c>
      <c r="E13" s="1">
        <v>0.32184254849046562</v>
      </c>
      <c r="F13" s="1">
        <v>0.40186441823633889</v>
      </c>
      <c r="G13" s="1">
        <v>11.373546080155764</v>
      </c>
      <c r="H13" s="1">
        <f t="shared" si="0"/>
        <v>1.2512288998842696E-3</v>
      </c>
      <c r="I13" s="1">
        <v>0.58245342800021049</v>
      </c>
      <c r="J13" s="1">
        <v>0.35</v>
      </c>
      <c r="K13" s="1">
        <v>0.31</v>
      </c>
      <c r="L13" s="1">
        <f t="shared" si="1"/>
        <v>0.65999999999999992</v>
      </c>
      <c r="M13" s="1">
        <v>0.1588</v>
      </c>
      <c r="N13" s="1">
        <v>0.16</v>
      </c>
      <c r="O13" s="7">
        <f t="shared" si="2"/>
        <v>0.21473165445180192</v>
      </c>
      <c r="P13" s="1">
        <f t="shared" si="3"/>
        <v>0.87999999999999989</v>
      </c>
      <c r="Q13" s="1">
        <f t="shared" si="4"/>
        <v>0.21173333333333333</v>
      </c>
      <c r="R13" s="1">
        <f t="shared" si="5"/>
        <v>0.21333333333333335</v>
      </c>
      <c r="S13" s="1">
        <f t="shared" si="6"/>
        <v>1.129032258064516</v>
      </c>
      <c r="T13" s="1">
        <f t="shared" si="7"/>
        <v>1.129032258064516</v>
      </c>
      <c r="U13" s="1">
        <v>1.8037066997787685</v>
      </c>
      <c r="V13" s="1"/>
      <c r="W13" s="1"/>
    </row>
    <row r="14" spans="1:23" x14ac:dyDescent="0.3">
      <c r="A14" s="5" t="s">
        <v>29</v>
      </c>
      <c r="B14" s="12">
        <v>1.1350000000000001E-2</v>
      </c>
      <c r="C14" s="12">
        <v>0.75</v>
      </c>
      <c r="D14" s="12">
        <v>2.5000000000000001E-2</v>
      </c>
      <c r="E14" s="1">
        <v>0.32345812487401204</v>
      </c>
      <c r="F14" s="1">
        <v>0.38922318779456583</v>
      </c>
      <c r="G14" s="1">
        <v>13.558907118710557</v>
      </c>
      <c r="H14" s="1">
        <f t="shared" si="0"/>
        <v>1.1797670598397208E-3</v>
      </c>
      <c r="I14" s="1">
        <v>0.60438915258000325</v>
      </c>
      <c r="J14" s="1">
        <v>0.36</v>
      </c>
      <c r="K14" s="1">
        <v>0.39500000000000002</v>
      </c>
      <c r="L14" s="1">
        <f t="shared" si="1"/>
        <v>0.755</v>
      </c>
      <c r="M14" s="1">
        <v>0.20319999999999999</v>
      </c>
      <c r="N14" s="1">
        <v>0.3</v>
      </c>
      <c r="O14" s="7">
        <f t="shared" si="2"/>
        <v>0.22281864339234303</v>
      </c>
      <c r="P14" s="1">
        <f t="shared" si="3"/>
        <v>1.0066666666666666</v>
      </c>
      <c r="Q14" s="1">
        <f t="shared" si="4"/>
        <v>0.2709333333333333</v>
      </c>
      <c r="R14" s="1">
        <f t="shared" si="5"/>
        <v>0.39999999999999997</v>
      </c>
      <c r="S14" s="1">
        <f t="shared" si="6"/>
        <v>1.0972222222222223</v>
      </c>
      <c r="T14" s="1">
        <f t="shared" si="7"/>
        <v>0.91139240506329111</v>
      </c>
      <c r="U14" s="1">
        <v>2.4473330728943683</v>
      </c>
      <c r="V14" s="1"/>
      <c r="W14" s="1"/>
    </row>
    <row r="15" spans="1:23" x14ac:dyDescent="0.3">
      <c r="A15" s="5" t="s">
        <v>30</v>
      </c>
      <c r="B15" s="12">
        <v>1.1350000000000001E-2</v>
      </c>
      <c r="C15" s="12">
        <v>0.75</v>
      </c>
      <c r="D15" s="12">
        <v>2.5000000000000001E-2</v>
      </c>
      <c r="E15" s="1">
        <v>0.35054533029219853</v>
      </c>
      <c r="F15" s="1">
        <v>0.40046391062171854</v>
      </c>
      <c r="G15" s="1">
        <v>13.902371353573225</v>
      </c>
      <c r="H15" s="1">
        <f t="shared" si="0"/>
        <v>1.1690987597605717E-3</v>
      </c>
      <c r="I15" s="1">
        <v>0.63661681273233761</v>
      </c>
      <c r="J15" s="1">
        <v>0.32</v>
      </c>
      <c r="K15" s="1">
        <v>0.36499999999999999</v>
      </c>
      <c r="L15" s="1">
        <f t="shared" si="1"/>
        <v>0.68500000000000005</v>
      </c>
      <c r="M15" s="1">
        <v>0.1905</v>
      </c>
      <c r="N15" s="1">
        <v>0.28000000000000003</v>
      </c>
      <c r="O15" s="7">
        <f t="shared" si="2"/>
        <v>0.23469993458395169</v>
      </c>
      <c r="P15" s="1">
        <f t="shared" si="3"/>
        <v>0.91333333333333344</v>
      </c>
      <c r="Q15" s="1">
        <f t="shared" si="4"/>
        <v>0.254</v>
      </c>
      <c r="R15" s="1">
        <f t="shared" si="5"/>
        <v>0.37333333333333335</v>
      </c>
      <c r="S15" s="1">
        <f t="shared" si="6"/>
        <v>1.140625</v>
      </c>
      <c r="T15" s="1">
        <f t="shared" si="7"/>
        <v>0.87671232876712335</v>
      </c>
      <c r="U15" s="1"/>
      <c r="V15" s="21"/>
      <c r="W15" s="1"/>
    </row>
    <row r="16" spans="1:23" x14ac:dyDescent="0.3">
      <c r="A16" s="5" t="s">
        <v>31</v>
      </c>
      <c r="B16" s="12">
        <v>1.1350000000000001E-2</v>
      </c>
      <c r="C16" s="12">
        <v>0.75</v>
      </c>
      <c r="D16" s="12">
        <v>2.5000000000000001E-2</v>
      </c>
      <c r="E16" s="1">
        <v>0.34454145628896371</v>
      </c>
      <c r="F16" s="1">
        <v>0.37124765177906904</v>
      </c>
      <c r="G16" s="1">
        <v>14.101542145013772</v>
      </c>
      <c r="H16" s="1">
        <f t="shared" si="0"/>
        <v>1.1629791627917937E-3</v>
      </c>
      <c r="I16" s="1">
        <v>0.67495539264154147</v>
      </c>
      <c r="J16" s="1">
        <v>0.38500000000000001</v>
      </c>
      <c r="K16" s="1">
        <v>0.32</v>
      </c>
      <c r="L16" s="1">
        <f t="shared" si="1"/>
        <v>0.70500000000000007</v>
      </c>
      <c r="M16" s="1">
        <v>0.1905</v>
      </c>
      <c r="N16" s="1">
        <v>0.24</v>
      </c>
      <c r="O16" s="7">
        <f t="shared" si="2"/>
        <v>0.24883412334046973</v>
      </c>
      <c r="P16" s="1">
        <f t="shared" si="3"/>
        <v>0.94000000000000006</v>
      </c>
      <c r="Q16" s="1">
        <f t="shared" si="4"/>
        <v>0.254</v>
      </c>
      <c r="R16" s="1">
        <f t="shared" si="5"/>
        <v>0.32</v>
      </c>
      <c r="S16" s="1">
        <f t="shared" si="6"/>
        <v>1.203125</v>
      </c>
      <c r="T16" s="1">
        <f t="shared" si="7"/>
        <v>1.203125</v>
      </c>
      <c r="U16" s="1">
        <v>2.1546485427644857</v>
      </c>
      <c r="V16" s="1"/>
      <c r="W16" s="1"/>
    </row>
    <row r="17" spans="1:23" x14ac:dyDescent="0.3">
      <c r="A17" s="5" t="s">
        <v>32</v>
      </c>
      <c r="B17" s="12">
        <v>1.1350000000000001E-2</v>
      </c>
      <c r="C17" s="12">
        <v>0.75</v>
      </c>
      <c r="D17" s="12">
        <v>2.5000000000000001E-2</v>
      </c>
      <c r="E17" s="1">
        <v>0.30744830909781112</v>
      </c>
      <c r="F17" s="1">
        <v>0.31606883026581545</v>
      </c>
      <c r="G17" s="1">
        <v>13.973123311996419</v>
      </c>
      <c r="H17" s="1">
        <f t="shared" si="0"/>
        <v>1.1669193014673183E-3</v>
      </c>
      <c r="I17" s="1">
        <v>0.70743695309944321</v>
      </c>
      <c r="J17" s="1">
        <v>0.28999999999999998</v>
      </c>
      <c r="K17" s="1">
        <v>0.32</v>
      </c>
      <c r="L17" s="1">
        <f t="shared" si="1"/>
        <v>0.61</v>
      </c>
      <c r="M17" s="1">
        <v>0.1842</v>
      </c>
      <c r="N17" s="1">
        <v>0.19500000000000001</v>
      </c>
      <c r="O17" s="7">
        <f t="shared" si="2"/>
        <v>0.26080901932528477</v>
      </c>
      <c r="P17" s="1">
        <f t="shared" si="3"/>
        <v>0.81333333333333335</v>
      </c>
      <c r="Q17" s="1">
        <f t="shared" si="4"/>
        <v>0.24560000000000001</v>
      </c>
      <c r="R17" s="1">
        <f t="shared" si="5"/>
        <v>0.26</v>
      </c>
      <c r="S17" s="1">
        <f t="shared" si="6"/>
        <v>1.1034482758620692</v>
      </c>
      <c r="T17" s="1">
        <f t="shared" si="7"/>
        <v>0.90624999999999989</v>
      </c>
      <c r="U17" s="1">
        <v>2.0497861689989643</v>
      </c>
      <c r="V17" s="1"/>
      <c r="W17" s="1"/>
    </row>
    <row r="18" spans="1:23" x14ac:dyDescent="0.3">
      <c r="A18" s="5" t="s">
        <v>33</v>
      </c>
      <c r="B18" s="12">
        <v>1.1350000000000001E-2</v>
      </c>
      <c r="C18" s="12">
        <v>0.75</v>
      </c>
      <c r="D18" s="12">
        <v>2.5000000000000001E-2</v>
      </c>
      <c r="E18" s="1">
        <v>0.353400306630754</v>
      </c>
      <c r="F18" s="1">
        <v>0.34332102026526701</v>
      </c>
      <c r="G18" s="1">
        <v>12.541955390066422</v>
      </c>
      <c r="H18" s="1">
        <f t="shared" si="0"/>
        <v>1.2122331372810913E-3</v>
      </c>
      <c r="I18" s="1">
        <v>0.74862414373515862</v>
      </c>
      <c r="J18" s="1">
        <v>0.32</v>
      </c>
      <c r="K18" s="1">
        <v>0.3</v>
      </c>
      <c r="L18" s="1">
        <f t="shared" si="1"/>
        <v>0.62</v>
      </c>
      <c r="M18" s="1">
        <v>0.1842</v>
      </c>
      <c r="N18" s="1">
        <v>0.14000000000000001</v>
      </c>
      <c r="O18" s="7">
        <f t="shared" si="2"/>
        <v>0.27599339830266412</v>
      </c>
      <c r="P18" s="1">
        <f t="shared" si="3"/>
        <v>0.82666666666666666</v>
      </c>
      <c r="Q18" s="1">
        <f t="shared" si="4"/>
        <v>0.24560000000000001</v>
      </c>
      <c r="R18" s="1">
        <f t="shared" si="5"/>
        <v>0.18666666666666668</v>
      </c>
      <c r="S18" s="1">
        <f>MAX(J18:K18)/MIN(J18:K18)</f>
        <v>1.0666666666666667</v>
      </c>
      <c r="T18" s="1">
        <f t="shared" si="7"/>
        <v>1.0666666666666667</v>
      </c>
      <c r="U18" s="1">
        <v>0.89103964929415291</v>
      </c>
      <c r="V18" s="1"/>
      <c r="W18" s="1"/>
    </row>
    <row r="19" spans="1:23" x14ac:dyDescent="0.3">
      <c r="A19" s="5" t="s">
        <v>34</v>
      </c>
      <c r="B19" s="12">
        <v>1.1350000000000001E-2</v>
      </c>
      <c r="C19" s="12">
        <v>0.75</v>
      </c>
      <c r="D19" s="12">
        <v>2.5000000000000001E-2</v>
      </c>
      <c r="E19" s="1">
        <v>0.37732978990195298</v>
      </c>
      <c r="F19" s="1">
        <v>0.35385804583665598</v>
      </c>
      <c r="G19" s="1">
        <v>13.070121876029036</v>
      </c>
      <c r="H19" s="1">
        <f t="shared" si="0"/>
        <v>1.1952051607025792E-3</v>
      </c>
      <c r="I19" s="1">
        <v>0.77551342582701654</v>
      </c>
      <c r="J19" s="1">
        <v>0.32</v>
      </c>
      <c r="K19" s="1">
        <v>0.29499999999999998</v>
      </c>
      <c r="L19" s="1">
        <f t="shared" si="1"/>
        <v>0.61499999999999999</v>
      </c>
      <c r="M19" s="1">
        <v>0.1905</v>
      </c>
      <c r="N19" s="1">
        <v>0.22</v>
      </c>
      <c r="O19" s="7">
        <f>I19/SQRT(C19*9.81)</f>
        <v>0.28590660295222758</v>
      </c>
      <c r="P19" s="1">
        <f>L19/C19</f>
        <v>0.82</v>
      </c>
      <c r="Q19" s="1">
        <f>M19/C19</f>
        <v>0.254</v>
      </c>
      <c r="R19" s="1">
        <f>N19/C19</f>
        <v>0.29333333333333333</v>
      </c>
      <c r="S19" s="1">
        <f>MAX(J19:K19)/MIN(J19:K19)</f>
        <v>1.0847457627118644</v>
      </c>
      <c r="T19" s="1">
        <f t="shared" si="7"/>
        <v>1.0847457627118644</v>
      </c>
      <c r="U19" s="1">
        <v>2.7686644104639186</v>
      </c>
      <c r="V19" s="1"/>
      <c r="W19" s="1"/>
    </row>
    <row r="20" spans="1:23" x14ac:dyDescent="0.3">
      <c r="A20" s="5" t="s">
        <v>35</v>
      </c>
      <c r="B20" s="12">
        <v>1.1350000000000001E-2</v>
      </c>
      <c r="C20" s="12">
        <v>0.75</v>
      </c>
      <c r="D20" s="12">
        <v>2.5000000000000001E-2</v>
      </c>
      <c r="E20" s="1">
        <v>0.42038547480541233</v>
      </c>
      <c r="F20" s="1">
        <v>0.37909123416969076</v>
      </c>
      <c r="G20" s="1">
        <v>13.57598404089604</v>
      </c>
      <c r="H20" s="1">
        <f t="shared" si="0"/>
        <v>1.1792331584449228E-3</v>
      </c>
      <c r="I20" s="1">
        <v>0.80649422410732396</v>
      </c>
      <c r="J20" s="1">
        <v>0.3</v>
      </c>
      <c r="K20" s="1">
        <v>0.27</v>
      </c>
      <c r="L20" s="1">
        <f t="shared" si="1"/>
        <v>0.57000000000000006</v>
      </c>
      <c r="M20" s="1">
        <v>0.1905</v>
      </c>
      <c r="N20" s="1">
        <v>0.16</v>
      </c>
      <c r="O20" s="7">
        <f>I20/SQRT(C20*9.81)</f>
        <v>0.2973282166833181</v>
      </c>
      <c r="P20" s="1">
        <f>L20/C20</f>
        <v>0.76000000000000012</v>
      </c>
      <c r="Q20" s="1">
        <f>M20/C20</f>
        <v>0.254</v>
      </c>
      <c r="R20" s="1">
        <f>N20/C20</f>
        <v>0.21333333333333335</v>
      </c>
      <c r="S20" s="1">
        <f>MAX(J20:K20)/MIN(J20:K20)</f>
        <v>1.1111111111111109</v>
      </c>
      <c r="T20" s="1">
        <f t="shared" si="7"/>
        <v>1.1111111111111109</v>
      </c>
      <c r="U20" s="1">
        <v>1.8239769148817786</v>
      </c>
      <c r="V20" s="1"/>
      <c r="W20" s="1"/>
    </row>
    <row r="21" spans="1:23" x14ac:dyDescent="0.3">
      <c r="H21" s="8"/>
      <c r="L21" s="1" t="str">
        <f>IF(K21="","",J21+K21)</f>
        <v/>
      </c>
      <c r="T21" s="1"/>
      <c r="U21" s="1"/>
      <c r="V21" s="1"/>
      <c r="W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S3" sqref="S3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0.3125</v>
      </c>
      <c r="D3" s="12">
        <v>0.05</v>
      </c>
      <c r="E3" s="1">
        <v>8.8496433390892956E-2</v>
      </c>
      <c r="F3" s="1">
        <v>0.29557932371778151</v>
      </c>
      <c r="G3" s="1">
        <v>19.555570602416942</v>
      </c>
      <c r="H3" s="1">
        <f>2.414*10^(-5)*10^(247.8/(G3+273.15-140))</f>
        <v>1.0126697830605419E-3</v>
      </c>
      <c r="I3" s="1">
        <v>0.21921104082227924</v>
      </c>
      <c r="J3" s="1">
        <v>0.45500000000000002</v>
      </c>
      <c r="K3" s="1">
        <v>0.35499999999999998</v>
      </c>
      <c r="L3" s="1">
        <f>J3+K3</f>
        <v>0.81</v>
      </c>
      <c r="M3" s="1">
        <v>2.5399999999999999E-2</v>
      </c>
      <c r="N3" s="1">
        <v>0.48</v>
      </c>
      <c r="O3" s="7">
        <f>I3/SQRT(C3*9.81)</f>
        <v>0.12519959084311016</v>
      </c>
      <c r="P3" s="1">
        <f>L3/C3</f>
        <v>2.5920000000000001</v>
      </c>
      <c r="Q3" s="1">
        <f>M3/C3</f>
        <v>8.1279999999999991E-2</v>
      </c>
      <c r="R3" s="1">
        <f>N3/C3</f>
        <v>1.536</v>
      </c>
      <c r="S3" s="1">
        <f>MAX(J3:K3)/MIN(J3:K3)</f>
        <v>1.2816901408450705</v>
      </c>
      <c r="T3" s="1">
        <f>J3/K3</f>
        <v>1.2816901408450705</v>
      </c>
      <c r="U3" s="1">
        <v>1.8392844263132497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0.3125</v>
      </c>
      <c r="D4" s="12">
        <v>0.05</v>
      </c>
      <c r="E4" s="1">
        <v>0.10718050002437189</v>
      </c>
      <c r="F4" s="1">
        <v>0.3222303831790711</v>
      </c>
      <c r="G4" s="1">
        <v>19.892401695251412</v>
      </c>
      <c r="H4" s="1">
        <f t="shared" ref="H4:H23" si="0">2.414*10^(-5)*10^(247.8/(G4+273.15-140))</f>
        <v>1.0043761302046558E-3</v>
      </c>
      <c r="I4" s="1">
        <v>0.25185075869016349</v>
      </c>
      <c r="J4" s="1">
        <v>0.39500000000000002</v>
      </c>
      <c r="K4" s="1">
        <v>0.34</v>
      </c>
      <c r="L4" s="1">
        <f t="shared" ref="L4:L23" si="1">J4+K4</f>
        <v>0.7350000000000001</v>
      </c>
      <c r="M4" s="1">
        <v>3.175E-2</v>
      </c>
      <c r="N4" s="1">
        <v>0.47</v>
      </c>
      <c r="O4" s="7">
        <f t="shared" ref="O4:O23" si="2">I4/SQRT(C4*9.81)</f>
        <v>0.14384134951988542</v>
      </c>
      <c r="P4" s="1">
        <f t="shared" ref="P4:P23" si="3">L4/C4</f>
        <v>2.3520000000000003</v>
      </c>
      <c r="Q4" s="1">
        <f t="shared" ref="Q4:Q23" si="4">M4/C4</f>
        <v>0.1016</v>
      </c>
      <c r="R4" s="1">
        <f t="shared" ref="R4:R23" si="5">N4/C4</f>
        <v>1.504</v>
      </c>
      <c r="S4" s="1">
        <f t="shared" ref="S4:S23" si="6">MAX(J4:K4)/MIN(J4:K4)</f>
        <v>1.1617647058823528</v>
      </c>
      <c r="T4" s="1">
        <f t="shared" ref="T4:T23" si="7">J4/K4</f>
        <v>1.1617647058823528</v>
      </c>
      <c r="U4" s="1">
        <v>1.3554760253140203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0.3125</v>
      </c>
      <c r="D5" s="12">
        <v>0.05</v>
      </c>
      <c r="E5" s="1">
        <v>0.12517135450530445</v>
      </c>
      <c r="F5" s="1">
        <v>0.33168324036199104</v>
      </c>
      <c r="G5" s="1">
        <v>20.179329520777618</v>
      </c>
      <c r="H5" s="1">
        <f t="shared" si="0"/>
        <v>9.9739324452365074E-4</v>
      </c>
      <c r="I5" s="1">
        <v>0.26911867910028148</v>
      </c>
      <c r="J5" s="1">
        <v>0.28000000000000003</v>
      </c>
      <c r="K5" s="1">
        <v>0.36499999999999999</v>
      </c>
      <c r="L5" s="1">
        <f t="shared" si="1"/>
        <v>0.64500000000000002</v>
      </c>
      <c r="M5" s="1">
        <v>3.8100000000000002E-2</v>
      </c>
      <c r="N5" s="1">
        <v>0.56999999999999995</v>
      </c>
      <c r="O5" s="7">
        <f t="shared" si="2"/>
        <v>0.15370370208182096</v>
      </c>
      <c r="P5" s="1">
        <f t="shared" si="3"/>
        <v>2.0640000000000001</v>
      </c>
      <c r="Q5" s="1">
        <f t="shared" si="4"/>
        <v>0.12192</v>
      </c>
      <c r="R5" s="1">
        <f t="shared" si="5"/>
        <v>1.8239999999999998</v>
      </c>
      <c r="S5" s="1">
        <f t="shared" si="6"/>
        <v>1.3035714285714284</v>
      </c>
      <c r="T5" s="1">
        <f t="shared" si="7"/>
        <v>0.76712328767123295</v>
      </c>
      <c r="U5" s="1">
        <v>1.5947378941923014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0.3125</v>
      </c>
      <c r="D6" s="12">
        <v>0.05</v>
      </c>
      <c r="E6" s="1">
        <v>0.14524098232936375</v>
      </c>
      <c r="F6" s="1">
        <v>0.34466632525474972</v>
      </c>
      <c r="G6" s="1">
        <v>20.318926266261453</v>
      </c>
      <c r="H6" s="1">
        <f t="shared" si="0"/>
        <v>9.9402286971823884E-4</v>
      </c>
      <c r="I6" s="1">
        <v>0.30775452481920423</v>
      </c>
      <c r="J6" s="1">
        <v>0.29499999999999998</v>
      </c>
      <c r="K6" s="1">
        <v>0.35499999999999998</v>
      </c>
      <c r="L6" s="1">
        <f t="shared" si="1"/>
        <v>0.64999999999999991</v>
      </c>
      <c r="M6" s="1">
        <v>5.0799999999999998E-2</v>
      </c>
      <c r="N6" s="1">
        <v>0.43</v>
      </c>
      <c r="O6" s="7">
        <f t="shared" si="2"/>
        <v>0.17577007272511494</v>
      </c>
      <c r="P6" s="1">
        <f t="shared" si="3"/>
        <v>2.0799999999999996</v>
      </c>
      <c r="Q6" s="1">
        <f t="shared" si="4"/>
        <v>0.16255999999999998</v>
      </c>
      <c r="R6" s="1">
        <f t="shared" si="5"/>
        <v>1.3759999999999999</v>
      </c>
      <c r="S6" s="1">
        <f t="shared" si="6"/>
        <v>1.2033898305084745</v>
      </c>
      <c r="T6" s="1">
        <f t="shared" si="7"/>
        <v>0.83098591549295775</v>
      </c>
      <c r="U6" s="1">
        <v>1.1624198122651903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0.3125</v>
      </c>
      <c r="D7" s="12">
        <v>0.05</v>
      </c>
      <c r="E7" s="1">
        <v>0.16643251537359499</v>
      </c>
      <c r="F7" s="1">
        <v>0.35644780710307583</v>
      </c>
      <c r="G7" s="1">
        <v>20.506927490234329</v>
      </c>
      <c r="H7" s="1">
        <f t="shared" si="0"/>
        <v>9.8951144161269172E-4</v>
      </c>
      <c r="I7" s="1">
        <v>0.34180301424067855</v>
      </c>
      <c r="J7" s="1">
        <v>0.34499999999999997</v>
      </c>
      <c r="K7" s="1">
        <v>0.38</v>
      </c>
      <c r="L7" s="1">
        <f t="shared" si="1"/>
        <v>0.72499999999999998</v>
      </c>
      <c r="M7" s="1">
        <v>5.7149999999999999E-2</v>
      </c>
      <c r="N7" s="1">
        <v>0.37</v>
      </c>
      <c r="O7" s="7">
        <f t="shared" si="2"/>
        <v>0.19521643331171773</v>
      </c>
      <c r="P7" s="1">
        <f t="shared" si="3"/>
        <v>2.3199999999999998</v>
      </c>
      <c r="Q7" s="1">
        <f t="shared" si="4"/>
        <v>0.18287999999999999</v>
      </c>
      <c r="R7" s="1">
        <f t="shared" si="5"/>
        <v>1.1839999999999999</v>
      </c>
      <c r="S7" s="1">
        <f t="shared" si="6"/>
        <v>1.1014492753623188</v>
      </c>
      <c r="T7" s="1">
        <f t="shared" si="7"/>
        <v>0.9078947368421052</v>
      </c>
      <c r="U7" s="1">
        <v>1.3575465590205682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0.3125</v>
      </c>
      <c r="D8" s="12">
        <v>0.05</v>
      </c>
      <c r="E8" s="1">
        <v>0.1746107230851883</v>
      </c>
      <c r="F8" s="1">
        <v>0.34502706158443397</v>
      </c>
      <c r="G8" s="1">
        <v>20.635614731732495</v>
      </c>
      <c r="H8" s="1">
        <f t="shared" si="0"/>
        <v>9.8644149462829558E-4</v>
      </c>
      <c r="I8" s="1">
        <v>0.36636531158119234</v>
      </c>
      <c r="J8" s="1">
        <v>0.27500000000000002</v>
      </c>
      <c r="K8" s="1">
        <v>0.32500000000000001</v>
      </c>
      <c r="L8" s="1">
        <f t="shared" si="1"/>
        <v>0.60000000000000009</v>
      </c>
      <c r="M8" s="1">
        <v>7.6200000000000004E-2</v>
      </c>
      <c r="N8" s="1">
        <v>0.33500000000000002</v>
      </c>
      <c r="O8" s="7">
        <f t="shared" si="2"/>
        <v>0.20924487624809468</v>
      </c>
      <c r="P8" s="1">
        <f t="shared" si="3"/>
        <v>1.9200000000000004</v>
      </c>
      <c r="Q8" s="1">
        <f t="shared" si="4"/>
        <v>0.24384</v>
      </c>
      <c r="R8" s="1">
        <f t="shared" si="5"/>
        <v>1.0720000000000001</v>
      </c>
      <c r="S8" s="1">
        <f t="shared" si="6"/>
        <v>1.1818181818181817</v>
      </c>
      <c r="T8" s="1">
        <f t="shared" si="7"/>
        <v>0.84615384615384615</v>
      </c>
      <c r="U8" s="1">
        <v>1.1914785578046601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0.3125</v>
      </c>
      <c r="D9" s="12">
        <v>0.05</v>
      </c>
      <c r="E9" s="1">
        <v>0.19033962343999936</v>
      </c>
      <c r="F9" s="1">
        <v>0.33980356758274138</v>
      </c>
      <c r="G9" s="1">
        <v>20.067054131451723</v>
      </c>
      <c r="H9" s="1">
        <f t="shared" si="0"/>
        <v>1.000116747859627E-3</v>
      </c>
      <c r="I9" s="1">
        <v>0.40668678093802374</v>
      </c>
      <c r="J9" s="1">
        <v>0.28499999999999998</v>
      </c>
      <c r="K9" s="1">
        <v>0.23</v>
      </c>
      <c r="L9" s="1">
        <f t="shared" si="1"/>
        <v>0.51500000000000001</v>
      </c>
      <c r="M9" s="1">
        <v>6.9849999999999995E-2</v>
      </c>
      <c r="N9" s="1">
        <v>0.32</v>
      </c>
      <c r="O9" s="7">
        <f t="shared" si="2"/>
        <v>0.23227396933908112</v>
      </c>
      <c r="P9" s="1">
        <f t="shared" si="3"/>
        <v>1.6480000000000001</v>
      </c>
      <c r="Q9" s="1">
        <f t="shared" si="4"/>
        <v>0.22352</v>
      </c>
      <c r="R9" s="1">
        <f t="shared" si="5"/>
        <v>1.024</v>
      </c>
      <c r="S9" s="1">
        <f t="shared" si="6"/>
        <v>1.2391304347826084</v>
      </c>
      <c r="T9" s="1">
        <f t="shared" si="7"/>
        <v>1.2391304347826084</v>
      </c>
      <c r="U9" s="1">
        <v>1.2666346789175125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0.3125</v>
      </c>
      <c r="D10" s="12">
        <v>0.05</v>
      </c>
      <c r="E10" s="1">
        <v>0.18751543255627925</v>
      </c>
      <c r="F10" s="1">
        <v>0.32370606177428507</v>
      </c>
      <c r="G10" s="1">
        <v>20.327533721923778</v>
      </c>
      <c r="H10" s="1">
        <f t="shared" si="0"/>
        <v>9.9381562779281805E-4</v>
      </c>
      <c r="I10" s="1">
        <v>0.42620256554965386</v>
      </c>
      <c r="J10" s="1">
        <v>0.27</v>
      </c>
      <c r="K10" s="1">
        <v>0.23</v>
      </c>
      <c r="L10" s="1">
        <f t="shared" si="1"/>
        <v>0.5</v>
      </c>
      <c r="M10" s="1">
        <v>6.3500000000000001E-2</v>
      </c>
      <c r="N10" s="1">
        <v>0.3</v>
      </c>
      <c r="O10" s="7">
        <f t="shared" si="2"/>
        <v>0.24342016087757787</v>
      </c>
      <c r="P10" s="1">
        <f t="shared" si="3"/>
        <v>1.6</v>
      </c>
      <c r="Q10" s="1">
        <f t="shared" si="4"/>
        <v>0.20319999999999999</v>
      </c>
      <c r="R10" s="1">
        <f t="shared" si="5"/>
        <v>0.96</v>
      </c>
      <c r="S10" s="1">
        <f t="shared" si="6"/>
        <v>1.173913043478261</v>
      </c>
      <c r="T10" s="1">
        <f t="shared" si="7"/>
        <v>1.173913043478261</v>
      </c>
      <c r="U10" s="1">
        <v>1.4699497658488081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0.3125</v>
      </c>
      <c r="D11" s="12">
        <v>0.05</v>
      </c>
      <c r="E11" s="1">
        <v>0.21199713414398719</v>
      </c>
      <c r="F11" s="1">
        <v>0.33407908260095937</v>
      </c>
      <c r="G11" s="1">
        <v>20.640562820434507</v>
      </c>
      <c r="H11" s="1">
        <f t="shared" si="0"/>
        <v>9.8632374637349783E-4</v>
      </c>
      <c r="I11" s="1">
        <v>0.45852114023737478</v>
      </c>
      <c r="J11" s="1">
        <v>0.28000000000000003</v>
      </c>
      <c r="K11" s="1">
        <v>0.255</v>
      </c>
      <c r="L11" s="1">
        <f t="shared" si="1"/>
        <v>0.53500000000000003</v>
      </c>
      <c r="M11" s="1">
        <v>7.6200000000000004E-2</v>
      </c>
      <c r="N11" s="1">
        <v>0.245</v>
      </c>
      <c r="O11" s="7">
        <f t="shared" si="2"/>
        <v>0.26187850272184465</v>
      </c>
      <c r="P11" s="1">
        <f t="shared" si="3"/>
        <v>1.7120000000000002</v>
      </c>
      <c r="Q11" s="1">
        <f t="shared" si="4"/>
        <v>0.24384</v>
      </c>
      <c r="R11" s="1">
        <f t="shared" si="5"/>
        <v>0.78400000000000003</v>
      </c>
      <c r="S11" s="1">
        <f t="shared" si="6"/>
        <v>1.0980392156862746</v>
      </c>
      <c r="T11" s="1">
        <f t="shared" si="7"/>
        <v>1.0980392156862746</v>
      </c>
      <c r="U11" s="1">
        <v>1.5300411321237903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0.3125</v>
      </c>
      <c r="D12" s="12">
        <v>0.05</v>
      </c>
      <c r="E12" s="1">
        <v>0.2239536205280292</v>
      </c>
      <c r="F12" s="1">
        <v>0.32790122683888945</v>
      </c>
      <c r="G12" s="1">
        <v>20.83587837219233</v>
      </c>
      <c r="H12" s="1">
        <f t="shared" si="0"/>
        <v>9.816931039098452E-4</v>
      </c>
      <c r="I12" s="1">
        <v>0.50077421239383468</v>
      </c>
      <c r="J12" s="1">
        <v>0.21</v>
      </c>
      <c r="K12" s="1">
        <v>0.28499999999999998</v>
      </c>
      <c r="L12" s="1">
        <f t="shared" si="1"/>
        <v>0.495</v>
      </c>
      <c r="M12" s="1">
        <v>9.2075000000000004E-2</v>
      </c>
      <c r="N12" s="1">
        <v>0.21</v>
      </c>
      <c r="O12" s="7">
        <f t="shared" si="2"/>
        <v>0.28601080612230162</v>
      </c>
      <c r="P12" s="1">
        <f t="shared" si="3"/>
        <v>1.5840000000000001</v>
      </c>
      <c r="Q12" s="1">
        <f t="shared" si="4"/>
        <v>0.29464000000000001</v>
      </c>
      <c r="R12" s="1">
        <f t="shared" si="5"/>
        <v>0.67199999999999993</v>
      </c>
      <c r="S12" s="1">
        <f t="shared" si="6"/>
        <v>1.357142857142857</v>
      </c>
      <c r="T12" s="1">
        <f t="shared" si="7"/>
        <v>0.73684210526315796</v>
      </c>
      <c r="U12" s="1">
        <v>1.6282486745286786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0.3125</v>
      </c>
      <c r="D13" s="12">
        <v>0.05</v>
      </c>
      <c r="E13" s="1">
        <v>0.28235612371341501</v>
      </c>
      <c r="F13" s="1">
        <v>0.39566046941006727</v>
      </c>
      <c r="G13" s="1">
        <v>17.534921646118104</v>
      </c>
      <c r="H13" s="1">
        <f t="shared" si="0"/>
        <v>1.0647025211884466E-3</v>
      </c>
      <c r="I13" s="1">
        <v>0.51683534685832466</v>
      </c>
      <c r="J13" s="1">
        <v>0.16500000000000001</v>
      </c>
      <c r="K13" s="1">
        <v>0.26500000000000001</v>
      </c>
      <c r="L13" s="1">
        <f t="shared" si="1"/>
        <v>0.43000000000000005</v>
      </c>
      <c r="M13" s="1">
        <v>9.5250000000000001E-2</v>
      </c>
      <c r="N13" s="1">
        <v>0.2</v>
      </c>
      <c r="O13" s="7">
        <f t="shared" si="2"/>
        <v>0.29518391827891316</v>
      </c>
      <c r="P13" s="1">
        <f t="shared" si="3"/>
        <v>1.3760000000000001</v>
      </c>
      <c r="Q13" s="1">
        <f t="shared" si="4"/>
        <v>0.30480000000000002</v>
      </c>
      <c r="R13" s="1">
        <f t="shared" si="5"/>
        <v>0.64</v>
      </c>
      <c r="S13" s="1">
        <f t="shared" si="6"/>
        <v>1.606060606060606</v>
      </c>
      <c r="T13" s="1">
        <f t="shared" si="7"/>
        <v>0.62264150943396224</v>
      </c>
      <c r="U13" s="1">
        <v>1.4677227977367509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0.3125</v>
      </c>
      <c r="D14" s="12">
        <v>0.05</v>
      </c>
      <c r="E14" s="1">
        <v>0.27904898537757816</v>
      </c>
      <c r="F14" s="1">
        <v>0.37131004829481301</v>
      </c>
      <c r="G14" s="1">
        <v>17.871692208682742</v>
      </c>
      <c r="H14" s="1">
        <f t="shared" si="0"/>
        <v>1.0557501518325527E-3</v>
      </c>
      <c r="I14" s="1">
        <v>0.54599070704488006</v>
      </c>
      <c r="J14" s="1">
        <v>0.245</v>
      </c>
      <c r="K14" s="1">
        <v>0.20499999999999999</v>
      </c>
      <c r="L14" s="1">
        <f t="shared" si="1"/>
        <v>0.44999999999999996</v>
      </c>
      <c r="M14" s="1">
        <v>0.12064999999999999</v>
      </c>
      <c r="N14" s="1">
        <v>0.19500000000000001</v>
      </c>
      <c r="O14" s="7">
        <f t="shared" si="2"/>
        <v>0.31183563049444701</v>
      </c>
      <c r="P14" s="1">
        <f t="shared" si="3"/>
        <v>1.44</v>
      </c>
      <c r="Q14" s="1">
        <f t="shared" si="4"/>
        <v>0.38607999999999998</v>
      </c>
      <c r="R14" s="1">
        <f t="shared" si="5"/>
        <v>0.624</v>
      </c>
      <c r="S14" s="1">
        <f t="shared" si="6"/>
        <v>1.1951219512195121</v>
      </c>
      <c r="T14" s="1">
        <f t="shared" si="7"/>
        <v>1.1951219512195121</v>
      </c>
      <c r="U14" s="1">
        <v>1.5024955064537049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0.3125</v>
      </c>
      <c r="D15" s="12">
        <v>0.05</v>
      </c>
      <c r="E15" s="1">
        <v>0.30139487688658839</v>
      </c>
      <c r="F15" s="1">
        <v>0.37865274728449838</v>
      </c>
      <c r="G15" s="1">
        <v>18.569520950317354</v>
      </c>
      <c r="H15" s="1">
        <f t="shared" si="0"/>
        <v>1.0375624339568725E-3</v>
      </c>
      <c r="I15" s="1">
        <v>0.5776931409144509</v>
      </c>
      <c r="J15" s="1">
        <v>0.23</v>
      </c>
      <c r="K15" s="1">
        <v>0.20499999999999999</v>
      </c>
      <c r="L15" s="1">
        <f t="shared" si="1"/>
        <v>0.435</v>
      </c>
      <c r="M15" s="1">
        <v>0.10795</v>
      </c>
      <c r="N15" s="1">
        <v>0.19</v>
      </c>
      <c r="O15" s="7">
        <f t="shared" si="2"/>
        <v>0.3299420713667337</v>
      </c>
      <c r="P15" s="1">
        <f t="shared" si="3"/>
        <v>1.3919999999999999</v>
      </c>
      <c r="Q15" s="1">
        <f t="shared" si="4"/>
        <v>0.34544000000000002</v>
      </c>
      <c r="R15" s="1">
        <f t="shared" si="5"/>
        <v>0.60799999999999998</v>
      </c>
      <c r="S15" s="1">
        <f t="shared" si="6"/>
        <v>1.1219512195121952</v>
      </c>
      <c r="T15" s="1">
        <f t="shared" si="7"/>
        <v>1.1219512195121952</v>
      </c>
      <c r="U15" s="1">
        <v>1.3491759301534718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0.3125</v>
      </c>
      <c r="D16" s="12">
        <v>0.05</v>
      </c>
      <c r="E16" s="1">
        <v>0.29930599201187946</v>
      </c>
      <c r="F16" s="1">
        <v>0.35505360353498067</v>
      </c>
      <c r="G16" s="1">
        <v>18.764060107144399</v>
      </c>
      <c r="H16" s="1">
        <f t="shared" si="0"/>
        <v>1.0325775681836178E-3</v>
      </c>
      <c r="I16" s="1">
        <v>0.61047445044732862</v>
      </c>
      <c r="J16" s="1">
        <v>0.19</v>
      </c>
      <c r="K16" s="1">
        <v>0.255</v>
      </c>
      <c r="L16" s="1">
        <f t="shared" si="1"/>
        <v>0.44500000000000001</v>
      </c>
      <c r="M16" s="1">
        <v>9.5250000000000001E-2</v>
      </c>
      <c r="N16" s="1">
        <v>0.17</v>
      </c>
      <c r="O16" s="7">
        <f t="shared" si="2"/>
        <v>0.34866469831755886</v>
      </c>
      <c r="P16" s="1">
        <f t="shared" si="3"/>
        <v>1.4239999999999999</v>
      </c>
      <c r="Q16" s="1">
        <f t="shared" si="4"/>
        <v>0.30480000000000002</v>
      </c>
      <c r="R16" s="1">
        <f t="shared" si="5"/>
        <v>0.54400000000000004</v>
      </c>
      <c r="S16" s="1">
        <f t="shared" si="6"/>
        <v>1.3421052631578947</v>
      </c>
      <c r="T16" s="1">
        <f t="shared" si="7"/>
        <v>0.74509803921568629</v>
      </c>
      <c r="U16" s="1">
        <v>1.3607247654082173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0.3125</v>
      </c>
      <c r="D17" s="12">
        <v>0.05</v>
      </c>
      <c r="E17" s="1">
        <v>0.32557181435131849</v>
      </c>
      <c r="F17" s="1">
        <v>0.37437981657714542</v>
      </c>
      <c r="G17" s="1">
        <v>18.895750999450641</v>
      </c>
      <c r="H17" s="1">
        <f t="shared" si="0"/>
        <v>1.029223924306673E-3</v>
      </c>
      <c r="I17" s="1">
        <v>0.6348677441844508</v>
      </c>
      <c r="J17" s="1">
        <v>0.17</v>
      </c>
      <c r="K17" s="1">
        <v>0.23</v>
      </c>
      <c r="L17" s="1">
        <f t="shared" si="1"/>
        <v>0.4</v>
      </c>
      <c r="M17" s="1">
        <v>0.15240000000000001</v>
      </c>
      <c r="N17" s="1">
        <v>0.17499999999999999</v>
      </c>
      <c r="O17" s="7">
        <f t="shared" si="2"/>
        <v>0.36259661700079476</v>
      </c>
      <c r="P17" s="1">
        <f t="shared" si="3"/>
        <v>1.28</v>
      </c>
      <c r="Q17" s="1">
        <f t="shared" si="4"/>
        <v>0.48768</v>
      </c>
      <c r="R17" s="1">
        <f t="shared" si="5"/>
        <v>0.55999999999999994</v>
      </c>
      <c r="S17" s="1">
        <f t="shared" si="6"/>
        <v>1.3529411764705881</v>
      </c>
      <c r="T17" s="1">
        <f t="shared" si="7"/>
        <v>0.73913043478260876</v>
      </c>
      <c r="U17" s="1">
        <v>1.5220328716011413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0.3125</v>
      </c>
      <c r="D18" s="12">
        <v>0.05</v>
      </c>
      <c r="E18" s="1">
        <v>0.34251231769929591</v>
      </c>
      <c r="F18" s="1">
        <v>0.37503850448990761</v>
      </c>
      <c r="G18" s="1">
        <v>19.608817502071943</v>
      </c>
      <c r="H18" s="1">
        <f>2.414*10^(-5)*10^(247.8/(G18+273.15-140))</f>
        <v>1.0113517229582742E-3</v>
      </c>
      <c r="I18" s="1">
        <v>0.66042178608475555</v>
      </c>
      <c r="J18" s="1">
        <v>0.215</v>
      </c>
      <c r="K18" s="1">
        <v>0.25</v>
      </c>
      <c r="L18" s="1">
        <f t="shared" si="1"/>
        <v>0.46499999999999997</v>
      </c>
      <c r="M18" s="1">
        <v>0.13969999999999999</v>
      </c>
      <c r="N18" s="1">
        <v>0.21</v>
      </c>
      <c r="O18" s="7">
        <f t="shared" si="2"/>
        <v>0.37719148219693083</v>
      </c>
      <c r="P18" s="1">
        <f t="shared" si="3"/>
        <v>1.488</v>
      </c>
      <c r="Q18" s="1">
        <f t="shared" si="4"/>
        <v>0.44703999999999999</v>
      </c>
      <c r="R18" s="1">
        <f t="shared" si="5"/>
        <v>0.67199999999999993</v>
      </c>
      <c r="S18" s="1">
        <f t="shared" si="6"/>
        <v>1.1627906976744187</v>
      </c>
      <c r="T18" s="1">
        <f t="shared" si="7"/>
        <v>0.86</v>
      </c>
      <c r="U18" s="1"/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0.3125</v>
      </c>
      <c r="D19" s="12">
        <v>0.05</v>
      </c>
      <c r="E19" s="1">
        <v>0.34981069462983055</v>
      </c>
      <c r="F19" s="1">
        <v>0.36408699194454991</v>
      </c>
      <c r="G19" s="1">
        <v>19.932681901114279</v>
      </c>
      <c r="H19" s="1">
        <f t="shared" si="0"/>
        <v>1.0033913162009554E-3</v>
      </c>
      <c r="I19" s="1">
        <v>0.70378363513418829</v>
      </c>
      <c r="J19" s="1">
        <v>0.18</v>
      </c>
      <c r="K19" s="1">
        <v>0.2</v>
      </c>
      <c r="L19" s="1">
        <f t="shared" si="1"/>
        <v>0.38</v>
      </c>
      <c r="M19" s="1">
        <v>0.1143</v>
      </c>
      <c r="N19" s="1">
        <v>0.2</v>
      </c>
      <c r="O19" s="7">
        <f t="shared" si="2"/>
        <v>0.40195704938198445</v>
      </c>
      <c r="P19" s="1">
        <f t="shared" si="3"/>
        <v>1.216</v>
      </c>
      <c r="Q19" s="1">
        <f t="shared" si="4"/>
        <v>0.36575999999999997</v>
      </c>
      <c r="R19" s="1">
        <f t="shared" si="5"/>
        <v>0.64</v>
      </c>
      <c r="S19" s="1">
        <f t="shared" si="6"/>
        <v>1.1111111111111112</v>
      </c>
      <c r="T19" s="1">
        <f t="shared" si="7"/>
        <v>0.89999999999999991</v>
      </c>
      <c r="U19" s="1">
        <v>1.4820729941284461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1.1849999999999999E-2</v>
      </c>
      <c r="C20" s="12">
        <v>0.3125</v>
      </c>
      <c r="D20" s="12">
        <v>0.05</v>
      </c>
      <c r="E20" s="1">
        <v>0.34615028162109601</v>
      </c>
      <c r="F20" s="1">
        <v>0.33809849835302014</v>
      </c>
      <c r="G20" s="1">
        <v>20.136891228812043</v>
      </c>
      <c r="H20" s="1">
        <f t="shared" si="0"/>
        <v>9.9842134318227122E-4</v>
      </c>
      <c r="I20" s="1">
        <v>0.72748447534269223</v>
      </c>
      <c r="J20" s="1">
        <v>0.125</v>
      </c>
      <c r="K20" s="1">
        <v>0.19</v>
      </c>
      <c r="L20" s="1">
        <f t="shared" si="1"/>
        <v>0.315</v>
      </c>
      <c r="M20" s="1">
        <v>0.15875</v>
      </c>
      <c r="N20" s="1">
        <v>0.215</v>
      </c>
      <c r="O20" s="7">
        <f t="shared" si="2"/>
        <v>0.41549348206170666</v>
      </c>
      <c r="P20" s="1">
        <f t="shared" si="3"/>
        <v>1.008</v>
      </c>
      <c r="Q20" s="1">
        <f t="shared" si="4"/>
        <v>0.50800000000000001</v>
      </c>
      <c r="R20" s="1">
        <f t="shared" si="5"/>
        <v>0.68799999999999994</v>
      </c>
      <c r="S20" s="1">
        <f t="shared" si="6"/>
        <v>1.52</v>
      </c>
      <c r="T20" s="1">
        <f t="shared" si="7"/>
        <v>0.65789473684210531</v>
      </c>
      <c r="U20" s="1">
        <v>1.9330057161465199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1.1849999999999999E-2</v>
      </c>
      <c r="C21" s="12">
        <v>0.3125</v>
      </c>
      <c r="D21" s="12">
        <v>0.05</v>
      </c>
      <c r="E21" s="1">
        <v>0.39124188836142809</v>
      </c>
      <c r="F21" s="1">
        <v>0.37081574248818666</v>
      </c>
      <c r="G21" s="1">
        <v>19.300261520757868</v>
      </c>
      <c r="H21" s="1">
        <f t="shared" si="0"/>
        <v>1.0190264221911598E-3</v>
      </c>
      <c r="I21" s="1">
        <v>0.78802937919181482</v>
      </c>
      <c r="J21" s="1">
        <v>0.215</v>
      </c>
      <c r="K21" s="1">
        <v>0.18</v>
      </c>
      <c r="L21" s="1">
        <f t="shared" si="1"/>
        <v>0.39500000000000002</v>
      </c>
      <c r="M21" s="1">
        <v>0.15240000000000001</v>
      </c>
      <c r="N21" s="1">
        <v>0.19</v>
      </c>
      <c r="O21" s="7">
        <f t="shared" si="2"/>
        <v>0.45007293189740671</v>
      </c>
      <c r="P21" s="1">
        <f t="shared" si="3"/>
        <v>1.264</v>
      </c>
      <c r="Q21" s="1">
        <f t="shared" si="4"/>
        <v>0.48768</v>
      </c>
      <c r="R21" s="1">
        <f t="shared" si="5"/>
        <v>0.60799999999999998</v>
      </c>
      <c r="S21" s="1">
        <f t="shared" si="6"/>
        <v>1.1944444444444444</v>
      </c>
      <c r="T21" s="1">
        <f t="shared" si="7"/>
        <v>1.1944444444444444</v>
      </c>
      <c r="U21" s="1">
        <v>2.7826159739991625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1.1849999999999999E-2</v>
      </c>
      <c r="C22" s="12">
        <v>0.3125</v>
      </c>
      <c r="D22" s="12">
        <v>0.05</v>
      </c>
      <c r="E22" s="1">
        <v>0.40131150921744274</v>
      </c>
      <c r="F22" s="1">
        <v>0.37290693609397102</v>
      </c>
      <c r="G22" s="1">
        <v>19.738496780395465</v>
      </c>
      <c r="H22" s="1">
        <f t="shared" si="0"/>
        <v>1.0081526737443184E-3</v>
      </c>
      <c r="I22" s="1">
        <v>0.78376859234221363</v>
      </c>
      <c r="J22" s="1">
        <v>0.15</v>
      </c>
      <c r="K22" s="1">
        <v>0.22</v>
      </c>
      <c r="L22" s="1">
        <f t="shared" si="1"/>
        <v>0.37</v>
      </c>
      <c r="M22" s="1">
        <v>0.13335</v>
      </c>
      <c r="N22" s="1">
        <v>0.14000000000000001</v>
      </c>
      <c r="O22" s="7">
        <f t="shared" si="2"/>
        <v>0.44763943781682225</v>
      </c>
      <c r="P22" s="1">
        <f t="shared" si="3"/>
        <v>1.1839999999999999</v>
      </c>
      <c r="Q22" s="1">
        <f t="shared" si="4"/>
        <v>0.42671999999999999</v>
      </c>
      <c r="R22" s="1">
        <f t="shared" si="5"/>
        <v>0.44800000000000006</v>
      </c>
      <c r="S22" s="1">
        <f t="shared" si="6"/>
        <v>1.4666666666666668</v>
      </c>
      <c r="T22" s="1">
        <f t="shared" si="7"/>
        <v>0.68181818181818177</v>
      </c>
      <c r="U22" s="1">
        <v>1.9128147004492282</v>
      </c>
      <c r="V22" s="1"/>
      <c r="W22" s="1"/>
      <c r="X22" s="1"/>
      <c r="Y22" s="1"/>
      <c r="Z22" s="1"/>
    </row>
    <row r="23" spans="1:26" x14ac:dyDescent="0.3">
      <c r="A23" s="5" t="s">
        <v>41</v>
      </c>
      <c r="B23" s="12">
        <v>1.1849999999999999E-2</v>
      </c>
      <c r="C23" s="12">
        <v>0.3125</v>
      </c>
      <c r="D23" s="12">
        <v>0.05</v>
      </c>
      <c r="E23" s="1">
        <v>0.41969934700565681</v>
      </c>
      <c r="F23" s="1">
        <v>0.37445558545709673</v>
      </c>
      <c r="G23" s="1">
        <v>20.034585072443981</v>
      </c>
      <c r="H23" s="1">
        <f t="shared" si="0"/>
        <v>1.0009064924051082E-3</v>
      </c>
      <c r="I23" s="1">
        <v>0.80437600157970301</v>
      </c>
      <c r="J23" s="1">
        <v>0.18</v>
      </c>
      <c r="K23" s="1">
        <v>0.21</v>
      </c>
      <c r="L23" s="1">
        <f t="shared" si="1"/>
        <v>0.39</v>
      </c>
      <c r="M23" s="1">
        <v>0.13969999999999999</v>
      </c>
      <c r="N23" s="1">
        <v>0.13</v>
      </c>
      <c r="O23" s="7">
        <f t="shared" si="2"/>
        <v>0.45940909684125941</v>
      </c>
      <c r="P23" s="1">
        <f t="shared" si="3"/>
        <v>1.248</v>
      </c>
      <c r="Q23" s="1">
        <f t="shared" si="4"/>
        <v>0.44703999999999999</v>
      </c>
      <c r="R23" s="1">
        <f t="shared" si="5"/>
        <v>0.41600000000000004</v>
      </c>
      <c r="S23" s="1">
        <f t="shared" si="6"/>
        <v>1.1666666666666667</v>
      </c>
      <c r="T23" s="1">
        <f t="shared" si="7"/>
        <v>0.8571428571428571</v>
      </c>
      <c r="U23" s="1">
        <v>1.8025525055867282</v>
      </c>
      <c r="V23" s="1"/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4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Normal="100" workbookViewId="0">
      <selection activeCell="U23" sqref="U23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3" width="9.109375" style="8"/>
    <col min="24" max="16384" width="9.109375" style="1"/>
  </cols>
  <sheetData>
    <row r="1" spans="1:23" s="2" customFormat="1" ht="33.75" customHeight="1" x14ac:dyDescent="0.3">
      <c r="A1" s="22" t="s">
        <v>42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3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3" x14ac:dyDescent="0.3">
      <c r="A3" s="5" t="s">
        <v>43</v>
      </c>
      <c r="B3" s="12">
        <v>1.1650000000000001E-2</v>
      </c>
      <c r="C3" s="12">
        <v>0.6875</v>
      </c>
      <c r="D3" s="12">
        <v>0.05</v>
      </c>
      <c r="E3" s="1">
        <v>0.22356918073027213</v>
      </c>
      <c r="F3" s="1">
        <v>0.35536758618919856</v>
      </c>
      <c r="G3" s="1">
        <v>7.7391340759065406</v>
      </c>
      <c r="H3" s="1">
        <f>2.414*10^(-5)*10^(247.8/(G3+273.15-140))</f>
        <v>1.3853739352669993E-3</v>
      </c>
      <c r="I3" s="1">
        <v>0.45754248311568824</v>
      </c>
      <c r="J3" s="1">
        <v>0.4</v>
      </c>
      <c r="K3" s="1">
        <v>0.31</v>
      </c>
      <c r="L3" s="1">
        <f>J3+K3</f>
        <v>0.71</v>
      </c>
      <c r="M3" s="1">
        <v>0.1143</v>
      </c>
      <c r="N3" s="1">
        <v>0.22500000000000001</v>
      </c>
      <c r="O3" s="7">
        <f>I3/SQRT(C3*9.81)</f>
        <v>0.17618160816500836</v>
      </c>
      <c r="P3" s="1">
        <f>L3/C3</f>
        <v>1.0327272727272727</v>
      </c>
      <c r="Q3" s="1">
        <f>M3/C3</f>
        <v>0.16625454545454546</v>
      </c>
      <c r="R3" s="1">
        <f>N3/C3</f>
        <v>0.32727272727272727</v>
      </c>
      <c r="S3" s="1">
        <f>MAX(J3:K3)/MIN(J3:K3)</f>
        <v>1.2903225806451615</v>
      </c>
      <c r="T3" s="1">
        <f>J3/K3</f>
        <v>1.2903225806451615</v>
      </c>
      <c r="U3" s="1">
        <v>1.1313266667905844</v>
      </c>
      <c r="V3" s="1"/>
      <c r="W3" s="1"/>
    </row>
    <row r="4" spans="1:23" x14ac:dyDescent="0.3">
      <c r="A4" s="5" t="s">
        <v>44</v>
      </c>
      <c r="B4" s="12">
        <v>1.1650000000000001E-2</v>
      </c>
      <c r="C4" s="12">
        <v>0.6875</v>
      </c>
      <c r="D4" s="12">
        <v>0.05</v>
      </c>
      <c r="E4" s="1">
        <v>0.22468557664981129</v>
      </c>
      <c r="F4" s="1">
        <v>0.35804851490937101</v>
      </c>
      <c r="G4" s="1">
        <v>9.49529147901033</v>
      </c>
      <c r="H4" s="1">
        <f t="shared" ref="H4:H24" si="0">2.414*10^(-5)*10^(247.8/(G4+273.15-140))</f>
        <v>1.3179939839680502E-3</v>
      </c>
      <c r="I4" s="1">
        <v>0.4563842197483079</v>
      </c>
      <c r="J4" s="1">
        <v>0.42499999999999999</v>
      </c>
      <c r="K4" s="1">
        <v>0.36</v>
      </c>
      <c r="L4" s="1">
        <f t="shared" ref="L4:L24" si="1">J4+K4</f>
        <v>0.78499999999999992</v>
      </c>
      <c r="M4" s="1">
        <v>0.15240000000000001</v>
      </c>
      <c r="N4" s="1">
        <v>0.28000000000000003</v>
      </c>
      <c r="O4" s="7">
        <f t="shared" ref="O4:O18" si="2">I4/SQRT(C4*9.81)</f>
        <v>0.17573560651428929</v>
      </c>
      <c r="P4" s="1">
        <f t="shared" ref="P4:P18" si="3">L4/C4</f>
        <v>1.1418181818181816</v>
      </c>
      <c r="Q4" s="1">
        <f t="shared" ref="Q4:Q18" si="4">M4/C4</f>
        <v>0.22167272727272727</v>
      </c>
      <c r="R4" s="1">
        <f t="shared" ref="R4:R18" si="5">N4/C4</f>
        <v>0.40727272727272729</v>
      </c>
      <c r="S4" s="1">
        <f t="shared" ref="S4:S17" si="6">MAX(J4:K4)/MIN(J4:K4)</f>
        <v>1.1805555555555556</v>
      </c>
      <c r="T4" s="1">
        <f t="shared" ref="T4:T21" si="7">J4/K4</f>
        <v>1.1805555555555556</v>
      </c>
      <c r="U4" s="1">
        <v>1.4555867489787242</v>
      </c>
      <c r="V4" s="1"/>
      <c r="W4" s="1"/>
    </row>
    <row r="5" spans="1:23" x14ac:dyDescent="0.3">
      <c r="A5" s="5" t="s">
        <v>45</v>
      </c>
      <c r="B5" s="12">
        <v>1.1650000000000001E-2</v>
      </c>
      <c r="C5" s="12">
        <v>0.6875</v>
      </c>
      <c r="D5" s="12">
        <v>0.05</v>
      </c>
      <c r="E5" s="1">
        <v>0.22365263800770144</v>
      </c>
      <c r="F5" s="1">
        <v>0.35953376810277682</v>
      </c>
      <c r="G5" s="1">
        <v>8.6316401815821973</v>
      </c>
      <c r="H5" s="1">
        <f t="shared" si="0"/>
        <v>1.3505021963202994E-3</v>
      </c>
      <c r="I5" s="1">
        <v>0.45240942141241053</v>
      </c>
      <c r="J5" s="1">
        <v>0.41</v>
      </c>
      <c r="K5" s="1">
        <v>0.375</v>
      </c>
      <c r="L5" s="1">
        <f t="shared" si="1"/>
        <v>0.78499999999999992</v>
      </c>
      <c r="M5" s="1">
        <v>0.1588</v>
      </c>
      <c r="N5" s="1">
        <v>0.25</v>
      </c>
      <c r="O5" s="7">
        <f t="shared" si="2"/>
        <v>0.17420506806421726</v>
      </c>
      <c r="P5" s="1">
        <f t="shared" si="3"/>
        <v>1.1418181818181816</v>
      </c>
      <c r="Q5" s="1">
        <f t="shared" si="4"/>
        <v>0.23098181818181818</v>
      </c>
      <c r="R5" s="1">
        <f t="shared" si="5"/>
        <v>0.36363636363636365</v>
      </c>
      <c r="S5" s="1">
        <f t="shared" si="6"/>
        <v>1.0933333333333333</v>
      </c>
      <c r="T5" s="1">
        <f t="shared" si="7"/>
        <v>1.0933333333333333</v>
      </c>
      <c r="U5" s="1">
        <v>1.0581432954663914</v>
      </c>
      <c r="V5" s="1"/>
      <c r="W5" s="1"/>
    </row>
    <row r="6" spans="1:23" x14ac:dyDescent="0.3">
      <c r="A6" s="5" t="s">
        <v>46</v>
      </c>
      <c r="B6" s="12">
        <v>1.1650000000000001E-2</v>
      </c>
      <c r="C6" s="12">
        <v>0.6875</v>
      </c>
      <c r="D6" s="12">
        <v>0.05</v>
      </c>
      <c r="E6" s="1">
        <v>0.2246878103428939</v>
      </c>
      <c r="F6" s="1">
        <v>0.36205029143801876</v>
      </c>
      <c r="G6" s="1">
        <v>9.339007295292916</v>
      </c>
      <c r="H6" s="1">
        <f t="shared" si="0"/>
        <v>1.3237890671637135E-3</v>
      </c>
      <c r="I6" s="1">
        <v>0.45134424823681885</v>
      </c>
      <c r="J6" s="1">
        <v>0.37</v>
      </c>
      <c r="K6" s="1">
        <v>0.42</v>
      </c>
      <c r="L6" s="1">
        <f t="shared" si="1"/>
        <v>0.79</v>
      </c>
      <c r="M6" s="1">
        <v>0.13969999999999999</v>
      </c>
      <c r="N6" s="1">
        <v>0.23</v>
      </c>
      <c r="O6" s="7">
        <f t="shared" si="2"/>
        <v>0.17379491178370743</v>
      </c>
      <c r="P6" s="1">
        <f t="shared" si="3"/>
        <v>1.1490909090909092</v>
      </c>
      <c r="Q6" s="1">
        <f t="shared" si="4"/>
        <v>0.20319999999999999</v>
      </c>
      <c r="R6" s="1">
        <f t="shared" si="5"/>
        <v>0.33454545454545453</v>
      </c>
      <c r="S6" s="1">
        <f t="shared" si="6"/>
        <v>1.1351351351351351</v>
      </c>
      <c r="T6" s="1">
        <f t="shared" si="7"/>
        <v>0.88095238095238093</v>
      </c>
      <c r="U6" s="1">
        <v>1.0287387353517812</v>
      </c>
      <c r="V6" s="1"/>
      <c r="W6" s="1"/>
    </row>
    <row r="7" spans="1:23" x14ac:dyDescent="0.3">
      <c r="A7" s="5" t="s">
        <v>47</v>
      </c>
      <c r="B7" s="12">
        <v>1.1650000000000001E-2</v>
      </c>
      <c r="C7" s="12">
        <v>0.6875</v>
      </c>
      <c r="D7" s="12">
        <v>0.05</v>
      </c>
      <c r="E7" s="1">
        <v>0.22213180681547648</v>
      </c>
      <c r="F7" s="1">
        <v>0.36531411197748948</v>
      </c>
      <c r="G7" s="1">
        <v>8.6604754699850979</v>
      </c>
      <c r="H7" s="1">
        <f t="shared" si="0"/>
        <v>1.3493975313152568E-3</v>
      </c>
      <c r="I7" s="1">
        <v>0.44222328034966485</v>
      </c>
      <c r="J7" s="1">
        <v>0.38</v>
      </c>
      <c r="K7" s="1">
        <v>0.43</v>
      </c>
      <c r="L7" s="1">
        <f t="shared" si="1"/>
        <v>0.81</v>
      </c>
      <c r="M7" s="1">
        <v>0.127</v>
      </c>
      <c r="N7" s="1">
        <v>0.30499999999999999</v>
      </c>
      <c r="O7" s="7">
        <f t="shared" si="2"/>
        <v>0.17028278591631801</v>
      </c>
      <c r="P7" s="1">
        <f t="shared" si="3"/>
        <v>1.1781818181818182</v>
      </c>
      <c r="Q7" s="1">
        <f t="shared" si="4"/>
        <v>0.18472727272727274</v>
      </c>
      <c r="R7" s="1">
        <f t="shared" si="5"/>
        <v>0.44363636363636361</v>
      </c>
      <c r="S7" s="1">
        <f t="shared" si="6"/>
        <v>1.131578947368421</v>
      </c>
      <c r="T7" s="1">
        <f t="shared" si="7"/>
        <v>0.88372093023255816</v>
      </c>
      <c r="U7" s="1">
        <v>1.5815420631923105</v>
      </c>
      <c r="V7" s="1"/>
      <c r="W7" s="1"/>
    </row>
    <row r="8" spans="1:23" x14ac:dyDescent="0.3">
      <c r="A8" s="5" t="s">
        <v>48</v>
      </c>
      <c r="B8" s="12">
        <v>1.1650000000000001E-2</v>
      </c>
      <c r="C8" s="12">
        <v>0.6875</v>
      </c>
      <c r="D8" s="12">
        <v>0.05</v>
      </c>
      <c r="E8" s="1">
        <v>0.22453747437410618</v>
      </c>
      <c r="F8" s="1">
        <v>0.36256250604412132</v>
      </c>
      <c r="G8" s="1">
        <v>9.1329915853647066</v>
      </c>
      <c r="H8" s="1">
        <f t="shared" si="0"/>
        <v>1.33148677481437E-3</v>
      </c>
      <c r="I8" s="1">
        <v>0.45040504365642775</v>
      </c>
      <c r="J8" s="1">
        <v>0.35</v>
      </c>
      <c r="K8" s="1">
        <v>0.38500000000000001</v>
      </c>
      <c r="L8" s="1">
        <f t="shared" si="1"/>
        <v>0.73499999999999999</v>
      </c>
      <c r="M8" s="1">
        <v>0.108</v>
      </c>
      <c r="N8" s="1">
        <v>0.23</v>
      </c>
      <c r="O8" s="7">
        <f t="shared" si="2"/>
        <v>0.17343326105295459</v>
      </c>
      <c r="P8" s="1">
        <f t="shared" si="3"/>
        <v>1.0690909090909091</v>
      </c>
      <c r="Q8" s="1">
        <f t="shared" si="4"/>
        <v>0.15709090909090909</v>
      </c>
      <c r="R8" s="1">
        <f t="shared" si="5"/>
        <v>0.33454545454545453</v>
      </c>
      <c r="S8" s="1">
        <f t="shared" si="6"/>
        <v>1.1000000000000001</v>
      </c>
      <c r="T8" s="1">
        <f t="shared" si="7"/>
        <v>0.90909090909090906</v>
      </c>
      <c r="U8" s="1">
        <v>1.2405211684036173</v>
      </c>
      <c r="V8" s="1"/>
      <c r="W8" s="1"/>
    </row>
    <row r="9" spans="1:23" x14ac:dyDescent="0.3">
      <c r="A9" s="5" t="s">
        <v>49</v>
      </c>
      <c r="B9" s="12">
        <v>1.1650000000000001E-2</v>
      </c>
      <c r="C9" s="12">
        <v>0.6875</v>
      </c>
      <c r="D9" s="12">
        <v>0.05</v>
      </c>
      <c r="E9" s="1">
        <v>0.22377773084114225</v>
      </c>
      <c r="F9" s="1">
        <v>0.35983081874145761</v>
      </c>
      <c r="G9" s="1">
        <v>9.8289004627027001</v>
      </c>
      <c r="H9" s="1">
        <f t="shared" si="0"/>
        <v>1.305750255653009E-3</v>
      </c>
      <c r="I9" s="1">
        <v>0.45228877610029178</v>
      </c>
      <c r="J9" s="1">
        <v>0.32</v>
      </c>
      <c r="K9" s="1">
        <v>0.37</v>
      </c>
      <c r="L9" s="1">
        <f t="shared" si="1"/>
        <v>0.69</v>
      </c>
      <c r="M9" s="1">
        <v>0.1207</v>
      </c>
      <c r="N9" s="1">
        <v>0.16</v>
      </c>
      <c r="O9" s="7">
        <f t="shared" si="2"/>
        <v>0.17415861230132962</v>
      </c>
      <c r="P9" s="1">
        <f t="shared" si="3"/>
        <v>1.0036363636363637</v>
      </c>
      <c r="Q9" s="1">
        <f t="shared" si="4"/>
        <v>0.17556363636363637</v>
      </c>
      <c r="R9" s="1">
        <f t="shared" si="5"/>
        <v>0.23272727272727273</v>
      </c>
      <c r="S9" s="1">
        <f t="shared" si="6"/>
        <v>1.15625</v>
      </c>
      <c r="T9" s="1">
        <f t="shared" si="7"/>
        <v>0.86486486486486491</v>
      </c>
      <c r="U9" s="1">
        <v>1.1432707346258062</v>
      </c>
      <c r="V9" s="1"/>
      <c r="W9" s="1"/>
    </row>
    <row r="10" spans="1:23" x14ac:dyDescent="0.3">
      <c r="A10" s="5" t="s">
        <v>50</v>
      </c>
      <c r="B10" s="12">
        <v>1.1650000000000001E-2</v>
      </c>
      <c r="C10" s="12">
        <v>0.6875</v>
      </c>
      <c r="D10" s="12">
        <v>0.05</v>
      </c>
      <c r="E10" s="1">
        <v>0.22362227574478971</v>
      </c>
      <c r="F10" s="1">
        <v>0.35943661946622696</v>
      </c>
      <c r="G10" s="1">
        <v>9.9857649273342268</v>
      </c>
      <c r="H10" s="1">
        <f t="shared" si="0"/>
        <v>1.3000521272019351E-3</v>
      </c>
      <c r="I10" s="1">
        <v>0.45247026471972579</v>
      </c>
      <c r="J10" s="1">
        <v>0.28999999999999998</v>
      </c>
      <c r="K10" s="1">
        <v>0.31</v>
      </c>
      <c r="L10" s="1">
        <f t="shared" si="1"/>
        <v>0.6</v>
      </c>
      <c r="M10" s="1">
        <v>0.1016</v>
      </c>
      <c r="N10" s="1">
        <v>0.17</v>
      </c>
      <c r="O10" s="7">
        <f t="shared" si="2"/>
        <v>0.17422849642797464</v>
      </c>
      <c r="P10" s="1">
        <f t="shared" si="3"/>
        <v>0.87272727272727268</v>
      </c>
      <c r="Q10" s="1">
        <f t="shared" si="4"/>
        <v>0.14778181818181818</v>
      </c>
      <c r="R10" s="1">
        <f t="shared" si="5"/>
        <v>0.24727272727272728</v>
      </c>
      <c r="S10" s="1">
        <f t="shared" si="6"/>
        <v>1.0689655172413794</v>
      </c>
      <c r="T10" s="1">
        <f t="shared" si="7"/>
        <v>0.93548387096774188</v>
      </c>
      <c r="U10" s="1">
        <v>1.3500261165467204</v>
      </c>
      <c r="V10" s="1"/>
      <c r="W10" s="1"/>
    </row>
    <row r="11" spans="1:23" x14ac:dyDescent="0.3">
      <c r="A11" s="5" t="s">
        <v>51</v>
      </c>
      <c r="B11" s="12">
        <v>1.1650000000000001E-2</v>
      </c>
      <c r="C11" s="12">
        <v>0.6875</v>
      </c>
      <c r="D11" s="12">
        <v>0.05</v>
      </c>
      <c r="E11" s="1">
        <v>0.22274610893302371</v>
      </c>
      <c r="F11" s="1">
        <v>0.36360804564298527</v>
      </c>
      <c r="G11" s="1">
        <v>10.36942904687694</v>
      </c>
      <c r="H11" s="1">
        <f t="shared" si="0"/>
        <v>1.2862718442575806E-3</v>
      </c>
      <c r="I11" s="1">
        <v>0.44552691304352443</v>
      </c>
      <c r="J11" s="1">
        <v>0.37</v>
      </c>
      <c r="K11" s="1">
        <v>0.42499999999999999</v>
      </c>
      <c r="L11" s="1">
        <f t="shared" si="1"/>
        <v>0.79499999999999993</v>
      </c>
      <c r="M11" s="1">
        <v>0.13339999999999999</v>
      </c>
      <c r="N11" s="1">
        <v>0.29499999999999998</v>
      </c>
      <c r="O11" s="7">
        <f t="shared" si="2"/>
        <v>0.17155488488476181</v>
      </c>
      <c r="P11" s="1">
        <f t="shared" si="3"/>
        <v>1.1563636363636363</v>
      </c>
      <c r="Q11" s="1">
        <f t="shared" si="4"/>
        <v>0.19403636363636362</v>
      </c>
      <c r="R11" s="1">
        <f t="shared" si="5"/>
        <v>0.42909090909090908</v>
      </c>
      <c r="S11" s="1">
        <f t="shared" si="6"/>
        <v>1.1486486486486487</v>
      </c>
      <c r="T11" s="1">
        <f t="shared" si="7"/>
        <v>0.87058823529411766</v>
      </c>
      <c r="U11" s="1">
        <v>1.3907734258001814</v>
      </c>
      <c r="V11" s="1"/>
      <c r="W11" s="1"/>
    </row>
    <row r="12" spans="1:23" x14ac:dyDescent="0.3">
      <c r="A12" s="5" t="s">
        <v>52</v>
      </c>
      <c r="B12" s="12">
        <v>1.1650000000000001E-2</v>
      </c>
      <c r="C12" s="12">
        <v>0.6875</v>
      </c>
      <c r="D12" s="12">
        <v>0.05</v>
      </c>
      <c r="E12" s="1">
        <v>0.22584664195844564</v>
      </c>
      <c r="F12" s="1">
        <v>0.36057293482989644</v>
      </c>
      <c r="G12" s="1">
        <v>10.117644548416092</v>
      </c>
      <c r="H12" s="1">
        <f t="shared" si="0"/>
        <v>1.2952904209428831E-3</v>
      </c>
      <c r="I12" s="1">
        <v>0.45553087150036187</v>
      </c>
      <c r="J12" s="1">
        <v>0.3</v>
      </c>
      <c r="K12" s="1">
        <v>0.35499999999999998</v>
      </c>
      <c r="L12" s="1">
        <f t="shared" si="1"/>
        <v>0.65500000000000003</v>
      </c>
      <c r="M12" s="1">
        <v>9.5299999999999996E-2</v>
      </c>
      <c r="N12" s="1">
        <v>0.14000000000000001</v>
      </c>
      <c r="O12" s="7">
        <f t="shared" si="2"/>
        <v>0.17540701567912984</v>
      </c>
      <c r="P12" s="1">
        <f t="shared" si="3"/>
        <v>0.95272727272727276</v>
      </c>
      <c r="Q12" s="1">
        <f t="shared" si="4"/>
        <v>0.13861818181818181</v>
      </c>
      <c r="R12" s="1">
        <f t="shared" si="5"/>
        <v>0.20363636363636364</v>
      </c>
      <c r="S12" s="1">
        <f t="shared" si="6"/>
        <v>1.1833333333333333</v>
      </c>
      <c r="T12" s="1">
        <f t="shared" si="7"/>
        <v>0.84507042253521125</v>
      </c>
      <c r="U12" s="1">
        <v>1.1552087973371741</v>
      </c>
      <c r="V12" s="1"/>
      <c r="W12" s="1"/>
    </row>
    <row r="13" spans="1:23" x14ac:dyDescent="0.3">
      <c r="A13" s="5" t="s">
        <v>53</v>
      </c>
      <c r="B13" s="12">
        <v>1.1650000000000001E-2</v>
      </c>
      <c r="C13" s="12">
        <v>0.6875</v>
      </c>
      <c r="D13" s="12">
        <v>0.05</v>
      </c>
      <c r="E13" s="1">
        <v>0.22469102377319133</v>
      </c>
      <c r="F13" s="1">
        <v>0.36378215270881997</v>
      </c>
      <c r="G13" s="1">
        <v>10.611009597778267</v>
      </c>
      <c r="H13" s="1">
        <f t="shared" si="0"/>
        <v>1.2777071866818073E-3</v>
      </c>
      <c r="I13" s="1">
        <v>0.4492019535219714</v>
      </c>
      <c r="J13" s="1">
        <v>0.34499999999999997</v>
      </c>
      <c r="K13" s="1">
        <v>0.315</v>
      </c>
      <c r="L13" s="1">
        <f t="shared" si="1"/>
        <v>0.65999999999999992</v>
      </c>
      <c r="M13" s="1">
        <v>0.17150000000000001</v>
      </c>
      <c r="N13" s="1">
        <v>0.11</v>
      </c>
      <c r="O13" s="7">
        <f t="shared" si="2"/>
        <v>0.17296999837795096</v>
      </c>
      <c r="P13" s="1">
        <f t="shared" si="3"/>
        <v>0.95999999999999985</v>
      </c>
      <c r="Q13" s="1">
        <f t="shared" si="4"/>
        <v>0.24945454545454548</v>
      </c>
      <c r="R13" s="1">
        <f t="shared" si="5"/>
        <v>0.16</v>
      </c>
      <c r="S13" s="1">
        <f t="shared" si="6"/>
        <v>1.0952380952380951</v>
      </c>
      <c r="T13" s="1">
        <f t="shared" si="7"/>
        <v>1.0952380952380951</v>
      </c>
      <c r="U13" s="1">
        <v>1.3207275085357422</v>
      </c>
      <c r="V13" s="1"/>
      <c r="W13" s="1"/>
    </row>
    <row r="14" spans="1:23" x14ac:dyDescent="0.3">
      <c r="A14" s="5" t="s">
        <v>54</v>
      </c>
      <c r="B14" s="12">
        <v>1.1650000000000001E-2</v>
      </c>
      <c r="C14" s="12">
        <v>0.6875</v>
      </c>
      <c r="D14" s="12">
        <v>0.05</v>
      </c>
      <c r="E14" s="1">
        <v>0.2215251412696215</v>
      </c>
      <c r="F14" s="1">
        <v>0.36045854839301045</v>
      </c>
      <c r="G14" s="1">
        <v>11.03785177230832</v>
      </c>
      <c r="H14" s="1">
        <f t="shared" si="0"/>
        <v>1.2627827818268195E-3</v>
      </c>
      <c r="I14" s="1">
        <v>0.44695622941635815</v>
      </c>
      <c r="J14" s="1">
        <v>0.39500000000000002</v>
      </c>
      <c r="K14" s="1">
        <v>0.435</v>
      </c>
      <c r="L14" s="1">
        <f t="shared" si="1"/>
        <v>0.83000000000000007</v>
      </c>
      <c r="M14" s="1">
        <v>0.20319999999999999</v>
      </c>
      <c r="N14" s="1">
        <v>0.245</v>
      </c>
      <c r="O14" s="7">
        <f t="shared" si="2"/>
        <v>0.17210525838325669</v>
      </c>
      <c r="P14" s="1">
        <f t="shared" si="3"/>
        <v>1.2072727272727273</v>
      </c>
      <c r="Q14" s="1">
        <f t="shared" si="4"/>
        <v>0.29556363636363636</v>
      </c>
      <c r="R14" s="1">
        <f t="shared" si="5"/>
        <v>0.35636363636363638</v>
      </c>
      <c r="S14" s="1">
        <f t="shared" si="6"/>
        <v>1.10126582278481</v>
      </c>
      <c r="T14" s="1">
        <f t="shared" si="7"/>
        <v>0.90804597701149425</v>
      </c>
      <c r="U14" s="1"/>
      <c r="V14" s="1"/>
      <c r="W14" s="1"/>
    </row>
    <row r="15" spans="1:23" x14ac:dyDescent="0.3">
      <c r="A15" s="5" t="s">
        <v>55</v>
      </c>
      <c r="B15" s="12">
        <v>1.1650000000000001E-2</v>
      </c>
      <c r="C15" s="12">
        <v>0.6875</v>
      </c>
      <c r="D15" s="12">
        <v>0.05</v>
      </c>
      <c r="E15" s="1">
        <v>0.22447425898152926</v>
      </c>
      <c r="F15" s="1">
        <v>0.35832371236748478</v>
      </c>
      <c r="G15" s="1">
        <v>11.399778629604087</v>
      </c>
      <c r="H15" s="1">
        <f t="shared" si="0"/>
        <v>1.2503327458868233E-3</v>
      </c>
      <c r="I15" s="1">
        <v>0.45560480899626715</v>
      </c>
      <c r="J15" s="1">
        <v>0.28499999999999998</v>
      </c>
      <c r="K15" s="1">
        <v>0.35</v>
      </c>
      <c r="L15" s="1">
        <f t="shared" si="1"/>
        <v>0.63500000000000001</v>
      </c>
      <c r="M15" s="1">
        <v>0.127</v>
      </c>
      <c r="N15" s="1">
        <v>0.22500000000000001</v>
      </c>
      <c r="O15" s="7">
        <f t="shared" si="2"/>
        <v>0.17543548609972023</v>
      </c>
      <c r="P15" s="1">
        <f t="shared" si="3"/>
        <v>0.9236363636363637</v>
      </c>
      <c r="Q15" s="1">
        <f t="shared" si="4"/>
        <v>0.18472727272727274</v>
      </c>
      <c r="R15" s="1">
        <f t="shared" si="5"/>
        <v>0.32727272727272727</v>
      </c>
      <c r="S15" s="1">
        <f t="shared" si="6"/>
        <v>1.2280701754385965</v>
      </c>
      <c r="T15" s="1">
        <f t="shared" si="7"/>
        <v>0.81428571428571428</v>
      </c>
      <c r="U15" s="1">
        <v>1.2978905235427378</v>
      </c>
      <c r="V15" s="21"/>
      <c r="W15" s="1"/>
    </row>
    <row r="16" spans="1:23" x14ac:dyDescent="0.3">
      <c r="A16" s="5" t="s">
        <v>56</v>
      </c>
      <c r="B16" s="12">
        <v>1.1650000000000001E-2</v>
      </c>
      <c r="C16" s="12">
        <v>0.6875</v>
      </c>
      <c r="D16" s="12">
        <v>0.05</v>
      </c>
      <c r="E16" s="1">
        <v>0.22013801974140845</v>
      </c>
      <c r="F16" s="1">
        <v>0.36105897580017077</v>
      </c>
      <c r="G16" s="1">
        <v>10.491010557247069</v>
      </c>
      <c r="H16" s="1">
        <f t="shared" si="0"/>
        <v>1.2819507113388301E-3</v>
      </c>
      <c r="I16" s="1">
        <v>0.44341891138127987</v>
      </c>
      <c r="J16" s="1">
        <v>0.31</v>
      </c>
      <c r="K16" s="1">
        <v>0.36</v>
      </c>
      <c r="L16" s="1">
        <f t="shared" si="1"/>
        <v>0.66999999999999993</v>
      </c>
      <c r="M16" s="1">
        <v>0.1143</v>
      </c>
      <c r="N16" s="1">
        <v>0.23</v>
      </c>
      <c r="O16" s="7">
        <f t="shared" si="2"/>
        <v>0.17074317638429704</v>
      </c>
      <c r="P16" s="1">
        <f t="shared" si="3"/>
        <v>0.97454545454545449</v>
      </c>
      <c r="Q16" s="1">
        <f t="shared" si="4"/>
        <v>0.16625454545454546</v>
      </c>
      <c r="R16" s="1">
        <f t="shared" si="5"/>
        <v>0.33454545454545453</v>
      </c>
      <c r="S16" s="1">
        <f t="shared" si="6"/>
        <v>1.161290322580645</v>
      </c>
      <c r="T16" s="1">
        <f t="shared" si="7"/>
        <v>0.86111111111111116</v>
      </c>
      <c r="U16" s="1">
        <v>1.3495904533561431</v>
      </c>
      <c r="V16" s="1"/>
      <c r="W16" s="1"/>
    </row>
    <row r="17" spans="1:23" x14ac:dyDescent="0.3">
      <c r="A17" s="5" t="s">
        <v>57</v>
      </c>
      <c r="B17" s="12">
        <v>1.1650000000000001E-2</v>
      </c>
      <c r="C17" s="12">
        <v>0.6875</v>
      </c>
      <c r="D17" s="12">
        <v>0.05</v>
      </c>
      <c r="E17" s="1">
        <v>0.22194576420389892</v>
      </c>
      <c r="F17" s="1">
        <v>0.36017644369841378</v>
      </c>
      <c r="G17" s="1">
        <v>11.15924947158145</v>
      </c>
      <c r="H17" s="1">
        <f t="shared" si="0"/>
        <v>1.2585860560569097E-3</v>
      </c>
      <c r="I17" s="1">
        <v>0.44815563056188307</v>
      </c>
      <c r="J17" s="1">
        <v>0.35499999999999998</v>
      </c>
      <c r="K17" s="1">
        <v>0.28999999999999998</v>
      </c>
      <c r="L17" s="1">
        <f t="shared" si="1"/>
        <v>0.64500000000000002</v>
      </c>
      <c r="M17" s="1">
        <v>0.1143</v>
      </c>
      <c r="N17" s="1">
        <v>0.13500000000000001</v>
      </c>
      <c r="O17" s="7">
        <f t="shared" si="2"/>
        <v>0.1725671005737667</v>
      </c>
      <c r="P17" s="1">
        <f t="shared" si="3"/>
        <v>0.93818181818181823</v>
      </c>
      <c r="Q17" s="1">
        <f t="shared" si="4"/>
        <v>0.16625454545454546</v>
      </c>
      <c r="R17" s="1">
        <f t="shared" si="5"/>
        <v>0.19636363636363638</v>
      </c>
      <c r="S17" s="1">
        <f t="shared" si="6"/>
        <v>1.2241379310344829</v>
      </c>
      <c r="T17" s="1">
        <f t="shared" si="7"/>
        <v>1.2241379310344829</v>
      </c>
      <c r="U17" s="1">
        <v>1.2007014899717383</v>
      </c>
      <c r="V17" s="1"/>
      <c r="W17" s="1"/>
    </row>
    <row r="18" spans="1:23" x14ac:dyDescent="0.3">
      <c r="A18" s="5" t="s">
        <v>58</v>
      </c>
      <c r="B18" s="12">
        <v>1.1650000000000001E-2</v>
      </c>
      <c r="C18" s="12">
        <v>0.6875</v>
      </c>
      <c r="D18" s="12">
        <v>0.05</v>
      </c>
      <c r="E18" s="1">
        <v>0.2202294929075917</v>
      </c>
      <c r="F18" s="1">
        <v>0.35923525259173489</v>
      </c>
      <c r="G18" s="1">
        <v>11.512650199052716</v>
      </c>
      <c r="H18" s="1">
        <f t="shared" si="0"/>
        <v>1.2464878489267066E-3</v>
      </c>
      <c r="I18" s="1">
        <v>0.4458551959398625</v>
      </c>
      <c r="J18" s="1">
        <v>0.42</v>
      </c>
      <c r="K18" s="1">
        <v>0.38</v>
      </c>
      <c r="L18" s="1">
        <f t="shared" si="1"/>
        <v>0.8</v>
      </c>
      <c r="M18" s="1">
        <v>0.14610000000000001</v>
      </c>
      <c r="N18" s="1">
        <v>0.28000000000000003</v>
      </c>
      <c r="O18" s="7">
        <f t="shared" si="2"/>
        <v>0.17168129371179805</v>
      </c>
      <c r="P18" s="1">
        <f t="shared" si="3"/>
        <v>1.1636363636363638</v>
      </c>
      <c r="Q18" s="1">
        <f t="shared" si="4"/>
        <v>0.21250909090909093</v>
      </c>
      <c r="R18" s="1">
        <f t="shared" si="5"/>
        <v>0.40727272727272729</v>
      </c>
      <c r="S18" s="1">
        <f t="shared" ref="S18:S24" si="8">MAX(J18:K18)/MIN(J18:K18)</f>
        <v>1.1052631578947367</v>
      </c>
      <c r="T18" s="1">
        <f t="shared" si="7"/>
        <v>1.1052631578947367</v>
      </c>
      <c r="U18" s="1">
        <v>1.3372756079026544</v>
      </c>
      <c r="V18" s="1"/>
      <c r="W18" s="1"/>
    </row>
    <row r="19" spans="1:23" x14ac:dyDescent="0.3">
      <c r="A19" s="5" t="s">
        <v>59</v>
      </c>
      <c r="B19" s="12">
        <v>1.1650000000000001E-2</v>
      </c>
      <c r="C19" s="12">
        <v>0.6875</v>
      </c>
      <c r="D19" s="12">
        <v>0.05</v>
      </c>
      <c r="E19" s="1">
        <v>0.22047267305211246</v>
      </c>
      <c r="F19" s="1">
        <v>0.35874200989940108</v>
      </c>
      <c r="G19" s="1">
        <v>11.755032486385723</v>
      </c>
      <c r="H19" s="1">
        <f t="shared" si="0"/>
        <v>1.2382912403286208E-3</v>
      </c>
      <c r="I19" s="1">
        <v>0.44696120831982283</v>
      </c>
      <c r="J19" s="1">
        <v>0.32</v>
      </c>
      <c r="K19" s="1">
        <v>0.38500000000000001</v>
      </c>
      <c r="L19" s="1">
        <f t="shared" si="1"/>
        <v>0.70500000000000007</v>
      </c>
      <c r="M19" s="1">
        <v>0.127</v>
      </c>
      <c r="N19" s="1">
        <v>0.19</v>
      </c>
      <c r="O19" s="7">
        <f t="shared" ref="O19:O24" si="9">I19/SQRT(C19*9.81)</f>
        <v>0.17210717556308519</v>
      </c>
      <c r="P19" s="1">
        <f t="shared" ref="P19:P24" si="10">L19/C19</f>
        <v>1.0254545454545456</v>
      </c>
      <c r="Q19" s="1">
        <f t="shared" ref="Q19:Q24" si="11">M19/C19</f>
        <v>0.18472727272727274</v>
      </c>
      <c r="R19" s="1">
        <f t="shared" ref="R19:R24" si="12">N19/C19</f>
        <v>0.27636363636363637</v>
      </c>
      <c r="S19" s="1">
        <f t="shared" si="8"/>
        <v>1.203125</v>
      </c>
      <c r="T19" s="1">
        <f t="shared" si="7"/>
        <v>0.83116883116883111</v>
      </c>
      <c r="U19" s="1">
        <v>1.1870272360914123</v>
      </c>
      <c r="V19" s="1"/>
      <c r="W19" s="1"/>
    </row>
    <row r="20" spans="1:23" x14ac:dyDescent="0.3">
      <c r="A20" s="5" t="s">
        <v>60</v>
      </c>
      <c r="B20" s="12">
        <v>1.1650000000000001E-2</v>
      </c>
      <c r="C20" s="12">
        <v>0.6875</v>
      </c>
      <c r="D20" s="12">
        <v>0.05</v>
      </c>
      <c r="E20" s="1">
        <v>0.22314992313620358</v>
      </c>
      <c r="F20" s="1">
        <v>0.35607230302147869</v>
      </c>
      <c r="G20" s="1">
        <v>11.081691557361182</v>
      </c>
      <c r="H20" s="1">
        <f t="shared" si="0"/>
        <v>1.261264810633459E-3</v>
      </c>
      <c r="I20" s="1">
        <v>0.45578061481568438</v>
      </c>
      <c r="J20" s="1">
        <v>0.28999999999999998</v>
      </c>
      <c r="K20" s="1">
        <v>0.34499999999999997</v>
      </c>
      <c r="L20" s="1">
        <f t="shared" si="1"/>
        <v>0.63500000000000001</v>
      </c>
      <c r="M20" s="1">
        <v>0.108</v>
      </c>
      <c r="N20" s="1">
        <v>0.16</v>
      </c>
      <c r="O20" s="7">
        <f t="shared" si="9"/>
        <v>0.17550318200366949</v>
      </c>
      <c r="P20" s="1">
        <f t="shared" si="10"/>
        <v>0.9236363636363637</v>
      </c>
      <c r="Q20" s="1">
        <f t="shared" si="11"/>
        <v>0.15709090909090909</v>
      </c>
      <c r="R20" s="1">
        <f t="shared" si="12"/>
        <v>0.23272727272727273</v>
      </c>
      <c r="S20" s="1">
        <f t="shared" si="8"/>
        <v>1.1896551724137931</v>
      </c>
      <c r="T20" s="1">
        <f t="shared" si="7"/>
        <v>0.84057971014492749</v>
      </c>
      <c r="U20" s="1">
        <v>1.4215004587170124</v>
      </c>
      <c r="V20" s="1"/>
      <c r="W20" s="1"/>
    </row>
    <row r="21" spans="1:23" x14ac:dyDescent="0.3">
      <c r="A21" s="5" t="s">
        <v>61</v>
      </c>
      <c r="B21" s="12">
        <v>1.1650000000000001E-2</v>
      </c>
      <c r="C21" s="12">
        <v>0.6875</v>
      </c>
      <c r="D21" s="12">
        <v>0.05</v>
      </c>
      <c r="E21" s="1">
        <v>0.22136026175597548</v>
      </c>
      <c r="F21" s="1">
        <v>0.35567470458188089</v>
      </c>
      <c r="G21" s="1">
        <v>12.390763561900016</v>
      </c>
      <c r="H21" s="1">
        <f t="shared" si="0"/>
        <v>1.2171750490090551E-3</v>
      </c>
      <c r="I21" s="1">
        <v>0.45263067404899265</v>
      </c>
      <c r="J21" s="1">
        <v>0.38500000000000001</v>
      </c>
      <c r="K21" s="1">
        <v>0.41499999999999998</v>
      </c>
      <c r="L21" s="1">
        <f t="shared" si="1"/>
        <v>0.8</v>
      </c>
      <c r="M21" s="1">
        <v>0.1905</v>
      </c>
      <c r="N21" s="1">
        <v>0.32</v>
      </c>
      <c r="O21" s="7">
        <f t="shared" si="9"/>
        <v>0.17429026374934434</v>
      </c>
      <c r="P21" s="1">
        <f t="shared" si="10"/>
        <v>1.1636363636363638</v>
      </c>
      <c r="Q21" s="1">
        <f t="shared" si="11"/>
        <v>0.27709090909090911</v>
      </c>
      <c r="R21" s="1">
        <f t="shared" si="12"/>
        <v>0.46545454545454545</v>
      </c>
      <c r="S21" s="1">
        <f t="shared" si="8"/>
        <v>1.0779220779220779</v>
      </c>
      <c r="T21" s="1">
        <f t="shared" si="7"/>
        <v>0.92771084337349408</v>
      </c>
      <c r="U21" s="1">
        <v>1.4657346246343022</v>
      </c>
      <c r="V21" s="1"/>
      <c r="W21" s="1"/>
    </row>
    <row r="22" spans="1:23" x14ac:dyDescent="0.3">
      <c r="A22" s="5" t="s">
        <v>62</v>
      </c>
      <c r="B22" s="12">
        <v>1.1650000000000001E-2</v>
      </c>
      <c r="C22" s="12">
        <v>0.6875</v>
      </c>
      <c r="D22" s="12">
        <v>0.05</v>
      </c>
      <c r="E22" s="1">
        <v>0.21710717991909589</v>
      </c>
      <c r="F22" s="1">
        <v>0.35877526144048405</v>
      </c>
      <c r="G22" s="1">
        <v>14.522072232755475</v>
      </c>
      <c r="H22" s="1">
        <f t="shared" si="0"/>
        <v>1.1502167187301734E-3</v>
      </c>
      <c r="I22" s="1">
        <v>0.4400975981908507</v>
      </c>
      <c r="J22" s="1">
        <v>0.34</v>
      </c>
      <c r="K22" s="1">
        <v>0.40500000000000003</v>
      </c>
      <c r="L22" s="1">
        <f t="shared" si="1"/>
        <v>0.74500000000000011</v>
      </c>
      <c r="M22" s="1">
        <v>0.19689999999999999</v>
      </c>
      <c r="N22" s="1">
        <v>0.26500000000000001</v>
      </c>
      <c r="O22" s="7">
        <f t="shared" si="9"/>
        <v>0.1694642693522663</v>
      </c>
      <c r="P22" s="1">
        <f t="shared" si="10"/>
        <v>1.0836363636363637</v>
      </c>
      <c r="Q22" s="1">
        <f t="shared" si="11"/>
        <v>0.28639999999999999</v>
      </c>
      <c r="R22" s="1">
        <f t="shared" si="12"/>
        <v>0.38545454545454549</v>
      </c>
      <c r="S22" s="1">
        <f t="shared" si="8"/>
        <v>1.1911764705882353</v>
      </c>
      <c r="T22" s="1">
        <f>J22/K22</f>
        <v>0.83950617283950613</v>
      </c>
      <c r="U22" s="1"/>
      <c r="V22" s="1"/>
      <c r="W22" s="1"/>
    </row>
    <row r="23" spans="1:23" x14ac:dyDescent="0.3">
      <c r="A23" s="5" t="s">
        <v>63</v>
      </c>
      <c r="B23" s="12">
        <v>1.1650000000000001E-2</v>
      </c>
      <c r="C23" s="12">
        <v>0.6875</v>
      </c>
      <c r="D23" s="12">
        <v>0.05</v>
      </c>
      <c r="E23" s="1">
        <v>0.21884371017947898</v>
      </c>
      <c r="F23" s="1">
        <v>0.35641573220539952</v>
      </c>
      <c r="G23" s="1">
        <v>11.9435752349741</v>
      </c>
      <c r="H23" s="1">
        <f t="shared" si="0"/>
        <v>1.2319713817836491E-3</v>
      </c>
      <c r="I23" s="1">
        <v>0.4465545360859377</v>
      </c>
      <c r="J23" s="1">
        <v>0.43</v>
      </c>
      <c r="K23" s="1">
        <v>0.38</v>
      </c>
      <c r="L23" s="1">
        <f t="shared" si="1"/>
        <v>0.81</v>
      </c>
      <c r="M23" s="1">
        <v>0.20319999999999999</v>
      </c>
      <c r="N23" s="1">
        <v>0.25</v>
      </c>
      <c r="O23" s="7">
        <f t="shared" si="9"/>
        <v>0.17195058208640071</v>
      </c>
      <c r="P23" s="1">
        <f t="shared" si="10"/>
        <v>1.1781818181818182</v>
      </c>
      <c r="Q23" s="1">
        <f t="shared" si="11"/>
        <v>0.29556363636363636</v>
      </c>
      <c r="R23" s="1">
        <f t="shared" si="12"/>
        <v>0.36363636363636365</v>
      </c>
      <c r="S23" s="1">
        <f t="shared" si="8"/>
        <v>1.131578947368421</v>
      </c>
      <c r="T23" s="1">
        <f>J23/K23</f>
        <v>1.131578947368421</v>
      </c>
      <c r="U23" s="1"/>
      <c r="V23" s="1"/>
      <c r="W23" s="1"/>
    </row>
    <row r="24" spans="1:23" x14ac:dyDescent="0.3">
      <c r="A24" s="5" t="s">
        <v>64</v>
      </c>
      <c r="B24" s="12">
        <v>1.1650000000000001E-2</v>
      </c>
      <c r="C24" s="12">
        <v>0.6875</v>
      </c>
      <c r="D24" s="12">
        <v>0.05</v>
      </c>
      <c r="E24" s="1">
        <v>0.2246004063860845</v>
      </c>
      <c r="F24" s="1">
        <v>0.3560848432320044</v>
      </c>
      <c r="G24" s="1">
        <v>12.331125313895052</v>
      </c>
      <c r="H24" s="1">
        <f t="shared" si="0"/>
        <v>1.2191327782970728E-3</v>
      </c>
      <c r="I24" s="1">
        <v>0.45872705116107354</v>
      </c>
      <c r="J24" s="1">
        <v>0.31</v>
      </c>
      <c r="K24" s="1">
        <v>0.36</v>
      </c>
      <c r="L24" s="1">
        <f t="shared" si="1"/>
        <v>0.66999999999999993</v>
      </c>
      <c r="M24" s="1">
        <v>0.127</v>
      </c>
      <c r="N24" s="1">
        <v>0.13500000000000001</v>
      </c>
      <c r="O24" s="7">
        <f t="shared" si="9"/>
        <v>0.17663773871226529</v>
      </c>
      <c r="P24" s="1">
        <f t="shared" si="10"/>
        <v>0.97454545454545449</v>
      </c>
      <c r="Q24" s="1">
        <f t="shared" si="11"/>
        <v>0.18472727272727274</v>
      </c>
      <c r="R24" s="1">
        <f t="shared" si="12"/>
        <v>0.19636363636363638</v>
      </c>
      <c r="S24" s="1">
        <f t="shared" si="8"/>
        <v>1.161290322580645</v>
      </c>
      <c r="T24" s="1">
        <f>J24/K24</f>
        <v>0.86111111111111116</v>
      </c>
      <c r="U24" s="1">
        <v>1.1427071142778207</v>
      </c>
      <c r="V24" s="1"/>
      <c r="W24" s="1"/>
    </row>
    <row r="27" spans="1:23" x14ac:dyDescent="0.3">
      <c r="O27" s="20" t="s">
        <v>65</v>
      </c>
    </row>
    <row r="28" spans="1:23" x14ac:dyDescent="0.3">
      <c r="O28" s="7">
        <f>AVERAGE(O3:O24)</f>
        <v>0.17338353526306871</v>
      </c>
      <c r="P28" s="1">
        <f>AVERAGE(P3:P24)</f>
        <v>1.0552066115702479</v>
      </c>
      <c r="Q28" s="1">
        <f>AVERAGE(Q3:Q24)</f>
        <v>0.20364958677685949</v>
      </c>
      <c r="R28" s="1">
        <f>AVERAGE(R3:R24)</f>
        <v>0.31933884297520665</v>
      </c>
      <c r="S28" s="1">
        <f>AVERAGE(S3:S24)</f>
        <v>1.1526425703229777</v>
      </c>
    </row>
    <row r="30" spans="1:23" x14ac:dyDescent="0.3">
      <c r="O30" s="20" t="s">
        <v>66</v>
      </c>
    </row>
    <row r="31" spans="1:23" x14ac:dyDescent="0.3">
      <c r="O31" s="7">
        <f>_xlfn.STDEV.P(O3:O24)</f>
        <v>1.9548894745022864E-3</v>
      </c>
      <c r="P31" s="1">
        <f>_xlfn.STDEV.P(P3:P24)</f>
        <v>0.10228720992706908</v>
      </c>
      <c r="Q31" s="1">
        <f>_xlfn.STDEV.P(Q3:Q24)</f>
        <v>4.794914228518439E-2</v>
      </c>
      <c r="R31" s="1">
        <f>_xlfn.STDEV.P(R3:R24)</f>
        <v>8.6828320042461118E-2</v>
      </c>
      <c r="S31" s="1">
        <f>_xlfn.STDEV.P(S3:S24)</f>
        <v>5.448389987556166E-2</v>
      </c>
    </row>
    <row r="33" spans="15:19" x14ac:dyDescent="0.3">
      <c r="O33" s="20" t="s">
        <v>67</v>
      </c>
    </row>
    <row r="34" spans="15:19" x14ac:dyDescent="0.3">
      <c r="O34" s="7">
        <f>O31/O28</f>
        <v>1.1274942984270113E-2</v>
      </c>
      <c r="P34" s="1">
        <f>P31/P28</f>
        <v>9.693571742775188E-2</v>
      </c>
      <c r="Q34" s="1">
        <f>Q31/Q28</f>
        <v>0.23544924909532303</v>
      </c>
      <c r="R34" s="1">
        <f>R31/R28</f>
        <v>0.27190027756567792</v>
      </c>
      <c r="S34" s="1">
        <f>S31/S28</f>
        <v>4.7268686129035585E-2</v>
      </c>
    </row>
    <row r="35" spans="15:19" x14ac:dyDescent="0.3">
      <c r="O35" s="18">
        <f>O34</f>
        <v>1.1274942984270113E-2</v>
      </c>
      <c r="P35" s="19">
        <f>P34</f>
        <v>9.693571742775188E-2</v>
      </c>
      <c r="Q35" s="19">
        <f>Q34</f>
        <v>0.23544924909532303</v>
      </c>
      <c r="R35" s="19">
        <f>R34</f>
        <v>0.27190027756567792</v>
      </c>
      <c r="S35" s="19">
        <f>S34</f>
        <v>4.7268686129035585E-2</v>
      </c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M13" sqref="M13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8.5747748353655853E-2</v>
      </c>
      <c r="F3" s="1">
        <v>0.26048182619046861</v>
      </c>
      <c r="G3" s="1">
        <v>17.121398784496119</v>
      </c>
      <c r="H3" s="1">
        <f>2.414*10^(-5)*10^(247.8/(G3+273.15-140))</f>
        <v>1.0758547924664152E-3</v>
      </c>
      <c r="I3" s="1">
        <v>0.23941017196746264</v>
      </c>
      <c r="J3" s="1">
        <v>0.47</v>
      </c>
      <c r="K3" s="1">
        <v>0.53</v>
      </c>
      <c r="L3" s="1">
        <f>J3+K3</f>
        <v>1</v>
      </c>
      <c r="M3" s="1">
        <v>3.175E-2</v>
      </c>
      <c r="N3" s="1">
        <v>0.41</v>
      </c>
      <c r="O3" s="7">
        <f>I3/SQRT(C3*9.81)</f>
        <v>0.12482238057150064</v>
      </c>
      <c r="P3" s="1">
        <f>L3/C3</f>
        <v>2.6666666666666665</v>
      </c>
      <c r="Q3" s="1">
        <f>M3/C3</f>
        <v>8.4666666666666668E-2</v>
      </c>
      <c r="R3" s="1">
        <f>N3/C3</f>
        <v>1.0933333333333333</v>
      </c>
      <c r="S3" s="1">
        <f>MAX(J3:K3)/MIN(J3:K3)</f>
        <v>1.1276595744680853</v>
      </c>
      <c r="T3" s="1">
        <f>J3/K3</f>
        <v>0.88679245283018859</v>
      </c>
      <c r="U3" s="1">
        <v>1.3900833019790162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0.10416940217603492</v>
      </c>
      <c r="F4" s="1">
        <v>0.26887165232952798</v>
      </c>
      <c r="G4" s="1">
        <v>17.594991302490186</v>
      </c>
      <c r="H4" s="1">
        <f t="shared" ref="H4:H21" si="0">2.414*10^(-5)*10^(247.8/(G4+273.15-140))</f>
        <v>1.0630972067138689E-3</v>
      </c>
      <c r="I4" s="1">
        <v>0.2817685113419241</v>
      </c>
      <c r="J4" s="1">
        <v>0.5</v>
      </c>
      <c r="K4" s="1">
        <v>0.47</v>
      </c>
      <c r="L4" s="1">
        <f t="shared" ref="L4:L21" si="1">J4+K4</f>
        <v>0.97</v>
      </c>
      <c r="M4" s="1">
        <v>2.5399999999999999E-2</v>
      </c>
      <c r="N4" s="1">
        <v>0.42</v>
      </c>
      <c r="O4" s="7">
        <f t="shared" ref="O4:O21" si="2">I4/SQRT(C4*9.81)</f>
        <v>0.14690694245258221</v>
      </c>
      <c r="P4" s="1">
        <f t="shared" ref="P4:P21" si="3">L4/C4</f>
        <v>2.5866666666666664</v>
      </c>
      <c r="Q4" s="1">
        <f t="shared" ref="Q4:Q21" si="4">M4/C4</f>
        <v>6.7733333333333326E-2</v>
      </c>
      <c r="R4" s="1">
        <f t="shared" ref="R4:R21" si="5">N4/C4</f>
        <v>1.1199999999999999</v>
      </c>
      <c r="S4" s="1">
        <f t="shared" ref="S4:S21" si="6">MAX(J4:K4)/MIN(J4:K4)</f>
        <v>1.0638297872340425</v>
      </c>
      <c r="T4" s="1">
        <f t="shared" ref="T4:T21" si="7">J4/K4</f>
        <v>1.0638297872340425</v>
      </c>
      <c r="U4" s="1">
        <v>2.1618686965153833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0.1313983457616531</v>
      </c>
      <c r="F5" s="1">
        <v>0.30931206650213394</v>
      </c>
      <c r="G5" s="1">
        <v>17.298099212646445</v>
      </c>
      <c r="H5" s="1">
        <f t="shared" si="0"/>
        <v>1.0710676406906928E-3</v>
      </c>
      <c r="I5" s="1">
        <v>0.30895152058525649</v>
      </c>
      <c r="J5" s="1">
        <v>0.52</v>
      </c>
      <c r="K5" s="1">
        <v>0.48</v>
      </c>
      <c r="L5" s="1">
        <f t="shared" si="1"/>
        <v>1</v>
      </c>
      <c r="M5" s="1">
        <v>5.0799999999999998E-2</v>
      </c>
      <c r="N5" s="1">
        <v>0.55000000000000004</v>
      </c>
      <c r="O5" s="7">
        <f t="shared" si="2"/>
        <v>0.1610794727881395</v>
      </c>
      <c r="P5" s="1">
        <f t="shared" si="3"/>
        <v>2.6666666666666665</v>
      </c>
      <c r="Q5" s="1">
        <f t="shared" si="4"/>
        <v>0.13546666666666665</v>
      </c>
      <c r="R5" s="1">
        <f t="shared" si="5"/>
        <v>1.4666666666666668</v>
      </c>
      <c r="S5" s="1">
        <f t="shared" si="6"/>
        <v>1.0833333333333335</v>
      </c>
      <c r="T5" s="1">
        <f t="shared" si="7"/>
        <v>1.0833333333333335</v>
      </c>
      <c r="U5" s="1">
        <v>1.3807074867921019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0.15620431253675024</v>
      </c>
      <c r="F6" s="1">
        <v>0.32389478114434767</v>
      </c>
      <c r="G6" s="1">
        <v>17.984708291512895</v>
      </c>
      <c r="H6" s="1">
        <f t="shared" si="0"/>
        <v>1.052771625094612E-3</v>
      </c>
      <c r="I6" s="1">
        <v>0.35074086710812169</v>
      </c>
      <c r="J6" s="1">
        <v>0.48</v>
      </c>
      <c r="K6" s="1">
        <v>0.44</v>
      </c>
      <c r="L6" s="1">
        <f t="shared" si="1"/>
        <v>0.91999999999999993</v>
      </c>
      <c r="M6" s="1">
        <v>7.6200000000000004E-2</v>
      </c>
      <c r="N6" s="1">
        <v>0.46</v>
      </c>
      <c r="O6" s="7">
        <f t="shared" si="2"/>
        <v>0.1828673762537463</v>
      </c>
      <c r="P6" s="1">
        <f t="shared" si="3"/>
        <v>2.4533333333333331</v>
      </c>
      <c r="Q6" s="1">
        <f t="shared" si="4"/>
        <v>0.20320000000000002</v>
      </c>
      <c r="R6" s="1">
        <f t="shared" si="5"/>
        <v>1.2266666666666668</v>
      </c>
      <c r="S6" s="1">
        <f t="shared" si="6"/>
        <v>1.0909090909090908</v>
      </c>
      <c r="T6" s="1">
        <f t="shared" si="7"/>
        <v>1.0909090909090908</v>
      </c>
      <c r="U6" s="1">
        <v>1.2764553618896617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0.16999586225283986</v>
      </c>
      <c r="F7" s="1">
        <v>0.32933548094568921</v>
      </c>
      <c r="G7" s="1">
        <v>17.11489592658144</v>
      </c>
      <c r="H7" s="1">
        <f t="shared" si="0"/>
        <v>1.0760315902158912E-3</v>
      </c>
      <c r="I7" s="1">
        <v>0.37540247412968575</v>
      </c>
      <c r="J7" s="1">
        <v>0.45</v>
      </c>
      <c r="K7" s="1">
        <v>0.43</v>
      </c>
      <c r="L7" s="1">
        <f t="shared" si="1"/>
        <v>0.88</v>
      </c>
      <c r="M7" s="1">
        <v>8.2549999999999998E-2</v>
      </c>
      <c r="N7" s="1">
        <v>0.4</v>
      </c>
      <c r="O7" s="7">
        <f t="shared" si="2"/>
        <v>0.19572531153633246</v>
      </c>
      <c r="P7" s="1">
        <f t="shared" si="3"/>
        <v>2.3466666666666667</v>
      </c>
      <c r="Q7" s="1">
        <f t="shared" si="4"/>
        <v>0.22013333333333332</v>
      </c>
      <c r="R7" s="1">
        <f t="shared" si="5"/>
        <v>1.0666666666666667</v>
      </c>
      <c r="S7" s="1">
        <f t="shared" si="6"/>
        <v>1.0465116279069768</v>
      </c>
      <c r="T7" s="1">
        <f t="shared" si="7"/>
        <v>1.0465116279069768</v>
      </c>
      <c r="U7" s="1">
        <v>1.587692205124082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0.18296102312435392</v>
      </c>
      <c r="F8" s="1">
        <v>0.33688785231231005</v>
      </c>
      <c r="G8" s="1">
        <v>17.678487924429039</v>
      </c>
      <c r="H8" s="1">
        <f t="shared" si="0"/>
        <v>1.0608719624936465E-3</v>
      </c>
      <c r="I8" s="1">
        <v>0.39497583946393672</v>
      </c>
      <c r="J8" s="1">
        <v>0.51500000000000001</v>
      </c>
      <c r="K8" s="1">
        <v>0.39</v>
      </c>
      <c r="L8" s="1">
        <f t="shared" si="1"/>
        <v>0.90500000000000003</v>
      </c>
      <c r="M8" s="1">
        <v>8.8900000000000007E-2</v>
      </c>
      <c r="N8" s="1">
        <v>0.52</v>
      </c>
      <c r="O8" s="7">
        <f t="shared" si="2"/>
        <v>0.20593036688857094</v>
      </c>
      <c r="P8" s="1">
        <f t="shared" si="3"/>
        <v>2.4133333333333336</v>
      </c>
      <c r="Q8" s="1">
        <f t="shared" si="4"/>
        <v>0.23706666666666668</v>
      </c>
      <c r="R8" s="1">
        <f t="shared" si="5"/>
        <v>1.3866666666666667</v>
      </c>
      <c r="S8" s="1">
        <f t="shared" si="6"/>
        <v>1.3205128205128205</v>
      </c>
      <c r="T8" s="1">
        <f t="shared" si="7"/>
        <v>1.3205128205128205</v>
      </c>
      <c r="U8" s="1">
        <v>1.4556697370878746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0.20381015728487373</v>
      </c>
      <c r="F9" s="1">
        <v>0.34717826862399953</v>
      </c>
      <c r="G9" s="1">
        <v>17.251574913660644</v>
      </c>
      <c r="H9" s="1">
        <f t="shared" si="0"/>
        <v>1.0723249131773475E-3</v>
      </c>
      <c r="I9" s="1">
        <v>0.42694368377931124</v>
      </c>
      <c r="J9" s="1">
        <v>0.4</v>
      </c>
      <c r="K9" s="1">
        <v>0.45500000000000002</v>
      </c>
      <c r="L9" s="1">
        <f t="shared" si="1"/>
        <v>0.85499999999999998</v>
      </c>
      <c r="M9" s="1">
        <v>0.1016</v>
      </c>
      <c r="N9" s="1">
        <v>0.39</v>
      </c>
      <c r="O9" s="7">
        <f t="shared" si="2"/>
        <v>0.22259758865443005</v>
      </c>
      <c r="P9" s="1">
        <f t="shared" si="3"/>
        <v>2.2799999999999998</v>
      </c>
      <c r="Q9" s="1">
        <f t="shared" si="4"/>
        <v>0.2709333333333333</v>
      </c>
      <c r="R9" s="1">
        <f t="shared" si="5"/>
        <v>1.04</v>
      </c>
      <c r="S9" s="1">
        <f t="shared" si="6"/>
        <v>1.1375</v>
      </c>
      <c r="T9" s="1">
        <f t="shared" si="7"/>
        <v>0.87912087912087911</v>
      </c>
      <c r="U9" s="1">
        <v>1.374050144073071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0.23151127774398636</v>
      </c>
      <c r="F10" s="1">
        <v>0.34118739422391703</v>
      </c>
      <c r="G10" s="1">
        <v>17.709958463101728</v>
      </c>
      <c r="H10" s="1">
        <f t="shared" si="0"/>
        <v>1.060035097452961E-3</v>
      </c>
      <c r="I10" s="1">
        <v>0.49348786388269217</v>
      </c>
      <c r="J10" s="1">
        <v>0.43</v>
      </c>
      <c r="K10" s="1">
        <v>0.36499999999999999</v>
      </c>
      <c r="L10" s="1">
        <f t="shared" si="1"/>
        <v>0.79499999999999993</v>
      </c>
      <c r="M10" s="1">
        <v>0.10795</v>
      </c>
      <c r="N10" s="1">
        <v>0.28000000000000003</v>
      </c>
      <c r="O10" s="7">
        <f t="shared" si="2"/>
        <v>0.2572920333616982</v>
      </c>
      <c r="P10" s="1">
        <f t="shared" si="3"/>
        <v>2.1199999999999997</v>
      </c>
      <c r="Q10" s="1">
        <f t="shared" si="4"/>
        <v>0.28786666666666666</v>
      </c>
      <c r="R10" s="1">
        <f t="shared" si="5"/>
        <v>0.7466666666666667</v>
      </c>
      <c r="S10" s="1">
        <f t="shared" si="6"/>
        <v>1.178082191780822</v>
      </c>
      <c r="T10" s="1">
        <f t="shared" si="7"/>
        <v>1.178082191780822</v>
      </c>
      <c r="U10" s="1">
        <v>0.92096016592980556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0.23003867155170615</v>
      </c>
      <c r="F11" s="1">
        <v>0.33629456815499437</v>
      </c>
      <c r="G11" s="1">
        <v>17.987426073123196</v>
      </c>
      <c r="H11" s="1">
        <f t="shared" si="0"/>
        <v>1.0527001565822957E-3</v>
      </c>
      <c r="I11" s="1">
        <v>0.49748306359946143</v>
      </c>
      <c r="J11" s="1">
        <v>0.46500000000000002</v>
      </c>
      <c r="K11" s="1">
        <v>0.38500000000000001</v>
      </c>
      <c r="L11" s="1">
        <f t="shared" si="1"/>
        <v>0.85000000000000009</v>
      </c>
      <c r="M11" s="1">
        <v>0.127</v>
      </c>
      <c r="N11" s="1">
        <v>0.36</v>
      </c>
      <c r="O11" s="7">
        <f t="shared" si="2"/>
        <v>0.25937502898133918</v>
      </c>
      <c r="P11" s="1">
        <f t="shared" si="3"/>
        <v>2.2666666666666671</v>
      </c>
      <c r="Q11" s="1">
        <f t="shared" si="4"/>
        <v>0.33866666666666667</v>
      </c>
      <c r="R11" s="1">
        <f t="shared" si="5"/>
        <v>0.96</v>
      </c>
      <c r="S11" s="1">
        <f t="shared" si="6"/>
        <v>1.2077922077922079</v>
      </c>
      <c r="T11" s="1">
        <f t="shared" si="7"/>
        <v>1.2077922077922079</v>
      </c>
      <c r="U11" s="1">
        <v>1.8415852743497481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0.27106039237985413</v>
      </c>
      <c r="F12" s="1">
        <v>0.36414674143081449</v>
      </c>
      <c r="G12" s="1">
        <v>18.553991418135741</v>
      </c>
      <c r="H12" s="1">
        <f t="shared" si="0"/>
        <v>1.0379619504681512E-3</v>
      </c>
      <c r="I12" s="1">
        <v>0.54136096356959007</v>
      </c>
      <c r="J12" s="1">
        <v>0.33</v>
      </c>
      <c r="K12" s="1">
        <v>0.39</v>
      </c>
      <c r="L12" s="1">
        <f t="shared" si="1"/>
        <v>0.72</v>
      </c>
      <c r="M12" s="1">
        <v>0.127</v>
      </c>
      <c r="N12" s="1">
        <v>0.18</v>
      </c>
      <c r="O12" s="7">
        <f t="shared" si="2"/>
        <v>0.28225185114699886</v>
      </c>
      <c r="P12" s="1">
        <f t="shared" si="3"/>
        <v>1.92</v>
      </c>
      <c r="Q12" s="1">
        <f t="shared" si="4"/>
        <v>0.33866666666666667</v>
      </c>
      <c r="R12" s="1">
        <f t="shared" si="5"/>
        <v>0.48</v>
      </c>
      <c r="S12" s="1">
        <f t="shared" si="6"/>
        <v>1.1818181818181819</v>
      </c>
      <c r="T12" s="1">
        <f t="shared" si="7"/>
        <v>0.84615384615384615</v>
      </c>
      <c r="U12" s="1">
        <v>1.2329512301633196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0.30334875493588676</v>
      </c>
      <c r="F13" s="1">
        <v>0.38419860478368623</v>
      </c>
      <c r="G13" s="1">
        <v>16.829699466102955</v>
      </c>
      <c r="H13" s="1">
        <f t="shared" si="0"/>
        <v>1.0838292628524266E-3</v>
      </c>
      <c r="I13" s="1">
        <v>0.57422716680926467</v>
      </c>
      <c r="J13" s="1">
        <v>0.31</v>
      </c>
      <c r="K13" s="1">
        <v>0.37</v>
      </c>
      <c r="L13" s="1">
        <f t="shared" si="1"/>
        <v>0.67999999999999994</v>
      </c>
      <c r="M13" s="1">
        <v>0.13350000000000001</v>
      </c>
      <c r="N13" s="1">
        <v>0.185</v>
      </c>
      <c r="O13" s="7">
        <f t="shared" si="2"/>
        <v>0.29938745442988901</v>
      </c>
      <c r="P13" s="1">
        <f t="shared" si="3"/>
        <v>1.8133333333333332</v>
      </c>
      <c r="Q13" s="1">
        <f t="shared" si="4"/>
        <v>0.35600000000000004</v>
      </c>
      <c r="R13" s="1">
        <f t="shared" si="5"/>
        <v>0.49333333333333335</v>
      </c>
      <c r="S13" s="1">
        <f t="shared" si="6"/>
        <v>1.1935483870967742</v>
      </c>
      <c r="T13" s="1">
        <f t="shared" si="7"/>
        <v>0.83783783783783783</v>
      </c>
      <c r="U13" s="1">
        <v>1.2083859317723675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0.33007427578191839</v>
      </c>
      <c r="F14" s="1">
        <v>0.39393253362644137</v>
      </c>
      <c r="G14" s="1">
        <v>17.665624618530227</v>
      </c>
      <c r="H14" s="1">
        <f t="shared" si="0"/>
        <v>1.0612143145268739E-3</v>
      </c>
      <c r="I14" s="1">
        <v>0.60937850585888576</v>
      </c>
      <c r="J14" s="1">
        <v>0.30499999999999999</v>
      </c>
      <c r="K14" s="1">
        <v>0.38</v>
      </c>
      <c r="L14" s="1">
        <f t="shared" si="1"/>
        <v>0.68500000000000005</v>
      </c>
      <c r="M14" s="1">
        <v>0.13969999999999999</v>
      </c>
      <c r="N14" s="1">
        <v>0.24</v>
      </c>
      <c r="O14" s="7">
        <f t="shared" si="2"/>
        <v>0.31771446946183995</v>
      </c>
      <c r="P14" s="1">
        <f t="shared" si="3"/>
        <v>1.8266666666666669</v>
      </c>
      <c r="Q14" s="1">
        <f t="shared" si="4"/>
        <v>0.37253333333333333</v>
      </c>
      <c r="R14" s="1">
        <f t="shared" si="5"/>
        <v>0.64</v>
      </c>
      <c r="S14" s="1">
        <f t="shared" si="6"/>
        <v>1.2459016393442623</v>
      </c>
      <c r="T14" s="1">
        <f t="shared" si="7"/>
        <v>0.80263157894736836</v>
      </c>
      <c r="U14" s="1">
        <v>0.93913594698379732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0.32917117931534878</v>
      </c>
      <c r="F15" s="1">
        <v>0.37186756672862525</v>
      </c>
      <c r="G15" s="1">
        <v>17.923350590031276</v>
      </c>
      <c r="H15" s="1">
        <f t="shared" si="0"/>
        <v>1.0543871035488923E-3</v>
      </c>
      <c r="I15" s="1">
        <v>0.64377010188403061</v>
      </c>
      <c r="J15" s="1">
        <v>0.35499999999999998</v>
      </c>
      <c r="K15" s="1">
        <v>0.42</v>
      </c>
      <c r="L15" s="1">
        <f t="shared" si="1"/>
        <v>0.77499999999999991</v>
      </c>
      <c r="M15" s="1">
        <v>0.15240000000000001</v>
      </c>
      <c r="N15" s="1">
        <v>0.28999999999999998</v>
      </c>
      <c r="O15" s="7">
        <f t="shared" si="2"/>
        <v>0.33564537378488335</v>
      </c>
      <c r="P15" s="1">
        <f t="shared" si="3"/>
        <v>2.0666666666666664</v>
      </c>
      <c r="Q15" s="1">
        <f t="shared" si="4"/>
        <v>0.40640000000000004</v>
      </c>
      <c r="R15" s="1">
        <f t="shared" si="5"/>
        <v>0.77333333333333332</v>
      </c>
      <c r="S15" s="1">
        <f t="shared" si="6"/>
        <v>1.1830985915492958</v>
      </c>
      <c r="T15" s="1">
        <f t="shared" si="7"/>
        <v>0.84523809523809523</v>
      </c>
      <c r="U15" s="1">
        <v>1.4305043870281919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0.32423600881757547</v>
      </c>
      <c r="F16" s="1">
        <v>0.3453437618651648</v>
      </c>
      <c r="G16" s="1">
        <v>18.677760442097938</v>
      </c>
      <c r="H16" s="1">
        <f t="shared" si="0"/>
        <v>1.034784369831252E-3</v>
      </c>
      <c r="I16" s="1">
        <v>0.68282109727191331</v>
      </c>
      <c r="J16" s="1">
        <v>0.27500000000000002</v>
      </c>
      <c r="K16" s="1">
        <v>0.36</v>
      </c>
      <c r="L16" s="1">
        <f t="shared" si="1"/>
        <v>0.63500000000000001</v>
      </c>
      <c r="M16" s="1">
        <v>0.13969999999999999</v>
      </c>
      <c r="N16" s="1">
        <v>0.23499999999999999</v>
      </c>
      <c r="O16" s="7">
        <f t="shared" si="2"/>
        <v>0.35600557054655096</v>
      </c>
      <c r="P16" s="1">
        <f t="shared" si="3"/>
        <v>1.6933333333333334</v>
      </c>
      <c r="Q16" s="1">
        <f t="shared" si="4"/>
        <v>0.37253333333333333</v>
      </c>
      <c r="R16" s="1">
        <f t="shared" si="5"/>
        <v>0.62666666666666659</v>
      </c>
      <c r="S16" s="1">
        <f t="shared" si="6"/>
        <v>1.3090909090909089</v>
      </c>
      <c r="T16" s="1">
        <f t="shared" si="7"/>
        <v>0.76388888888888895</v>
      </c>
      <c r="U16" s="1">
        <v>1.1662240719818942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0.33125912420992804</v>
      </c>
      <c r="F17" s="1">
        <v>0.33961838268239192</v>
      </c>
      <c r="G17" s="1">
        <v>17.925442218780464</v>
      </c>
      <c r="H17" s="1">
        <f t="shared" si="0"/>
        <v>1.0543319709343448E-3</v>
      </c>
      <c r="I17" s="1">
        <v>0.70937186849344291</v>
      </c>
      <c r="J17" s="1">
        <v>0.23499999999999999</v>
      </c>
      <c r="K17" s="1">
        <v>0.26500000000000001</v>
      </c>
      <c r="L17" s="1">
        <f t="shared" si="1"/>
        <v>0.5</v>
      </c>
      <c r="M17" s="1">
        <v>0.14605000000000001</v>
      </c>
      <c r="N17" s="1">
        <v>0.16</v>
      </c>
      <c r="O17" s="7">
        <f t="shared" si="2"/>
        <v>0.369848468041863</v>
      </c>
      <c r="P17" s="1">
        <f t="shared" si="3"/>
        <v>1.3333333333333333</v>
      </c>
      <c r="Q17" s="1">
        <f t="shared" si="4"/>
        <v>0.38946666666666668</v>
      </c>
      <c r="R17" s="1">
        <f t="shared" si="5"/>
        <v>0.42666666666666669</v>
      </c>
      <c r="S17" s="1">
        <f t="shared" si="6"/>
        <v>1.1276595744680853</v>
      </c>
      <c r="T17" s="1">
        <f t="shared" si="7"/>
        <v>0.88679245283018859</v>
      </c>
      <c r="U17" s="1">
        <v>1.0851200191496841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0.3724717590015767</v>
      </c>
      <c r="F18" s="1">
        <v>0.36357908654570531</v>
      </c>
      <c r="G18" s="1">
        <v>18.566509661467133</v>
      </c>
      <c r="H18" s="1">
        <f>2.414*10^(-5)*10^(247.8/(G18+273.15-140))</f>
        <v>1.0376398846929E-3</v>
      </c>
      <c r="I18" s="1">
        <v>0.74506087403102994</v>
      </c>
      <c r="J18" s="1">
        <v>0.27</v>
      </c>
      <c r="K18" s="1">
        <v>0.3</v>
      </c>
      <c r="L18" s="1">
        <f t="shared" si="1"/>
        <v>0.57000000000000006</v>
      </c>
      <c r="M18" s="1">
        <v>0.17144999999999999</v>
      </c>
      <c r="N18" s="1">
        <v>0.17</v>
      </c>
      <c r="O18" s="7">
        <f t="shared" si="2"/>
        <v>0.38845580871925289</v>
      </c>
      <c r="P18" s="1">
        <f t="shared" si="3"/>
        <v>1.5200000000000002</v>
      </c>
      <c r="Q18" s="1">
        <f t="shared" si="4"/>
        <v>0.4572</v>
      </c>
      <c r="R18" s="1">
        <f t="shared" si="5"/>
        <v>0.45333333333333337</v>
      </c>
      <c r="S18" s="1">
        <f t="shared" si="6"/>
        <v>1.1111111111111109</v>
      </c>
      <c r="T18" s="1">
        <f t="shared" si="7"/>
        <v>0.90000000000000013</v>
      </c>
      <c r="U18" s="1">
        <v>1.525119164940584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0.37815738697590218</v>
      </c>
      <c r="F19" s="1">
        <v>0.36261512682183028</v>
      </c>
      <c r="G19" s="1">
        <v>18.452687313682105</v>
      </c>
      <c r="H19" s="1">
        <f t="shared" si="0"/>
        <v>1.040573915893635E-3</v>
      </c>
      <c r="I19" s="1">
        <v>0.75844479124398023</v>
      </c>
      <c r="J19" s="1">
        <v>0.28499999999999998</v>
      </c>
      <c r="K19" s="1">
        <v>0.34</v>
      </c>
      <c r="L19" s="1">
        <f t="shared" si="1"/>
        <v>0.625</v>
      </c>
      <c r="M19" s="1">
        <v>0.15240000000000001</v>
      </c>
      <c r="N19" s="1">
        <v>0.19</v>
      </c>
      <c r="O19" s="7">
        <f t="shared" si="2"/>
        <v>0.39543384308664553</v>
      </c>
      <c r="P19" s="1">
        <f t="shared" si="3"/>
        <v>1.6666666666666667</v>
      </c>
      <c r="Q19" s="1">
        <f t="shared" si="4"/>
        <v>0.40640000000000004</v>
      </c>
      <c r="R19" s="1">
        <f t="shared" si="5"/>
        <v>0.50666666666666671</v>
      </c>
      <c r="S19" s="1">
        <f t="shared" si="6"/>
        <v>1.192982456140351</v>
      </c>
      <c r="T19" s="1">
        <f t="shared" si="7"/>
        <v>0.83823529411764697</v>
      </c>
      <c r="U19" s="1">
        <v>1.5833871590973951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0.4080826835159746</v>
      </c>
      <c r="F20" s="1">
        <v>0.3712196170504391</v>
      </c>
      <c r="G20" s="1">
        <v>19.336845397949158</v>
      </c>
      <c r="H20" s="1">
        <f t="shared" si="0"/>
        <v>1.0181118107235154E-3</v>
      </c>
      <c r="I20" s="1">
        <v>0.79949278691570436</v>
      </c>
      <c r="J20" s="1">
        <v>0.30499999999999999</v>
      </c>
      <c r="K20" s="1">
        <v>0.26</v>
      </c>
      <c r="L20" s="1">
        <f t="shared" si="1"/>
        <v>0.56499999999999995</v>
      </c>
      <c r="M20" s="1">
        <v>0.13969999999999999</v>
      </c>
      <c r="N20" s="1">
        <v>0.19500000000000001</v>
      </c>
      <c r="O20" s="7">
        <f t="shared" si="2"/>
        <v>0.41683522505520121</v>
      </c>
      <c r="P20" s="1">
        <f t="shared" si="3"/>
        <v>1.5066666666666666</v>
      </c>
      <c r="Q20" s="1">
        <f t="shared" si="4"/>
        <v>0.37253333333333333</v>
      </c>
      <c r="R20" s="1">
        <f t="shared" si="5"/>
        <v>0.52</v>
      </c>
      <c r="S20" s="1">
        <f t="shared" si="6"/>
        <v>1.1730769230769229</v>
      </c>
      <c r="T20" s="1">
        <f t="shared" si="7"/>
        <v>1.1730769230769229</v>
      </c>
      <c r="U20" s="1">
        <v>1.5287609221466205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0.4195946920134867</v>
      </c>
      <c r="F21" s="1">
        <v>0.37273156161523135</v>
      </c>
      <c r="G21" s="1">
        <v>18.769499619801788</v>
      </c>
      <c r="H21" s="1">
        <f t="shared" si="0"/>
        <v>1.0324387139984878E-3</v>
      </c>
      <c r="I21" s="1">
        <v>0.8187119295382429</v>
      </c>
      <c r="J21" s="1">
        <v>0.28000000000000003</v>
      </c>
      <c r="K21" s="1">
        <v>0.24</v>
      </c>
      <c r="L21" s="1">
        <f t="shared" si="1"/>
        <v>0.52</v>
      </c>
      <c r="M21" s="1">
        <v>0.14605000000000001</v>
      </c>
      <c r="N21" s="1">
        <v>0.12</v>
      </c>
      <c r="O21" s="7">
        <f t="shared" si="2"/>
        <v>0.42685559768587827</v>
      </c>
      <c r="P21" s="1">
        <f t="shared" si="3"/>
        <v>1.3866666666666667</v>
      </c>
      <c r="Q21" s="1">
        <f t="shared" si="4"/>
        <v>0.38946666666666668</v>
      </c>
      <c r="R21" s="1">
        <f t="shared" si="5"/>
        <v>0.32</v>
      </c>
      <c r="S21" s="1">
        <f t="shared" si="6"/>
        <v>1.1666666666666667</v>
      </c>
      <c r="T21" s="1">
        <f t="shared" si="7"/>
        <v>1.1666666666666667</v>
      </c>
      <c r="U21" s="1">
        <v>1.2111223238094058</v>
      </c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C14" sqref="C14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0.375</v>
      </c>
      <c r="D3" s="12">
        <v>2.5000000000000001E-2</v>
      </c>
      <c r="E3" s="1">
        <v>0.10265223254395427</v>
      </c>
      <c r="F3" s="1">
        <v>0.281546450472347</v>
      </c>
      <c r="G3" s="1">
        <v>11.837902069091752</v>
      </c>
      <c r="H3" s="1">
        <f>2.414*10^(-5)*10^(247.8/(G3+273.15-140))</f>
        <v>1.2355074848119979E-3</v>
      </c>
      <c r="I3" s="1">
        <v>0.26516466109811043</v>
      </c>
      <c r="J3" s="1">
        <v>0.53</v>
      </c>
      <c r="K3" s="1">
        <v>0.48</v>
      </c>
      <c r="L3" s="1">
        <f>J3+K3</f>
        <v>1.01</v>
      </c>
      <c r="M3" s="1">
        <v>5.7149999999999999E-2</v>
      </c>
      <c r="N3" s="1">
        <v>0.56999999999999995</v>
      </c>
      <c r="O3" s="7">
        <f>I3/SQRT(C3*9.81)</f>
        <v>0.13825011681709007</v>
      </c>
      <c r="P3" s="1">
        <f>L3/C3</f>
        <v>2.6933333333333334</v>
      </c>
      <c r="Q3" s="1">
        <f>M3/C3</f>
        <v>0.15240000000000001</v>
      </c>
      <c r="R3" s="1">
        <f>N3/C3</f>
        <v>1.5199999999999998</v>
      </c>
      <c r="S3" s="1">
        <f>MAX(J3:K3)/MIN(J3:K3)</f>
        <v>1.1041666666666667</v>
      </c>
      <c r="T3" s="1">
        <f>J3/K3</f>
        <v>1.1041666666666667</v>
      </c>
      <c r="U3" s="1">
        <v>2.0584628339940445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0.375</v>
      </c>
      <c r="D4" s="12">
        <v>2.5000000000000001E-2</v>
      </c>
      <c r="E4" s="1">
        <v>0.11049487943584489</v>
      </c>
      <c r="F4" s="1">
        <v>0.28374244650109787</v>
      </c>
      <c r="G4" s="1">
        <v>11.754250929905769</v>
      </c>
      <c r="H4" s="1">
        <f t="shared" ref="H4:H19" si="0">2.414*10^(-5)*10^(247.8/(G4+273.15-140))</f>
        <v>1.2383175393856412E-3</v>
      </c>
      <c r="I4" s="1">
        <v>0.28321427868095572</v>
      </c>
      <c r="J4" s="1">
        <v>0.42</v>
      </c>
      <c r="K4" s="1">
        <v>0.47499999999999998</v>
      </c>
      <c r="L4" s="1">
        <f t="shared" ref="L4:L20" si="1">J4+K4</f>
        <v>0.89500000000000002</v>
      </c>
      <c r="M4" s="1">
        <v>5.0799999999999998E-2</v>
      </c>
      <c r="N4" s="1">
        <v>0.5</v>
      </c>
      <c r="O4" s="7">
        <f t="shared" ref="O4:O20" si="2">I4/SQRT(C4*9.81)</f>
        <v>0.14766072880813846</v>
      </c>
      <c r="P4" s="1">
        <f t="shared" ref="P4:P20" si="3">L4/C4</f>
        <v>2.3866666666666667</v>
      </c>
      <c r="Q4" s="1">
        <f t="shared" ref="Q4:Q20" si="4">M4/C4</f>
        <v>0.13546666666666665</v>
      </c>
      <c r="R4" s="1">
        <f t="shared" ref="R4:R20" si="5">N4/C4</f>
        <v>1.3333333333333333</v>
      </c>
      <c r="S4" s="1">
        <f t="shared" ref="S4:S20" si="6">MAX(J4:K4)/MIN(J4:K4)</f>
        <v>1.1309523809523809</v>
      </c>
      <c r="T4" s="1">
        <f t="shared" ref="T4:T20" si="7">J4/K4</f>
        <v>0.88421052631578945</v>
      </c>
      <c r="U4" s="1">
        <v>2.0697768304386042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0.375</v>
      </c>
      <c r="D5" s="12">
        <v>2.5000000000000001E-2</v>
      </c>
      <c r="E5" s="1">
        <v>0.12961135898170609</v>
      </c>
      <c r="F5" s="1">
        <v>0.29544669949631885</v>
      </c>
      <c r="G5" s="1">
        <v>11.622468383223875</v>
      </c>
      <c r="H5" s="1">
        <f t="shared" si="0"/>
        <v>1.2427640400861195E-3</v>
      </c>
      <c r="I5" s="1">
        <v>0.31905181778253155</v>
      </c>
      <c r="J5" s="1">
        <v>0.495</v>
      </c>
      <c r="K5" s="1">
        <v>0.45</v>
      </c>
      <c r="L5" s="1">
        <f t="shared" si="1"/>
        <v>0.94500000000000006</v>
      </c>
      <c r="M5" s="1">
        <v>6.3500000000000001E-2</v>
      </c>
      <c r="N5" s="1">
        <v>0.38</v>
      </c>
      <c r="O5" s="7">
        <f t="shared" si="2"/>
        <v>0.16634551111175289</v>
      </c>
      <c r="P5" s="1">
        <f t="shared" si="3"/>
        <v>2.52</v>
      </c>
      <c r="Q5" s="1">
        <f t="shared" si="4"/>
        <v>0.16933333333333334</v>
      </c>
      <c r="R5" s="1">
        <f t="shared" si="5"/>
        <v>1.0133333333333334</v>
      </c>
      <c r="S5" s="1">
        <f t="shared" si="6"/>
        <v>1.0999999999999999</v>
      </c>
      <c r="T5" s="1">
        <f t="shared" si="7"/>
        <v>1.0999999999999999</v>
      </c>
      <c r="U5" s="1">
        <v>1.3631383909648911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0.375</v>
      </c>
      <c r="D6" s="12">
        <v>2.5000000000000001E-2</v>
      </c>
      <c r="E6" s="1">
        <v>0.1654972848645988</v>
      </c>
      <c r="F6" s="1">
        <v>0.32234129067390288</v>
      </c>
      <c r="G6" s="1">
        <v>12.991341767487654</v>
      </c>
      <c r="H6" s="1">
        <f t="shared" si="0"/>
        <v>1.1977219835858637E-3</v>
      </c>
      <c r="I6" s="1">
        <v>0.37339821239802723</v>
      </c>
      <c r="J6" s="1">
        <v>0.53</v>
      </c>
      <c r="K6" s="1">
        <v>0.49</v>
      </c>
      <c r="L6" s="1">
        <f t="shared" si="1"/>
        <v>1.02</v>
      </c>
      <c r="M6" s="1">
        <v>9.2700000000000005E-2</v>
      </c>
      <c r="N6" s="1">
        <v>0.47</v>
      </c>
      <c r="O6" s="7">
        <f t="shared" si="2"/>
        <v>0.19468034039505624</v>
      </c>
      <c r="P6" s="1">
        <f t="shared" si="3"/>
        <v>2.72</v>
      </c>
      <c r="Q6" s="1">
        <f t="shared" si="4"/>
        <v>0.2472</v>
      </c>
      <c r="R6" s="1">
        <f t="shared" si="5"/>
        <v>1.2533333333333332</v>
      </c>
      <c r="S6" s="1">
        <f t="shared" si="6"/>
        <v>1.0816326530612246</v>
      </c>
      <c r="T6" s="1">
        <f t="shared" si="7"/>
        <v>1.0816326530612246</v>
      </c>
      <c r="U6" s="1">
        <v>1.8187941530528993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0.375</v>
      </c>
      <c r="D7" s="12">
        <v>2.5000000000000001E-2</v>
      </c>
      <c r="E7" s="1">
        <v>0.17734313704464508</v>
      </c>
      <c r="F7" s="1">
        <v>0.32634905832382893</v>
      </c>
      <c r="G7" s="1">
        <v>12.986301371925704</v>
      </c>
      <c r="H7" s="1">
        <f t="shared" si="0"/>
        <v>1.197883284070585E-3</v>
      </c>
      <c r="I7" s="1">
        <v>0.39521127348735663</v>
      </c>
      <c r="J7" s="1">
        <v>0.45</v>
      </c>
      <c r="K7" s="1">
        <v>0.41</v>
      </c>
      <c r="L7" s="1">
        <f t="shared" si="1"/>
        <v>0.86</v>
      </c>
      <c r="M7" s="1">
        <v>0.10795</v>
      </c>
      <c r="N7" s="1">
        <v>0.39500000000000002</v>
      </c>
      <c r="O7" s="7">
        <f t="shared" si="2"/>
        <v>0.20605311620631839</v>
      </c>
      <c r="P7" s="1">
        <f t="shared" si="3"/>
        <v>2.2933333333333334</v>
      </c>
      <c r="Q7" s="1">
        <f t="shared" si="4"/>
        <v>0.28786666666666666</v>
      </c>
      <c r="R7" s="1">
        <f t="shared" si="5"/>
        <v>1.0533333333333335</v>
      </c>
      <c r="S7" s="1">
        <f t="shared" si="6"/>
        <v>1.0975609756097562</v>
      </c>
      <c r="T7" s="1">
        <f t="shared" si="7"/>
        <v>1.0975609756097562</v>
      </c>
      <c r="U7" s="1">
        <v>1.6181403397068403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0.375</v>
      </c>
      <c r="D8" s="12">
        <v>2.5000000000000001E-2</v>
      </c>
      <c r="E8" s="1">
        <v>0.18690005013908106</v>
      </c>
      <c r="F8" s="1">
        <v>0.33081352277952158</v>
      </c>
      <c r="G8" s="1">
        <v>12.9083955504677</v>
      </c>
      <c r="H8" s="1">
        <f t="shared" si="0"/>
        <v>1.200380574628392E-3</v>
      </c>
      <c r="I8" s="1">
        <v>0.41088800738853376</v>
      </c>
      <c r="J8" s="1">
        <v>0.38</v>
      </c>
      <c r="K8" s="1">
        <v>0.43</v>
      </c>
      <c r="L8" s="1">
        <f t="shared" si="1"/>
        <v>0.81</v>
      </c>
      <c r="M8" s="1">
        <v>0.1143</v>
      </c>
      <c r="N8" s="1">
        <v>0.28999999999999998</v>
      </c>
      <c r="O8" s="7">
        <f t="shared" si="2"/>
        <v>0.21422656693754638</v>
      </c>
      <c r="P8" s="1">
        <f t="shared" si="3"/>
        <v>2.16</v>
      </c>
      <c r="Q8" s="1">
        <f t="shared" si="4"/>
        <v>0.30480000000000002</v>
      </c>
      <c r="R8" s="1">
        <f t="shared" si="5"/>
        <v>0.77333333333333332</v>
      </c>
      <c r="S8" s="1">
        <f t="shared" si="6"/>
        <v>1.131578947368421</v>
      </c>
      <c r="T8" s="1">
        <f t="shared" si="7"/>
        <v>0.88372093023255816</v>
      </c>
      <c r="U8" s="1">
        <v>1.7226031145598535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0.375</v>
      </c>
      <c r="D9" s="12">
        <v>2.5000000000000001E-2</v>
      </c>
      <c r="E9" s="1">
        <v>0.21308072967316588</v>
      </c>
      <c r="F9" s="1">
        <v>0.34750090684233553</v>
      </c>
      <c r="G9" s="1">
        <v>12.832172827287112</v>
      </c>
      <c r="H9" s="1">
        <f t="shared" si="0"/>
        <v>1.2028315393516041E-3</v>
      </c>
      <c r="I9" s="1">
        <v>0.44594934961990318</v>
      </c>
      <c r="J9" s="1">
        <v>0.36499999999999999</v>
      </c>
      <c r="K9" s="1">
        <v>0.41499999999999998</v>
      </c>
      <c r="L9" s="1">
        <f t="shared" si="1"/>
        <v>0.78</v>
      </c>
      <c r="M9" s="1">
        <v>8.8900000000000007E-2</v>
      </c>
      <c r="N9" s="1">
        <v>0.32</v>
      </c>
      <c r="O9" s="7">
        <f t="shared" si="2"/>
        <v>0.23250665991515973</v>
      </c>
      <c r="P9" s="1">
        <f t="shared" si="3"/>
        <v>2.08</v>
      </c>
      <c r="Q9" s="1">
        <f t="shared" si="4"/>
        <v>0.23706666666666668</v>
      </c>
      <c r="R9" s="1">
        <f t="shared" si="5"/>
        <v>0.85333333333333339</v>
      </c>
      <c r="S9" s="1">
        <f t="shared" si="6"/>
        <v>1.1369863013698629</v>
      </c>
      <c r="T9" s="1">
        <f t="shared" si="7"/>
        <v>0.87951807228915668</v>
      </c>
      <c r="U9" s="1">
        <v>1.7499476802369567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0.375</v>
      </c>
      <c r="D10" s="12">
        <v>2.5000000000000001E-2</v>
      </c>
      <c r="E10" s="1">
        <v>0.22618382931336301</v>
      </c>
      <c r="F10" s="1">
        <v>0.35615726797728398</v>
      </c>
      <c r="G10" s="1">
        <v>12.635491648027934</v>
      </c>
      <c r="H10" s="1">
        <f t="shared" si="0"/>
        <v>1.2091909374630687E-3</v>
      </c>
      <c r="I10" s="1">
        <v>0.46186711658011237</v>
      </c>
      <c r="J10" s="1">
        <v>0.28000000000000003</v>
      </c>
      <c r="K10" s="1">
        <v>0.36</v>
      </c>
      <c r="L10" s="1">
        <f t="shared" si="1"/>
        <v>0.64</v>
      </c>
      <c r="M10" s="1">
        <v>0.1016</v>
      </c>
      <c r="N10" s="1">
        <v>0.23</v>
      </c>
      <c r="O10" s="7">
        <f t="shared" si="2"/>
        <v>0.24080577915903933</v>
      </c>
      <c r="P10" s="1">
        <f t="shared" si="3"/>
        <v>1.7066666666666668</v>
      </c>
      <c r="Q10" s="1">
        <f t="shared" si="4"/>
        <v>0.2709333333333333</v>
      </c>
      <c r="R10" s="1">
        <f t="shared" si="5"/>
        <v>0.6133333333333334</v>
      </c>
      <c r="S10" s="1">
        <f t="shared" si="6"/>
        <v>1.2857142857142856</v>
      </c>
      <c r="T10" s="1">
        <f t="shared" si="7"/>
        <v>0.7777777777777779</v>
      </c>
      <c r="U10" s="1">
        <v>1.5774365110578139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0.375</v>
      </c>
      <c r="D11" s="12">
        <v>2.5000000000000001E-2</v>
      </c>
      <c r="E11" s="1">
        <v>0.25716214809479088</v>
      </c>
      <c r="F11" s="1">
        <v>0.37459554325401589</v>
      </c>
      <c r="G11" s="1">
        <v>12.643783645629837</v>
      </c>
      <c r="H11" s="1">
        <f t="shared" si="0"/>
        <v>1.2089218029502802E-3</v>
      </c>
      <c r="I11" s="1">
        <v>0.49927720754912236</v>
      </c>
      <c r="J11" s="1">
        <v>0.36499999999999999</v>
      </c>
      <c r="K11" s="1">
        <v>0.42</v>
      </c>
      <c r="L11" s="1">
        <f t="shared" si="1"/>
        <v>0.78499999999999992</v>
      </c>
      <c r="M11" s="1">
        <v>0.127</v>
      </c>
      <c r="N11" s="1">
        <v>0.32</v>
      </c>
      <c r="O11" s="7">
        <f t="shared" si="2"/>
        <v>0.26031045004989378</v>
      </c>
      <c r="P11" s="1">
        <f t="shared" si="3"/>
        <v>2.0933333333333333</v>
      </c>
      <c r="Q11" s="1">
        <f t="shared" si="4"/>
        <v>0.33866666666666667</v>
      </c>
      <c r="R11" s="1">
        <f t="shared" si="5"/>
        <v>0.85333333333333339</v>
      </c>
      <c r="S11" s="1">
        <f t="shared" si="6"/>
        <v>1.1506849315068493</v>
      </c>
      <c r="T11" s="1">
        <f t="shared" si="7"/>
        <v>0.86904761904761907</v>
      </c>
      <c r="U11" s="1">
        <v>1.8151371358152613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0.375</v>
      </c>
      <c r="D12" s="12">
        <v>2.5000000000000001E-2</v>
      </c>
      <c r="E12" s="1">
        <v>0.28323331146007713</v>
      </c>
      <c r="F12" s="1">
        <v>0.38789876102325155</v>
      </c>
      <c r="G12" s="1">
        <v>12.43271268647287</v>
      </c>
      <c r="H12" s="1">
        <f t="shared" si="0"/>
        <v>1.215800838709338E-3</v>
      </c>
      <c r="I12" s="1">
        <v>0.53103511425680661</v>
      </c>
      <c r="J12" s="1">
        <v>0.34499999999999997</v>
      </c>
      <c r="K12" s="1">
        <v>0.39500000000000002</v>
      </c>
      <c r="L12" s="1">
        <f t="shared" si="1"/>
        <v>0.74</v>
      </c>
      <c r="M12" s="1">
        <v>0.1143</v>
      </c>
      <c r="N12" s="1">
        <v>0.25</v>
      </c>
      <c r="O12" s="7">
        <f t="shared" si="2"/>
        <v>0.27686821568133702</v>
      </c>
      <c r="P12" s="1">
        <f t="shared" si="3"/>
        <v>1.9733333333333334</v>
      </c>
      <c r="Q12" s="1">
        <f t="shared" si="4"/>
        <v>0.30480000000000002</v>
      </c>
      <c r="R12" s="1">
        <f t="shared" si="5"/>
        <v>0.66666666666666663</v>
      </c>
      <c r="S12" s="1">
        <f t="shared" si="6"/>
        <v>1.1449275362318843</v>
      </c>
      <c r="T12" s="1">
        <f t="shared" si="7"/>
        <v>0.87341772151898722</v>
      </c>
      <c r="U12" s="1">
        <v>1.8390246544758886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0.375</v>
      </c>
      <c r="D13" s="12">
        <v>2.5000000000000001E-2</v>
      </c>
      <c r="E13" s="1">
        <v>0.33805263670603247</v>
      </c>
      <c r="F13" s="1">
        <v>0.41974650549129217</v>
      </c>
      <c r="G13" s="1">
        <v>12.04035213589664</v>
      </c>
      <c r="H13" s="1">
        <f t="shared" si="0"/>
        <v>1.2287463476571309E-3</v>
      </c>
      <c r="I13" s="1">
        <v>0.58572605094393837</v>
      </c>
      <c r="J13" s="1">
        <v>0.23499999999999999</v>
      </c>
      <c r="K13" s="1">
        <v>0.27500000000000002</v>
      </c>
      <c r="L13" s="1">
        <f t="shared" si="1"/>
        <v>0.51</v>
      </c>
      <c r="M13" s="1">
        <v>0.13335</v>
      </c>
      <c r="N13" s="1">
        <v>0.17</v>
      </c>
      <c r="O13" s="7">
        <f t="shared" si="2"/>
        <v>0.30538268044643813</v>
      </c>
      <c r="P13" s="1">
        <f t="shared" si="3"/>
        <v>1.36</v>
      </c>
      <c r="Q13" s="1">
        <f t="shared" si="4"/>
        <v>0.35559999999999997</v>
      </c>
      <c r="R13" s="1">
        <f t="shared" si="5"/>
        <v>0.45333333333333337</v>
      </c>
      <c r="S13" s="1">
        <f t="shared" si="6"/>
        <v>1.1702127659574471</v>
      </c>
      <c r="T13" s="1">
        <f t="shared" si="7"/>
        <v>0.85454545454545439</v>
      </c>
      <c r="U13" s="1">
        <v>1.454217952403543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0.375</v>
      </c>
      <c r="D14" s="12">
        <v>2.5000000000000001E-2</v>
      </c>
      <c r="E14" s="1">
        <v>0.3292849852354397</v>
      </c>
      <c r="F14" s="1">
        <v>0.39198318754126793</v>
      </c>
      <c r="G14" s="1">
        <v>13.70289486646648</v>
      </c>
      <c r="H14" s="1">
        <f t="shared" si="0"/>
        <v>1.1752767944282448E-3</v>
      </c>
      <c r="I14" s="1">
        <v>0.61094454270931087</v>
      </c>
      <c r="J14" s="1">
        <v>0.315</v>
      </c>
      <c r="K14" s="1">
        <v>0.26500000000000001</v>
      </c>
      <c r="L14" s="1">
        <f t="shared" si="1"/>
        <v>0.58000000000000007</v>
      </c>
      <c r="M14" s="1">
        <v>0.19685</v>
      </c>
      <c r="N14" s="1">
        <v>0.16</v>
      </c>
      <c r="O14" s="7">
        <f t="shared" si="2"/>
        <v>0.31853096128474934</v>
      </c>
      <c r="P14" s="1">
        <f t="shared" si="3"/>
        <v>1.5466666666666669</v>
      </c>
      <c r="Q14" s="1">
        <f t="shared" si="4"/>
        <v>0.52493333333333336</v>
      </c>
      <c r="R14" s="1">
        <f t="shared" si="5"/>
        <v>0.42666666666666669</v>
      </c>
      <c r="S14" s="1">
        <f t="shared" si="6"/>
        <v>1.1886792452830188</v>
      </c>
      <c r="T14" s="1">
        <f t="shared" si="7"/>
        <v>1.1886792452830188</v>
      </c>
      <c r="U14" s="1">
        <v>2.1767253748339654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0.375</v>
      </c>
      <c r="D15" s="12">
        <v>2.5000000000000001E-2</v>
      </c>
      <c r="E15" s="1">
        <v>0.35400962890566279</v>
      </c>
      <c r="F15" s="1">
        <v>0.40096058974198567</v>
      </c>
      <c r="G15" s="1">
        <v>13.773369133472389</v>
      </c>
      <c r="H15" s="1">
        <f t="shared" si="0"/>
        <v>1.1730884801403256E-3</v>
      </c>
      <c r="I15" s="1">
        <v>0.6421118555833667</v>
      </c>
      <c r="J15" s="1">
        <v>0.26</v>
      </c>
      <c r="K15" s="1">
        <v>0.31</v>
      </c>
      <c r="L15" s="1">
        <f t="shared" si="1"/>
        <v>0.57000000000000006</v>
      </c>
      <c r="M15" s="1">
        <v>0.1651</v>
      </c>
      <c r="N15" s="1">
        <v>0.24</v>
      </c>
      <c r="O15" s="7">
        <f t="shared" si="2"/>
        <v>0.33478080629753831</v>
      </c>
      <c r="P15" s="1">
        <f t="shared" si="3"/>
        <v>1.5200000000000002</v>
      </c>
      <c r="Q15" s="1">
        <f t="shared" si="4"/>
        <v>0.44026666666666664</v>
      </c>
      <c r="R15" s="1">
        <f t="shared" si="5"/>
        <v>0.64</v>
      </c>
      <c r="S15" s="1">
        <f t="shared" si="6"/>
        <v>1.1923076923076923</v>
      </c>
      <c r="T15" s="1">
        <f t="shared" si="7"/>
        <v>0.83870967741935487</v>
      </c>
      <c r="U15" s="1">
        <v>1.9390225777661767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0.375</v>
      </c>
      <c r="D16" s="12">
        <v>2.5000000000000001E-2</v>
      </c>
      <c r="E16" s="1">
        <v>0.35469512030621247</v>
      </c>
      <c r="F16" s="1">
        <v>0.36824315271068087</v>
      </c>
      <c r="G16" s="1">
        <v>14.183957656224507</v>
      </c>
      <c r="H16" s="1">
        <f t="shared" si="0"/>
        <v>1.160461111407513E-3</v>
      </c>
      <c r="I16" s="1">
        <v>0.70051563918175508</v>
      </c>
      <c r="J16" s="1">
        <v>0.23499999999999999</v>
      </c>
      <c r="K16" s="1">
        <v>0.28999999999999998</v>
      </c>
      <c r="L16" s="1">
        <f t="shared" si="1"/>
        <v>0.52499999999999991</v>
      </c>
      <c r="M16" s="1">
        <v>0.14605000000000001</v>
      </c>
      <c r="N16" s="1">
        <v>0.18</v>
      </c>
      <c r="O16" s="7">
        <f t="shared" si="2"/>
        <v>0.36523105510369336</v>
      </c>
      <c r="P16" s="1">
        <f t="shared" si="3"/>
        <v>1.3999999999999997</v>
      </c>
      <c r="Q16" s="1">
        <f t="shared" si="4"/>
        <v>0.38946666666666668</v>
      </c>
      <c r="R16" s="1">
        <f t="shared" si="5"/>
        <v>0.48</v>
      </c>
      <c r="S16" s="1">
        <f t="shared" si="6"/>
        <v>1.2340425531914894</v>
      </c>
      <c r="T16" s="1">
        <f t="shared" si="7"/>
        <v>0.81034482758620696</v>
      </c>
      <c r="U16" s="1">
        <v>1.907770560536145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0.375</v>
      </c>
      <c r="D17" s="12">
        <v>2.5000000000000001E-2</v>
      </c>
      <c r="E17" s="1">
        <v>0.31154925211982049</v>
      </c>
      <c r="F17" s="1">
        <v>0.31562600793758677</v>
      </c>
      <c r="G17" s="1">
        <v>13.389237577264907</v>
      </c>
      <c r="H17" s="1">
        <f t="shared" si="0"/>
        <v>1.185091634653742E-3</v>
      </c>
      <c r="I17" s="1">
        <v>0.71787897248874843</v>
      </c>
      <c r="J17" s="1">
        <v>0.33</v>
      </c>
      <c r="K17" s="1">
        <v>0.27500000000000002</v>
      </c>
      <c r="L17" s="1">
        <f t="shared" si="1"/>
        <v>0.60499999999999998</v>
      </c>
      <c r="M17" s="1">
        <v>0.15240000000000001</v>
      </c>
      <c r="N17" s="1">
        <v>0.215</v>
      </c>
      <c r="O17" s="7">
        <f t="shared" si="2"/>
        <v>0.37428385591087832</v>
      </c>
      <c r="P17" s="1">
        <f t="shared" si="3"/>
        <v>1.6133333333333333</v>
      </c>
      <c r="Q17" s="1">
        <f t="shared" si="4"/>
        <v>0.40640000000000004</v>
      </c>
      <c r="R17" s="1">
        <f t="shared" si="5"/>
        <v>0.57333333333333336</v>
      </c>
      <c r="S17" s="1">
        <f t="shared" si="6"/>
        <v>1.2</v>
      </c>
      <c r="T17" s="1">
        <f t="shared" si="7"/>
        <v>1.2</v>
      </c>
      <c r="U17" s="1">
        <v>2.4723848865181828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0.375</v>
      </c>
      <c r="D18" s="12">
        <v>2.5000000000000001E-2</v>
      </c>
      <c r="E18" s="1">
        <v>0.34771681934827253</v>
      </c>
      <c r="F18" s="1">
        <v>0.33125658368521727</v>
      </c>
      <c r="G18" s="1">
        <v>13.306432783603617</v>
      </c>
      <c r="H18" s="1">
        <f>2.414*10^(-5)*10^(247.8/(G18+273.15-140))</f>
        <v>1.1877034360573172E-3</v>
      </c>
      <c r="I18" s="1">
        <v>0.76341111990192179</v>
      </c>
      <c r="J18" s="1">
        <v>0.31</v>
      </c>
      <c r="K18" s="1">
        <v>0.27</v>
      </c>
      <c r="L18" s="1">
        <f t="shared" si="1"/>
        <v>0.58000000000000007</v>
      </c>
      <c r="M18" s="1">
        <v>0.13969999999999999</v>
      </c>
      <c r="N18" s="1">
        <v>0.28000000000000003</v>
      </c>
      <c r="O18" s="7">
        <f t="shared" si="2"/>
        <v>0.39802316066112597</v>
      </c>
      <c r="P18" s="1">
        <f t="shared" si="3"/>
        <v>1.5466666666666669</v>
      </c>
      <c r="Q18" s="1">
        <f t="shared" si="4"/>
        <v>0.37253333333333333</v>
      </c>
      <c r="R18" s="1">
        <f t="shared" si="5"/>
        <v>0.7466666666666667</v>
      </c>
      <c r="S18" s="1">
        <f t="shared" si="6"/>
        <v>1.1481481481481481</v>
      </c>
      <c r="T18" s="1">
        <f t="shared" si="7"/>
        <v>1.1481481481481481</v>
      </c>
      <c r="U18" s="1">
        <v>2.4804568323364804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0.375</v>
      </c>
      <c r="D19" s="12">
        <v>2.5000000000000001E-2</v>
      </c>
      <c r="E19" s="1">
        <v>0.37991790794732394</v>
      </c>
      <c r="F19" s="1">
        <v>0.3482357926854982</v>
      </c>
      <c r="G19" s="1">
        <v>13.338798936208038</v>
      </c>
      <c r="H19" s="1">
        <f t="shared" si="0"/>
        <v>1.1866815174496744E-3</v>
      </c>
      <c r="I19" s="1">
        <v>0.79343921232742809</v>
      </c>
      <c r="J19" s="1">
        <v>0.3</v>
      </c>
      <c r="K19" s="1">
        <v>0.26</v>
      </c>
      <c r="L19" s="1">
        <f t="shared" si="1"/>
        <v>0.56000000000000005</v>
      </c>
      <c r="M19" s="1">
        <v>0.1651</v>
      </c>
      <c r="N19" s="1">
        <v>0.245</v>
      </c>
      <c r="O19" s="7">
        <f t="shared" si="2"/>
        <v>0.41367904507810949</v>
      </c>
      <c r="P19" s="1">
        <f t="shared" si="3"/>
        <v>1.4933333333333334</v>
      </c>
      <c r="Q19" s="1">
        <f t="shared" si="4"/>
        <v>0.44026666666666664</v>
      </c>
      <c r="R19" s="1">
        <f t="shared" si="5"/>
        <v>0.65333333333333332</v>
      </c>
      <c r="S19" s="1">
        <f t="shared" si="6"/>
        <v>1.1538461538461537</v>
      </c>
      <c r="T19" s="1">
        <f t="shared" si="7"/>
        <v>1.1538461538461537</v>
      </c>
      <c r="U19" s="1">
        <v>2.8625074772271191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1.1849999999999999E-2</v>
      </c>
      <c r="C20" s="12">
        <v>0.375</v>
      </c>
      <c r="D20" s="12">
        <v>2.5000000000000001E-2</v>
      </c>
      <c r="E20" s="1">
        <v>0.42547089905924873</v>
      </c>
      <c r="F20" s="1">
        <v>0.37183566632070314</v>
      </c>
      <c r="G20" s="1">
        <v>13.33978574616563</v>
      </c>
      <c r="H20" s="1">
        <f>2.414*10^(-5)*10^(247.8/(G20+273.15-140))</f>
        <v>1.186650381133222E-3</v>
      </c>
      <c r="I20" s="1">
        <v>0.83217778486885929</v>
      </c>
      <c r="J20" s="1">
        <v>0.26</v>
      </c>
      <c r="K20" s="1">
        <v>0.21</v>
      </c>
      <c r="L20" s="1">
        <f t="shared" si="1"/>
        <v>0.47</v>
      </c>
      <c r="M20" s="1">
        <v>0.15875</v>
      </c>
      <c r="N20" s="1">
        <v>0.18</v>
      </c>
      <c r="O20" s="7">
        <f t="shared" si="2"/>
        <v>0.43387635250588402</v>
      </c>
      <c r="P20" s="1">
        <f t="shared" si="3"/>
        <v>1.2533333333333332</v>
      </c>
      <c r="Q20" s="1">
        <f t="shared" si="4"/>
        <v>0.42333333333333334</v>
      </c>
      <c r="R20" s="1">
        <f t="shared" si="5"/>
        <v>0.48</v>
      </c>
      <c r="S20" s="1">
        <f t="shared" si="6"/>
        <v>1.2380952380952381</v>
      </c>
      <c r="T20" s="1">
        <f t="shared" si="7"/>
        <v>1.2380952380952381</v>
      </c>
      <c r="U20" s="1">
        <v>1.8617188804849034</v>
      </c>
      <c r="V20" s="1"/>
      <c r="W20" s="1"/>
      <c r="X20" s="1"/>
      <c r="Y20" s="1"/>
      <c r="Z20" s="1"/>
    </row>
    <row r="21" spans="1:26" x14ac:dyDescent="0.3">
      <c r="L21" s="1" t="str">
        <f>IF(K21="","",J21+K21)</f>
        <v/>
      </c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M13" sqref="M13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7.6365384615384594E-3</v>
      </c>
      <c r="C3" s="12">
        <v>0.375</v>
      </c>
      <c r="D3" s="12">
        <v>0.05</v>
      </c>
      <c r="E3" s="1">
        <v>0.10583266378832136</v>
      </c>
      <c r="F3" s="1">
        <v>0.3171466439264824</v>
      </c>
      <c r="G3" s="1">
        <v>9.6115732590357457</v>
      </c>
      <c r="H3" s="1">
        <f>2.414*10^(-5)*10^(247.8/(G3+273.15-140))</f>
        <v>1.3137068600599614E-3</v>
      </c>
      <c r="I3" s="1">
        <v>0.24269280946801466</v>
      </c>
      <c r="J3" s="1">
        <v>0.56999999999999995</v>
      </c>
      <c r="K3" s="1">
        <v>0.51</v>
      </c>
      <c r="L3" s="1">
        <v>1.08</v>
      </c>
      <c r="M3" s="1">
        <v>2.5399999999999999E-2</v>
      </c>
      <c r="N3" s="1">
        <v>0.62</v>
      </c>
      <c r="O3" s="7">
        <f>I3/SQRT(C3*9.81)</f>
        <v>0.12653386435685907</v>
      </c>
      <c r="P3" s="1">
        <f>L3/C3</f>
        <v>2.8800000000000003</v>
      </c>
      <c r="Q3" s="1">
        <f>M3/C3</f>
        <v>6.7733333333333326E-2</v>
      </c>
      <c r="R3" s="1">
        <f>N3/C3</f>
        <v>1.6533333333333333</v>
      </c>
      <c r="S3" s="1">
        <f>MAX(J3:K3)/MIN(J3:K3)</f>
        <v>1.1176470588235292</v>
      </c>
      <c r="T3" s="1">
        <f>J3/K3</f>
        <v>1.1176470588235292</v>
      </c>
      <c r="U3" s="1">
        <v>2.0820284730264023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7.6365384615384594E-3</v>
      </c>
      <c r="C4" s="12">
        <v>0.375</v>
      </c>
      <c r="D4" s="12">
        <v>0.05</v>
      </c>
      <c r="E4" s="1">
        <v>0.1108511901996498</v>
      </c>
      <c r="F4" s="1">
        <v>0.28532137230952687</v>
      </c>
      <c r="G4" s="1">
        <v>9.7892839258367346</v>
      </c>
      <c r="H4" s="1">
        <f t="shared" ref="H4:H19" si="0">2.414*10^(-5)*10^(247.8/(G4+273.15-140))</f>
        <v>1.3071952636774492E-3</v>
      </c>
      <c r="I4" s="1">
        <v>0.28255523505077174</v>
      </c>
      <c r="J4" s="1">
        <v>0.5</v>
      </c>
      <c r="K4" s="1">
        <v>0.46</v>
      </c>
      <c r="L4" s="1">
        <v>0.96</v>
      </c>
      <c r="M4" s="1">
        <v>3.175E-2</v>
      </c>
      <c r="N4" s="1">
        <v>0.41</v>
      </c>
      <c r="O4" s="7">
        <f t="shared" ref="O4:O20" si="1">I4/SQRT(C4*9.81)</f>
        <v>0.14731712020477791</v>
      </c>
      <c r="P4" s="1">
        <f t="shared" ref="P4:P20" si="2">L4/C4</f>
        <v>2.56</v>
      </c>
      <c r="Q4" s="1">
        <f t="shared" ref="Q4:Q20" si="3">M4/C4</f>
        <v>8.4666666666666668E-2</v>
      </c>
      <c r="R4" s="1">
        <f t="shared" ref="R4:R20" si="4">N4/C4</f>
        <v>1.0933333333333333</v>
      </c>
      <c r="S4" s="1">
        <f t="shared" ref="S4:S20" si="5">MAX(J4:K4)/MIN(J4:K4)</f>
        <v>1.0869565217391304</v>
      </c>
      <c r="T4" s="1">
        <f t="shared" ref="T4:T20" si="6">J4/K4</f>
        <v>1.0869565217391304</v>
      </c>
      <c r="U4" s="1">
        <v>1.7406974493505394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7.6365384615384594E-3</v>
      </c>
      <c r="C5" s="12">
        <v>0.375</v>
      </c>
      <c r="D5" s="12">
        <v>0.05</v>
      </c>
      <c r="E5" s="1">
        <v>0.16251197213325008</v>
      </c>
      <c r="F5" s="1">
        <v>0.37695094888710151</v>
      </c>
      <c r="G5" s="1">
        <v>9.7428094228108719</v>
      </c>
      <c r="H5" s="1">
        <f t="shared" si="0"/>
        <v>1.308893476762707E-3</v>
      </c>
      <c r="I5" s="1">
        <v>0.31354351418071863</v>
      </c>
      <c r="J5" s="1">
        <v>0.54</v>
      </c>
      <c r="K5" s="1">
        <v>0.59</v>
      </c>
      <c r="L5" s="1">
        <v>1.1299999999999999</v>
      </c>
      <c r="M5" s="1">
        <v>6.3500000000000001E-2</v>
      </c>
      <c r="N5" s="1">
        <v>0.49</v>
      </c>
      <c r="O5" s="7">
        <f t="shared" si="1"/>
        <v>0.16347362157239653</v>
      </c>
      <c r="P5" s="1">
        <f t="shared" si="2"/>
        <v>3.0133333333333332</v>
      </c>
      <c r="Q5" s="1">
        <f t="shared" si="3"/>
        <v>0.16933333333333334</v>
      </c>
      <c r="R5" s="1">
        <f t="shared" si="4"/>
        <v>1.3066666666666666</v>
      </c>
      <c r="S5" s="1">
        <f t="shared" si="5"/>
        <v>1.0925925925925926</v>
      </c>
      <c r="T5" s="1">
        <f t="shared" si="6"/>
        <v>0.91525423728813571</v>
      </c>
      <c r="U5" s="1">
        <v>1.372679618601137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7.6365384615384594E-3</v>
      </c>
      <c r="C6" s="12">
        <v>0.375</v>
      </c>
      <c r="D6" s="12">
        <v>0.05</v>
      </c>
      <c r="E6" s="1">
        <v>0.16443372636924605</v>
      </c>
      <c r="F6" s="1">
        <v>0.34896739898258378</v>
      </c>
      <c r="G6" s="1">
        <v>10.766306180220342</v>
      </c>
      <c r="H6" s="1">
        <f t="shared" si="0"/>
        <v>1.272246724007306E-3</v>
      </c>
      <c r="I6" s="1">
        <v>0.34269150923793701</v>
      </c>
      <c r="J6" s="1">
        <v>0.42</v>
      </c>
      <c r="K6" s="1">
        <v>0.36499999999999999</v>
      </c>
      <c r="L6" s="1">
        <v>0.78499999999999992</v>
      </c>
      <c r="M6" s="1">
        <v>5.0799999999999998E-2</v>
      </c>
      <c r="N6" s="1">
        <v>0.33</v>
      </c>
      <c r="O6" s="7">
        <f t="shared" si="1"/>
        <v>0.178670645583652</v>
      </c>
      <c r="P6" s="1">
        <f t="shared" si="2"/>
        <v>2.0933333333333333</v>
      </c>
      <c r="Q6" s="1">
        <f t="shared" si="3"/>
        <v>0.13546666666666665</v>
      </c>
      <c r="R6" s="1">
        <f t="shared" si="4"/>
        <v>0.88</v>
      </c>
      <c r="S6" s="1">
        <f t="shared" si="5"/>
        <v>1.1506849315068493</v>
      </c>
      <c r="T6" s="1">
        <f t="shared" si="6"/>
        <v>1.1506849315068493</v>
      </c>
      <c r="U6" s="1">
        <v>1.1081661044702789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7.6365384615384594E-3</v>
      </c>
      <c r="C7" s="12">
        <v>0.375</v>
      </c>
      <c r="D7" s="12">
        <v>0.05</v>
      </c>
      <c r="E7" s="1">
        <v>0.16415711158269322</v>
      </c>
      <c r="F7" s="1">
        <v>0.32715083150067231</v>
      </c>
      <c r="G7" s="1">
        <v>9.6497886347216237</v>
      </c>
      <c r="H7" s="1">
        <f t="shared" si="0"/>
        <v>1.3123024870811417E-3</v>
      </c>
      <c r="I7" s="1">
        <v>0.36492950268327029</v>
      </c>
      <c r="J7" s="1">
        <v>0.56000000000000005</v>
      </c>
      <c r="K7" s="1">
        <v>0.52</v>
      </c>
      <c r="L7" s="1">
        <v>1.08</v>
      </c>
      <c r="M7" s="1">
        <v>6.3500000000000001E-2</v>
      </c>
      <c r="N7" s="1">
        <v>0.39</v>
      </c>
      <c r="O7" s="7">
        <f t="shared" si="1"/>
        <v>0.19026497032837161</v>
      </c>
      <c r="P7" s="1">
        <f t="shared" si="2"/>
        <v>2.8800000000000003</v>
      </c>
      <c r="Q7" s="1">
        <f t="shared" si="3"/>
        <v>0.16933333333333334</v>
      </c>
      <c r="R7" s="1">
        <f t="shared" si="4"/>
        <v>1.04</v>
      </c>
      <c r="S7" s="1">
        <f t="shared" si="5"/>
        <v>1.0769230769230771</v>
      </c>
      <c r="T7" s="1">
        <f t="shared" si="6"/>
        <v>1.0769230769230771</v>
      </c>
      <c r="U7" s="1">
        <v>1.2841048193971449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7.6365384615384594E-3</v>
      </c>
      <c r="C8" s="12">
        <v>0.375</v>
      </c>
      <c r="D8" s="12">
        <v>0.05</v>
      </c>
      <c r="E8" s="1">
        <v>0.18681172618324166</v>
      </c>
      <c r="F8" s="1">
        <v>0.33478798429594842</v>
      </c>
      <c r="G8" s="1">
        <v>11.345036549038308</v>
      </c>
      <c r="H8" s="1">
        <f t="shared" si="0"/>
        <v>1.2522039376878088E-3</v>
      </c>
      <c r="I8" s="1">
        <v>0.40581824904358232</v>
      </c>
      <c r="J8" s="1">
        <v>0.46</v>
      </c>
      <c r="K8" s="1">
        <v>0.41</v>
      </c>
      <c r="L8" s="1">
        <v>0.87</v>
      </c>
      <c r="M8" s="1">
        <v>0.1016</v>
      </c>
      <c r="N8" s="1">
        <v>0.34</v>
      </c>
      <c r="O8" s="7">
        <f t="shared" si="1"/>
        <v>0.21158332375226904</v>
      </c>
      <c r="P8" s="1">
        <f t="shared" si="2"/>
        <v>2.3199999999999998</v>
      </c>
      <c r="Q8" s="1">
        <f t="shared" si="3"/>
        <v>0.2709333333333333</v>
      </c>
      <c r="R8" s="1">
        <f t="shared" si="4"/>
        <v>0.90666666666666673</v>
      </c>
      <c r="S8" s="1">
        <f t="shared" si="5"/>
        <v>1.1219512195121952</v>
      </c>
      <c r="T8" s="1">
        <f t="shared" si="6"/>
        <v>1.1219512195121952</v>
      </c>
      <c r="U8" s="1">
        <v>1.1857718021146639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7.6365384615384594E-3</v>
      </c>
      <c r="C9" s="12">
        <v>0.375</v>
      </c>
      <c r="D9" s="12">
        <v>0.05</v>
      </c>
      <c r="E9" s="1">
        <v>0.20163460367723957</v>
      </c>
      <c r="F9" s="1">
        <v>0.32652297554986953</v>
      </c>
      <c r="G9" s="1">
        <v>11.599359110781956</v>
      </c>
      <c r="H9" s="1">
        <f t="shared" si="0"/>
        <v>1.2435462547492793E-3</v>
      </c>
      <c r="I9" s="1">
        <v>0.44910575705109856</v>
      </c>
      <c r="J9" s="1">
        <v>0.42</v>
      </c>
      <c r="K9" s="1">
        <v>0.39</v>
      </c>
      <c r="L9" s="1">
        <v>0.81</v>
      </c>
      <c r="M9" s="1">
        <v>9.5250000000000001E-2</v>
      </c>
      <c r="N9" s="1">
        <v>0.28999999999999998</v>
      </c>
      <c r="O9" s="7">
        <f t="shared" si="1"/>
        <v>0.23415233054969287</v>
      </c>
      <c r="P9" s="1">
        <f t="shared" si="2"/>
        <v>2.16</v>
      </c>
      <c r="Q9" s="1">
        <f t="shared" si="3"/>
        <v>0.254</v>
      </c>
      <c r="R9" s="1">
        <f t="shared" si="4"/>
        <v>0.77333333333333332</v>
      </c>
      <c r="S9" s="1">
        <f t="shared" si="5"/>
        <v>1.0769230769230769</v>
      </c>
      <c r="T9" s="1">
        <f t="shared" si="6"/>
        <v>1.0769230769230769</v>
      </c>
      <c r="U9" s="1">
        <v>1.3976116576769317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7.6365384615384594E-3</v>
      </c>
      <c r="C10" s="12">
        <v>0.375</v>
      </c>
      <c r="D10" s="12">
        <v>0.05</v>
      </c>
      <c r="E10" s="1">
        <v>0.21407124226745741</v>
      </c>
      <c r="F10" s="1">
        <v>0.33380107419634486</v>
      </c>
      <c r="G10" s="1">
        <v>12.858473587036089</v>
      </c>
      <c r="H10" s="1">
        <f t="shared" si="0"/>
        <v>1.2019849762547983E-3</v>
      </c>
      <c r="I10" s="1">
        <v>0.46641005146357695</v>
      </c>
      <c r="J10" s="1">
        <v>0.47</v>
      </c>
      <c r="K10" s="1">
        <v>0.39</v>
      </c>
      <c r="L10" s="1">
        <v>0.86</v>
      </c>
      <c r="M10" s="1">
        <v>8.8900000000000007E-2</v>
      </c>
      <c r="N10" s="1">
        <v>0.37</v>
      </c>
      <c r="O10" s="7">
        <f t="shared" si="1"/>
        <v>0.24317434997737711</v>
      </c>
      <c r="P10" s="1">
        <f t="shared" si="2"/>
        <v>2.2933333333333334</v>
      </c>
      <c r="Q10" s="1">
        <f t="shared" si="3"/>
        <v>0.23706666666666668</v>
      </c>
      <c r="R10" s="1">
        <f t="shared" si="4"/>
        <v>0.98666666666666669</v>
      </c>
      <c r="S10" s="1">
        <f t="shared" si="5"/>
        <v>1.2051282051282051</v>
      </c>
      <c r="T10" s="1">
        <f t="shared" si="6"/>
        <v>1.2051282051282051</v>
      </c>
      <c r="U10" s="1">
        <v>1.3330871079274811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7.6365384615384594E-3</v>
      </c>
      <c r="C11" s="12">
        <v>0.375</v>
      </c>
      <c r="D11" s="12">
        <v>0.05</v>
      </c>
      <c r="E11" s="1">
        <v>0.22461815830294055</v>
      </c>
      <c r="F11" s="1">
        <v>0.32444089212854843</v>
      </c>
      <c r="G11" s="1">
        <v>12.984521445106012</v>
      </c>
      <c r="H11" s="1">
        <f t="shared" si="0"/>
        <v>1.1979402523412252E-3</v>
      </c>
      <c r="I11" s="1">
        <v>0.50350823384874543</v>
      </c>
      <c r="J11" s="1">
        <v>0.44</v>
      </c>
      <c r="K11" s="1">
        <v>0.41</v>
      </c>
      <c r="L11" s="1">
        <v>0.85</v>
      </c>
      <c r="M11" s="1">
        <v>0.1143</v>
      </c>
      <c r="N11" s="1">
        <v>0.31</v>
      </c>
      <c r="O11" s="7">
        <f t="shared" si="1"/>
        <v>0.26251639965779661</v>
      </c>
      <c r="P11" s="1">
        <f t="shared" si="2"/>
        <v>2.2666666666666666</v>
      </c>
      <c r="Q11" s="1">
        <f t="shared" si="3"/>
        <v>0.30480000000000002</v>
      </c>
      <c r="R11" s="1">
        <f t="shared" si="4"/>
        <v>0.82666666666666666</v>
      </c>
      <c r="S11" s="1">
        <f t="shared" si="5"/>
        <v>1.0731707317073171</v>
      </c>
      <c r="T11" s="1">
        <f t="shared" si="6"/>
        <v>1.0731707317073171</v>
      </c>
      <c r="U11" s="1">
        <v>1.6096950841091391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7.6365384615384594E-3</v>
      </c>
      <c r="C12" s="12">
        <v>0.375</v>
      </c>
      <c r="D12" s="12">
        <v>0.05</v>
      </c>
      <c r="E12" s="1">
        <v>0.22817343227376691</v>
      </c>
      <c r="F12" s="1">
        <v>0.31033901882954285</v>
      </c>
      <c r="G12" s="1">
        <v>14.806405263069299</v>
      </c>
      <c r="H12" s="1">
        <f t="shared" si="0"/>
        <v>1.1417076807732054E-3</v>
      </c>
      <c r="I12" s="1">
        <v>0.53471946584991992</v>
      </c>
      <c r="J12" s="1">
        <v>0.34</v>
      </c>
      <c r="K12" s="1">
        <v>0.39</v>
      </c>
      <c r="L12" s="1">
        <v>0.73</v>
      </c>
      <c r="M12" s="1">
        <v>7.6200000000000004E-2</v>
      </c>
      <c r="N12" s="1">
        <v>0.23</v>
      </c>
      <c r="O12" s="7">
        <f t="shared" si="1"/>
        <v>0.27878914298753898</v>
      </c>
      <c r="P12" s="1">
        <f t="shared" si="2"/>
        <v>1.9466666666666665</v>
      </c>
      <c r="Q12" s="1">
        <f t="shared" si="3"/>
        <v>0.20320000000000002</v>
      </c>
      <c r="R12" s="1">
        <f t="shared" si="4"/>
        <v>0.6133333333333334</v>
      </c>
      <c r="S12" s="1">
        <f t="shared" si="5"/>
        <v>1.1470588235294117</v>
      </c>
      <c r="T12" s="1">
        <f t="shared" si="6"/>
        <v>0.87179487179487181</v>
      </c>
      <c r="U12" s="1">
        <v>1.5176216555969009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7.6365384615384594E-3</v>
      </c>
      <c r="C13" s="12">
        <v>0.375</v>
      </c>
      <c r="D13" s="12">
        <v>0.05</v>
      </c>
      <c r="E13" s="1">
        <v>0.2768593524426905</v>
      </c>
      <c r="F13" s="1">
        <v>0.35687409611487958</v>
      </c>
      <c r="G13" s="1">
        <v>13.648052136103265</v>
      </c>
      <c r="H13" s="1">
        <f t="shared" si="0"/>
        <v>1.1769840111431878E-3</v>
      </c>
      <c r="I13" s="1">
        <v>0.56421090382850436</v>
      </c>
      <c r="J13" s="1">
        <v>0.24</v>
      </c>
      <c r="K13" s="1">
        <v>0.32</v>
      </c>
      <c r="L13" s="1">
        <v>0.56000000000000005</v>
      </c>
      <c r="M13" s="1">
        <v>0.10795</v>
      </c>
      <c r="N13" s="1">
        <v>0.18</v>
      </c>
      <c r="O13" s="7">
        <f t="shared" si="1"/>
        <v>0.29416522941156936</v>
      </c>
      <c r="P13" s="1">
        <f t="shared" si="2"/>
        <v>1.4933333333333334</v>
      </c>
      <c r="Q13" s="1">
        <f t="shared" si="3"/>
        <v>0.28786666666666666</v>
      </c>
      <c r="R13" s="1">
        <f t="shared" si="4"/>
        <v>0.48</v>
      </c>
      <c r="S13" s="1">
        <f t="shared" si="5"/>
        <v>1.3333333333333335</v>
      </c>
      <c r="T13" s="1">
        <f t="shared" si="6"/>
        <v>0.75</v>
      </c>
      <c r="U13" s="1">
        <v>1.2927722247471931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7.6365384615384594E-3</v>
      </c>
      <c r="C14" s="12">
        <v>0.375</v>
      </c>
      <c r="D14" s="12">
        <v>0.05</v>
      </c>
      <c r="E14" s="1">
        <v>0.28050410190070879</v>
      </c>
      <c r="F14" s="1">
        <v>0.33703081036185534</v>
      </c>
      <c r="G14" s="1">
        <v>14.210212707519476</v>
      </c>
      <c r="H14" s="1">
        <f t="shared" si="0"/>
        <v>1.1596606737059219E-3</v>
      </c>
      <c r="I14" s="1">
        <v>0.60529475919868081</v>
      </c>
      <c r="J14" s="1">
        <v>0.31</v>
      </c>
      <c r="K14" s="1">
        <v>0.27</v>
      </c>
      <c r="L14" s="1">
        <v>0.58000000000000007</v>
      </c>
      <c r="M14" s="1">
        <v>0.13335</v>
      </c>
      <c r="N14" s="1">
        <v>0.17</v>
      </c>
      <c r="O14" s="7">
        <f t="shared" si="1"/>
        <v>0.31558530771575105</v>
      </c>
      <c r="P14" s="1">
        <f t="shared" si="2"/>
        <v>1.5466666666666669</v>
      </c>
      <c r="Q14" s="1">
        <f t="shared" si="3"/>
        <v>0.35559999999999997</v>
      </c>
      <c r="R14" s="1">
        <f t="shared" si="4"/>
        <v>0.45333333333333337</v>
      </c>
      <c r="S14" s="1">
        <f t="shared" si="5"/>
        <v>1.1481481481481481</v>
      </c>
      <c r="T14" s="1">
        <f t="shared" si="6"/>
        <v>1.1481481481481481</v>
      </c>
      <c r="U14" s="1">
        <v>1.1539491533772845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7.6365384615384594E-3</v>
      </c>
      <c r="C15" s="12">
        <v>0.375</v>
      </c>
      <c r="D15" s="12">
        <v>0.05</v>
      </c>
      <c r="E15" s="1">
        <v>0.28560673609019255</v>
      </c>
      <c r="F15" s="1">
        <v>0.3271572174795323</v>
      </c>
      <c r="G15" s="1">
        <v>13.09459972381587</v>
      </c>
      <c r="H15" s="1">
        <f t="shared" si="0"/>
        <v>1.1944247847434331E-3</v>
      </c>
      <c r="I15" s="1">
        <v>0.63490572356628949</v>
      </c>
      <c r="J15" s="1">
        <v>0.28000000000000003</v>
      </c>
      <c r="K15" s="1">
        <v>0.33</v>
      </c>
      <c r="L15" s="1">
        <v>0.6100000000000001</v>
      </c>
      <c r="M15" s="1">
        <v>0.127</v>
      </c>
      <c r="N15" s="1">
        <v>0.25</v>
      </c>
      <c r="O15" s="7">
        <f t="shared" si="1"/>
        <v>0.33102371216201293</v>
      </c>
      <c r="P15" s="1">
        <f t="shared" si="2"/>
        <v>1.6266666666666669</v>
      </c>
      <c r="Q15" s="1">
        <f t="shared" si="3"/>
        <v>0.33866666666666667</v>
      </c>
      <c r="R15" s="1">
        <f t="shared" si="4"/>
        <v>0.66666666666666663</v>
      </c>
      <c r="S15" s="1">
        <f t="shared" si="5"/>
        <v>1.1785714285714286</v>
      </c>
      <c r="T15" s="1">
        <f t="shared" si="6"/>
        <v>0.84848484848484851</v>
      </c>
      <c r="U15" s="1">
        <v>1.8088568472420294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7.6365384615384594E-3</v>
      </c>
      <c r="C16" s="12">
        <v>0.375</v>
      </c>
      <c r="D16" s="12">
        <v>0.05</v>
      </c>
      <c r="E16" s="1">
        <v>0.31574153189285803</v>
      </c>
      <c r="F16" s="1">
        <v>0.34183816913811049</v>
      </c>
      <c r="G16" s="1">
        <v>15.013255255562854</v>
      </c>
      <c r="H16" s="1">
        <f t="shared" si="0"/>
        <v>1.1355773407621349E-3</v>
      </c>
      <c r="I16" s="1">
        <v>0.67175121371601942</v>
      </c>
      <c r="J16" s="1">
        <v>0.33</v>
      </c>
      <c r="K16" s="1">
        <v>0.28499999999999998</v>
      </c>
      <c r="L16" s="1">
        <v>0.61499999999999999</v>
      </c>
      <c r="M16" s="1">
        <v>0.14605000000000001</v>
      </c>
      <c r="N16" s="1">
        <v>0.2</v>
      </c>
      <c r="O16" s="7">
        <f t="shared" si="1"/>
        <v>0.35023401453144654</v>
      </c>
      <c r="P16" s="1">
        <f t="shared" si="2"/>
        <v>1.64</v>
      </c>
      <c r="Q16" s="1">
        <f t="shared" si="3"/>
        <v>0.38946666666666668</v>
      </c>
      <c r="R16" s="1">
        <f t="shared" si="4"/>
        <v>0.53333333333333333</v>
      </c>
      <c r="S16" s="1">
        <f t="shared" si="5"/>
        <v>1.1578947368421053</v>
      </c>
      <c r="T16" s="1">
        <f t="shared" si="6"/>
        <v>1.1578947368421053</v>
      </c>
      <c r="U16" s="1">
        <v>1.5863873788970411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7.6365384615384594E-3</v>
      </c>
      <c r="C17" s="12">
        <v>0.375</v>
      </c>
      <c r="D17" s="12">
        <v>0.05</v>
      </c>
      <c r="E17" s="1">
        <v>0.32696054564860877</v>
      </c>
      <c r="F17" s="1">
        <v>0.34286151552211042</v>
      </c>
      <c r="G17" s="1">
        <v>14.27213310060041</v>
      </c>
      <c r="H17" s="1">
        <f t="shared" si="0"/>
        <v>1.1577762194919581E-3</v>
      </c>
      <c r="I17" s="1">
        <v>0.69354382740313181</v>
      </c>
      <c r="J17" s="1">
        <v>0.32</v>
      </c>
      <c r="K17" s="1">
        <v>0.28000000000000003</v>
      </c>
      <c r="L17" s="1">
        <v>0.60000000000000009</v>
      </c>
      <c r="M17" s="1">
        <v>0.1651</v>
      </c>
      <c r="N17" s="1">
        <v>0.24</v>
      </c>
      <c r="O17" s="7">
        <f t="shared" si="1"/>
        <v>0.36159612958673387</v>
      </c>
      <c r="P17" s="1">
        <f t="shared" si="2"/>
        <v>1.6000000000000003</v>
      </c>
      <c r="Q17" s="1">
        <f t="shared" si="3"/>
        <v>0.44026666666666664</v>
      </c>
      <c r="R17" s="1">
        <f t="shared" si="4"/>
        <v>0.64</v>
      </c>
      <c r="S17" s="1">
        <f t="shared" si="5"/>
        <v>1.1428571428571428</v>
      </c>
      <c r="T17" s="1">
        <f t="shared" si="6"/>
        <v>1.1428571428571428</v>
      </c>
      <c r="U17" s="1">
        <v>1.7555044465784213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7.6365384615384594E-3</v>
      </c>
      <c r="C18" s="12">
        <v>0.375</v>
      </c>
      <c r="D18" s="12">
        <v>0.05</v>
      </c>
      <c r="E18" s="1">
        <v>0.33056964026821195</v>
      </c>
      <c r="F18" s="1">
        <v>0.32862761212811731</v>
      </c>
      <c r="G18" s="1">
        <v>14.19834442138667</v>
      </c>
      <c r="H18" s="1">
        <f>2.414*10^(-5)*10^(247.8/(G18+273.15-140))</f>
        <v>1.160022398395555E-3</v>
      </c>
      <c r="I18" s="1">
        <v>0.73157055268289506</v>
      </c>
      <c r="J18" s="1">
        <v>0.34</v>
      </c>
      <c r="K18" s="1">
        <v>0.28000000000000003</v>
      </c>
      <c r="L18" s="1">
        <v>0.62000000000000011</v>
      </c>
      <c r="M18" s="1">
        <v>0.17144999999999999</v>
      </c>
      <c r="N18" s="1">
        <v>0.245</v>
      </c>
      <c r="O18" s="7">
        <f t="shared" si="1"/>
        <v>0.38142229793936178</v>
      </c>
      <c r="P18" s="1">
        <f t="shared" si="2"/>
        <v>1.6533333333333335</v>
      </c>
      <c r="Q18" s="1">
        <f t="shared" si="3"/>
        <v>0.4572</v>
      </c>
      <c r="R18" s="1">
        <f t="shared" si="4"/>
        <v>0.65333333333333332</v>
      </c>
      <c r="S18" s="1">
        <f t="shared" si="5"/>
        <v>1.2142857142857142</v>
      </c>
      <c r="T18" s="1">
        <f t="shared" si="6"/>
        <v>1.2142857142857142</v>
      </c>
      <c r="U18" s="1">
        <v>1.7676379616169859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7.6365384615384594E-3</v>
      </c>
      <c r="C19" s="12">
        <v>0.375</v>
      </c>
      <c r="D19" s="12">
        <v>0.05</v>
      </c>
      <c r="E19" s="1">
        <v>0.33130627107386795</v>
      </c>
      <c r="F19" s="1">
        <v>0.31223056355883599</v>
      </c>
      <c r="G19" s="1">
        <v>15.640101579519365</v>
      </c>
      <c r="H19" s="1">
        <f t="shared" si="0"/>
        <v>1.117302148199906E-3</v>
      </c>
      <c r="I19" s="1">
        <v>0.7717054108351098</v>
      </c>
      <c r="J19" s="1">
        <v>0.26</v>
      </c>
      <c r="K19" s="1">
        <v>0.31</v>
      </c>
      <c r="L19" s="1">
        <v>0.57000000000000006</v>
      </c>
      <c r="M19" s="1">
        <v>0.1651</v>
      </c>
      <c r="N19" s="1">
        <v>0.25</v>
      </c>
      <c r="O19" s="7">
        <f t="shared" si="1"/>
        <v>0.4023475932068486</v>
      </c>
      <c r="P19" s="1">
        <f t="shared" si="2"/>
        <v>1.5200000000000002</v>
      </c>
      <c r="Q19" s="1">
        <f t="shared" si="3"/>
        <v>0.44026666666666664</v>
      </c>
      <c r="R19" s="1">
        <f t="shared" si="4"/>
        <v>0.66666666666666663</v>
      </c>
      <c r="S19" s="1">
        <f t="shared" si="5"/>
        <v>1.1923076923076923</v>
      </c>
      <c r="T19" s="1">
        <f t="shared" si="6"/>
        <v>0.83870967741935487</v>
      </c>
      <c r="U19" s="1">
        <v>2.6744746318508557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7.6365384615384594E-3</v>
      </c>
      <c r="C20" s="12">
        <v>0.375</v>
      </c>
      <c r="D20" s="12">
        <v>0.05</v>
      </c>
      <c r="E20" s="1">
        <v>0.37854658174263978</v>
      </c>
      <c r="F20" s="1">
        <v>0.34459578277526742</v>
      </c>
      <c r="G20" s="1">
        <v>15.072042179107623</v>
      </c>
      <c r="H20" s="1">
        <f>2.414*10^(-5)*10^(247.8/(G20+273.15-140))</f>
        <v>1.1338442172422263E-3</v>
      </c>
      <c r="I20" s="1">
        <v>0.79892621635269045</v>
      </c>
      <c r="J20" s="1">
        <v>0.24</v>
      </c>
      <c r="K20" s="1">
        <v>0.26</v>
      </c>
      <c r="L20" s="1">
        <v>0.5</v>
      </c>
      <c r="M20" s="1">
        <v>0.17144999999999999</v>
      </c>
      <c r="N20" s="1">
        <v>0.22</v>
      </c>
      <c r="O20" s="7">
        <f t="shared" si="1"/>
        <v>0.41653982955944613</v>
      </c>
      <c r="P20" s="1">
        <f t="shared" si="2"/>
        <v>1.3333333333333333</v>
      </c>
      <c r="Q20" s="1">
        <f t="shared" si="3"/>
        <v>0.4572</v>
      </c>
      <c r="R20" s="1">
        <f t="shared" si="4"/>
        <v>0.58666666666666667</v>
      </c>
      <c r="S20" s="1">
        <f t="shared" si="5"/>
        <v>1.0833333333333335</v>
      </c>
      <c r="T20" s="1">
        <f t="shared" si="6"/>
        <v>0.92307692307692302</v>
      </c>
      <c r="U20" s="1">
        <v>1.968889184229256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7.6365384615384594E-3</v>
      </c>
      <c r="C21" s="12">
        <v>0.375</v>
      </c>
      <c r="D21" s="12">
        <v>0.05</v>
      </c>
      <c r="E21" s="1">
        <v>0.38123259600003073</v>
      </c>
      <c r="F21" s="1">
        <v>0.32953123573088294</v>
      </c>
      <c r="G21" s="1">
        <v>14.826102156388087</v>
      </c>
      <c r="H21" s="1">
        <f>2.414*10^(-5)*10^(247.8/(G21+273.15-140))</f>
        <v>1.1411217681832958E-3</v>
      </c>
      <c r="I21" s="1">
        <v>0.84137720420723072</v>
      </c>
      <c r="J21" s="1">
        <v>0.28999999999999998</v>
      </c>
      <c r="K21" s="1">
        <v>0.255</v>
      </c>
      <c r="L21" s="1">
        <v>0.54499999999999993</v>
      </c>
      <c r="M21" s="1">
        <v>0.15240000000000001</v>
      </c>
      <c r="N21" s="1">
        <v>0.20499999999999999</v>
      </c>
      <c r="O21" s="7">
        <f>I21/SQRT(C21*9.81)</f>
        <v>0.4386726960039668</v>
      </c>
      <c r="P21" s="1">
        <f>L21/C21</f>
        <v>1.4533333333333331</v>
      </c>
      <c r="Q21" s="1">
        <f>M21/C21</f>
        <v>0.40640000000000004</v>
      </c>
      <c r="R21" s="1">
        <f>N21/C21</f>
        <v>0.54666666666666663</v>
      </c>
      <c r="S21" s="1">
        <f>MAX(J21:K21)/MIN(J21:K21)</f>
        <v>1.1372549019607843</v>
      </c>
      <c r="T21" s="1">
        <f>J21/K21</f>
        <v>1.1372549019607843</v>
      </c>
      <c r="U21" s="1">
        <v>1.7382884723769363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7.6365384615384594E-3</v>
      </c>
      <c r="C22" s="12">
        <v>0.375</v>
      </c>
      <c r="D22" s="12">
        <v>0.05</v>
      </c>
      <c r="E22" s="1">
        <v>0.41831633596032153</v>
      </c>
      <c r="F22" s="1">
        <v>0.34809942179566195</v>
      </c>
      <c r="G22" s="1">
        <v>16.578669956752183</v>
      </c>
      <c r="H22" s="1">
        <f>2.414*10^(-5)*10^(247.8/(G22+273.15-140))</f>
        <v>1.0907643346119782E-3</v>
      </c>
      <c r="I22" s="1">
        <v>0.87397462755678967</v>
      </c>
      <c r="J22" s="1">
        <v>0.22500000000000001</v>
      </c>
      <c r="K22" s="1">
        <v>0.26</v>
      </c>
      <c r="L22" s="1">
        <v>0.48499999999999999</v>
      </c>
      <c r="M22" s="1">
        <v>0.17780000000000001</v>
      </c>
      <c r="N22" s="1">
        <v>0.14000000000000001</v>
      </c>
      <c r="O22" s="7">
        <f>I22/SQRT(C22*9.81)</f>
        <v>0.45566816428148826</v>
      </c>
      <c r="P22" s="1">
        <f>L22/C22</f>
        <v>1.2933333333333332</v>
      </c>
      <c r="Q22" s="1">
        <f>M22/C22</f>
        <v>0.47413333333333335</v>
      </c>
      <c r="R22" s="1">
        <f>N22/C22</f>
        <v>0.37333333333333335</v>
      </c>
      <c r="S22" s="1">
        <f>MAX(J22:K22)/MIN(J22:K22)</f>
        <v>1.1555555555555557</v>
      </c>
      <c r="T22" s="1">
        <f>J22/K22</f>
        <v>0.86538461538461542</v>
      </c>
      <c r="U22" s="1">
        <v>2.2455022872678998</v>
      </c>
      <c r="V22" s="1"/>
      <c r="W22" s="1"/>
      <c r="X22" s="1"/>
      <c r="Y22" s="1"/>
      <c r="Z22" s="1"/>
    </row>
    <row r="23" spans="1:26" x14ac:dyDescent="0.3">
      <c r="A23" s="5" t="s">
        <v>41</v>
      </c>
      <c r="B23" s="12">
        <v>7.6365384615384594E-3</v>
      </c>
      <c r="C23" s="12">
        <v>0.375</v>
      </c>
      <c r="D23" s="12">
        <v>0.05</v>
      </c>
      <c r="E23" s="1">
        <v>0.40506441142066213</v>
      </c>
      <c r="F23" s="1">
        <v>0.32261100588766761</v>
      </c>
      <c r="G23" s="1">
        <v>13.896526753902386</v>
      </c>
      <c r="H23" s="1">
        <f>2.414*10^(-5)*10^(247.8/(G23+273.15-140))</f>
        <v>1.1692790738428362E-3</v>
      </c>
      <c r="I23" s="1">
        <v>0.91315018346771271</v>
      </c>
      <c r="J23" s="1">
        <v>0.23</v>
      </c>
      <c r="K23" s="1">
        <v>0.3</v>
      </c>
      <c r="L23" s="1">
        <v>0.53</v>
      </c>
      <c r="M23" s="1">
        <v>0.21590000000000001</v>
      </c>
      <c r="N23" s="1">
        <v>0.19</v>
      </c>
      <c r="O23" s="7">
        <f>I23/SQRT(C23*9.81)</f>
        <v>0.47609330373495273</v>
      </c>
      <c r="P23" s="1">
        <f>L23/C23</f>
        <v>1.4133333333333333</v>
      </c>
      <c r="Q23" s="1">
        <f>M23/C23</f>
        <v>0.57573333333333332</v>
      </c>
      <c r="R23" s="1">
        <f>N23/C23</f>
        <v>0.50666666666666671</v>
      </c>
      <c r="S23" s="1">
        <f>MAX(J23:K23)/MIN(J23:K23)</f>
        <v>1.3043478260869563</v>
      </c>
      <c r="T23" s="1">
        <f>J23/K23</f>
        <v>0.76666666666666672</v>
      </c>
      <c r="U23" s="1">
        <v>2.3464016312868052</v>
      </c>
      <c r="V23" s="1"/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6" sqref="B16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9.6458734939759028E-3</v>
      </c>
      <c r="C3" s="12">
        <v>0.375</v>
      </c>
      <c r="D3" s="12">
        <v>0.05</v>
      </c>
      <c r="E3" s="1">
        <v>0.10605722039353822</v>
      </c>
      <c r="F3" s="1">
        <v>0.31714825072300357</v>
      </c>
      <c r="G3" s="1">
        <v>9.5731098898525868</v>
      </c>
      <c r="H3" s="1">
        <f>2.414*10^(-5)*10^(247.8/(G3+273.15-140))</f>
        <v>1.3151226247222118E-3</v>
      </c>
      <c r="I3" s="1">
        <v>0.24320652485622757</v>
      </c>
      <c r="J3" s="1">
        <v>0.51</v>
      </c>
      <c r="K3" s="1">
        <v>0.47</v>
      </c>
      <c r="L3" s="1">
        <v>0.98</v>
      </c>
      <c r="M3" s="1">
        <v>3.8100000000000002E-2</v>
      </c>
      <c r="N3" s="1">
        <v>0.42</v>
      </c>
      <c r="O3" s="7">
        <f>I3/SQRT(C3*9.81)</f>
        <v>0.12680170250745218</v>
      </c>
      <c r="P3" s="1">
        <f>L3/C3</f>
        <v>2.6133333333333333</v>
      </c>
      <c r="Q3" s="1">
        <f>M3/C3</f>
        <v>0.10160000000000001</v>
      </c>
      <c r="R3" s="1">
        <f>N3/C3</f>
        <v>1.1199999999999999</v>
      </c>
      <c r="S3" s="1">
        <f>MAX(J3:K3)/MIN(J3:K3)</f>
        <v>1.0851063829787235</v>
      </c>
      <c r="T3" s="1">
        <f>J3/K3</f>
        <v>1.0851063829787235</v>
      </c>
      <c r="U3" s="1">
        <v>1.3871340431156032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9.6458734939759028E-3</v>
      </c>
      <c r="C4" s="12">
        <v>0.375</v>
      </c>
      <c r="D4" s="12">
        <v>0.05</v>
      </c>
      <c r="E4" s="1">
        <v>0.11052611694642167</v>
      </c>
      <c r="F4" s="1">
        <v>0.28530527314761395</v>
      </c>
      <c r="G4" s="1">
        <v>9.8011448681354523</v>
      </c>
      <c r="H4" s="1">
        <f t="shared" ref="H4:H19" si="0">2.414*10^(-5)*10^(247.8/(G4+273.15-140))</f>
        <v>1.3067623857005222E-3</v>
      </c>
      <c r="I4" s="1">
        <v>0.28174253360154111</v>
      </c>
      <c r="J4" s="1">
        <v>0.53</v>
      </c>
      <c r="K4" s="1">
        <v>0.495</v>
      </c>
      <c r="L4" s="1">
        <v>1.0249999999999999</v>
      </c>
      <c r="M4" s="1">
        <v>4.4450000000000003E-2</v>
      </c>
      <c r="N4" s="1">
        <v>0.48</v>
      </c>
      <c r="O4" s="7">
        <f t="shared" ref="O4:O20" si="1">I4/SQRT(C4*9.81)</f>
        <v>0.14689339831880616</v>
      </c>
      <c r="P4" s="1">
        <f t="shared" ref="P4:P20" si="2">L4/C4</f>
        <v>2.7333333333333329</v>
      </c>
      <c r="Q4" s="1">
        <f t="shared" ref="Q4:Q20" si="3">M4/C4</f>
        <v>0.11853333333333334</v>
      </c>
      <c r="R4" s="1">
        <f t="shared" ref="R4:R20" si="4">N4/C4</f>
        <v>1.28</v>
      </c>
      <c r="S4" s="1">
        <f t="shared" ref="S4:S20" si="5">MAX(J4:K4)/MIN(J4:K4)</f>
        <v>1.0707070707070707</v>
      </c>
      <c r="T4" s="1">
        <f t="shared" ref="T4:T20" si="6">J4/K4</f>
        <v>1.0707070707070707</v>
      </c>
      <c r="U4" s="1">
        <v>1.3694476043317383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9.6458734939759028E-3</v>
      </c>
      <c r="C5" s="12">
        <v>0.375</v>
      </c>
      <c r="D5" s="12">
        <v>0.05</v>
      </c>
      <c r="E5" s="1">
        <v>0.16165970231389681</v>
      </c>
      <c r="F5" s="1">
        <v>0.37653464547600807</v>
      </c>
      <c r="G5" s="1">
        <v>10.359543940600179</v>
      </c>
      <c r="H5" s="1">
        <f t="shared" si="0"/>
        <v>1.2866241332560469E-3</v>
      </c>
      <c r="I5" s="1">
        <v>0.31224402323800587</v>
      </c>
      <c r="J5" s="1">
        <v>0.49</v>
      </c>
      <c r="K5" s="1">
        <v>0.46</v>
      </c>
      <c r="L5" s="1">
        <v>0.95</v>
      </c>
      <c r="M5" s="1">
        <v>5.7149999999999999E-2</v>
      </c>
      <c r="N5" s="1">
        <v>0.4</v>
      </c>
      <c r="O5" s="7">
        <f t="shared" si="1"/>
        <v>0.16279610001319331</v>
      </c>
      <c r="P5" s="1">
        <f t="shared" si="2"/>
        <v>2.5333333333333332</v>
      </c>
      <c r="Q5" s="1">
        <f t="shared" si="3"/>
        <v>0.15240000000000001</v>
      </c>
      <c r="R5" s="1">
        <f t="shared" si="4"/>
        <v>1.0666666666666667</v>
      </c>
      <c r="S5" s="1">
        <f t="shared" si="5"/>
        <v>1.0652173913043477</v>
      </c>
      <c r="T5" s="1">
        <f t="shared" si="6"/>
        <v>1.0652173913043477</v>
      </c>
      <c r="U5" s="1">
        <v>1.1902318808851697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9.6458734939759028E-3</v>
      </c>
      <c r="C6" s="12">
        <v>0.375</v>
      </c>
      <c r="D6" s="12">
        <v>0.05</v>
      </c>
      <c r="E6" s="1">
        <v>0.16301913991563774</v>
      </c>
      <c r="F6" s="1">
        <v>0.34873261804032168</v>
      </c>
      <c r="G6" s="1">
        <v>10.905164241790718</v>
      </c>
      <c r="H6" s="1">
        <f t="shared" si="0"/>
        <v>1.2673939395570365E-3</v>
      </c>
      <c r="I6" s="1">
        <v>0.33997214011793969</v>
      </c>
      <c r="J6" s="1">
        <v>0.39</v>
      </c>
      <c r="K6" s="1">
        <v>0.49</v>
      </c>
      <c r="L6" s="1">
        <v>0.88</v>
      </c>
      <c r="M6" s="1">
        <v>6.3500000000000001E-2</v>
      </c>
      <c r="N6" s="1">
        <v>0.46</v>
      </c>
      <c r="O6" s="7">
        <f t="shared" si="1"/>
        <v>0.17725283562001845</v>
      </c>
      <c r="P6" s="1">
        <f t="shared" si="2"/>
        <v>2.3466666666666667</v>
      </c>
      <c r="Q6" s="1">
        <f t="shared" si="3"/>
        <v>0.16933333333333334</v>
      </c>
      <c r="R6" s="1">
        <f t="shared" si="4"/>
        <v>1.2266666666666668</v>
      </c>
      <c r="S6" s="1">
        <f t="shared" si="5"/>
        <v>1.2564102564102564</v>
      </c>
      <c r="T6" s="1">
        <f t="shared" si="6"/>
        <v>0.79591836734693877</v>
      </c>
      <c r="U6" s="1">
        <v>1.2216256573718041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9.6458734939759028E-3</v>
      </c>
      <c r="C7" s="12">
        <v>0.375</v>
      </c>
      <c r="D7" s="12">
        <v>0.05</v>
      </c>
      <c r="E7" s="1">
        <v>0.16374652783432125</v>
      </c>
      <c r="F7" s="1">
        <v>0.32682082471342777</v>
      </c>
      <c r="G7" s="1">
        <v>9.8283273969377678</v>
      </c>
      <c r="H7" s="1">
        <f t="shared" si="0"/>
        <v>1.3057711410571144E-3</v>
      </c>
      <c r="I7" s="1">
        <v>0.36438431970768326</v>
      </c>
      <c r="J7" s="1">
        <v>0.51</v>
      </c>
      <c r="K7" s="1">
        <v>0.45</v>
      </c>
      <c r="L7" s="1">
        <v>0.96</v>
      </c>
      <c r="M7" s="1">
        <v>6.3500000000000001E-2</v>
      </c>
      <c r="N7" s="1">
        <v>0.37</v>
      </c>
      <c r="O7" s="7">
        <f t="shared" si="1"/>
        <v>0.18998072577727093</v>
      </c>
      <c r="P7" s="1">
        <f t="shared" si="2"/>
        <v>2.56</v>
      </c>
      <c r="Q7" s="1">
        <f t="shared" si="3"/>
        <v>0.16933333333333334</v>
      </c>
      <c r="R7" s="1">
        <f t="shared" si="4"/>
        <v>0.98666666666666669</v>
      </c>
      <c r="S7" s="1">
        <f t="shared" si="5"/>
        <v>1.1333333333333333</v>
      </c>
      <c r="T7" s="1">
        <f t="shared" si="6"/>
        <v>1.1333333333333333</v>
      </c>
      <c r="U7" s="1">
        <v>1.4113900447990724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9.6458734939759028E-3</v>
      </c>
      <c r="C8" s="12">
        <v>0.375</v>
      </c>
      <c r="D8" s="12">
        <v>0.05</v>
      </c>
      <c r="E8" s="1">
        <v>0.18898533226607883</v>
      </c>
      <c r="F8" s="1">
        <v>0.33544611101201449</v>
      </c>
      <c r="G8" s="1">
        <v>10.137451962062249</v>
      </c>
      <c r="H8" s="1">
        <f t="shared" si="0"/>
        <v>1.2945775086678133E-3</v>
      </c>
      <c r="I8" s="1">
        <v>0.40973459968588199</v>
      </c>
      <c r="J8" s="1">
        <v>0.43</v>
      </c>
      <c r="K8" s="1">
        <v>0.38</v>
      </c>
      <c r="L8" s="1">
        <v>0.81</v>
      </c>
      <c r="M8" s="1">
        <v>6.9849999999999995E-2</v>
      </c>
      <c r="N8" s="1">
        <v>0.28000000000000003</v>
      </c>
      <c r="O8" s="7">
        <f t="shared" si="1"/>
        <v>0.21362520946793115</v>
      </c>
      <c r="P8" s="1">
        <f t="shared" si="2"/>
        <v>2.16</v>
      </c>
      <c r="Q8" s="1">
        <f t="shared" si="3"/>
        <v>0.18626666666666666</v>
      </c>
      <c r="R8" s="1">
        <f t="shared" si="4"/>
        <v>0.7466666666666667</v>
      </c>
      <c r="S8" s="1">
        <f t="shared" si="5"/>
        <v>1.131578947368421</v>
      </c>
      <c r="T8" s="1">
        <f t="shared" si="6"/>
        <v>1.131578947368421</v>
      </c>
      <c r="U8" s="1">
        <v>1.3399764483096777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9.6458734939759028E-3</v>
      </c>
      <c r="C9" s="12">
        <v>0.375</v>
      </c>
      <c r="D9" s="12">
        <v>0.05</v>
      </c>
      <c r="E9" s="1">
        <v>0.20045660412389441</v>
      </c>
      <c r="F9" s="1">
        <v>0.32753541932353941</v>
      </c>
      <c r="G9" s="1">
        <v>11.861131350199333</v>
      </c>
      <c r="H9" s="1">
        <f t="shared" si="0"/>
        <v>1.234728860157943E-3</v>
      </c>
      <c r="I9" s="1">
        <v>0.44510185030403115</v>
      </c>
      <c r="J9" s="1">
        <v>0.42</v>
      </c>
      <c r="K9" s="1">
        <v>0.49</v>
      </c>
      <c r="L9" s="1">
        <v>0.90999999999999992</v>
      </c>
      <c r="M9" s="1">
        <v>9.5250000000000001E-2</v>
      </c>
      <c r="N9" s="1">
        <v>0.28999999999999998</v>
      </c>
      <c r="O9" s="7">
        <f t="shared" si="1"/>
        <v>0.23206479530568841</v>
      </c>
      <c r="P9" s="1">
        <f t="shared" si="2"/>
        <v>2.4266666666666663</v>
      </c>
      <c r="Q9" s="1">
        <f t="shared" si="3"/>
        <v>0.254</v>
      </c>
      <c r="R9" s="1">
        <f t="shared" si="4"/>
        <v>0.77333333333333332</v>
      </c>
      <c r="S9" s="1">
        <f t="shared" si="5"/>
        <v>1.1666666666666667</v>
      </c>
      <c r="T9" s="1">
        <f t="shared" si="6"/>
        <v>0.8571428571428571</v>
      </c>
      <c r="U9" s="1">
        <v>1.3652651497798163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9.6458734939759028E-3</v>
      </c>
      <c r="C10" s="12">
        <v>0.375</v>
      </c>
      <c r="D10" s="12">
        <v>0.05</v>
      </c>
      <c r="E10" s="1">
        <v>0.21410214537826291</v>
      </c>
      <c r="F10" s="1">
        <v>0.33297032157645051</v>
      </c>
      <c r="G10" s="1">
        <v>12.925766164606221</v>
      </c>
      <c r="H10" s="1">
        <f t="shared" si="0"/>
        <v>1.1998230737531165E-3</v>
      </c>
      <c r="I10" s="1">
        <v>0.46764123134752056</v>
      </c>
      <c r="J10" s="1">
        <v>0.39500000000000002</v>
      </c>
      <c r="K10" s="1">
        <v>0.45</v>
      </c>
      <c r="L10" s="1">
        <v>0.84499999999999997</v>
      </c>
      <c r="M10" s="1">
        <v>0.1016</v>
      </c>
      <c r="N10" s="1">
        <v>0.31</v>
      </c>
      <c r="O10" s="7">
        <f t="shared" si="1"/>
        <v>0.24381625588623076</v>
      </c>
      <c r="P10" s="1">
        <f t="shared" si="2"/>
        <v>2.2533333333333334</v>
      </c>
      <c r="Q10" s="1">
        <f t="shared" si="3"/>
        <v>0.2709333333333333</v>
      </c>
      <c r="R10" s="1">
        <f t="shared" si="4"/>
        <v>0.82666666666666666</v>
      </c>
      <c r="S10" s="1">
        <f t="shared" si="5"/>
        <v>1.139240506329114</v>
      </c>
      <c r="T10" s="1">
        <f t="shared" si="6"/>
        <v>0.87777777777777777</v>
      </c>
      <c r="U10" s="1">
        <v>1.4839039926475022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9.6458734939759028E-3</v>
      </c>
      <c r="C11" s="12">
        <v>0.375</v>
      </c>
      <c r="D11" s="12">
        <v>0.05</v>
      </c>
      <c r="E11" s="1">
        <v>0.22597769412631777</v>
      </c>
      <c r="F11" s="1">
        <v>0.32451967699806566</v>
      </c>
      <c r="G11" s="1">
        <v>13.131537954012494</v>
      </c>
      <c r="H11" s="1">
        <f t="shared" si="0"/>
        <v>1.1932486187746592E-3</v>
      </c>
      <c r="I11" s="1">
        <v>0.50643281612482594</v>
      </c>
      <c r="J11" s="1">
        <v>0.32</v>
      </c>
      <c r="K11" s="1">
        <v>0.4</v>
      </c>
      <c r="L11" s="1">
        <v>0.72</v>
      </c>
      <c r="M11" s="1">
        <v>0.12064999999999999</v>
      </c>
      <c r="N11" s="1">
        <v>0.23</v>
      </c>
      <c r="O11" s="7">
        <f t="shared" si="1"/>
        <v>0.26404120254682006</v>
      </c>
      <c r="P11" s="1">
        <f t="shared" si="2"/>
        <v>1.92</v>
      </c>
      <c r="Q11" s="1">
        <f t="shared" si="3"/>
        <v>0.32173333333333332</v>
      </c>
      <c r="R11" s="1">
        <f t="shared" si="4"/>
        <v>0.6133333333333334</v>
      </c>
      <c r="S11" s="1">
        <f t="shared" si="5"/>
        <v>1.25</v>
      </c>
      <c r="T11" s="1">
        <f t="shared" si="6"/>
        <v>0.79999999999999993</v>
      </c>
      <c r="U11" s="1">
        <v>1.6421812145882153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9.6458734939759028E-3</v>
      </c>
      <c r="C12" s="12">
        <v>0.375</v>
      </c>
      <c r="D12" s="12">
        <v>0.05</v>
      </c>
      <c r="E12" s="1">
        <v>0.22575914868575908</v>
      </c>
      <c r="F12" s="1">
        <v>0.31062095907109283</v>
      </c>
      <c r="G12" s="1">
        <v>14.902814079733407</v>
      </c>
      <c r="H12" s="1">
        <f t="shared" si="0"/>
        <v>1.1388442081223837E-3</v>
      </c>
      <c r="I12" s="1">
        <v>0.52858143334069996</v>
      </c>
      <c r="J12" s="1">
        <v>0.37</v>
      </c>
      <c r="K12" s="1">
        <v>0.315</v>
      </c>
      <c r="L12" s="1">
        <v>0.68500000000000005</v>
      </c>
      <c r="M12" s="1">
        <v>0.14605000000000001</v>
      </c>
      <c r="N12" s="1">
        <v>0.22</v>
      </c>
      <c r="O12" s="7">
        <f t="shared" si="1"/>
        <v>0.2755889287964301</v>
      </c>
      <c r="P12" s="1">
        <f t="shared" si="2"/>
        <v>1.8266666666666669</v>
      </c>
      <c r="Q12" s="1">
        <f t="shared" si="3"/>
        <v>0.38946666666666668</v>
      </c>
      <c r="R12" s="1">
        <f t="shared" si="4"/>
        <v>0.58666666666666667</v>
      </c>
      <c r="S12" s="1">
        <f t="shared" si="5"/>
        <v>1.1746031746031746</v>
      </c>
      <c r="T12" s="1">
        <f t="shared" si="6"/>
        <v>1.1746031746031746</v>
      </c>
      <c r="U12" s="1">
        <v>1.6174676361534053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9.6458734939759028E-3</v>
      </c>
      <c r="C13" s="12">
        <v>0.375</v>
      </c>
      <c r="D13" s="12">
        <v>0.05</v>
      </c>
      <c r="E13" s="1">
        <v>0.27749451734458197</v>
      </c>
      <c r="F13" s="1">
        <v>0.35982511426053249</v>
      </c>
      <c r="G13" s="1">
        <v>13.565563548694918</v>
      </c>
      <c r="H13" s="1">
        <f t="shared" si="0"/>
        <v>1.1795589063761992E-3</v>
      </c>
      <c r="I13" s="1">
        <v>0.56086745042009234</v>
      </c>
      <c r="J13" s="1">
        <v>0.26</v>
      </c>
      <c r="K13" s="1">
        <v>0.36</v>
      </c>
      <c r="L13" s="1">
        <v>0.62</v>
      </c>
      <c r="M13" s="1">
        <v>8.2549999999999998E-2</v>
      </c>
      <c r="N13" s="1">
        <v>0.2</v>
      </c>
      <c r="O13" s="7">
        <f t="shared" si="1"/>
        <v>0.29242203775710363</v>
      </c>
      <c r="P13" s="1">
        <f t="shared" si="2"/>
        <v>1.6533333333333333</v>
      </c>
      <c r="Q13" s="1">
        <f t="shared" si="3"/>
        <v>0.22013333333333332</v>
      </c>
      <c r="R13" s="1">
        <f t="shared" si="4"/>
        <v>0.53333333333333333</v>
      </c>
      <c r="S13" s="1">
        <f t="shared" si="5"/>
        <v>1.3846153846153846</v>
      </c>
      <c r="T13" s="1">
        <f t="shared" si="6"/>
        <v>0.72222222222222232</v>
      </c>
      <c r="U13" s="1">
        <v>1.4972044545465486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9.6458734939759028E-3</v>
      </c>
      <c r="C14" s="12">
        <v>0.375</v>
      </c>
      <c r="D14" s="12">
        <v>0.05</v>
      </c>
      <c r="E14" s="1">
        <v>0.28220433482596397</v>
      </c>
      <c r="F14" s="1">
        <v>0.33996640383220733</v>
      </c>
      <c r="G14" s="1">
        <v>14.172293066978398</v>
      </c>
      <c r="H14" s="1">
        <f t="shared" si="0"/>
        <v>1.1608169985457867E-3</v>
      </c>
      <c r="I14" s="1">
        <v>0.60370528947431523</v>
      </c>
      <c r="J14" s="1">
        <v>0.23499999999999999</v>
      </c>
      <c r="K14" s="1">
        <v>0.33</v>
      </c>
      <c r="L14" s="1">
        <v>0.56499999999999995</v>
      </c>
      <c r="M14" s="1">
        <v>0.14605000000000001</v>
      </c>
      <c r="N14" s="1">
        <v>0.16</v>
      </c>
      <c r="O14" s="7">
        <f t="shared" si="1"/>
        <v>0.31475659858776711</v>
      </c>
      <c r="P14" s="1">
        <f t="shared" si="2"/>
        <v>1.5066666666666666</v>
      </c>
      <c r="Q14" s="1">
        <f t="shared" si="3"/>
        <v>0.38946666666666668</v>
      </c>
      <c r="R14" s="1">
        <f t="shared" si="4"/>
        <v>0.42666666666666669</v>
      </c>
      <c r="S14" s="1">
        <f t="shared" si="5"/>
        <v>1.4042553191489364</v>
      </c>
      <c r="T14" s="1">
        <f t="shared" si="6"/>
        <v>0.71212121212121204</v>
      </c>
      <c r="U14" s="1">
        <v>1.5016598103632663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9.6458734939759028E-3</v>
      </c>
      <c r="C15" s="12">
        <v>0.375</v>
      </c>
      <c r="D15" s="12">
        <v>0.05</v>
      </c>
      <c r="E15" s="1">
        <v>0.28390553376763833</v>
      </c>
      <c r="F15" s="1">
        <v>0.32654073822728863</v>
      </c>
      <c r="G15" s="1">
        <v>13.247344350814776</v>
      </c>
      <c r="H15" s="1">
        <f t="shared" si="0"/>
        <v>1.1895725136156375E-3</v>
      </c>
      <c r="I15" s="1">
        <v>0.63231544386137684</v>
      </c>
      <c r="J15" s="1">
        <v>0.30499999999999999</v>
      </c>
      <c r="K15" s="1">
        <v>0.37</v>
      </c>
      <c r="L15" s="1">
        <v>0.67500000000000004</v>
      </c>
      <c r="M15" s="1">
        <v>0.13969999999999999</v>
      </c>
      <c r="N15" s="1">
        <v>0.22</v>
      </c>
      <c r="O15" s="7">
        <f t="shared" si="1"/>
        <v>0.32967320613941509</v>
      </c>
      <c r="P15" s="1">
        <f t="shared" si="2"/>
        <v>1.8</v>
      </c>
      <c r="Q15" s="1">
        <f t="shared" si="3"/>
        <v>0.37253333333333333</v>
      </c>
      <c r="R15" s="1">
        <f t="shared" si="4"/>
        <v>0.58666666666666667</v>
      </c>
      <c r="S15" s="1">
        <f t="shared" si="5"/>
        <v>1.2131147540983607</v>
      </c>
      <c r="T15" s="1">
        <f t="shared" si="6"/>
        <v>0.82432432432432434</v>
      </c>
      <c r="U15" s="1">
        <v>1.5633168044210433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9.6458734939759028E-3</v>
      </c>
      <c r="C16" s="12">
        <v>0.375</v>
      </c>
      <c r="D16" s="12">
        <v>0.05</v>
      </c>
      <c r="E16" s="1">
        <v>0.31542836612971809</v>
      </c>
      <c r="F16" s="1">
        <v>0.34407277816864507</v>
      </c>
      <c r="G16" s="1">
        <v>15.100809491913843</v>
      </c>
      <c r="H16" s="1">
        <f t="shared" si="0"/>
        <v>1.1329975795168737E-3</v>
      </c>
      <c r="I16" s="1">
        <v>0.66672652604298821</v>
      </c>
      <c r="J16" s="1">
        <v>0.29499999999999998</v>
      </c>
      <c r="K16" s="1">
        <v>0.35</v>
      </c>
      <c r="L16" s="1">
        <v>0.64500000000000002</v>
      </c>
      <c r="M16" s="1">
        <v>0.15240000000000001</v>
      </c>
      <c r="N16" s="1">
        <v>0.27</v>
      </c>
      <c r="O16" s="7">
        <f t="shared" si="1"/>
        <v>0.34761427004932294</v>
      </c>
      <c r="P16" s="1">
        <f t="shared" si="2"/>
        <v>1.72</v>
      </c>
      <c r="Q16" s="1">
        <f t="shared" si="3"/>
        <v>0.40640000000000004</v>
      </c>
      <c r="R16" s="1">
        <f t="shared" si="4"/>
        <v>0.72000000000000008</v>
      </c>
      <c r="S16" s="1">
        <f t="shared" si="5"/>
        <v>1.1864406779661016</v>
      </c>
      <c r="T16" s="1">
        <f t="shared" si="6"/>
        <v>0.84285714285714286</v>
      </c>
      <c r="U16" s="1">
        <v>2.2058933788540078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9.6458734939759028E-3</v>
      </c>
      <c r="C17" s="12">
        <v>0.375</v>
      </c>
      <c r="D17" s="12">
        <v>0.05</v>
      </c>
      <c r="E17" s="1">
        <v>0.33095425115012211</v>
      </c>
      <c r="F17" s="1">
        <v>0.3463266292085625</v>
      </c>
      <c r="G17" s="1">
        <v>14.202963829040481</v>
      </c>
      <c r="H17" s="1">
        <f t="shared" si="0"/>
        <v>1.1598815865602932E-3</v>
      </c>
      <c r="I17" s="1">
        <v>0.69499131899413757</v>
      </c>
      <c r="J17" s="1">
        <v>0.25</v>
      </c>
      <c r="K17" s="1">
        <v>0.32</v>
      </c>
      <c r="L17" s="1">
        <v>0.57000000000000006</v>
      </c>
      <c r="M17" s="1">
        <v>0.127</v>
      </c>
      <c r="N17" s="1">
        <v>0.22</v>
      </c>
      <c r="O17" s="7">
        <f t="shared" si="1"/>
        <v>0.36235081492345855</v>
      </c>
      <c r="P17" s="1">
        <f t="shared" si="2"/>
        <v>1.5200000000000002</v>
      </c>
      <c r="Q17" s="1">
        <f t="shared" si="3"/>
        <v>0.33866666666666667</v>
      </c>
      <c r="R17" s="1">
        <f t="shared" si="4"/>
        <v>0.58666666666666667</v>
      </c>
      <c r="S17" s="1">
        <f t="shared" si="5"/>
        <v>1.28</v>
      </c>
      <c r="T17" s="1">
        <f t="shared" si="6"/>
        <v>0.78125</v>
      </c>
      <c r="U17" s="1">
        <v>1.7702533026803271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9.6458734939759028E-3</v>
      </c>
      <c r="C18" s="12">
        <v>0.375</v>
      </c>
      <c r="D18" s="12">
        <v>0.05</v>
      </c>
      <c r="E18" s="1">
        <v>0.33415526663647399</v>
      </c>
      <c r="F18" s="1">
        <v>0.32968912720245436</v>
      </c>
      <c r="G18" s="1">
        <v>14.217541133656187</v>
      </c>
      <c r="H18" s="1">
        <f>2.414*10^(-5)*10^(247.8/(G18+273.15-140))</f>
        <v>1.1594374014568636E-3</v>
      </c>
      <c r="I18" s="1">
        <v>0.73712473978560933</v>
      </c>
      <c r="J18" s="1">
        <v>0.24</v>
      </c>
      <c r="K18" s="1">
        <v>0.30499999999999999</v>
      </c>
      <c r="L18" s="1">
        <v>0.54499999999999993</v>
      </c>
      <c r="M18" s="1">
        <v>0.13969999999999999</v>
      </c>
      <c r="N18" s="1">
        <v>0.19</v>
      </c>
      <c r="O18" s="7">
        <f t="shared" si="1"/>
        <v>0.38431810997024968</v>
      </c>
      <c r="P18" s="1">
        <f t="shared" si="2"/>
        <v>1.4533333333333331</v>
      </c>
      <c r="Q18" s="1">
        <f t="shared" si="3"/>
        <v>0.37253333333333333</v>
      </c>
      <c r="R18" s="1">
        <f t="shared" si="4"/>
        <v>0.50666666666666671</v>
      </c>
      <c r="S18" s="1">
        <f t="shared" si="5"/>
        <v>1.2708333333333333</v>
      </c>
      <c r="T18" s="1">
        <f t="shared" si="6"/>
        <v>0.78688524590163933</v>
      </c>
      <c r="U18" s="1">
        <v>2.1304306152764996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9.6458734939759028E-3</v>
      </c>
      <c r="C19" s="12">
        <v>0.375</v>
      </c>
      <c r="D19" s="12">
        <v>0.05</v>
      </c>
      <c r="E19" s="1">
        <v>0.33101164423919943</v>
      </c>
      <c r="F19" s="1">
        <v>0.31316502686601355</v>
      </c>
      <c r="G19" s="1">
        <v>15.732798788282565</v>
      </c>
      <c r="H19" s="1">
        <f t="shared" si="0"/>
        <v>1.1146376381951256E-3</v>
      </c>
      <c r="I19" s="1">
        <v>0.76871847304925967</v>
      </c>
      <c r="J19" s="1">
        <v>0.28000000000000003</v>
      </c>
      <c r="K19" s="1">
        <v>0.26</v>
      </c>
      <c r="L19" s="1">
        <v>0.54</v>
      </c>
      <c r="M19" s="1">
        <v>0.14605000000000001</v>
      </c>
      <c r="N19" s="1">
        <v>0.17</v>
      </c>
      <c r="O19" s="7">
        <f t="shared" si="1"/>
        <v>0.4007902797394014</v>
      </c>
      <c r="P19" s="1">
        <f t="shared" si="2"/>
        <v>1.4400000000000002</v>
      </c>
      <c r="Q19" s="1">
        <f t="shared" si="3"/>
        <v>0.38946666666666668</v>
      </c>
      <c r="R19" s="1">
        <f t="shared" si="4"/>
        <v>0.45333333333333337</v>
      </c>
      <c r="S19" s="1">
        <f t="shared" si="5"/>
        <v>1.0769230769230771</v>
      </c>
      <c r="T19" s="1">
        <f t="shared" si="6"/>
        <v>1.0769230769230771</v>
      </c>
      <c r="U19" s="1">
        <v>1.8223967575688305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9.6458734939759028E-3</v>
      </c>
      <c r="C20" s="12">
        <v>0.375</v>
      </c>
      <c r="D20" s="12">
        <v>0.05</v>
      </c>
      <c r="E20" s="1">
        <v>0.37945862617593634</v>
      </c>
      <c r="F20" s="1">
        <v>0.34504924260713837</v>
      </c>
      <c r="G20" s="1">
        <v>15.256855607032726</v>
      </c>
      <c r="H20" s="1">
        <f>2.414*10^(-5)*10^(247.8/(G20+273.15-140))</f>
        <v>1.1284217542999787E-3</v>
      </c>
      <c r="I20" s="1">
        <v>0.79979862543951652</v>
      </c>
      <c r="J20" s="1">
        <v>0.28499999999999998</v>
      </c>
      <c r="K20" s="1">
        <v>0.33</v>
      </c>
      <c r="L20" s="1">
        <v>0.61499999999999999</v>
      </c>
      <c r="M20" s="1">
        <v>0.1905</v>
      </c>
      <c r="N20" s="1">
        <v>0.18</v>
      </c>
      <c r="O20" s="7">
        <f t="shared" si="1"/>
        <v>0.41699468149056895</v>
      </c>
      <c r="P20" s="1">
        <f t="shared" si="2"/>
        <v>1.64</v>
      </c>
      <c r="Q20" s="1">
        <f t="shared" si="3"/>
        <v>0.50800000000000001</v>
      </c>
      <c r="R20" s="1">
        <f t="shared" si="4"/>
        <v>0.48</v>
      </c>
      <c r="S20" s="1">
        <f t="shared" si="5"/>
        <v>1.1578947368421053</v>
      </c>
      <c r="T20" s="1">
        <f t="shared" si="6"/>
        <v>0.86363636363636354</v>
      </c>
      <c r="U20" s="1">
        <v>2.1735748775723325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9.6458734939759028E-3</v>
      </c>
      <c r="C21" s="12">
        <v>0.375</v>
      </c>
      <c r="D21" s="12">
        <v>0.05</v>
      </c>
      <c r="E21" s="1">
        <v>0.38082522703630661</v>
      </c>
      <c r="F21" s="1">
        <v>0.33169003553461429</v>
      </c>
      <c r="G21" s="1">
        <v>14.963043212890577</v>
      </c>
      <c r="H21" s="1">
        <f>2.414*10^(-5)*10^(247.8/(G21+273.15-140))</f>
        <v>1.1370608535946653E-3</v>
      </c>
      <c r="I21" s="1">
        <v>0.83500790439647399</v>
      </c>
      <c r="J21" s="1">
        <v>0.28999999999999998</v>
      </c>
      <c r="K21" s="1">
        <v>0.22</v>
      </c>
      <c r="L21" s="1">
        <v>0.51</v>
      </c>
      <c r="M21" s="1">
        <v>0.15875</v>
      </c>
      <c r="N21" s="1">
        <v>0.15</v>
      </c>
      <c r="O21" s="7">
        <f>I21/SQRT(C21*9.81)</f>
        <v>0.4353519049180295</v>
      </c>
      <c r="P21" s="1">
        <f>L21/C21</f>
        <v>1.36</v>
      </c>
      <c r="Q21" s="1">
        <f>M21/C21</f>
        <v>0.42333333333333334</v>
      </c>
      <c r="R21" s="1">
        <f>N21/C21</f>
        <v>0.39999999999999997</v>
      </c>
      <c r="S21" s="1">
        <f>MAX(J21:K21)/MIN(J21:K21)</f>
        <v>1.3181818181818181</v>
      </c>
      <c r="T21" s="1">
        <f>J21/K21</f>
        <v>1.3181818181818181</v>
      </c>
      <c r="U21" s="1">
        <v>2.3892217399550137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9.6458734939759028E-3</v>
      </c>
      <c r="C22" s="12">
        <v>0.375</v>
      </c>
      <c r="D22" s="12">
        <v>0.05</v>
      </c>
      <c r="E22" s="1">
        <v>0.41410832487646904</v>
      </c>
      <c r="F22" s="1">
        <v>0.34822329604986391</v>
      </c>
      <c r="G22" s="1">
        <v>16.489293893178267</v>
      </c>
      <c r="H22" s="1">
        <f>2.414*10^(-5)*10^(247.8/(G22+273.15-140))</f>
        <v>1.0932498294421273E-3</v>
      </c>
      <c r="I22" s="1">
        <v>0.86487519426650916</v>
      </c>
      <c r="J22" s="1">
        <v>0.28000000000000003</v>
      </c>
      <c r="K22" s="1">
        <v>0.245</v>
      </c>
      <c r="L22" s="1">
        <v>0.52500000000000002</v>
      </c>
      <c r="M22" s="1">
        <v>0.19685</v>
      </c>
      <c r="N22" s="1">
        <v>0.18</v>
      </c>
      <c r="O22" s="7">
        <f>I22/SQRT(C22*9.81)</f>
        <v>0.45092395096836829</v>
      </c>
      <c r="P22" s="1">
        <f>L22/C22</f>
        <v>1.4000000000000001</v>
      </c>
      <c r="Q22" s="1">
        <f>M22/C22</f>
        <v>0.52493333333333336</v>
      </c>
      <c r="R22" s="1">
        <f>N22/C22</f>
        <v>0.48</v>
      </c>
      <c r="S22" s="1">
        <f>MAX(J22:K22)/MIN(J22:K22)</f>
        <v>1.142857142857143</v>
      </c>
      <c r="T22" s="1">
        <f>J22/K22</f>
        <v>1.142857142857143</v>
      </c>
      <c r="U22" s="1">
        <v>1.9585043587211852</v>
      </c>
      <c r="V22" s="1"/>
      <c r="W22" s="1"/>
      <c r="X22" s="1"/>
      <c r="Y22" s="1"/>
      <c r="Z22" s="1"/>
    </row>
    <row r="23" spans="1:26" x14ac:dyDescent="0.3">
      <c r="A23" s="5" t="s">
        <v>41</v>
      </c>
      <c r="B23" s="12">
        <v>9.6458734939759028E-3</v>
      </c>
      <c r="C23" s="12">
        <v>0.375</v>
      </c>
      <c r="D23" s="12">
        <v>0.05</v>
      </c>
      <c r="E23" s="1">
        <v>0.40873716075767325</v>
      </c>
      <c r="F23" s="1">
        <v>0.32364408066100836</v>
      </c>
      <c r="G23" s="1">
        <v>14.016368103027295</v>
      </c>
      <c r="H23" s="1">
        <f>2.414*10^(-5)*10^(247.8/(G23+273.15-140))</f>
        <v>1.165590210623258E-3</v>
      </c>
      <c r="I23" s="1">
        <v>0.91848857249239835</v>
      </c>
      <c r="J23" s="1">
        <v>0.255</v>
      </c>
      <c r="K23" s="1">
        <v>0.28000000000000003</v>
      </c>
      <c r="L23" s="1">
        <v>0.53500000000000003</v>
      </c>
      <c r="M23" s="1">
        <v>0.21590000000000001</v>
      </c>
      <c r="N23" s="1">
        <v>0.2</v>
      </c>
      <c r="O23" s="7">
        <f>I23/SQRT(C23*9.81)</f>
        <v>0.47887660413109712</v>
      </c>
      <c r="P23" s="1">
        <f>L23/C23</f>
        <v>1.4266666666666667</v>
      </c>
      <c r="Q23" s="1">
        <f>M23/C23</f>
        <v>0.57573333333333332</v>
      </c>
      <c r="R23" s="1">
        <f>N23/C23</f>
        <v>0.53333333333333333</v>
      </c>
      <c r="S23" s="1">
        <f>MAX(J23:K23)/MIN(J23:K23)</f>
        <v>1.0980392156862746</v>
      </c>
      <c r="T23" s="1">
        <f>J23/K23</f>
        <v>0.9107142857142857</v>
      </c>
      <c r="U23" s="1">
        <v>2.3450134397289117</v>
      </c>
      <c r="V23" s="1"/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5" sqref="B15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1.484809523809524E-2</v>
      </c>
      <c r="C3" s="12">
        <v>0.375</v>
      </c>
      <c r="D3" s="12">
        <v>0.05</v>
      </c>
      <c r="E3" s="1">
        <v>0.10486929689829286</v>
      </c>
      <c r="F3" s="1">
        <v>0.31682495126545274</v>
      </c>
      <c r="G3" s="1">
        <v>9.653283926156849</v>
      </c>
      <c r="H3" s="1">
        <f>2.414*10^(-5)*10^(247.8/(G3+273.15-140))</f>
        <v>1.312174151423765E-3</v>
      </c>
      <c r="I3" s="1">
        <v>0.2407278191246148</v>
      </c>
      <c r="J3" s="1">
        <v>0.625</v>
      </c>
      <c r="K3" s="1">
        <v>0.57999999999999996</v>
      </c>
      <c r="L3" s="1">
        <v>1.2050000000000001</v>
      </c>
      <c r="M3" s="1">
        <v>3.175E-2</v>
      </c>
      <c r="N3" s="1">
        <v>0.64</v>
      </c>
      <c r="O3" s="7">
        <f>I3/SQRT(C3*9.81)</f>
        <v>0.12550936831958745</v>
      </c>
      <c r="P3" s="1">
        <f>L3/C3</f>
        <v>3.2133333333333334</v>
      </c>
      <c r="Q3" s="1">
        <f>M3/C3</f>
        <v>8.4666666666666668E-2</v>
      </c>
      <c r="R3" s="1">
        <f>N3/C3</f>
        <v>1.7066666666666668</v>
      </c>
      <c r="S3" s="1">
        <f>MAX(J3:K3)/MIN(J3:K3)</f>
        <v>1.0775862068965518</v>
      </c>
      <c r="T3" s="1">
        <f>J3/K3</f>
        <v>1.0775862068965518</v>
      </c>
      <c r="U3" s="1">
        <v>1.6963404502024531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1.484809523809524E-2</v>
      </c>
      <c r="C4" s="12">
        <v>0.375</v>
      </c>
      <c r="D4" s="12">
        <v>0.05</v>
      </c>
      <c r="E4" s="1">
        <v>0.11076428040606227</v>
      </c>
      <c r="F4" s="1">
        <v>0.2853593942916422</v>
      </c>
      <c r="G4" s="1">
        <v>10.017932631752673</v>
      </c>
      <c r="H4" s="1">
        <f t="shared" ref="H4:H19" si="0">2.414*10^(-5)*10^(247.8/(G4+273.15-140))</f>
        <v>1.2988882439095293E-3</v>
      </c>
      <c r="I4" s="1">
        <v>0.28229608664289696</v>
      </c>
      <c r="J4" s="1">
        <v>0.54</v>
      </c>
      <c r="K4" s="1">
        <v>0.48499999999999999</v>
      </c>
      <c r="L4" s="1">
        <v>1.0249999999999999</v>
      </c>
      <c r="M4" s="1">
        <v>3.8100000000000002E-2</v>
      </c>
      <c r="N4" s="1">
        <v>0.625</v>
      </c>
      <c r="O4" s="7">
        <f t="shared" ref="O4:O20" si="1">I4/SQRT(C4*9.81)</f>
        <v>0.14718200680952651</v>
      </c>
      <c r="P4" s="1">
        <f t="shared" ref="P4:P20" si="2">L4/C4</f>
        <v>2.7333333333333329</v>
      </c>
      <c r="Q4" s="1">
        <f t="shared" ref="Q4:Q20" si="3">M4/C4</f>
        <v>0.10160000000000001</v>
      </c>
      <c r="R4" s="1">
        <f t="shared" ref="R4:R20" si="4">N4/C4</f>
        <v>1.6666666666666667</v>
      </c>
      <c r="S4" s="1">
        <f t="shared" ref="S4:S20" si="5">MAX(J4:K4)/MIN(J4:K4)</f>
        <v>1.1134020618556701</v>
      </c>
      <c r="T4" s="1">
        <f t="shared" ref="T4:T20" si="6">J4/K4</f>
        <v>1.1134020618556701</v>
      </c>
      <c r="U4" s="1">
        <v>1.9095831695817291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1.484809523809524E-2</v>
      </c>
      <c r="C5" s="12">
        <v>0.375</v>
      </c>
      <c r="D5" s="12">
        <v>0.05</v>
      </c>
      <c r="E5" s="1">
        <v>0.16208320895295081</v>
      </c>
      <c r="F5" s="1">
        <v>0.37675121508141146</v>
      </c>
      <c r="G5" s="1">
        <v>10.592572058400753</v>
      </c>
      <c r="H5" s="1">
        <f t="shared" si="0"/>
        <v>1.2783578185260008E-3</v>
      </c>
      <c r="I5" s="1">
        <v>0.31288206302096644</v>
      </c>
      <c r="J5" s="1">
        <v>0.59</v>
      </c>
      <c r="K5" s="1">
        <v>0.48</v>
      </c>
      <c r="L5" s="1">
        <v>1.0699999999999998</v>
      </c>
      <c r="M5" s="1">
        <v>6.3500000000000001E-2</v>
      </c>
      <c r="N5" s="1">
        <v>0.46500000000000002</v>
      </c>
      <c r="O5" s="7">
        <f t="shared" si="1"/>
        <v>0.16312875774429123</v>
      </c>
      <c r="P5" s="1">
        <f t="shared" si="2"/>
        <v>2.8533333333333331</v>
      </c>
      <c r="Q5" s="1">
        <f t="shared" si="3"/>
        <v>0.16933333333333334</v>
      </c>
      <c r="R5" s="1">
        <f t="shared" si="4"/>
        <v>1.24</v>
      </c>
      <c r="S5" s="1">
        <f t="shared" si="5"/>
        <v>1.2291666666666667</v>
      </c>
      <c r="T5" s="1">
        <f t="shared" si="6"/>
        <v>1.2291666666666667</v>
      </c>
      <c r="U5" s="1">
        <v>1.3194113158943499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1.484809523809524E-2</v>
      </c>
      <c r="C6" s="12">
        <v>0.375</v>
      </c>
      <c r="D6" s="12">
        <v>0.05</v>
      </c>
      <c r="E6" s="1">
        <v>0.16344559976851961</v>
      </c>
      <c r="F6" s="1">
        <v>0.34852982318013875</v>
      </c>
      <c r="G6" s="1">
        <v>10.992230635422876</v>
      </c>
      <c r="H6" s="1">
        <f t="shared" si="0"/>
        <v>1.2643653551193462E-3</v>
      </c>
      <c r="I6" s="1">
        <v>0.34105984394609407</v>
      </c>
      <c r="J6" s="1">
        <v>0.435</v>
      </c>
      <c r="K6" s="1">
        <v>0.40500000000000003</v>
      </c>
      <c r="L6" s="1">
        <v>0.84000000000000008</v>
      </c>
      <c r="M6" s="1">
        <v>5.0799999999999998E-2</v>
      </c>
      <c r="N6" s="1">
        <v>0.31</v>
      </c>
      <c r="O6" s="7">
        <f t="shared" si="1"/>
        <v>0.17781993675891833</v>
      </c>
      <c r="P6" s="1">
        <f t="shared" si="2"/>
        <v>2.2400000000000002</v>
      </c>
      <c r="Q6" s="1">
        <f t="shared" si="3"/>
        <v>0.13546666666666665</v>
      </c>
      <c r="R6" s="1">
        <f t="shared" si="4"/>
        <v>0.82666666666666666</v>
      </c>
      <c r="S6" s="1">
        <f t="shared" si="5"/>
        <v>1.074074074074074</v>
      </c>
      <c r="T6" s="1">
        <f t="shared" si="6"/>
        <v>1.074074074074074</v>
      </c>
      <c r="U6" s="1">
        <v>1.1205879906853076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1.484809523809524E-2</v>
      </c>
      <c r="C7" s="12">
        <v>0.375</v>
      </c>
      <c r="D7" s="12">
        <v>0.05</v>
      </c>
      <c r="E7" s="1">
        <v>0.16369516183107097</v>
      </c>
      <c r="F7" s="1">
        <v>0.32664404881643788</v>
      </c>
      <c r="G7" s="1">
        <v>10.049137560526502</v>
      </c>
      <c r="H7" s="1">
        <f t="shared" si="0"/>
        <v>1.2977606901834274E-3</v>
      </c>
      <c r="I7" s="1">
        <v>0.3644671538257101</v>
      </c>
      <c r="J7" s="1">
        <v>0.48</v>
      </c>
      <c r="K7" s="1">
        <v>0.41</v>
      </c>
      <c r="L7" s="1">
        <v>0.8899999999999999</v>
      </c>
      <c r="M7" s="1">
        <v>7.6200000000000004E-2</v>
      </c>
      <c r="N7" s="1">
        <v>0.41</v>
      </c>
      <c r="O7" s="7">
        <f t="shared" si="1"/>
        <v>0.19002391338170596</v>
      </c>
      <c r="P7" s="1">
        <f t="shared" si="2"/>
        <v>2.3733333333333331</v>
      </c>
      <c r="Q7" s="1">
        <f t="shared" si="3"/>
        <v>0.20320000000000002</v>
      </c>
      <c r="R7" s="1">
        <f t="shared" si="4"/>
        <v>1.0933333333333333</v>
      </c>
      <c r="S7" s="1">
        <f t="shared" si="5"/>
        <v>1.1707317073170731</v>
      </c>
      <c r="T7" s="1">
        <f t="shared" si="6"/>
        <v>1.1707317073170731</v>
      </c>
      <c r="U7" s="1">
        <v>1.6079183350051252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1.484809523809524E-2</v>
      </c>
      <c r="C8" s="12">
        <v>0.375</v>
      </c>
      <c r="D8" s="12">
        <v>0.05</v>
      </c>
      <c r="E8" s="1">
        <v>0.18759232652003391</v>
      </c>
      <c r="F8" s="1">
        <v>0.33457294521779174</v>
      </c>
      <c r="G8" s="1">
        <v>10.341283834897506</v>
      </c>
      <c r="H8" s="1">
        <f t="shared" si="0"/>
        <v>1.2872752749986641E-3</v>
      </c>
      <c r="I8" s="1">
        <v>0.40777589722579277</v>
      </c>
      <c r="J8" s="1">
        <v>0.41</v>
      </c>
      <c r="K8" s="1">
        <v>0.45</v>
      </c>
      <c r="L8" s="1">
        <v>0.86</v>
      </c>
      <c r="M8" s="1">
        <v>8.2549999999999998E-2</v>
      </c>
      <c r="N8" s="1">
        <v>0.33</v>
      </c>
      <c r="O8" s="7">
        <f t="shared" si="1"/>
        <v>0.21260399177325098</v>
      </c>
      <c r="P8" s="1">
        <f t="shared" si="2"/>
        <v>2.2933333333333334</v>
      </c>
      <c r="Q8" s="1">
        <f t="shared" si="3"/>
        <v>0.22013333333333332</v>
      </c>
      <c r="R8" s="1">
        <f t="shared" si="4"/>
        <v>0.88</v>
      </c>
      <c r="S8" s="1">
        <f t="shared" si="5"/>
        <v>1.0975609756097562</v>
      </c>
      <c r="T8" s="1">
        <f t="shared" si="6"/>
        <v>0.91111111111111098</v>
      </c>
      <c r="U8" s="1">
        <v>1.4317006922121667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1.484809523809524E-2</v>
      </c>
      <c r="C9" s="12">
        <v>0.375</v>
      </c>
      <c r="D9" s="12">
        <v>0.05</v>
      </c>
      <c r="E9" s="1">
        <v>0.20170482455023353</v>
      </c>
      <c r="F9" s="1">
        <v>0.32759153354913556</v>
      </c>
      <c r="G9" s="1">
        <v>12.054178237914996</v>
      </c>
      <c r="H9" s="1">
        <f t="shared" si="0"/>
        <v>1.2282866409262137E-3</v>
      </c>
      <c r="I9" s="1">
        <v>0.44779673108588613</v>
      </c>
      <c r="J9" s="1">
        <v>0.49</v>
      </c>
      <c r="K9" s="1">
        <v>0.42</v>
      </c>
      <c r="L9" s="1">
        <v>0.90999999999999992</v>
      </c>
      <c r="M9" s="1">
        <v>8.8900000000000007E-2</v>
      </c>
      <c r="N9" s="1">
        <v>0.35</v>
      </c>
      <c r="O9" s="7">
        <f t="shared" si="1"/>
        <v>0.23346983767203047</v>
      </c>
      <c r="P9" s="1">
        <f t="shared" si="2"/>
        <v>2.4266666666666663</v>
      </c>
      <c r="Q9" s="1">
        <f t="shared" si="3"/>
        <v>0.23706666666666668</v>
      </c>
      <c r="R9" s="1">
        <f t="shared" si="4"/>
        <v>0.93333333333333324</v>
      </c>
      <c r="S9" s="1">
        <f t="shared" si="5"/>
        <v>1.1666666666666667</v>
      </c>
      <c r="T9" s="1">
        <f t="shared" si="6"/>
        <v>1.1666666666666667</v>
      </c>
      <c r="U9" s="1">
        <v>1.7226545013576788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1.484809523809524E-2</v>
      </c>
      <c r="C10" s="12">
        <v>0.375</v>
      </c>
      <c r="D10" s="12">
        <v>0.05</v>
      </c>
      <c r="E10" s="1">
        <v>0.21404016930812364</v>
      </c>
      <c r="F10" s="1">
        <v>0.33395445059605722</v>
      </c>
      <c r="G10" s="1">
        <v>13.001221444871639</v>
      </c>
      <c r="H10" s="1">
        <f t="shared" si="0"/>
        <v>1.1974059138414423E-3</v>
      </c>
      <c r="I10" s="1">
        <v>0.4661281722725848</v>
      </c>
      <c r="J10" s="1">
        <v>0.33</v>
      </c>
      <c r="K10" s="1">
        <v>0.39</v>
      </c>
      <c r="L10" s="1">
        <v>0.72</v>
      </c>
      <c r="M10" s="1">
        <v>0.1143</v>
      </c>
      <c r="N10" s="1">
        <v>0.25</v>
      </c>
      <c r="O10" s="7">
        <f t="shared" si="1"/>
        <v>0.2430273853293671</v>
      </c>
      <c r="P10" s="1">
        <f t="shared" si="2"/>
        <v>1.92</v>
      </c>
      <c r="Q10" s="1">
        <f t="shared" si="3"/>
        <v>0.30480000000000002</v>
      </c>
      <c r="R10" s="1">
        <f t="shared" si="4"/>
        <v>0.66666666666666663</v>
      </c>
      <c r="S10" s="1">
        <f t="shared" si="5"/>
        <v>1.1818181818181819</v>
      </c>
      <c r="T10" s="1">
        <f t="shared" si="6"/>
        <v>0.84615384615384615</v>
      </c>
      <c r="U10" s="1">
        <v>1.4958453369884948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1.484809523809524E-2</v>
      </c>
      <c r="C11" s="12">
        <v>0.375</v>
      </c>
      <c r="D11" s="12">
        <v>0.05</v>
      </c>
      <c r="E11" s="1">
        <v>0.2252715757408183</v>
      </c>
      <c r="F11" s="1">
        <v>0.32500255834438868</v>
      </c>
      <c r="G11" s="1">
        <v>13.30157179832454</v>
      </c>
      <c r="H11" s="1">
        <f t="shared" si="0"/>
        <v>1.1878570302871279E-3</v>
      </c>
      <c r="I11" s="1">
        <v>0.50410025724303142</v>
      </c>
      <c r="J11" s="1">
        <v>0.28999999999999998</v>
      </c>
      <c r="K11" s="1">
        <v>0.36</v>
      </c>
      <c r="L11" s="1">
        <v>0.64999999999999991</v>
      </c>
      <c r="M11" s="1">
        <v>0.1016</v>
      </c>
      <c r="N11" s="1">
        <v>0.2</v>
      </c>
      <c r="O11" s="7">
        <f t="shared" si="1"/>
        <v>0.26282506561305452</v>
      </c>
      <c r="P11" s="1">
        <f t="shared" si="2"/>
        <v>1.7333333333333332</v>
      </c>
      <c r="Q11" s="1">
        <f t="shared" si="3"/>
        <v>0.2709333333333333</v>
      </c>
      <c r="R11" s="1">
        <f t="shared" si="4"/>
        <v>0.53333333333333333</v>
      </c>
      <c r="S11" s="1">
        <f t="shared" si="5"/>
        <v>1.2413793103448276</v>
      </c>
      <c r="T11" s="1">
        <f t="shared" si="6"/>
        <v>0.80555555555555558</v>
      </c>
      <c r="U11" s="1">
        <v>2.1501289349262778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1.484809523809524E-2</v>
      </c>
      <c r="C12" s="12">
        <v>0.375</v>
      </c>
      <c r="D12" s="12">
        <v>0.05</v>
      </c>
      <c r="E12" s="1">
        <v>0.22738455435721125</v>
      </c>
      <c r="F12" s="1">
        <v>0.30871942621473003</v>
      </c>
      <c r="G12" s="1">
        <v>14.928958806124543</v>
      </c>
      <c r="H12" s="1">
        <f t="shared" si="0"/>
        <v>1.138069554344811E-3</v>
      </c>
      <c r="I12" s="1">
        <v>0.53566627476185802</v>
      </c>
      <c r="J12" s="1">
        <v>0.28000000000000003</v>
      </c>
      <c r="K12" s="1">
        <v>0.35</v>
      </c>
      <c r="L12" s="1">
        <v>0.63</v>
      </c>
      <c r="M12" s="1">
        <v>9.5250000000000001E-2</v>
      </c>
      <c r="N12" s="1">
        <v>0.22</v>
      </c>
      <c r="O12" s="7">
        <f t="shared" si="1"/>
        <v>0.2792827850970751</v>
      </c>
      <c r="P12" s="1">
        <f t="shared" si="2"/>
        <v>1.68</v>
      </c>
      <c r="Q12" s="1">
        <f t="shared" si="3"/>
        <v>0.254</v>
      </c>
      <c r="R12" s="1">
        <f t="shared" si="4"/>
        <v>0.58666666666666667</v>
      </c>
      <c r="S12" s="1">
        <f t="shared" si="5"/>
        <v>1.2499999999999998</v>
      </c>
      <c r="T12" s="1">
        <f t="shared" si="6"/>
        <v>0.80000000000000016</v>
      </c>
      <c r="U12" s="1">
        <v>1.629660977315144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1.484809523809524E-2</v>
      </c>
      <c r="C13" s="12">
        <v>0.375</v>
      </c>
      <c r="D13" s="12">
        <v>0.05</v>
      </c>
      <c r="E13" s="1">
        <v>0.27871396121603864</v>
      </c>
      <c r="F13" s="1">
        <v>0.36215075041184125</v>
      </c>
      <c r="G13" s="1">
        <v>13.598490026262024</v>
      </c>
      <c r="H13" s="1">
        <f t="shared" si="0"/>
        <v>1.1785300787849301E-3</v>
      </c>
      <c r="I13" s="1">
        <v>0.5597146008176429</v>
      </c>
      <c r="J13" s="1">
        <v>0.31</v>
      </c>
      <c r="K13" s="1">
        <v>0.35499999999999998</v>
      </c>
      <c r="L13" s="1">
        <v>0.66500000000000004</v>
      </c>
      <c r="M13" s="1">
        <v>0.13969999999999999</v>
      </c>
      <c r="N13" s="1">
        <v>0.22</v>
      </c>
      <c r="O13" s="7">
        <f t="shared" si="1"/>
        <v>0.29182097126675327</v>
      </c>
      <c r="P13" s="1">
        <f t="shared" si="2"/>
        <v>1.7733333333333334</v>
      </c>
      <c r="Q13" s="1">
        <f t="shared" si="3"/>
        <v>0.37253333333333333</v>
      </c>
      <c r="R13" s="1">
        <f t="shared" si="4"/>
        <v>0.58666666666666667</v>
      </c>
      <c r="S13" s="1">
        <f t="shared" si="5"/>
        <v>1.1451612903225805</v>
      </c>
      <c r="T13" s="1">
        <f t="shared" si="6"/>
        <v>0.87323943661971837</v>
      </c>
      <c r="U13" s="1">
        <v>1.3860611750305025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1.484809523809524E-2</v>
      </c>
      <c r="C14" s="12">
        <v>0.375</v>
      </c>
      <c r="D14" s="12">
        <v>0.05</v>
      </c>
      <c r="E14" s="1">
        <v>0.27847485350234036</v>
      </c>
      <c r="F14" s="1">
        <v>0.34022119442492005</v>
      </c>
      <c r="G14" s="1">
        <v>14.316680490970564</v>
      </c>
      <c r="H14" s="1">
        <f t="shared" si="0"/>
        <v>1.1564233577104838E-3</v>
      </c>
      <c r="I14" s="1">
        <v>0.59528086286880033</v>
      </c>
      <c r="J14" s="1">
        <v>0.3</v>
      </c>
      <c r="K14" s="1">
        <v>0.35</v>
      </c>
      <c r="L14" s="1">
        <v>0.64999999999999991</v>
      </c>
      <c r="M14" s="1">
        <v>0.15240000000000001</v>
      </c>
      <c r="N14" s="1">
        <v>0.29499999999999998</v>
      </c>
      <c r="O14" s="7">
        <f t="shared" si="1"/>
        <v>0.31036431660906666</v>
      </c>
      <c r="P14" s="1">
        <f t="shared" si="2"/>
        <v>1.7333333333333332</v>
      </c>
      <c r="Q14" s="1">
        <f t="shared" si="3"/>
        <v>0.40640000000000004</v>
      </c>
      <c r="R14" s="1">
        <f t="shared" si="4"/>
        <v>0.78666666666666663</v>
      </c>
      <c r="S14" s="1">
        <f t="shared" si="5"/>
        <v>1.1666666666666667</v>
      </c>
      <c r="T14" s="1">
        <f t="shared" si="6"/>
        <v>0.85714285714285721</v>
      </c>
      <c r="U14" s="1">
        <v>1.8740407485519759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1.484809523809524E-2</v>
      </c>
      <c r="C15" s="12">
        <v>0.375</v>
      </c>
      <c r="D15" s="12">
        <v>0.05</v>
      </c>
      <c r="E15" s="1">
        <v>0.28418858975781447</v>
      </c>
      <c r="F15" s="1">
        <v>0.32552813281772003</v>
      </c>
      <c r="G15" s="1">
        <v>13.498199092017236</v>
      </c>
      <c r="H15" s="1">
        <f t="shared" si="0"/>
        <v>1.1816680322532986E-3</v>
      </c>
      <c r="I15" s="1">
        <v>0.63491474283326599</v>
      </c>
      <c r="J15" s="1">
        <v>0.3</v>
      </c>
      <c r="K15" s="1">
        <v>0.34</v>
      </c>
      <c r="L15" s="1">
        <v>0.64</v>
      </c>
      <c r="M15" s="1">
        <v>0.1143</v>
      </c>
      <c r="N15" s="1">
        <v>0.16</v>
      </c>
      <c r="O15" s="7">
        <f t="shared" si="1"/>
        <v>0.33102841457864696</v>
      </c>
      <c r="P15" s="1">
        <f t="shared" si="2"/>
        <v>1.7066666666666668</v>
      </c>
      <c r="Q15" s="1">
        <f t="shared" si="3"/>
        <v>0.30480000000000002</v>
      </c>
      <c r="R15" s="1">
        <f t="shared" si="4"/>
        <v>0.42666666666666669</v>
      </c>
      <c r="S15" s="1">
        <f t="shared" si="5"/>
        <v>1.1333333333333335</v>
      </c>
      <c r="T15" s="1">
        <f t="shared" si="6"/>
        <v>0.88235294117647045</v>
      </c>
      <c r="U15" s="1">
        <v>2.0116641180848891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1.484809523809524E-2</v>
      </c>
      <c r="C16" s="12">
        <v>0.375</v>
      </c>
      <c r="D16" s="12">
        <v>0.05</v>
      </c>
      <c r="E16" s="1">
        <v>0.31618261243321322</v>
      </c>
      <c r="F16" s="1">
        <v>0.34233666345516001</v>
      </c>
      <c r="G16" s="1">
        <v>15.142875671386678</v>
      </c>
      <c r="H16" s="1">
        <f t="shared" si="0"/>
        <v>1.1317612773551499E-3</v>
      </c>
      <c r="I16" s="1">
        <v>0.67171008953482481</v>
      </c>
      <c r="J16" s="1">
        <v>0.26</v>
      </c>
      <c r="K16" s="1">
        <v>0.33</v>
      </c>
      <c r="L16" s="1">
        <v>0.59000000000000008</v>
      </c>
      <c r="M16" s="1">
        <v>0.14605000000000001</v>
      </c>
      <c r="N16" s="1">
        <v>0.19</v>
      </c>
      <c r="O16" s="7">
        <f t="shared" si="1"/>
        <v>0.35021257342828216</v>
      </c>
      <c r="P16" s="1">
        <f t="shared" si="2"/>
        <v>1.5733333333333335</v>
      </c>
      <c r="Q16" s="1">
        <f t="shared" si="3"/>
        <v>0.38946666666666668</v>
      </c>
      <c r="R16" s="1">
        <f t="shared" si="4"/>
        <v>0.50666666666666671</v>
      </c>
      <c r="S16" s="1">
        <f t="shared" si="5"/>
        <v>1.2692307692307692</v>
      </c>
      <c r="T16" s="1">
        <f t="shared" si="6"/>
        <v>0.78787878787878785</v>
      </c>
      <c r="U16" s="1">
        <v>1.9563822099103261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1.484809523809524E-2</v>
      </c>
      <c r="C17" s="12">
        <v>0.375</v>
      </c>
      <c r="D17" s="12">
        <v>0.05</v>
      </c>
      <c r="E17" s="1">
        <v>0.32655869159791628</v>
      </c>
      <c r="F17" s="1">
        <v>0.34657670876380003</v>
      </c>
      <c r="G17" s="1">
        <v>14.36467817851471</v>
      </c>
      <c r="H17" s="1">
        <f t="shared" si="0"/>
        <v>1.1549683956428368E-3</v>
      </c>
      <c r="I17" s="1">
        <v>0.68526598656948357</v>
      </c>
      <c r="J17" s="1">
        <v>0.28999999999999998</v>
      </c>
      <c r="K17" s="1">
        <v>0.34</v>
      </c>
      <c r="L17" s="1">
        <v>0.63</v>
      </c>
      <c r="M17" s="1">
        <v>0.15240000000000001</v>
      </c>
      <c r="N17" s="1">
        <v>0.24</v>
      </c>
      <c r="O17" s="7">
        <f t="shared" si="1"/>
        <v>0.35728027370493631</v>
      </c>
      <c r="P17" s="1">
        <f t="shared" si="2"/>
        <v>1.68</v>
      </c>
      <c r="Q17" s="1">
        <f t="shared" si="3"/>
        <v>0.40640000000000004</v>
      </c>
      <c r="R17" s="1">
        <f t="shared" si="4"/>
        <v>0.64</v>
      </c>
      <c r="S17" s="1">
        <f t="shared" si="5"/>
        <v>1.1724137931034484</v>
      </c>
      <c r="T17" s="1">
        <f t="shared" si="6"/>
        <v>0.85294117647058809</v>
      </c>
      <c r="U17" s="1">
        <v>1.7418541607843385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1.484809523809524E-2</v>
      </c>
      <c r="C18" s="12">
        <v>0.375</v>
      </c>
      <c r="D18" s="12">
        <v>0.05</v>
      </c>
      <c r="E18" s="1">
        <v>0.33351726951755378</v>
      </c>
      <c r="F18" s="1">
        <v>0.33205663220325998</v>
      </c>
      <c r="G18" s="1">
        <v>14.324802398681589</v>
      </c>
      <c r="H18" s="1">
        <f>2.414*10^(-5)*10^(247.8/(G18+273.15-140))</f>
        <v>1.1561769615717182E-3</v>
      </c>
      <c r="I18" s="1">
        <v>0.73047182519790443</v>
      </c>
      <c r="J18" s="1">
        <v>0.31</v>
      </c>
      <c r="K18" s="1">
        <v>0.26500000000000001</v>
      </c>
      <c r="L18" s="1">
        <v>0.57499999999999996</v>
      </c>
      <c r="M18" s="1">
        <v>0.17144999999999999</v>
      </c>
      <c r="N18" s="1">
        <v>0.185</v>
      </c>
      <c r="O18" s="7">
        <f t="shared" si="1"/>
        <v>0.38084944934588388</v>
      </c>
      <c r="P18" s="1">
        <f t="shared" si="2"/>
        <v>1.5333333333333332</v>
      </c>
      <c r="Q18" s="1">
        <f t="shared" si="3"/>
        <v>0.4572</v>
      </c>
      <c r="R18" s="1">
        <f t="shared" si="4"/>
        <v>0.49333333333333335</v>
      </c>
      <c r="S18" s="1">
        <f t="shared" si="5"/>
        <v>1.1698113207547169</v>
      </c>
      <c r="T18" s="1">
        <f t="shared" si="6"/>
        <v>1.1698113207547169</v>
      </c>
      <c r="U18" s="1">
        <v>1.9300846525436983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1.484809523809524E-2</v>
      </c>
      <c r="C19" s="12">
        <v>0.375</v>
      </c>
      <c r="D19" s="12">
        <v>0.05</v>
      </c>
      <c r="E19" s="1">
        <v>0.33735393061813201</v>
      </c>
      <c r="F19" s="1">
        <v>0.31475214811127999</v>
      </c>
      <c r="G19" s="1">
        <v>15.907074494795326</v>
      </c>
      <c r="H19" s="1">
        <f t="shared" si="0"/>
        <v>1.1096543294339509E-3</v>
      </c>
      <c r="I19" s="1">
        <v>0.77949686649979866</v>
      </c>
      <c r="J19" s="1">
        <v>0.24</v>
      </c>
      <c r="K19" s="1">
        <v>0.32</v>
      </c>
      <c r="L19" s="1">
        <v>0.56000000000000005</v>
      </c>
      <c r="M19" s="1">
        <v>0.1651</v>
      </c>
      <c r="N19" s="1">
        <v>0.2</v>
      </c>
      <c r="O19" s="7">
        <f t="shared" si="1"/>
        <v>0.40640986021994752</v>
      </c>
      <c r="P19" s="1">
        <f t="shared" si="2"/>
        <v>1.4933333333333334</v>
      </c>
      <c r="Q19" s="1">
        <f t="shared" si="3"/>
        <v>0.44026666666666664</v>
      </c>
      <c r="R19" s="1">
        <f t="shared" si="4"/>
        <v>0.53333333333333333</v>
      </c>
      <c r="S19" s="1">
        <f t="shared" si="5"/>
        <v>1.3333333333333335</v>
      </c>
      <c r="T19" s="1">
        <f t="shared" si="6"/>
        <v>0.75</v>
      </c>
      <c r="U19" s="1">
        <v>1.6243518437008011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1.484809523809524E-2</v>
      </c>
      <c r="C20" s="12">
        <v>0.375</v>
      </c>
      <c r="D20" s="12">
        <v>0.05</v>
      </c>
      <c r="E20" s="1">
        <v>0.38124215685500051</v>
      </c>
      <c r="F20" s="1">
        <v>0.34176336223713999</v>
      </c>
      <c r="G20" s="1">
        <v>15.406464031764392</v>
      </c>
      <c r="H20" s="1">
        <f>2.414*10^(-5)*10^(247.8/(G20+273.15-140))</f>
        <v>1.1240610316448389E-3</v>
      </c>
      <c r="I20" s="1">
        <v>0.81128363599982756</v>
      </c>
      <c r="J20" s="1">
        <v>0.22</v>
      </c>
      <c r="K20" s="1">
        <v>0.27</v>
      </c>
      <c r="L20" s="1">
        <v>0.49</v>
      </c>
      <c r="M20" s="1">
        <v>0.17780000000000001</v>
      </c>
      <c r="N20" s="1">
        <v>0.17</v>
      </c>
      <c r="O20" s="7">
        <f t="shared" si="1"/>
        <v>0.42298267417795432</v>
      </c>
      <c r="P20" s="1">
        <f t="shared" si="2"/>
        <v>1.3066666666666666</v>
      </c>
      <c r="Q20" s="1">
        <f t="shared" si="3"/>
        <v>0.47413333333333335</v>
      </c>
      <c r="R20" s="1">
        <f t="shared" si="4"/>
        <v>0.45333333333333337</v>
      </c>
      <c r="S20" s="1">
        <f t="shared" si="5"/>
        <v>1.2272727272727273</v>
      </c>
      <c r="T20" s="1">
        <f t="shared" si="6"/>
        <v>0.81481481481481477</v>
      </c>
      <c r="U20" s="1">
        <v>1.7492234484145834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1.484809523809524E-2</v>
      </c>
      <c r="C21" s="12">
        <v>0.375</v>
      </c>
      <c r="D21" s="12">
        <v>0.05</v>
      </c>
      <c r="E21" s="1">
        <v>0.38023846069560652</v>
      </c>
      <c r="F21" s="1">
        <v>0.33259397352595998</v>
      </c>
      <c r="G21" s="1">
        <v>14.891383541954825</v>
      </c>
      <c r="H21" s="1">
        <f>2.414*10^(-5)*10^(247.8/(G21+273.15-140))</f>
        <v>1.1391831402884057E-3</v>
      </c>
      <c r="I21" s="1">
        <v>0.83145542113225601</v>
      </c>
      <c r="J21" s="1">
        <v>0.24</v>
      </c>
      <c r="K21" s="1">
        <v>0.30499999999999999</v>
      </c>
      <c r="L21" s="1">
        <v>0.54499999999999993</v>
      </c>
      <c r="M21" s="1">
        <v>0.17144999999999999</v>
      </c>
      <c r="N21" s="1">
        <v>0.20499999999999999</v>
      </c>
      <c r="O21" s="7">
        <f>I21/SQRT(C21*9.81)</f>
        <v>0.43349973040791567</v>
      </c>
      <c r="P21" s="1">
        <f>L21/C21</f>
        <v>1.4533333333333331</v>
      </c>
      <c r="Q21" s="1">
        <f>M21/C21</f>
        <v>0.4572</v>
      </c>
      <c r="R21" s="1">
        <f>N21/C21</f>
        <v>0.54666666666666663</v>
      </c>
      <c r="S21" s="1">
        <f>MAX(J21:K21)/MIN(J21:K21)</f>
        <v>1.2708333333333333</v>
      </c>
      <c r="T21" s="1">
        <f>J21/K21</f>
        <v>0.78688524590163933</v>
      </c>
      <c r="U21" s="1">
        <v>2.4791946577017407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1.484809523809524E-2</v>
      </c>
      <c r="C22" s="12">
        <v>0.375</v>
      </c>
      <c r="D22" s="12">
        <v>0.05</v>
      </c>
      <c r="E22" s="1">
        <v>0.41583849819651203</v>
      </c>
      <c r="F22" s="1">
        <v>0.35529934522936002</v>
      </c>
      <c r="G22" s="1">
        <v>16.563171810573959</v>
      </c>
      <c r="H22" s="1">
        <f>2.414*10^(-5)*10^(247.8/(G22+273.15-140))</f>
        <v>1.0911947109232647E-3</v>
      </c>
      <c r="I22" s="1">
        <v>0.85119210814515567</v>
      </c>
      <c r="J22" s="1">
        <v>0.24</v>
      </c>
      <c r="K22" s="1">
        <v>0.27</v>
      </c>
      <c r="L22" s="1">
        <v>0.51</v>
      </c>
      <c r="M22" s="1">
        <v>0.15240000000000001</v>
      </c>
      <c r="N22" s="1">
        <v>0.17</v>
      </c>
      <c r="O22" s="7">
        <f>I22/SQRT(C22*9.81)</f>
        <v>0.44378993753361612</v>
      </c>
      <c r="P22" s="1">
        <f>L22/C22</f>
        <v>1.36</v>
      </c>
      <c r="Q22" s="1">
        <f>M22/C22</f>
        <v>0.40640000000000004</v>
      </c>
      <c r="R22" s="1">
        <f>N22/C22</f>
        <v>0.45333333333333337</v>
      </c>
      <c r="S22" s="1">
        <f>MAX(J22:K22)/MIN(J22:K22)</f>
        <v>1.1250000000000002</v>
      </c>
      <c r="T22" s="1">
        <f>J22/K22</f>
        <v>0.88888888888888884</v>
      </c>
      <c r="U22" s="1">
        <v>2.2771559005128901</v>
      </c>
      <c r="V22" s="1"/>
      <c r="W22" s="1"/>
      <c r="X22" s="1"/>
      <c r="Y22" s="1"/>
      <c r="Z22" s="1"/>
    </row>
    <row r="23" spans="1:26" x14ac:dyDescent="0.3">
      <c r="A23" s="5" t="s">
        <v>41</v>
      </c>
      <c r="B23" s="12">
        <v>1.484809523809524E-2</v>
      </c>
      <c r="C23" s="12">
        <v>0.375</v>
      </c>
      <c r="D23" s="12">
        <v>0.05</v>
      </c>
      <c r="E23" s="1">
        <v>0.40751835042029566</v>
      </c>
      <c r="F23" s="1">
        <v>0.32583370277620005</v>
      </c>
      <c r="G23" s="1">
        <v>14.348005038041286</v>
      </c>
      <c r="H23" s="1">
        <f>2.414*10^(-5)*10^(247.8/(G23+273.15-140))</f>
        <v>1.1554734964531709E-3</v>
      </c>
      <c r="I23" s="1">
        <v>0.90959584474727861</v>
      </c>
      <c r="J23" s="1">
        <v>0.23</v>
      </c>
      <c r="K23" s="1">
        <v>0.29499999999999998</v>
      </c>
      <c r="L23" s="1">
        <v>0.52500000000000002</v>
      </c>
      <c r="M23" s="1">
        <v>0.19685</v>
      </c>
      <c r="N23" s="1">
        <v>0.16</v>
      </c>
      <c r="O23" s="7">
        <f>I23/SQRT(C23*9.81)</f>
        <v>0.47424016183711248</v>
      </c>
      <c r="P23" s="1">
        <f>L23/C23</f>
        <v>1.4000000000000001</v>
      </c>
      <c r="Q23" s="1">
        <f>M23/C23</f>
        <v>0.52493333333333336</v>
      </c>
      <c r="R23" s="1">
        <f>N23/C23</f>
        <v>0.42666666666666669</v>
      </c>
      <c r="S23" s="1">
        <f>MAX(J23:K23)/MIN(J23:K23)</f>
        <v>1.2826086956521738</v>
      </c>
      <c r="T23" s="1">
        <f>J23/K23</f>
        <v>0.77966101694915257</v>
      </c>
      <c r="U23" s="1">
        <v>2.4774981471527986</v>
      </c>
      <c r="V23" s="1"/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2" sqref="B12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1.7846190476190481E-2</v>
      </c>
      <c r="C3" s="12">
        <v>0.375</v>
      </c>
      <c r="D3" s="12">
        <v>0.05</v>
      </c>
      <c r="E3" s="1">
        <v>0.10564324061575656</v>
      </c>
      <c r="F3" s="1">
        <v>0.3188773883032337</v>
      </c>
      <c r="G3" s="1">
        <v>9.6037199186242113</v>
      </c>
      <c r="H3" s="1">
        <f>2.414*10^(-5)*10^(247.8/(G3+273.15-140))</f>
        <v>1.3139957409860987E-3</v>
      </c>
      <c r="I3" s="1">
        <v>0.24094354300057183</v>
      </c>
      <c r="J3" s="1">
        <v>0.4</v>
      </c>
      <c r="K3" s="1">
        <v>0.47</v>
      </c>
      <c r="L3" s="1">
        <v>0.87</v>
      </c>
      <c r="M3" s="1">
        <v>2.5399999999999999E-2</v>
      </c>
      <c r="N3" s="1">
        <v>0.3</v>
      </c>
      <c r="O3" s="7">
        <f>I3/SQRT(C3*9.81)</f>
        <v>0.1256218412672562</v>
      </c>
      <c r="P3" s="1">
        <f>L3/C3</f>
        <v>2.3199999999999998</v>
      </c>
      <c r="Q3" s="1">
        <f>M3/C3</f>
        <v>6.7733333333333326E-2</v>
      </c>
      <c r="R3" s="1">
        <f>N3/C3</f>
        <v>0.79999999999999993</v>
      </c>
      <c r="S3" s="1">
        <f>MAX(J3:K3)/MIN(J3:K3)</f>
        <v>1.1749999999999998</v>
      </c>
      <c r="T3" s="1">
        <f>J3/K3</f>
        <v>0.85106382978723416</v>
      </c>
      <c r="U3" s="1">
        <v>1.5292943095116076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1.7846190476190481E-2</v>
      </c>
      <c r="C4" s="12">
        <v>0.375</v>
      </c>
      <c r="D4" s="12">
        <v>0.05</v>
      </c>
      <c r="E4" s="1">
        <v>0.11234041883146897</v>
      </c>
      <c r="F4" s="1">
        <v>0.28562591860579117</v>
      </c>
      <c r="G4" s="1">
        <v>9.9846861021859041</v>
      </c>
      <c r="H4" s="1">
        <f t="shared" ref="H4:H19" si="0">2.414*10^(-5)*10^(247.8/(G4+273.15-140))</f>
        <v>1.3000911881059015E-3</v>
      </c>
      <c r="I4" s="1">
        <v>0.28604589942443115</v>
      </c>
      <c r="J4" s="1">
        <v>0.45</v>
      </c>
      <c r="K4" s="1">
        <v>0.4</v>
      </c>
      <c r="L4" s="1">
        <v>0.85000000000000009</v>
      </c>
      <c r="M4" s="1">
        <v>3.8100000000000002E-2</v>
      </c>
      <c r="N4" s="1">
        <v>0.53</v>
      </c>
      <c r="O4" s="7">
        <f t="shared" ref="O4:O20" si="1">I4/SQRT(C4*9.81)</f>
        <v>0.14913706391608986</v>
      </c>
      <c r="P4" s="1">
        <f t="shared" ref="P4:P20" si="2">L4/C4</f>
        <v>2.2666666666666671</v>
      </c>
      <c r="Q4" s="1">
        <f t="shared" ref="Q4:Q20" si="3">M4/C4</f>
        <v>0.10160000000000001</v>
      </c>
      <c r="R4" s="1">
        <f t="shared" ref="R4:R20" si="4">N4/C4</f>
        <v>1.4133333333333333</v>
      </c>
      <c r="S4" s="1">
        <f t="shared" ref="S4:S20" si="5">MAX(J4:K4)/MIN(J4:K4)</f>
        <v>1.125</v>
      </c>
      <c r="T4" s="1">
        <f t="shared" ref="T4:T20" si="6">J4/K4</f>
        <v>1.125</v>
      </c>
      <c r="U4" s="1">
        <v>1.4323117874934284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1.7846190476190481E-2</v>
      </c>
      <c r="C5" s="12">
        <v>0.375</v>
      </c>
      <c r="D5" s="12">
        <v>0.05</v>
      </c>
      <c r="E5" s="1">
        <v>0.16122684466040729</v>
      </c>
      <c r="F5" s="1">
        <v>0.37677799930822781</v>
      </c>
      <c r="G5" s="1">
        <v>10.722603925069114</v>
      </c>
      <c r="H5" s="1">
        <f t="shared" si="0"/>
        <v>1.273779806796589E-3</v>
      </c>
      <c r="I5" s="1">
        <v>0.31120683065634142</v>
      </c>
      <c r="J5" s="1">
        <v>0.44</v>
      </c>
      <c r="K5" s="1">
        <v>0.36</v>
      </c>
      <c r="L5" s="1">
        <v>0.8</v>
      </c>
      <c r="M5" s="1">
        <v>5.7149999999999999E-2</v>
      </c>
      <c r="N5" s="1">
        <v>0.41</v>
      </c>
      <c r="O5" s="7">
        <f t="shared" si="1"/>
        <v>0.16225533415479004</v>
      </c>
      <c r="P5" s="1">
        <f t="shared" si="2"/>
        <v>2.1333333333333333</v>
      </c>
      <c r="Q5" s="1">
        <f t="shared" si="3"/>
        <v>0.15240000000000001</v>
      </c>
      <c r="R5" s="1">
        <f t="shared" si="4"/>
        <v>1.0933333333333333</v>
      </c>
      <c r="S5" s="1">
        <f t="shared" si="5"/>
        <v>1.2222222222222223</v>
      </c>
      <c r="T5" s="1">
        <f t="shared" si="6"/>
        <v>1.2222222222222223</v>
      </c>
      <c r="U5" s="1">
        <v>1.3810537103911995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1.7846190476190481E-2</v>
      </c>
      <c r="C6" s="12">
        <v>0.375</v>
      </c>
      <c r="D6" s="12">
        <v>0.05</v>
      </c>
      <c r="E6" s="1">
        <v>0.16360747441868523</v>
      </c>
      <c r="F6" s="1">
        <v>0.34859640111536844</v>
      </c>
      <c r="G6" s="1">
        <v>11.219475746154737</v>
      </c>
      <c r="H6" s="1">
        <f t="shared" si="0"/>
        <v>1.256511819713592E-3</v>
      </c>
      <c r="I6" s="1">
        <v>0.34133242265831992</v>
      </c>
      <c r="J6" s="1">
        <v>0.49</v>
      </c>
      <c r="K6" s="1">
        <v>0.44</v>
      </c>
      <c r="L6" s="1">
        <v>0.92999999999999994</v>
      </c>
      <c r="M6" s="1">
        <v>6.3500000000000001E-2</v>
      </c>
      <c r="N6" s="1">
        <v>0.44</v>
      </c>
      <c r="O6" s="7">
        <f t="shared" si="1"/>
        <v>0.17796205237361229</v>
      </c>
      <c r="P6" s="1">
        <f t="shared" si="2"/>
        <v>2.48</v>
      </c>
      <c r="Q6" s="1">
        <f t="shared" si="3"/>
        <v>0.16933333333333334</v>
      </c>
      <c r="R6" s="1">
        <f t="shared" si="4"/>
        <v>1.1733333333333333</v>
      </c>
      <c r="S6" s="1">
        <f t="shared" si="5"/>
        <v>1.1136363636363635</v>
      </c>
      <c r="T6" s="1">
        <f t="shared" si="6"/>
        <v>1.1136363636363635</v>
      </c>
      <c r="U6" s="1">
        <v>1.2943525481926854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1.7846190476190481E-2</v>
      </c>
      <c r="C7" s="12">
        <v>0.375</v>
      </c>
      <c r="D7" s="12">
        <v>0.05</v>
      </c>
      <c r="E7" s="1">
        <v>0.16441903560312124</v>
      </c>
      <c r="F7" s="1">
        <v>0.32765496206286043</v>
      </c>
      <c r="G7" s="1">
        <v>10.248059102467087</v>
      </c>
      <c r="H7" s="1">
        <f t="shared" si="0"/>
        <v>1.2906073306045926E-3</v>
      </c>
      <c r="I7" s="1">
        <v>0.36494939580891422</v>
      </c>
      <c r="J7" s="1">
        <v>0.41</v>
      </c>
      <c r="K7" s="1">
        <v>0.46</v>
      </c>
      <c r="L7" s="1">
        <v>0.87</v>
      </c>
      <c r="M7" s="1">
        <v>6.9849999999999995E-2</v>
      </c>
      <c r="N7" s="1">
        <v>0.4</v>
      </c>
      <c r="O7" s="7">
        <f t="shared" si="1"/>
        <v>0.19027534209862465</v>
      </c>
      <c r="P7" s="1">
        <f t="shared" si="2"/>
        <v>2.3199999999999998</v>
      </c>
      <c r="Q7" s="1">
        <f t="shared" si="3"/>
        <v>0.18626666666666666</v>
      </c>
      <c r="R7" s="1">
        <f t="shared" si="4"/>
        <v>1.0666666666666667</v>
      </c>
      <c r="S7" s="1">
        <f t="shared" si="5"/>
        <v>1.1219512195121952</v>
      </c>
      <c r="T7" s="1">
        <f t="shared" si="6"/>
        <v>0.89130434782608692</v>
      </c>
      <c r="U7" s="1">
        <v>1.7002728087156436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1.7846190476190481E-2</v>
      </c>
      <c r="C8" s="12">
        <v>0.375</v>
      </c>
      <c r="D8" s="12">
        <v>0.05</v>
      </c>
      <c r="E8" s="1">
        <v>0.18681564362096403</v>
      </c>
      <c r="F8" s="1">
        <v>0.33418878287887849</v>
      </c>
      <c r="G8" s="1">
        <v>10.696885081699868</v>
      </c>
      <c r="H8" s="1">
        <f t="shared" si="0"/>
        <v>1.2746833276906782E-3</v>
      </c>
      <c r="I8" s="1">
        <v>0.40655440755074918</v>
      </c>
      <c r="J8" s="1">
        <v>0.44</v>
      </c>
      <c r="K8" s="1">
        <v>0.34</v>
      </c>
      <c r="L8" s="1">
        <v>0.78</v>
      </c>
      <c r="M8" s="1">
        <v>9.5250000000000001E-2</v>
      </c>
      <c r="N8" s="1">
        <v>0.39</v>
      </c>
      <c r="O8" s="7">
        <f t="shared" si="1"/>
        <v>0.21196713809310255</v>
      </c>
      <c r="P8" s="1">
        <f t="shared" si="2"/>
        <v>2.08</v>
      </c>
      <c r="Q8" s="1">
        <f t="shared" si="3"/>
        <v>0.254</v>
      </c>
      <c r="R8" s="1">
        <f t="shared" si="4"/>
        <v>1.04</v>
      </c>
      <c r="S8" s="1">
        <f t="shared" si="5"/>
        <v>1.2941176470588234</v>
      </c>
      <c r="T8" s="1">
        <f t="shared" si="6"/>
        <v>1.2941176470588234</v>
      </c>
      <c r="U8" s="1">
        <v>1.7348757636329843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1.7846190476190481E-2</v>
      </c>
      <c r="C9" s="12">
        <v>0.375</v>
      </c>
      <c r="D9" s="12">
        <v>0.05</v>
      </c>
      <c r="E9" s="1">
        <v>0.20262443386896925</v>
      </c>
      <c r="F9" s="1">
        <v>0.32703892484607749</v>
      </c>
      <c r="G9" s="1">
        <v>11.400537988413884</v>
      </c>
      <c r="H9" s="1">
        <f t="shared" si="0"/>
        <v>1.250306819142441E-3</v>
      </c>
      <c r="I9" s="1">
        <v>0.45059842555847102</v>
      </c>
      <c r="J9" s="1">
        <v>0.32</v>
      </c>
      <c r="K9" s="1">
        <v>0.28999999999999998</v>
      </c>
      <c r="L9" s="1">
        <v>0.61</v>
      </c>
      <c r="M9" s="1">
        <v>0.1016</v>
      </c>
      <c r="N9" s="1">
        <v>0.24</v>
      </c>
      <c r="O9" s="7">
        <f t="shared" si="1"/>
        <v>0.23493056998272607</v>
      </c>
      <c r="P9" s="1">
        <f t="shared" si="2"/>
        <v>1.6266666666666667</v>
      </c>
      <c r="Q9" s="1">
        <f t="shared" si="3"/>
        <v>0.2709333333333333</v>
      </c>
      <c r="R9" s="1">
        <f t="shared" si="4"/>
        <v>0.64</v>
      </c>
      <c r="S9" s="1">
        <f t="shared" si="5"/>
        <v>1.1034482758620692</v>
      </c>
      <c r="T9" s="1">
        <f t="shared" si="6"/>
        <v>1.1034482758620692</v>
      </c>
      <c r="U9" s="1">
        <v>0.88958398142200656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1.7846190476190481E-2</v>
      </c>
      <c r="C10" s="12">
        <v>0.375</v>
      </c>
      <c r="D10" s="12">
        <v>0.05</v>
      </c>
      <c r="E10" s="1">
        <v>0.21406951334695487</v>
      </c>
      <c r="F10" s="1">
        <v>0.33457524100866154</v>
      </c>
      <c r="G10" s="1">
        <v>13.177888035774174</v>
      </c>
      <c r="H10" s="1">
        <f t="shared" si="0"/>
        <v>1.1917752429124291E-3</v>
      </c>
      <c r="I10" s="1">
        <v>0.46532707658949252</v>
      </c>
      <c r="J10" s="1">
        <v>0.4</v>
      </c>
      <c r="K10" s="1">
        <v>0.33</v>
      </c>
      <c r="L10" s="1">
        <v>0.73</v>
      </c>
      <c r="M10" s="1">
        <v>0.1143</v>
      </c>
      <c r="N10" s="1">
        <v>0.33</v>
      </c>
      <c r="O10" s="7">
        <f t="shared" si="1"/>
        <v>0.24260971439497289</v>
      </c>
      <c r="P10" s="1">
        <f t="shared" si="2"/>
        <v>1.9466666666666665</v>
      </c>
      <c r="Q10" s="1">
        <f t="shared" si="3"/>
        <v>0.30480000000000002</v>
      </c>
      <c r="R10" s="1">
        <f t="shared" si="4"/>
        <v>0.88</v>
      </c>
      <c r="S10" s="1">
        <f t="shared" si="5"/>
        <v>1.2121212121212122</v>
      </c>
      <c r="T10" s="1">
        <f t="shared" si="6"/>
        <v>1.2121212121212122</v>
      </c>
      <c r="U10" s="1">
        <v>1.7790876248048799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1.7846190476190481E-2</v>
      </c>
      <c r="C11" s="12">
        <v>0.375</v>
      </c>
      <c r="D11" s="12">
        <v>0.05</v>
      </c>
      <c r="E11" s="1">
        <v>0.2255797572776311</v>
      </c>
      <c r="F11" s="1">
        <v>0.32585659254802879</v>
      </c>
      <c r="G11" s="1">
        <v>13.816350830925797</v>
      </c>
      <c r="H11" s="1">
        <f t="shared" si="0"/>
        <v>1.171756873576182E-3</v>
      </c>
      <c r="I11" s="1">
        <v>0.503466890173909</v>
      </c>
      <c r="J11" s="1">
        <v>0.32</v>
      </c>
      <c r="K11" s="1">
        <v>0.37</v>
      </c>
      <c r="L11" s="1">
        <v>0.69</v>
      </c>
      <c r="M11" s="1">
        <v>0.13969999999999999</v>
      </c>
      <c r="N11" s="1">
        <v>0.3</v>
      </c>
      <c r="O11" s="7">
        <f t="shared" si="1"/>
        <v>0.26249484411622437</v>
      </c>
      <c r="P11" s="1">
        <f t="shared" si="2"/>
        <v>1.8399999999999999</v>
      </c>
      <c r="Q11" s="1">
        <f t="shared" si="3"/>
        <v>0.37253333333333333</v>
      </c>
      <c r="R11" s="1">
        <f t="shared" si="4"/>
        <v>0.79999999999999993</v>
      </c>
      <c r="S11" s="1">
        <f t="shared" si="5"/>
        <v>1.15625</v>
      </c>
      <c r="T11" s="1">
        <f t="shared" si="6"/>
        <v>0.86486486486486491</v>
      </c>
      <c r="U11" s="1">
        <v>1.6226950322891172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1.7846190476190481E-2</v>
      </c>
      <c r="C12" s="12">
        <v>0.375</v>
      </c>
      <c r="D12" s="12">
        <v>0.05</v>
      </c>
      <c r="E12" s="1">
        <v>0.22942613845646634</v>
      </c>
      <c r="F12" s="1">
        <v>0.31114133833495877</v>
      </c>
      <c r="G12" s="1">
        <v>15.029752540588319</v>
      </c>
      <c r="H12" s="1">
        <f t="shared" si="0"/>
        <v>1.1350905708651915E-3</v>
      </c>
      <c r="I12" s="1">
        <v>0.53626873984599466</v>
      </c>
      <c r="J12" s="1">
        <v>0.3</v>
      </c>
      <c r="K12" s="1">
        <v>0.36</v>
      </c>
      <c r="L12" s="1">
        <v>0.65999999999999992</v>
      </c>
      <c r="M12" s="1">
        <v>0.12064999999999999</v>
      </c>
      <c r="N12" s="1">
        <v>0.23</v>
      </c>
      <c r="O12" s="7">
        <f t="shared" si="1"/>
        <v>0.27959689508411179</v>
      </c>
      <c r="P12" s="1">
        <f t="shared" si="2"/>
        <v>1.7599999999999998</v>
      </c>
      <c r="Q12" s="1">
        <f t="shared" si="3"/>
        <v>0.32173333333333332</v>
      </c>
      <c r="R12" s="1">
        <f t="shared" si="4"/>
        <v>0.6133333333333334</v>
      </c>
      <c r="S12" s="1">
        <f t="shared" si="5"/>
        <v>1.2</v>
      </c>
      <c r="T12" s="1">
        <f t="shared" si="6"/>
        <v>0.83333333333333337</v>
      </c>
      <c r="U12" s="1">
        <v>1.3556772312226075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1.7846190476190481E-2</v>
      </c>
      <c r="C13" s="12">
        <v>0.375</v>
      </c>
      <c r="D13" s="12">
        <v>0.05</v>
      </c>
      <c r="E13" s="1">
        <v>0.27765175532180053</v>
      </c>
      <c r="F13" s="1">
        <v>0.36452153711692725</v>
      </c>
      <c r="G13" s="1">
        <v>13.553056023337575</v>
      </c>
      <c r="H13" s="1">
        <f t="shared" si="0"/>
        <v>1.1799500755934745E-3</v>
      </c>
      <c r="I13" s="1">
        <v>0.5539550582444005</v>
      </c>
      <c r="J13" s="1">
        <v>0.36</v>
      </c>
      <c r="K13" s="1">
        <v>0.28000000000000003</v>
      </c>
      <c r="L13" s="1">
        <v>0.64</v>
      </c>
      <c r="M13" s="1">
        <v>0.1143</v>
      </c>
      <c r="N13" s="1">
        <v>0.28499999999999998</v>
      </c>
      <c r="O13" s="7">
        <f t="shared" si="1"/>
        <v>0.28881809211133991</v>
      </c>
      <c r="P13" s="1">
        <f t="shared" si="2"/>
        <v>1.7066666666666668</v>
      </c>
      <c r="Q13" s="1">
        <f t="shared" si="3"/>
        <v>0.30480000000000002</v>
      </c>
      <c r="R13" s="1">
        <f t="shared" si="4"/>
        <v>0.7599999999999999</v>
      </c>
      <c r="S13" s="1">
        <f t="shared" si="5"/>
        <v>1.2857142857142856</v>
      </c>
      <c r="T13" s="1">
        <f t="shared" si="6"/>
        <v>1.2857142857142856</v>
      </c>
      <c r="U13" s="1">
        <v>1.7589199812801537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1.7846190476190481E-2</v>
      </c>
      <c r="C14" s="12">
        <v>0.375</v>
      </c>
      <c r="D14" s="12">
        <v>0.05</v>
      </c>
      <c r="E14" s="1">
        <v>0.27541677573770101</v>
      </c>
      <c r="F14" s="1">
        <v>0.34114871257175516</v>
      </c>
      <c r="G14" s="1">
        <v>14.384634971618619</v>
      </c>
      <c r="H14" s="1">
        <f t="shared" si="0"/>
        <v>1.1543642592277644E-3</v>
      </c>
      <c r="I14" s="1">
        <v>0.58714309110953589</v>
      </c>
      <c r="J14" s="1">
        <v>0.315</v>
      </c>
      <c r="K14" s="1">
        <v>0.27</v>
      </c>
      <c r="L14" s="1">
        <v>0.58499999999999996</v>
      </c>
      <c r="M14" s="1">
        <v>0.127</v>
      </c>
      <c r="N14" s="1">
        <v>0.27</v>
      </c>
      <c r="O14" s="7">
        <f t="shared" si="1"/>
        <v>0.30612148918368493</v>
      </c>
      <c r="P14" s="1">
        <f t="shared" si="2"/>
        <v>1.5599999999999998</v>
      </c>
      <c r="Q14" s="1">
        <f t="shared" si="3"/>
        <v>0.33866666666666667</v>
      </c>
      <c r="R14" s="1">
        <f t="shared" si="4"/>
        <v>0.72000000000000008</v>
      </c>
      <c r="S14" s="1">
        <f t="shared" si="5"/>
        <v>1.1666666666666665</v>
      </c>
      <c r="T14" s="1">
        <f t="shared" si="6"/>
        <v>1.1666666666666665</v>
      </c>
      <c r="U14" s="1">
        <v>1.8432927455544252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1.7846190476190481E-2</v>
      </c>
      <c r="C15" s="12">
        <v>0.375</v>
      </c>
      <c r="D15" s="12">
        <v>0.05</v>
      </c>
      <c r="E15" s="1">
        <v>0.28354489616772555</v>
      </c>
      <c r="F15" s="1">
        <v>0.32796789814181015</v>
      </c>
      <c r="G15" s="1">
        <v>13.773299884796094</v>
      </c>
      <c r="H15" s="1">
        <f t="shared" si="0"/>
        <v>1.1730906273679307E-3</v>
      </c>
      <c r="I15" s="1">
        <v>0.62876419036292042</v>
      </c>
      <c r="J15" s="1">
        <v>0.34</v>
      </c>
      <c r="K15" s="1">
        <v>0.3</v>
      </c>
      <c r="L15" s="1">
        <v>0.64</v>
      </c>
      <c r="M15" s="1">
        <v>0.20319999999999999</v>
      </c>
      <c r="N15" s="1">
        <v>0.28999999999999998</v>
      </c>
      <c r="O15" s="7">
        <f t="shared" si="1"/>
        <v>0.32782167279792263</v>
      </c>
      <c r="P15" s="1">
        <f t="shared" si="2"/>
        <v>1.7066666666666668</v>
      </c>
      <c r="Q15" s="1">
        <f t="shared" si="3"/>
        <v>0.54186666666666661</v>
      </c>
      <c r="R15" s="1">
        <f t="shared" si="4"/>
        <v>0.77333333333333332</v>
      </c>
      <c r="S15" s="1">
        <f t="shared" si="5"/>
        <v>1.1333333333333335</v>
      </c>
      <c r="T15" s="1">
        <f t="shared" si="6"/>
        <v>1.1333333333333335</v>
      </c>
      <c r="U15" s="1">
        <v>2.4280722554363545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1.7846190476190481E-2</v>
      </c>
      <c r="C16" s="12">
        <v>0.375</v>
      </c>
      <c r="D16" s="12">
        <v>0.05</v>
      </c>
      <c r="E16" s="1">
        <v>0.31764273866617854</v>
      </c>
      <c r="F16" s="1">
        <v>0.34579553625396947</v>
      </c>
      <c r="G16" s="1">
        <v>15.244229923595027</v>
      </c>
      <c r="H16" s="1">
        <f t="shared" si="0"/>
        <v>1.1287909387439204E-3</v>
      </c>
      <c r="I16" s="1">
        <v>0.66806212523941444</v>
      </c>
      <c r="J16" s="1">
        <v>0.28999999999999998</v>
      </c>
      <c r="K16" s="1">
        <v>0.32500000000000001</v>
      </c>
      <c r="L16" s="1">
        <v>0.61499999999999999</v>
      </c>
      <c r="M16" s="1">
        <v>0.15875</v>
      </c>
      <c r="N16" s="1">
        <v>0.22</v>
      </c>
      <c r="O16" s="7">
        <f t="shared" si="1"/>
        <v>0.34831061753454995</v>
      </c>
      <c r="P16" s="1">
        <f t="shared" si="2"/>
        <v>1.64</v>
      </c>
      <c r="Q16" s="1">
        <f t="shared" si="3"/>
        <v>0.42333333333333334</v>
      </c>
      <c r="R16" s="1">
        <f t="shared" si="4"/>
        <v>0.58666666666666667</v>
      </c>
      <c r="S16" s="1">
        <f t="shared" si="5"/>
        <v>1.1206896551724139</v>
      </c>
      <c r="T16" s="1">
        <f t="shared" si="6"/>
        <v>0.89230769230769225</v>
      </c>
      <c r="U16" s="1">
        <v>1.9197435810388526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1.7846190476190481E-2</v>
      </c>
      <c r="C17" s="12">
        <v>0.375</v>
      </c>
      <c r="D17" s="12">
        <v>0.05</v>
      </c>
      <c r="E17" s="1">
        <v>0.32870978134363116</v>
      </c>
      <c r="F17" s="1">
        <v>0.33805106838583954</v>
      </c>
      <c r="G17" s="1">
        <v>14.538937063778103</v>
      </c>
      <c r="H17" s="1">
        <f t="shared" si="0"/>
        <v>1.1497093350185583E-3</v>
      </c>
      <c r="I17" s="1">
        <v>0.70717616808756223</v>
      </c>
      <c r="J17" s="1">
        <v>0.26</v>
      </c>
      <c r="K17" s="1">
        <v>0.34</v>
      </c>
      <c r="L17" s="1">
        <v>0.60000000000000009</v>
      </c>
      <c r="M17" s="1">
        <v>0.1651</v>
      </c>
      <c r="N17" s="1">
        <v>0.25</v>
      </c>
      <c r="O17" s="7">
        <f t="shared" si="1"/>
        <v>0.36870368564004807</v>
      </c>
      <c r="P17" s="1">
        <f t="shared" si="2"/>
        <v>1.6000000000000003</v>
      </c>
      <c r="Q17" s="1">
        <f t="shared" si="3"/>
        <v>0.44026666666666664</v>
      </c>
      <c r="R17" s="1">
        <f t="shared" si="4"/>
        <v>0.66666666666666663</v>
      </c>
      <c r="S17" s="1">
        <f t="shared" si="5"/>
        <v>1.3076923076923077</v>
      </c>
      <c r="T17" s="1">
        <f t="shared" si="6"/>
        <v>0.76470588235294112</v>
      </c>
      <c r="U17" s="1">
        <v>2.04271533014394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1.7846190476190481E-2</v>
      </c>
      <c r="C18" s="12">
        <v>0.375</v>
      </c>
      <c r="D18" s="12">
        <v>0.05</v>
      </c>
      <c r="E18" s="1">
        <v>0.33561298652520438</v>
      </c>
      <c r="F18" s="1">
        <v>0.3331871542164152</v>
      </c>
      <c r="G18" s="1">
        <v>14.489635705947833</v>
      </c>
      <c r="H18" s="1">
        <f>2.414*10^(-5)*10^(247.8/(G18+273.15-140))</f>
        <v>1.1511935375634501E-3</v>
      </c>
      <c r="I18" s="1">
        <v>0.73256777438601872</v>
      </c>
      <c r="J18" s="1">
        <v>0.215</v>
      </c>
      <c r="K18" s="1">
        <v>0.26</v>
      </c>
      <c r="L18" s="1">
        <v>0.47499999999999998</v>
      </c>
      <c r="M18" s="1">
        <v>0.13969999999999999</v>
      </c>
      <c r="N18" s="1">
        <v>0.17</v>
      </c>
      <c r="O18" s="7">
        <f t="shared" si="1"/>
        <v>0.38194222399730049</v>
      </c>
      <c r="P18" s="1">
        <f t="shared" si="2"/>
        <v>1.2666666666666666</v>
      </c>
      <c r="Q18" s="1">
        <f t="shared" si="3"/>
        <v>0.37253333333333333</v>
      </c>
      <c r="R18" s="1">
        <f t="shared" si="4"/>
        <v>0.45333333333333337</v>
      </c>
      <c r="S18" s="1">
        <f t="shared" si="5"/>
        <v>1.2093023255813955</v>
      </c>
      <c r="T18" s="1">
        <f t="shared" si="6"/>
        <v>0.82692307692307687</v>
      </c>
      <c r="U18" s="1">
        <v>2.0443095667826308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1.7846190476190481E-2</v>
      </c>
      <c r="C19" s="12">
        <v>0.375</v>
      </c>
      <c r="D19" s="12">
        <v>0.05</v>
      </c>
      <c r="E19" s="1">
        <v>0.33236314370176728</v>
      </c>
      <c r="F19" s="1">
        <v>0.31543153042851274</v>
      </c>
      <c r="G19" s="1">
        <v>16.084691561185355</v>
      </c>
      <c r="H19" s="1">
        <f t="shared" si="0"/>
        <v>1.1046102946506852E-3</v>
      </c>
      <c r="I19" s="1">
        <v>0.76631099508837186</v>
      </c>
      <c r="J19" s="1">
        <v>0.28000000000000003</v>
      </c>
      <c r="K19" s="1">
        <v>0.26</v>
      </c>
      <c r="L19" s="1">
        <v>0.54</v>
      </c>
      <c r="M19" s="1">
        <v>0.15240000000000001</v>
      </c>
      <c r="N19" s="1">
        <v>0.21</v>
      </c>
      <c r="O19" s="7">
        <f t="shared" si="1"/>
        <v>0.3995350819013902</v>
      </c>
      <c r="P19" s="1">
        <f t="shared" si="2"/>
        <v>1.4400000000000002</v>
      </c>
      <c r="Q19" s="1">
        <f t="shared" si="3"/>
        <v>0.40640000000000004</v>
      </c>
      <c r="R19" s="1">
        <f t="shared" si="4"/>
        <v>0.55999999999999994</v>
      </c>
      <c r="S19" s="1">
        <f t="shared" si="5"/>
        <v>1.0769230769230771</v>
      </c>
      <c r="T19" s="1">
        <f t="shared" si="6"/>
        <v>1.0769230769230771</v>
      </c>
      <c r="U19" s="1">
        <v>2.7835596193559242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1.7846190476190481E-2</v>
      </c>
      <c r="C20" s="12">
        <v>0.375</v>
      </c>
      <c r="D20" s="12">
        <v>0.05</v>
      </c>
      <c r="E20" s="1">
        <v>0.3831463601016239</v>
      </c>
      <c r="F20" s="1">
        <v>0.3424397425939858</v>
      </c>
      <c r="G20" s="1">
        <v>13.480894838060607</v>
      </c>
      <c r="H20" s="1">
        <f>2.414*10^(-5)*10^(247.8/(G20+273.15-140))</f>
        <v>1.1822107360359455E-3</v>
      </c>
      <c r="I20" s="1">
        <v>0.81372534666956142</v>
      </c>
      <c r="J20" s="1">
        <v>0.26</v>
      </c>
      <c r="K20" s="1">
        <v>0.31</v>
      </c>
      <c r="L20" s="1">
        <v>0.57000000000000006</v>
      </c>
      <c r="M20" s="1">
        <v>0.1905</v>
      </c>
      <c r="N20" s="1">
        <v>0.19</v>
      </c>
      <c r="O20" s="7">
        <f t="shared" si="1"/>
        <v>0.42425572008055046</v>
      </c>
      <c r="P20" s="1">
        <f t="shared" si="2"/>
        <v>1.5200000000000002</v>
      </c>
      <c r="Q20" s="1">
        <f t="shared" si="3"/>
        <v>0.50800000000000001</v>
      </c>
      <c r="R20" s="1">
        <f t="shared" si="4"/>
        <v>0.50666666666666671</v>
      </c>
      <c r="S20" s="1">
        <f t="shared" si="5"/>
        <v>1.1923076923076923</v>
      </c>
      <c r="T20" s="1">
        <f t="shared" si="6"/>
        <v>0.83870967741935487</v>
      </c>
      <c r="U20" s="1">
        <v>1.6766863745914313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1.7846190476190481E-2</v>
      </c>
      <c r="C21" s="12">
        <v>0.375</v>
      </c>
      <c r="D21" s="12">
        <v>0.05</v>
      </c>
      <c r="E21" s="1">
        <v>0.3814259014860662</v>
      </c>
      <c r="F21" s="1">
        <v>0.33248540229338913</v>
      </c>
      <c r="G21" s="1">
        <v>15.257551574706984</v>
      </c>
      <c r="H21" s="1">
        <f>2.414*10^(-5)*10^(247.8/(G21+273.15-140))</f>
        <v>1.1284014090218895E-3</v>
      </c>
      <c r="I21" s="1">
        <v>0.83432431533173979</v>
      </c>
      <c r="J21" s="1">
        <v>0.26</v>
      </c>
      <c r="K21" s="1">
        <v>0.35</v>
      </c>
      <c r="L21" s="1">
        <v>0.61</v>
      </c>
      <c r="M21" s="1">
        <v>0.19685</v>
      </c>
      <c r="N21" s="1">
        <v>0.25</v>
      </c>
      <c r="O21" s="7">
        <f>I21/SQRT(C21*9.81)</f>
        <v>0.43499549894876116</v>
      </c>
      <c r="P21" s="1">
        <f>L21/C21</f>
        <v>1.6266666666666667</v>
      </c>
      <c r="Q21" s="1">
        <f>M21/C21</f>
        <v>0.52493333333333336</v>
      </c>
      <c r="R21" s="1">
        <f>N21/C21</f>
        <v>0.66666666666666663</v>
      </c>
      <c r="S21" s="1">
        <f>MAX(J21:K21)/MIN(J21:K21)</f>
        <v>1.346153846153846</v>
      </c>
      <c r="T21" s="1">
        <f>J21/K21</f>
        <v>0.74285714285714288</v>
      </c>
      <c r="U21" s="1">
        <v>2.4066409160113982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1.7846190476190481E-2</v>
      </c>
      <c r="C22" s="12">
        <v>0.375</v>
      </c>
      <c r="D22" s="12">
        <v>0.05</v>
      </c>
      <c r="E22" s="1">
        <v>0.41536935712812095</v>
      </c>
      <c r="F22" s="1">
        <v>0.34887648760150819</v>
      </c>
      <c r="G22" s="1">
        <v>16.748361138736449</v>
      </c>
      <c r="H22" s="1">
        <f>2.414*10^(-5)*10^(247.8/(G22+273.15-140))</f>
        <v>1.086068974360735E-3</v>
      </c>
      <c r="I22" s="1">
        <v>0.86588467815903924</v>
      </c>
      <c r="J22" s="1">
        <v>0.26</v>
      </c>
      <c r="K22" s="1">
        <v>0.22500000000000001</v>
      </c>
      <c r="L22" s="1">
        <v>0.48499999999999999</v>
      </c>
      <c r="M22" s="1">
        <v>0.21590000000000001</v>
      </c>
      <c r="N22" s="1">
        <v>0.23</v>
      </c>
      <c r="O22" s="7">
        <f>I22/SQRT(C22*9.81)</f>
        <v>0.45145027022029766</v>
      </c>
      <c r="P22" s="1">
        <f>L22/C22</f>
        <v>1.2933333333333332</v>
      </c>
      <c r="Q22" s="1">
        <f>M22/C22</f>
        <v>0.57573333333333332</v>
      </c>
      <c r="R22" s="1">
        <f>N22/C22</f>
        <v>0.6133333333333334</v>
      </c>
      <c r="S22" s="1">
        <f>MAX(J22:K22)/MIN(J22:K22)</f>
        <v>1.1555555555555557</v>
      </c>
      <c r="T22" s="1">
        <f>J22/K22</f>
        <v>1.1555555555555557</v>
      </c>
      <c r="U22" s="1">
        <v>2.6576059106638907</v>
      </c>
      <c r="V22" s="1"/>
      <c r="W22" s="1"/>
      <c r="X22" s="1"/>
      <c r="Y22" s="1"/>
      <c r="Z22" s="1"/>
    </row>
    <row r="23" spans="1:26" x14ac:dyDescent="0.3">
      <c r="A23" s="5" t="s">
        <v>41</v>
      </c>
      <c r="B23" s="12">
        <v>1.7846190476190481E-2</v>
      </c>
      <c r="C23" s="12">
        <v>0.375</v>
      </c>
      <c r="D23" s="12">
        <v>0.05</v>
      </c>
      <c r="E23" s="1">
        <v>0.40449672112567975</v>
      </c>
      <c r="F23" s="1">
        <v>0.32148159661701475</v>
      </c>
      <c r="G23" s="1">
        <v>14.552453377667552</v>
      </c>
      <c r="H23" s="1">
        <f>2.414*10^(-5)*10^(247.8/(G23+273.15-140))</f>
        <v>1.1493029376613414E-3</v>
      </c>
      <c r="I23" s="1">
        <v>0.9150739471298841</v>
      </c>
      <c r="J23" s="1">
        <v>0.25</v>
      </c>
      <c r="K23" s="1">
        <v>0.2</v>
      </c>
      <c r="L23" s="1">
        <v>0.45</v>
      </c>
      <c r="M23" s="1">
        <v>0.21590000000000001</v>
      </c>
      <c r="N23" s="1">
        <v>0.185</v>
      </c>
      <c r="O23" s="7">
        <f>I23/SQRT(C23*9.81)</f>
        <v>0.47709630522814667</v>
      </c>
      <c r="P23" s="1">
        <f>L23/C23</f>
        <v>1.2</v>
      </c>
      <c r="Q23" s="1">
        <f>M23/C23</f>
        <v>0.57573333333333332</v>
      </c>
      <c r="R23" s="1">
        <f>N23/C23</f>
        <v>0.49333333333333335</v>
      </c>
      <c r="S23" s="1">
        <f>MAX(J23:K23)/MIN(J23:K23)</f>
        <v>1.25</v>
      </c>
      <c r="T23" s="1">
        <f>J23/K23</f>
        <v>1.25</v>
      </c>
      <c r="U23" s="1">
        <v>3.1143738282997289</v>
      </c>
      <c r="V23" s="1"/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U1</vt:lpstr>
      <vt:lpstr>U2</vt:lpstr>
      <vt:lpstr>U3</vt:lpstr>
      <vt:lpstr>U4</vt:lpstr>
      <vt:lpstr>U5</vt:lpstr>
      <vt:lpstr>D1</vt:lpstr>
      <vt:lpstr>D2</vt:lpstr>
      <vt:lpstr>D3</vt:lpstr>
      <vt:lpstr>D4</vt:lpstr>
      <vt:lpstr>D5</vt:lpstr>
      <vt:lpstr>D6</vt:lpstr>
      <vt:lpstr>H1</vt:lpstr>
      <vt:lpstr>H2</vt:lpstr>
      <vt:lpstr>H3</vt:lpstr>
      <vt:lpstr>T1</vt:lpstr>
      <vt:lpstr>T2</vt:lpstr>
      <vt:lpstr>N1</vt:lpstr>
      <vt:lpstr>N2</vt:lpstr>
      <vt:lpstr>N3</vt:lpstr>
      <vt:lpstr>N4</vt:lpstr>
      <vt:lpstr>N5</vt:lpstr>
      <vt:lpstr>N6</vt:lpstr>
      <vt:lpstr>N7</vt:lpstr>
      <vt:lpstr>N8</vt:lpstr>
      <vt:lpstr>N9</vt:lpstr>
      <vt:lpstr>N10</vt:lpstr>
      <vt:lpstr>N11</vt:lpstr>
      <vt:lpstr>N12</vt:lpstr>
      <vt:lpstr>N13</vt:lpstr>
      <vt:lpstr>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Panici D.</dc:creator>
  <cp:lastModifiedBy>Diego Panici</cp:lastModifiedBy>
  <dcterms:created xsi:type="dcterms:W3CDTF">2016-05-18T09:09:09Z</dcterms:created>
  <dcterms:modified xsi:type="dcterms:W3CDTF">2018-06-06T20:09:39Z</dcterms:modified>
</cp:coreProperties>
</file>