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730" windowHeight="11760" tabRatio="500" firstSheet="3" activeTab="5"/>
  </bookViews>
  <sheets>
    <sheet name="Water" sheetId="1" r:id="rId1"/>
    <sheet name="DetergentA" sheetId="2" r:id="rId2"/>
    <sheet name="DetergentB" sheetId="3" r:id="rId3"/>
    <sheet name="FabricConA" sheetId="4" r:id="rId4"/>
    <sheet name="FabricConB" sheetId="5" r:id="rId5"/>
    <sheet name="All Results" sheetId="6" r:id="rId6"/>
    <sheet name="All Results updated" sheetId="7" r:id="rId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7" l="1"/>
  <c r="E4" i="7"/>
  <c r="N13" i="7"/>
  <c r="C4" i="7"/>
  <c r="M13" i="7"/>
  <c r="L13" i="7"/>
  <c r="G3" i="7"/>
  <c r="E3" i="7"/>
  <c r="N12" i="7"/>
  <c r="C3" i="7"/>
  <c r="M12" i="7"/>
  <c r="L12" i="7"/>
  <c r="G2" i="7"/>
  <c r="E2" i="7"/>
  <c r="N11" i="7"/>
  <c r="C2" i="7"/>
  <c r="M11" i="7"/>
  <c r="L11" i="7"/>
  <c r="O5" i="7"/>
  <c r="N5" i="7"/>
  <c r="M5" i="7"/>
  <c r="L5" i="7"/>
  <c r="K5" i="7"/>
  <c r="F4" i="7"/>
  <c r="D4" i="7"/>
  <c r="O4" i="7"/>
  <c r="N4" i="7"/>
  <c r="M4" i="7"/>
  <c r="L4" i="7"/>
  <c r="K4" i="7"/>
  <c r="O3" i="7"/>
  <c r="N3" i="7"/>
  <c r="M3" i="7"/>
  <c r="L3" i="7"/>
  <c r="K3" i="7"/>
  <c r="F3" i="7"/>
  <c r="D3" i="7"/>
  <c r="F2" i="7"/>
  <c r="D2" i="7"/>
  <c r="L15" i="6"/>
  <c r="L14" i="6"/>
  <c r="L13" i="6"/>
  <c r="L12" i="6"/>
  <c r="N12" i="6"/>
  <c r="N13" i="6"/>
  <c r="N14" i="6"/>
  <c r="N15" i="6"/>
  <c r="N11" i="6"/>
  <c r="M12" i="6"/>
  <c r="M13" i="6"/>
  <c r="M14" i="6"/>
  <c r="M15" i="6"/>
  <c r="M11" i="6"/>
  <c r="L11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O4" i="6"/>
  <c r="N4" i="6"/>
  <c r="M4" i="6"/>
  <c r="L4" i="6"/>
  <c r="K4" i="6"/>
  <c r="O3" i="6"/>
  <c r="N3" i="6"/>
  <c r="M3" i="6"/>
  <c r="L3" i="6"/>
  <c r="K3" i="6"/>
  <c r="N3" i="1"/>
  <c r="N12" i="1"/>
  <c r="N21" i="1"/>
  <c r="N30" i="1"/>
  <c r="N39" i="1"/>
  <c r="N3" i="2"/>
  <c r="N12" i="2"/>
  <c r="N21" i="2"/>
  <c r="N30" i="2"/>
  <c r="N39" i="2"/>
  <c r="O39" i="4"/>
  <c r="N39" i="4"/>
  <c r="M39" i="4"/>
  <c r="J40" i="4"/>
  <c r="J41" i="4"/>
  <c r="J42" i="4"/>
  <c r="J43" i="4"/>
  <c r="J44" i="4"/>
  <c r="M39" i="5"/>
  <c r="G3" i="6"/>
  <c r="F3" i="6"/>
  <c r="E3" i="6"/>
  <c r="M21" i="2"/>
  <c r="O21" i="4"/>
  <c r="N21" i="4"/>
  <c r="M21" i="4"/>
  <c r="I26" i="4"/>
  <c r="J26" i="4"/>
  <c r="K26" i="4"/>
  <c r="O39" i="5"/>
  <c r="N39" i="5"/>
  <c r="I44" i="5"/>
  <c r="J44" i="5"/>
  <c r="K44" i="5"/>
  <c r="I43" i="5"/>
  <c r="J43" i="5"/>
  <c r="K43" i="5"/>
  <c r="I44" i="4"/>
  <c r="K44" i="4"/>
  <c r="I43" i="4"/>
  <c r="K43" i="4"/>
  <c r="O39" i="3"/>
  <c r="N39" i="3"/>
  <c r="M39" i="3"/>
  <c r="O30" i="3"/>
  <c r="N30" i="3"/>
  <c r="M30" i="3"/>
  <c r="M21" i="3"/>
  <c r="I44" i="3"/>
  <c r="J44" i="3"/>
  <c r="K44" i="3"/>
  <c r="I43" i="3"/>
  <c r="J43" i="3"/>
  <c r="K43" i="3"/>
  <c r="I44" i="2"/>
  <c r="J44" i="2"/>
  <c r="K44" i="2"/>
  <c r="I43" i="2"/>
  <c r="J43" i="2"/>
  <c r="K43" i="2"/>
  <c r="O39" i="1"/>
  <c r="M39" i="1"/>
  <c r="I44" i="1"/>
  <c r="J44" i="1"/>
  <c r="K44" i="1"/>
  <c r="I43" i="1"/>
  <c r="J43" i="1"/>
  <c r="K43" i="1"/>
  <c r="G6" i="6"/>
  <c r="F6" i="6"/>
  <c r="E6" i="6"/>
  <c r="M12" i="5"/>
  <c r="D6" i="6"/>
  <c r="C6" i="6"/>
  <c r="G5" i="6"/>
  <c r="E5" i="6"/>
  <c r="F5" i="6"/>
  <c r="D5" i="6"/>
  <c r="C5" i="6"/>
  <c r="G4" i="6"/>
  <c r="F4" i="6"/>
  <c r="E4" i="6"/>
  <c r="D4" i="6"/>
  <c r="C4" i="6"/>
  <c r="M12" i="2"/>
  <c r="D3" i="6"/>
  <c r="C3" i="6"/>
  <c r="O30" i="5"/>
  <c r="N30" i="5"/>
  <c r="M30" i="5"/>
  <c r="I35" i="5"/>
  <c r="J35" i="5"/>
  <c r="K35" i="5"/>
  <c r="I34" i="5"/>
  <c r="J34" i="5"/>
  <c r="K34" i="5"/>
  <c r="O30" i="4"/>
  <c r="N30" i="4"/>
  <c r="M30" i="4"/>
  <c r="I35" i="3"/>
  <c r="J35" i="3"/>
  <c r="K35" i="3"/>
  <c r="I34" i="3"/>
  <c r="J34" i="3"/>
  <c r="K34" i="3"/>
  <c r="M30" i="2"/>
  <c r="O30" i="2"/>
  <c r="I35" i="2"/>
  <c r="J35" i="2"/>
  <c r="K35" i="2"/>
  <c r="I34" i="2"/>
  <c r="J34" i="2"/>
  <c r="K34" i="2"/>
  <c r="O30" i="1"/>
  <c r="M30" i="1"/>
  <c r="I35" i="1"/>
  <c r="J35" i="1"/>
  <c r="K35" i="1"/>
  <c r="I34" i="1"/>
  <c r="K34" i="1"/>
  <c r="J34" i="1"/>
  <c r="I34" i="4"/>
  <c r="I35" i="4"/>
  <c r="J33" i="4"/>
  <c r="J34" i="4"/>
  <c r="J35" i="4"/>
  <c r="I33" i="4"/>
  <c r="G2" i="6"/>
  <c r="F2" i="6"/>
  <c r="M21" i="1"/>
  <c r="E2" i="6"/>
  <c r="M12" i="1"/>
  <c r="D2" i="6"/>
  <c r="M3" i="1"/>
  <c r="C2" i="6"/>
  <c r="O21" i="5"/>
  <c r="N21" i="5"/>
  <c r="M21" i="5"/>
  <c r="I26" i="5"/>
  <c r="J26" i="5"/>
  <c r="K26" i="5"/>
  <c r="I25" i="5"/>
  <c r="J25" i="5"/>
  <c r="K25" i="5"/>
  <c r="I25" i="4"/>
  <c r="J25" i="4"/>
  <c r="K25" i="4"/>
  <c r="K24" i="4"/>
  <c r="J24" i="4"/>
  <c r="I24" i="4"/>
  <c r="K22" i="3"/>
  <c r="K23" i="3"/>
  <c r="K24" i="3"/>
  <c r="K25" i="3"/>
  <c r="K26" i="3"/>
  <c r="J22" i="3"/>
  <c r="J23" i="3"/>
  <c r="J24" i="3"/>
  <c r="J25" i="3"/>
  <c r="J26" i="3"/>
  <c r="J21" i="3"/>
  <c r="O21" i="3"/>
  <c r="N21" i="3"/>
  <c r="I26" i="3"/>
  <c r="I25" i="3"/>
  <c r="O21" i="2"/>
  <c r="I26" i="2"/>
  <c r="J26" i="2"/>
  <c r="K26" i="2"/>
  <c r="I25" i="2"/>
  <c r="J25" i="2"/>
  <c r="K25" i="2"/>
  <c r="O21" i="1"/>
  <c r="I26" i="1"/>
  <c r="J26" i="1"/>
  <c r="K26" i="1"/>
  <c r="I25" i="1"/>
  <c r="J25" i="1"/>
  <c r="K25" i="1"/>
  <c r="O12" i="5"/>
  <c r="N12" i="5"/>
  <c r="K17" i="5"/>
  <c r="K16" i="5"/>
  <c r="J16" i="5"/>
  <c r="J17" i="5"/>
  <c r="I16" i="5"/>
  <c r="I17" i="5"/>
  <c r="O12" i="4"/>
  <c r="N12" i="4"/>
  <c r="M12" i="4"/>
  <c r="I17" i="4"/>
  <c r="J17" i="4"/>
  <c r="K17" i="4"/>
  <c r="I16" i="4"/>
  <c r="J16" i="4"/>
  <c r="K16" i="4"/>
  <c r="K15" i="4"/>
  <c r="J15" i="4"/>
  <c r="I15" i="4"/>
  <c r="O12" i="3"/>
  <c r="N12" i="3"/>
  <c r="M12" i="3"/>
  <c r="K16" i="3"/>
  <c r="K17" i="3"/>
  <c r="J16" i="3"/>
  <c r="J17" i="3"/>
  <c r="I16" i="3"/>
  <c r="I17" i="3"/>
  <c r="I24" i="3"/>
  <c r="O12" i="2"/>
  <c r="I17" i="2"/>
  <c r="J17" i="2"/>
  <c r="K17" i="2"/>
  <c r="I16" i="2"/>
  <c r="J16" i="2"/>
  <c r="K16" i="2"/>
  <c r="O12" i="1"/>
  <c r="I16" i="1"/>
  <c r="I17" i="1"/>
  <c r="J16" i="1"/>
  <c r="K16" i="1"/>
  <c r="K17" i="1"/>
  <c r="J17" i="1"/>
  <c r="O3" i="5"/>
  <c r="N3" i="5"/>
  <c r="M3" i="5"/>
  <c r="I8" i="5"/>
  <c r="J8" i="5"/>
  <c r="K8" i="5"/>
  <c r="I7" i="5"/>
  <c r="J7" i="5"/>
  <c r="K7" i="5"/>
  <c r="O3" i="4"/>
  <c r="N3" i="4"/>
  <c r="M3" i="4"/>
  <c r="I8" i="4"/>
  <c r="J8" i="4"/>
  <c r="K8" i="4"/>
  <c r="I7" i="4"/>
  <c r="J7" i="4"/>
  <c r="K7" i="4"/>
  <c r="O3" i="3"/>
  <c r="N3" i="3"/>
  <c r="M3" i="3"/>
  <c r="I8" i="3"/>
  <c r="J8" i="3"/>
  <c r="K8" i="3"/>
  <c r="I7" i="3"/>
  <c r="J7" i="3"/>
  <c r="K7" i="3"/>
  <c r="O3" i="2"/>
  <c r="M3" i="2"/>
  <c r="I8" i="2"/>
  <c r="J8" i="2"/>
  <c r="K8" i="2"/>
  <c r="I7" i="2"/>
  <c r="J7" i="2"/>
  <c r="K7" i="2"/>
  <c r="O3" i="1"/>
  <c r="I8" i="1"/>
  <c r="J8" i="1"/>
  <c r="K8" i="1"/>
  <c r="I7" i="1"/>
  <c r="J7" i="1"/>
  <c r="K7" i="1"/>
  <c r="O39" i="2"/>
  <c r="M39" i="2"/>
  <c r="K40" i="5"/>
  <c r="K41" i="5"/>
  <c r="K42" i="5"/>
  <c r="J40" i="5"/>
  <c r="J41" i="5"/>
  <c r="J42" i="5"/>
  <c r="I40" i="5"/>
  <c r="I41" i="5"/>
  <c r="I42" i="5"/>
  <c r="K39" i="5"/>
  <c r="J39" i="5"/>
  <c r="I39" i="5"/>
  <c r="K31" i="5"/>
  <c r="K32" i="5"/>
  <c r="K33" i="5"/>
  <c r="J31" i="5"/>
  <c r="J32" i="5"/>
  <c r="J33" i="5"/>
  <c r="I31" i="5"/>
  <c r="I32" i="5"/>
  <c r="I33" i="5"/>
  <c r="K30" i="5"/>
  <c r="J30" i="5"/>
  <c r="I30" i="5"/>
  <c r="K22" i="5"/>
  <c r="K23" i="5"/>
  <c r="K24" i="5"/>
  <c r="J22" i="5"/>
  <c r="J23" i="5"/>
  <c r="J24" i="5"/>
  <c r="I22" i="5"/>
  <c r="I23" i="5"/>
  <c r="I24" i="5"/>
  <c r="K21" i="5"/>
  <c r="J21" i="5"/>
  <c r="I21" i="5"/>
  <c r="K13" i="5"/>
  <c r="K14" i="5"/>
  <c r="K15" i="5"/>
  <c r="K12" i="5"/>
  <c r="J13" i="5"/>
  <c r="J14" i="5"/>
  <c r="J15" i="5"/>
  <c r="J12" i="5"/>
  <c r="I13" i="5"/>
  <c r="I14" i="5"/>
  <c r="I15" i="5"/>
  <c r="I12" i="5"/>
  <c r="K4" i="5"/>
  <c r="K5" i="5"/>
  <c r="K6" i="5"/>
  <c r="K3" i="5"/>
  <c r="J4" i="5"/>
  <c r="J5" i="5"/>
  <c r="J6" i="5"/>
  <c r="J3" i="5"/>
  <c r="I4" i="5"/>
  <c r="I5" i="5"/>
  <c r="I6" i="5"/>
  <c r="I3" i="5"/>
  <c r="I32" i="4"/>
  <c r="K40" i="4"/>
  <c r="K41" i="4"/>
  <c r="K42" i="4"/>
  <c r="I40" i="4"/>
  <c r="I41" i="4"/>
  <c r="I42" i="4"/>
  <c r="K39" i="4"/>
  <c r="J39" i="4"/>
  <c r="I39" i="4"/>
  <c r="I31" i="4"/>
  <c r="J31" i="4"/>
  <c r="J32" i="4"/>
  <c r="J30" i="4"/>
  <c r="K30" i="4"/>
  <c r="I30" i="4"/>
  <c r="K22" i="4"/>
  <c r="K23" i="4"/>
  <c r="J22" i="4"/>
  <c r="J23" i="4"/>
  <c r="I22" i="4"/>
  <c r="I23" i="4"/>
  <c r="K21" i="4"/>
  <c r="J21" i="4"/>
  <c r="I21" i="4"/>
  <c r="K13" i="4"/>
  <c r="K14" i="4"/>
  <c r="J13" i="4"/>
  <c r="J14" i="4"/>
  <c r="I13" i="4"/>
  <c r="I14" i="4"/>
  <c r="K12" i="4"/>
  <c r="J12" i="4"/>
  <c r="I12" i="4"/>
  <c r="K4" i="4"/>
  <c r="K5" i="4"/>
  <c r="K6" i="4"/>
  <c r="J4" i="4"/>
  <c r="J5" i="4"/>
  <c r="J6" i="4"/>
  <c r="I4" i="4"/>
  <c r="I5" i="4"/>
  <c r="I6" i="4"/>
  <c r="K3" i="4"/>
  <c r="J3" i="4"/>
  <c r="I3" i="4"/>
  <c r="K40" i="3"/>
  <c r="K41" i="3"/>
  <c r="K42" i="3"/>
  <c r="J40" i="3"/>
  <c r="J41" i="3"/>
  <c r="J42" i="3"/>
  <c r="I40" i="3"/>
  <c r="I41" i="3"/>
  <c r="I42" i="3"/>
  <c r="K39" i="3"/>
  <c r="J39" i="3"/>
  <c r="I39" i="3"/>
  <c r="K31" i="3"/>
  <c r="K32" i="3"/>
  <c r="K33" i="3"/>
  <c r="J31" i="3"/>
  <c r="J32" i="3"/>
  <c r="J33" i="3"/>
  <c r="I31" i="3"/>
  <c r="I32" i="3"/>
  <c r="I33" i="3"/>
  <c r="K30" i="3"/>
  <c r="J30" i="3"/>
  <c r="I30" i="3"/>
  <c r="I22" i="3"/>
  <c r="I23" i="3"/>
  <c r="K21" i="3"/>
  <c r="I21" i="3"/>
  <c r="K13" i="3"/>
  <c r="K14" i="3"/>
  <c r="K15" i="3"/>
  <c r="J13" i="3"/>
  <c r="J14" i="3"/>
  <c r="J15" i="3"/>
  <c r="I13" i="3"/>
  <c r="I14" i="3"/>
  <c r="I15" i="3"/>
  <c r="K12" i="3"/>
  <c r="J12" i="3"/>
  <c r="I12" i="3"/>
  <c r="K6" i="3"/>
  <c r="J6" i="3"/>
  <c r="I6" i="3"/>
  <c r="J4" i="3"/>
  <c r="I4" i="3"/>
  <c r="K4" i="3"/>
  <c r="K5" i="3"/>
  <c r="J5" i="3"/>
  <c r="I5" i="3"/>
  <c r="K3" i="3"/>
  <c r="J3" i="3"/>
  <c r="I3" i="3"/>
  <c r="K40" i="2"/>
  <c r="K41" i="2"/>
  <c r="K42" i="2"/>
  <c r="J40" i="2"/>
  <c r="J41" i="2"/>
  <c r="J42" i="2"/>
  <c r="I40" i="2"/>
  <c r="I41" i="2"/>
  <c r="I42" i="2"/>
  <c r="K39" i="2"/>
  <c r="J39" i="2"/>
  <c r="I39" i="2"/>
  <c r="K31" i="2"/>
  <c r="K32" i="2"/>
  <c r="K33" i="2"/>
  <c r="J31" i="2"/>
  <c r="J32" i="2"/>
  <c r="J33" i="2"/>
  <c r="I31" i="2"/>
  <c r="I32" i="2"/>
  <c r="I33" i="2"/>
  <c r="K30" i="2"/>
  <c r="J30" i="2"/>
  <c r="I30" i="2"/>
  <c r="K22" i="2"/>
  <c r="K23" i="2"/>
  <c r="K24" i="2"/>
  <c r="J22" i="2"/>
  <c r="J23" i="2"/>
  <c r="J24" i="2"/>
  <c r="K21" i="2"/>
  <c r="J21" i="2"/>
  <c r="I22" i="2"/>
  <c r="I23" i="2"/>
  <c r="I24" i="2"/>
  <c r="I21" i="2"/>
  <c r="K13" i="2"/>
  <c r="K14" i="2"/>
  <c r="K15" i="2"/>
  <c r="J13" i="2"/>
  <c r="J14" i="2"/>
  <c r="J15" i="2"/>
  <c r="K12" i="2"/>
  <c r="J12" i="2"/>
  <c r="I13" i="2"/>
  <c r="I14" i="2"/>
  <c r="I15" i="2"/>
  <c r="I12" i="2"/>
  <c r="K4" i="2"/>
  <c r="K5" i="2"/>
  <c r="K6" i="2"/>
  <c r="J4" i="2"/>
  <c r="J5" i="2"/>
  <c r="J6" i="2"/>
  <c r="K3" i="2"/>
  <c r="J3" i="2"/>
  <c r="I4" i="2"/>
  <c r="I5" i="2"/>
  <c r="I6" i="2"/>
  <c r="I3" i="2"/>
  <c r="I40" i="1"/>
  <c r="I41" i="1"/>
  <c r="I42" i="1"/>
  <c r="I39" i="1"/>
  <c r="I31" i="1"/>
  <c r="I32" i="1"/>
  <c r="I33" i="1"/>
  <c r="I30" i="1"/>
  <c r="I22" i="1"/>
  <c r="I23" i="1"/>
  <c r="I24" i="1"/>
  <c r="I21" i="1"/>
  <c r="I13" i="1"/>
  <c r="I14" i="1"/>
  <c r="I15" i="1"/>
  <c r="I4" i="1"/>
  <c r="I5" i="1"/>
  <c r="I6" i="1"/>
  <c r="I3" i="1"/>
  <c r="I12" i="1"/>
  <c r="K40" i="1"/>
  <c r="K41" i="1"/>
  <c r="K42" i="1"/>
  <c r="K39" i="1"/>
  <c r="K31" i="1"/>
  <c r="K32" i="1"/>
  <c r="K33" i="1"/>
  <c r="K30" i="1"/>
  <c r="K22" i="1"/>
  <c r="K23" i="1"/>
  <c r="K24" i="1"/>
  <c r="K21" i="1"/>
  <c r="K13" i="1"/>
  <c r="K14" i="1"/>
  <c r="K15" i="1"/>
  <c r="K12" i="1"/>
  <c r="K4" i="1"/>
  <c r="K5" i="1"/>
  <c r="K6" i="1"/>
  <c r="K3" i="1"/>
  <c r="J40" i="1"/>
  <c r="J41" i="1"/>
  <c r="J42" i="1"/>
  <c r="J39" i="1"/>
  <c r="J31" i="1"/>
  <c r="J32" i="1"/>
  <c r="J33" i="1"/>
  <c r="J30" i="1"/>
  <c r="J22" i="1"/>
  <c r="J23" i="1"/>
  <c r="J24" i="1"/>
  <c r="J21" i="1"/>
  <c r="J13" i="1"/>
  <c r="J14" i="1"/>
  <c r="J15" i="1"/>
  <c r="J12" i="1"/>
  <c r="J4" i="1"/>
  <c r="J5" i="1"/>
  <c r="J6" i="1"/>
  <c r="J3" i="1"/>
</calcChain>
</file>

<file path=xl/sharedStrings.xml><?xml version="1.0" encoding="utf-8"?>
<sst xmlns="http://schemas.openxmlformats.org/spreadsheetml/2006/main" count="725" uniqueCount="196">
  <si>
    <t>Measurement 1</t>
  </si>
  <si>
    <t>5_1</t>
  </si>
  <si>
    <t>7_1</t>
  </si>
  <si>
    <t>10_1</t>
  </si>
  <si>
    <t>15_1</t>
  </si>
  <si>
    <t>20_1</t>
  </si>
  <si>
    <t>Contact Angle</t>
  </si>
  <si>
    <t>AVG</t>
  </si>
  <si>
    <t>Trial 1</t>
  </si>
  <si>
    <t>Trial 2</t>
  </si>
  <si>
    <t>Trial 3</t>
  </si>
  <si>
    <t>Trial 4</t>
  </si>
  <si>
    <t>Trial 5</t>
  </si>
  <si>
    <t>Measurement 2</t>
  </si>
  <si>
    <t>Measurement 3</t>
  </si>
  <si>
    <t>Measurement 4</t>
  </si>
  <si>
    <t>101.3+/-0.82</t>
  </si>
  <si>
    <t>101.9+/-0.23</t>
  </si>
  <si>
    <t>96.5+/-0.17</t>
  </si>
  <si>
    <t>95.5+/-0.52</t>
  </si>
  <si>
    <t>98.8+/-0.05</t>
  </si>
  <si>
    <t>86.9+/-0.06</t>
  </si>
  <si>
    <t>98.0+/-0.13</t>
  </si>
  <si>
    <t>97.5+/0.07</t>
  </si>
  <si>
    <t>94.2+/-0.06</t>
  </si>
  <si>
    <t>106.1+/-0.27</t>
  </si>
  <si>
    <t>102.0+/-0.05</t>
  </si>
  <si>
    <t>102.8+/-0.19</t>
  </si>
  <si>
    <t>105.4+/-1.17</t>
  </si>
  <si>
    <t>104.5+/-0.48</t>
  </si>
  <si>
    <t>97.1+/-0.1</t>
  </si>
  <si>
    <t>Mean</t>
  </si>
  <si>
    <t>Standard Deviation</t>
  </si>
  <si>
    <t>Variance</t>
  </si>
  <si>
    <t>60.7.1+/0.13</t>
  </si>
  <si>
    <t>62.4+/-0.43</t>
  </si>
  <si>
    <t>64.5+/-0.24</t>
  </si>
  <si>
    <t>63.5+/-0.39</t>
  </si>
  <si>
    <t>93.9+/-0.13</t>
  </si>
  <si>
    <t>71.2+/-0.29</t>
  </si>
  <si>
    <t>71.4+/-0.16</t>
  </si>
  <si>
    <t>71.8+/-0.15</t>
  </si>
  <si>
    <t>70.8+/-0.23</t>
  </si>
  <si>
    <t>73.9+/-0.23</t>
  </si>
  <si>
    <t>71.8+/-0.28</t>
  </si>
  <si>
    <t>75.0+/-0.18</t>
  </si>
  <si>
    <t>80.3+/-0.31</t>
  </si>
  <si>
    <t>79.2+/-0.08</t>
  </si>
  <si>
    <t>77.4+/-0.23</t>
  </si>
  <si>
    <t>68.4+/-0.07</t>
  </si>
  <si>
    <t>69.6+/-0.28</t>
  </si>
  <si>
    <t>69.6+/-0.18</t>
  </si>
  <si>
    <t>73.2+/-0.18</t>
  </si>
  <si>
    <t>64.8+/-0.46</t>
  </si>
  <si>
    <t>62.0+/-0.06</t>
  </si>
  <si>
    <t>67.7+/-0.26</t>
  </si>
  <si>
    <t>64.6+/-0.03</t>
  </si>
  <si>
    <t>63.9+/-0.24</t>
  </si>
  <si>
    <t>64.4+/-0.1</t>
  </si>
  <si>
    <t>75.1+/-0.07</t>
  </si>
  <si>
    <t>69.9+/-0.14</t>
  </si>
  <si>
    <t>62.2+/-3.77</t>
  </si>
  <si>
    <t>77.7+/-0.06</t>
  </si>
  <si>
    <t>71.4+/-0.1</t>
  </si>
  <si>
    <t>72.6+/-0.83</t>
  </si>
  <si>
    <t>70.3+/-0.16</t>
  </si>
  <si>
    <t>103.3+/-0.12</t>
  </si>
  <si>
    <t>92.9+/-1.29</t>
  </si>
  <si>
    <t>96.7+/-0.29</t>
  </si>
  <si>
    <t>94.7+/-0.36</t>
  </si>
  <si>
    <t>96.6+/-0.18</t>
  </si>
  <si>
    <t>96.0+/-0.5</t>
  </si>
  <si>
    <t>98.7+/-0.12</t>
  </si>
  <si>
    <t>98.8+/-0.1</t>
  </si>
  <si>
    <t>99.4+/-0.35</t>
  </si>
  <si>
    <t>98.3+/0.07</t>
  </si>
  <si>
    <t>101.82/-0.31</t>
  </si>
  <si>
    <t>99.2+/-0.38</t>
  </si>
  <si>
    <t>103.6+/-1.33</t>
  </si>
  <si>
    <t>97.7+/-1.66</t>
  </si>
  <si>
    <t>98.1+/-0.81</t>
  </si>
  <si>
    <t>98.7+/-0.15</t>
  </si>
  <si>
    <t>96.0+/-0.21</t>
  </si>
  <si>
    <t>98.9+/-0.10</t>
  </si>
  <si>
    <t>96.4+/-0.09</t>
  </si>
  <si>
    <t>90.8+/-0.49</t>
  </si>
  <si>
    <t>96.5+/-0.10</t>
  </si>
  <si>
    <t>93.9+/-0.38</t>
  </si>
  <si>
    <t>81.0+/-0.92</t>
  </si>
  <si>
    <t>99.9+/-0.03</t>
  </si>
  <si>
    <t>102.7+/-0.15</t>
  </si>
  <si>
    <t>100+/-0.17</t>
  </si>
  <si>
    <t>99.5+/-0.29</t>
  </si>
  <si>
    <t>95.3+/-0.94</t>
  </si>
  <si>
    <t>92.0+/-0.17</t>
  </si>
  <si>
    <t>94.7+/-0.42</t>
  </si>
  <si>
    <t>105.7+/-1.87</t>
  </si>
  <si>
    <t>Overall Mean</t>
  </si>
  <si>
    <t>Measurement 5</t>
  </si>
  <si>
    <t>Measurement 6</t>
  </si>
  <si>
    <t>Overall Standard Deviation</t>
  </si>
  <si>
    <t>Overall Variance</t>
  </si>
  <si>
    <t xml:space="preserve"> </t>
  </si>
  <si>
    <t>Water</t>
  </si>
  <si>
    <t>DetergentA</t>
  </si>
  <si>
    <t>DetergentB</t>
  </si>
  <si>
    <t>FabricCondA</t>
  </si>
  <si>
    <t>FabricConB</t>
  </si>
  <si>
    <t>68.4+/-2.27</t>
  </si>
  <si>
    <t>69.6+/-0.2</t>
  </si>
  <si>
    <t>61.8+/-0.22</t>
  </si>
  <si>
    <t>65.5+/-0.24</t>
  </si>
  <si>
    <t>103.8+/-0.64</t>
  </si>
  <si>
    <t>105.2+/-0.30</t>
  </si>
  <si>
    <t>100.5+/-0.46</t>
  </si>
  <si>
    <t>103.5+/-0.14</t>
  </si>
  <si>
    <t>94.2+/-2.10</t>
  </si>
  <si>
    <t>68.8+/1.64</t>
  </si>
  <si>
    <t>70.4+/-0.29</t>
  </si>
  <si>
    <t>63.8+/-0.78</t>
  </si>
  <si>
    <t>63.5+/-0.62</t>
  </si>
  <si>
    <t>101.4+/-0.06</t>
  </si>
  <si>
    <t>99.8+/-0.27</t>
  </si>
  <si>
    <t>96.1+/0.16</t>
  </si>
  <si>
    <t>95.6+/-0.19</t>
  </si>
  <si>
    <t>103.2+/-0.23</t>
  </si>
  <si>
    <t>99.6+/-0.29</t>
  </si>
  <si>
    <t>96.6+/-1.26</t>
  </si>
  <si>
    <t>73.2+/-0.29</t>
  </si>
  <si>
    <t>73.5+/-0.33</t>
  </si>
  <si>
    <t>75.7+/-0.32</t>
  </si>
  <si>
    <t>74.7+/-0.53</t>
  </si>
  <si>
    <t>72.9+/-0.25</t>
  </si>
  <si>
    <t>67.8+/-0.11</t>
  </si>
  <si>
    <t>69.7+/-0.04</t>
  </si>
  <si>
    <t>72.4+/-0.12</t>
  </si>
  <si>
    <t>101.1+/-0.11</t>
  </si>
  <si>
    <t>100.1+/-0.51</t>
  </si>
  <si>
    <t>82.8+/-0.21</t>
  </si>
  <si>
    <t>97.8+/-0.31</t>
  </si>
  <si>
    <t>99.7+/-2.29</t>
  </si>
  <si>
    <t>102.4+/-4.77</t>
  </si>
  <si>
    <t>103.2+/-0.48</t>
  </si>
  <si>
    <t>71.7+/-0.26</t>
  </si>
  <si>
    <t>75.5+/-1.93</t>
  </si>
  <si>
    <t>76.5+/-0.08</t>
  </si>
  <si>
    <t>61.5+/-0.51</t>
  </si>
  <si>
    <t>96.1+/-0.3</t>
  </si>
  <si>
    <t>100.1+/-0.2</t>
  </si>
  <si>
    <t>97.2+/-0.32</t>
  </si>
  <si>
    <t>101.9+/-0.46</t>
  </si>
  <si>
    <t>101.7+/-0.29</t>
  </si>
  <si>
    <t>117.6+/-0.07</t>
  </si>
  <si>
    <t>103.6.6+/-0.3</t>
  </si>
  <si>
    <t>108.1+/-0.19</t>
  </si>
  <si>
    <t>75.8+/-0.18</t>
  </si>
  <si>
    <t>74.9+/-0.39</t>
  </si>
  <si>
    <t>70.6+/-0.13</t>
  </si>
  <si>
    <t>71.7+/-0.15</t>
  </si>
  <si>
    <t>72.3+/-0.26</t>
  </si>
  <si>
    <t>106.3+/-0.56</t>
  </si>
  <si>
    <t>105.1+/-0.35</t>
  </si>
  <si>
    <t>101.7+/-0.7</t>
  </si>
  <si>
    <t>100.8+/-0.15</t>
  </si>
  <si>
    <t>108.8+/-0.58</t>
  </si>
  <si>
    <t>100+/-0.12</t>
  </si>
  <si>
    <t>103.8+/-0.09</t>
  </si>
  <si>
    <t>70+/-1.34</t>
  </si>
  <si>
    <t>67.8+/-0.22</t>
  </si>
  <si>
    <t>99.4+/0.26</t>
  </si>
  <si>
    <t>103.3+/-2.31</t>
  </si>
  <si>
    <t>96.5+/-2.75</t>
  </si>
  <si>
    <t>90.1+/-0.05</t>
  </si>
  <si>
    <t>106.4+/-0.11</t>
  </si>
  <si>
    <t>102.+/-0.43</t>
  </si>
  <si>
    <t>111.0+/-0.78</t>
  </si>
  <si>
    <t>101.8+/-0.91</t>
  </si>
  <si>
    <t>5 to 1</t>
  </si>
  <si>
    <t>7 to 1</t>
  </si>
  <si>
    <t>10 to 1</t>
  </si>
  <si>
    <t>15 to 1</t>
  </si>
  <si>
    <t>20 to 1</t>
  </si>
  <si>
    <t>%Difference</t>
  </si>
  <si>
    <t>5 to 20</t>
  </si>
  <si>
    <t>5 to 10</t>
  </si>
  <si>
    <t>10 to 20</t>
  </si>
  <si>
    <t>Experiment</t>
  </si>
  <si>
    <t>Literature</t>
  </si>
  <si>
    <t>%difference?</t>
  </si>
  <si>
    <t>*Is this good or bad?</t>
  </si>
  <si>
    <t xml:space="preserve">% Difference </t>
  </si>
  <si>
    <t>5to1</t>
  </si>
  <si>
    <t>W to DA</t>
  </si>
  <si>
    <t>W to DB</t>
  </si>
  <si>
    <t>W</t>
  </si>
  <si>
    <t>FabricCondB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</si>
</sst>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0" fontId="4" fillId="0" borderId="0" xfId="0" applyFont="1"/>
    <xf numFmtId="20" fontId="4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2" fontId="0" fillId="0" borderId="0" xfId="0" applyNumberFormat="1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of distilled water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Contact Angle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Results'!$C$2:$G$2</c:f>
              <c:numCache>
                <c:formatCode>0.00</c:formatCode>
                <c:ptCount val="5"/>
                <c:pt idx="0">
                  <c:v>98.869999999999976</c:v>
                </c:pt>
                <c:pt idx="1">
                  <c:v>98.09333333333332</c:v>
                </c:pt>
                <c:pt idx="2">
                  <c:v>98.083333333333329</c:v>
                </c:pt>
                <c:pt idx="3">
                  <c:v>100.97000000000004</c:v>
                </c:pt>
                <c:pt idx="4">
                  <c:v>106.98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158272"/>
        <c:axId val="141172736"/>
      </c:barChart>
      <c:catAx>
        <c:axId val="141158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Base: Curing Agent PDMS Mixing Ratio 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172736"/>
        <c:crosses val="autoZero"/>
        <c:auto val="1"/>
        <c:lblAlgn val="ctr"/>
        <c:lblOffset val="100"/>
        <c:noMultiLvlLbl val="0"/>
      </c:catAx>
      <c:valAx>
        <c:axId val="14117273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1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/>
              <a:t>Contact Angle  PDMS  20:1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Results'!$B$2:$B$6</c:f>
              <c:strCache>
                <c:ptCount val="5"/>
                <c:pt idx="0">
                  <c:v>Water</c:v>
                </c:pt>
                <c:pt idx="1">
                  <c:v>DetergentA</c:v>
                </c:pt>
                <c:pt idx="2">
                  <c:v>DetergentB</c:v>
                </c:pt>
                <c:pt idx="3">
                  <c:v>FabricCondA</c:v>
                </c:pt>
                <c:pt idx="4">
                  <c:v>FabricCondB</c:v>
                </c:pt>
              </c:strCache>
            </c:strRef>
          </c:cat>
          <c:val>
            <c:numRef>
              <c:f>'All Results'!$G$2:$G$6</c:f>
              <c:numCache>
                <c:formatCode>0.00</c:formatCode>
                <c:ptCount val="5"/>
                <c:pt idx="0">
                  <c:v>106.98</c:v>
                </c:pt>
                <c:pt idx="1">
                  <c:v>77.949999999999974</c:v>
                </c:pt>
                <c:pt idx="2">
                  <c:v>71.459999999999994</c:v>
                </c:pt>
                <c:pt idx="3">
                  <c:v>102.11666666666669</c:v>
                </c:pt>
                <c:pt idx="4">
                  <c:v>102.40333333333335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62528"/>
        <c:axId val="141468800"/>
      </c:barChart>
      <c:catAx>
        <c:axId val="14146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Solvent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468800"/>
        <c:crosses val="autoZero"/>
        <c:auto val="1"/>
        <c:lblAlgn val="ctr"/>
        <c:lblOffset val="100"/>
        <c:noMultiLvlLbl val="0"/>
      </c:catAx>
      <c:valAx>
        <c:axId val="14146880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Contact Angle (degrees)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46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of distilled water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Contact Angle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Results'!$C$2:$G$2</c:f>
              <c:numCache>
                <c:formatCode>0.00</c:formatCode>
                <c:ptCount val="5"/>
                <c:pt idx="0">
                  <c:v>98.869999999999976</c:v>
                </c:pt>
                <c:pt idx="1">
                  <c:v>98.09333333333332</c:v>
                </c:pt>
                <c:pt idx="2">
                  <c:v>98.083333333333329</c:v>
                </c:pt>
                <c:pt idx="3">
                  <c:v>100.97000000000004</c:v>
                </c:pt>
                <c:pt idx="4">
                  <c:v>106.98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506432"/>
        <c:axId val="141520896"/>
      </c:barChart>
      <c:catAx>
        <c:axId val="141506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Base: Curing Agent PDMS Mixing Ratio 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520896"/>
        <c:crosses val="autoZero"/>
        <c:auto val="1"/>
        <c:lblAlgn val="ctr"/>
        <c:lblOffset val="100"/>
        <c:noMultiLvlLbl val="0"/>
      </c:catAx>
      <c:valAx>
        <c:axId val="14152089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5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of distilled water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Contact Angle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Results'!$C$2:$G$2</c:f>
              <c:numCache>
                <c:formatCode>0.00</c:formatCode>
                <c:ptCount val="5"/>
                <c:pt idx="0">
                  <c:v>98.869999999999976</c:v>
                </c:pt>
                <c:pt idx="1">
                  <c:v>98.09333333333332</c:v>
                </c:pt>
                <c:pt idx="2">
                  <c:v>98.083333333333329</c:v>
                </c:pt>
                <c:pt idx="3">
                  <c:v>100.97000000000004</c:v>
                </c:pt>
                <c:pt idx="4">
                  <c:v>106.98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554816"/>
        <c:axId val="141556736"/>
      </c:barChart>
      <c:catAx>
        <c:axId val="14155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Base: Curing Agent PDMS Mixing Ratio 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556736"/>
        <c:crosses val="autoZero"/>
        <c:auto val="1"/>
        <c:lblAlgn val="ctr"/>
        <c:lblOffset val="100"/>
        <c:noMultiLvlLbl val="0"/>
      </c:catAx>
      <c:valAx>
        <c:axId val="14155673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55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DetergentA measurements for different mixing ratios of PDMS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Results'!$C$3:$G$3</c:f>
              <c:numCache>
                <c:formatCode>0.00</c:formatCode>
                <c:ptCount val="5"/>
                <c:pt idx="0">
                  <c:v>64.840000000000018</c:v>
                </c:pt>
                <c:pt idx="1">
                  <c:v>71.606666666666655</c:v>
                </c:pt>
                <c:pt idx="2">
                  <c:v>72.070000000000007</c:v>
                </c:pt>
                <c:pt idx="3">
                  <c:v>72.603333333333339</c:v>
                </c:pt>
                <c:pt idx="4">
                  <c:v>77.949999999999974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921152"/>
        <c:axId val="143923072"/>
      </c:barChart>
      <c:catAx>
        <c:axId val="143921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23072"/>
        <c:crosses val="autoZero"/>
        <c:auto val="1"/>
        <c:lblAlgn val="ctr"/>
        <c:lblOffset val="100"/>
        <c:noMultiLvlLbl val="0"/>
      </c:catAx>
      <c:valAx>
        <c:axId val="143923072"/>
        <c:scaling>
          <c:orientation val="minMax"/>
          <c:max val="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2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DetergentB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Results'!$C$4:$G$4</c:f>
              <c:numCache>
                <c:formatCode>0.00</c:formatCode>
                <c:ptCount val="5"/>
                <c:pt idx="0">
                  <c:v>66.423333333333318</c:v>
                </c:pt>
                <c:pt idx="1">
                  <c:v>66.523333333333355</c:v>
                </c:pt>
                <c:pt idx="2">
                  <c:v>67.143333333333345</c:v>
                </c:pt>
                <c:pt idx="3">
                  <c:v>70.353333333333339</c:v>
                </c:pt>
                <c:pt idx="4">
                  <c:v>71.459999999999994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948416"/>
        <c:axId val="143954688"/>
      </c:barChart>
      <c:catAx>
        <c:axId val="14394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Base: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54688"/>
        <c:crosses val="autoZero"/>
        <c:auto val="1"/>
        <c:lblAlgn val="ctr"/>
        <c:lblOffset val="100"/>
        <c:noMultiLvlLbl val="0"/>
      </c:catAx>
      <c:valAx>
        <c:axId val="143954688"/>
        <c:scaling>
          <c:orientation val="minMax"/>
          <c:max val="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4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FabricConditonerA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97594050743606E-2"/>
          <c:y val="0.26472222222222203"/>
          <c:w val="0.87694685039370102"/>
          <c:h val="0.62093394575677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Results'!$C$5:$G$5</c:f>
              <c:numCache>
                <c:formatCode>0.00</c:formatCode>
                <c:ptCount val="5"/>
                <c:pt idx="0">
                  <c:v>99.413333333333327</c:v>
                </c:pt>
                <c:pt idx="1">
                  <c:v>97.733333333333348</c:v>
                </c:pt>
                <c:pt idx="2">
                  <c:v>101.15000000000002</c:v>
                </c:pt>
                <c:pt idx="3">
                  <c:v>99.223333333333343</c:v>
                </c:pt>
                <c:pt idx="4">
                  <c:v>102.11666666666669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988224"/>
        <c:axId val="143990144"/>
      </c:barChart>
      <c:catAx>
        <c:axId val="143988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90144"/>
        <c:crosses val="autoZero"/>
        <c:auto val="1"/>
        <c:lblAlgn val="ctr"/>
        <c:lblOffset val="100"/>
        <c:noMultiLvlLbl val="0"/>
      </c:catAx>
      <c:valAx>
        <c:axId val="14399014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39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FabricConditonerB measurements for different mixing ratios of PDMS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Results'!$C$6:$G$6</c:f>
              <c:numCache>
                <c:formatCode>0.00</c:formatCode>
                <c:ptCount val="5"/>
                <c:pt idx="0">
                  <c:v>99.033333333333346</c:v>
                </c:pt>
                <c:pt idx="1">
                  <c:v>97.246666666666712</c:v>
                </c:pt>
                <c:pt idx="2">
                  <c:v>94.073333333333323</c:v>
                </c:pt>
                <c:pt idx="3">
                  <c:v>97.92</c:v>
                </c:pt>
                <c:pt idx="4">
                  <c:v>102.40333333333335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032128"/>
        <c:axId val="144034048"/>
      </c:barChart>
      <c:catAx>
        <c:axId val="144032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4034048"/>
        <c:crosses val="autoZero"/>
        <c:auto val="1"/>
        <c:lblAlgn val="ctr"/>
        <c:lblOffset val="100"/>
        <c:noMultiLvlLbl val="0"/>
      </c:catAx>
      <c:valAx>
        <c:axId val="14403404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(degrees)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40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5:1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 updated'!$B$2:$B$4</c:f>
              <c:strCache>
                <c:ptCount val="3"/>
                <c:pt idx="0">
                  <c:v>Water</c:v>
                </c:pt>
                <c:pt idx="1">
                  <c:v>DetergentA</c:v>
                </c:pt>
                <c:pt idx="2">
                  <c:v>FabricCondA</c:v>
                </c:pt>
              </c:strCache>
            </c:strRef>
          </c:cat>
          <c:val>
            <c:numRef>
              <c:f>'All Results updated'!$C$2:$C$4</c:f>
              <c:numCache>
                <c:formatCode>0.00</c:formatCode>
                <c:ptCount val="3"/>
                <c:pt idx="0">
                  <c:v>98.869999999999976</c:v>
                </c:pt>
                <c:pt idx="1">
                  <c:v>64.840000000000018</c:v>
                </c:pt>
                <c:pt idx="2">
                  <c:v>99.413333333333327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33536"/>
        <c:axId val="159159424"/>
      </c:barChart>
      <c:catAx>
        <c:axId val="144833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159424"/>
        <c:crosses val="autoZero"/>
        <c:auto val="1"/>
        <c:lblAlgn val="ctr"/>
        <c:lblOffset val="100"/>
        <c:noMultiLvlLbl val="0"/>
      </c:catAx>
      <c:valAx>
        <c:axId val="159159424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Angle (degrees)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48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7:1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 updated'!$B$2:$B$4</c:f>
              <c:strCache>
                <c:ptCount val="3"/>
                <c:pt idx="0">
                  <c:v>Water</c:v>
                </c:pt>
                <c:pt idx="1">
                  <c:v>DetergentA</c:v>
                </c:pt>
                <c:pt idx="2">
                  <c:v>FabricCondA</c:v>
                </c:pt>
              </c:strCache>
            </c:strRef>
          </c:cat>
          <c:val>
            <c:numRef>
              <c:f>'All Results updated'!$D$2:$D$4</c:f>
              <c:numCache>
                <c:formatCode>0.00</c:formatCode>
                <c:ptCount val="3"/>
                <c:pt idx="0">
                  <c:v>98.09333333333332</c:v>
                </c:pt>
                <c:pt idx="1">
                  <c:v>71.606666666666655</c:v>
                </c:pt>
                <c:pt idx="2">
                  <c:v>97.733333333333348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10048"/>
        <c:axId val="159424512"/>
      </c:barChart>
      <c:catAx>
        <c:axId val="15941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424512"/>
        <c:crosses val="autoZero"/>
        <c:auto val="1"/>
        <c:lblAlgn val="ctr"/>
        <c:lblOffset val="100"/>
        <c:noMultiLvlLbl val="0"/>
      </c:catAx>
      <c:valAx>
        <c:axId val="15942451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41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10:1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 updated'!$B$2:$B$4</c:f>
              <c:strCache>
                <c:ptCount val="3"/>
                <c:pt idx="0">
                  <c:v>Water</c:v>
                </c:pt>
                <c:pt idx="1">
                  <c:v>DetergentA</c:v>
                </c:pt>
                <c:pt idx="2">
                  <c:v>FabricCondA</c:v>
                </c:pt>
              </c:strCache>
            </c:strRef>
          </c:cat>
          <c:val>
            <c:numRef>
              <c:f>'All Results updated'!$E$2:$E$4</c:f>
              <c:numCache>
                <c:formatCode>0.00</c:formatCode>
                <c:ptCount val="3"/>
                <c:pt idx="0">
                  <c:v>98.083333333333329</c:v>
                </c:pt>
                <c:pt idx="1">
                  <c:v>72.070000000000007</c:v>
                </c:pt>
                <c:pt idx="2">
                  <c:v>101.15000000000002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45760"/>
        <c:axId val="159447680"/>
      </c:barChart>
      <c:catAx>
        <c:axId val="159445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447680"/>
        <c:crosses val="autoZero"/>
        <c:auto val="1"/>
        <c:lblAlgn val="ctr"/>
        <c:lblOffset val="100"/>
        <c:noMultiLvlLbl val="0"/>
      </c:catAx>
      <c:valAx>
        <c:axId val="15944768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44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DetergentA measurements for different mixing ratios of PDMS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Results'!$C$3:$G$3</c:f>
              <c:numCache>
                <c:formatCode>0.00</c:formatCode>
                <c:ptCount val="5"/>
                <c:pt idx="0">
                  <c:v>64.840000000000018</c:v>
                </c:pt>
                <c:pt idx="1">
                  <c:v>71.606666666666655</c:v>
                </c:pt>
                <c:pt idx="2">
                  <c:v>72.070000000000007</c:v>
                </c:pt>
                <c:pt idx="3">
                  <c:v>72.603333333333339</c:v>
                </c:pt>
                <c:pt idx="4">
                  <c:v>77.949999999999974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185792"/>
        <c:axId val="141187712"/>
      </c:barChart>
      <c:catAx>
        <c:axId val="14118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187712"/>
        <c:crosses val="autoZero"/>
        <c:auto val="1"/>
        <c:lblAlgn val="ctr"/>
        <c:lblOffset val="100"/>
        <c:noMultiLvlLbl val="0"/>
      </c:catAx>
      <c:valAx>
        <c:axId val="141187712"/>
        <c:scaling>
          <c:orientation val="minMax"/>
          <c:max val="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18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15:1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 updated'!$B$2:$B$4</c:f>
              <c:strCache>
                <c:ptCount val="3"/>
                <c:pt idx="0">
                  <c:v>Water</c:v>
                </c:pt>
                <c:pt idx="1">
                  <c:v>DetergentA</c:v>
                </c:pt>
                <c:pt idx="2">
                  <c:v>FabricCondA</c:v>
                </c:pt>
              </c:strCache>
            </c:strRef>
          </c:cat>
          <c:val>
            <c:numRef>
              <c:f>'All Results updated'!$F$2:$F$4</c:f>
              <c:numCache>
                <c:formatCode>0.00</c:formatCode>
                <c:ptCount val="3"/>
                <c:pt idx="0">
                  <c:v>100.97000000000004</c:v>
                </c:pt>
                <c:pt idx="1">
                  <c:v>72.603333333333339</c:v>
                </c:pt>
                <c:pt idx="2">
                  <c:v>99.223333333333343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54944"/>
        <c:axId val="159565312"/>
      </c:barChart>
      <c:catAx>
        <c:axId val="15955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565312"/>
        <c:crosses val="autoZero"/>
        <c:auto val="1"/>
        <c:lblAlgn val="ctr"/>
        <c:lblOffset val="100"/>
        <c:noMultiLvlLbl val="0"/>
      </c:catAx>
      <c:valAx>
        <c:axId val="15956531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55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/>
              <a:t>Contact Angle  PDMS  20:1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 updated'!$B$2:$B$4</c:f>
              <c:strCache>
                <c:ptCount val="3"/>
                <c:pt idx="0">
                  <c:v>Water</c:v>
                </c:pt>
                <c:pt idx="1">
                  <c:v>DetergentA</c:v>
                </c:pt>
                <c:pt idx="2">
                  <c:v>FabricCondA</c:v>
                </c:pt>
              </c:strCache>
            </c:strRef>
          </c:cat>
          <c:val>
            <c:numRef>
              <c:f>'All Results updated'!$G$2:$G$4</c:f>
              <c:numCache>
                <c:formatCode>0.00</c:formatCode>
                <c:ptCount val="3"/>
                <c:pt idx="0">
                  <c:v>106.98</c:v>
                </c:pt>
                <c:pt idx="1">
                  <c:v>77.949999999999974</c:v>
                </c:pt>
                <c:pt idx="2">
                  <c:v>102.11666666666669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13536"/>
        <c:axId val="159736192"/>
      </c:barChart>
      <c:catAx>
        <c:axId val="159713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736192"/>
        <c:crosses val="autoZero"/>
        <c:auto val="1"/>
        <c:lblAlgn val="ctr"/>
        <c:lblOffset val="100"/>
        <c:noMultiLvlLbl val="0"/>
      </c:catAx>
      <c:valAx>
        <c:axId val="15973619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71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of distilled water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Contact Angle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Results'!$C$2:$G$2</c:f>
              <c:numCache>
                <c:formatCode>0.00</c:formatCode>
                <c:ptCount val="5"/>
                <c:pt idx="0">
                  <c:v>98.869999999999976</c:v>
                </c:pt>
                <c:pt idx="1">
                  <c:v>98.09333333333332</c:v>
                </c:pt>
                <c:pt idx="2">
                  <c:v>98.083333333333329</c:v>
                </c:pt>
                <c:pt idx="3">
                  <c:v>100.97000000000004</c:v>
                </c:pt>
                <c:pt idx="4">
                  <c:v>106.98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765632"/>
        <c:axId val="159767552"/>
      </c:barChart>
      <c:catAx>
        <c:axId val="159765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Base: Curing Agent PDMS Mixing Ratio 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767552"/>
        <c:crosses val="autoZero"/>
        <c:auto val="1"/>
        <c:lblAlgn val="ctr"/>
        <c:lblOffset val="100"/>
        <c:noMultiLvlLbl val="0"/>
      </c:catAx>
      <c:valAx>
        <c:axId val="15976755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5976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DetergentB measurements for different mixing ratios of PDMS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Results'!$C$4:$G$4</c:f>
              <c:numCache>
                <c:formatCode>0.00</c:formatCode>
                <c:ptCount val="5"/>
                <c:pt idx="0">
                  <c:v>66.423333333333318</c:v>
                </c:pt>
                <c:pt idx="1">
                  <c:v>66.523333333333355</c:v>
                </c:pt>
                <c:pt idx="2">
                  <c:v>67.143333333333345</c:v>
                </c:pt>
                <c:pt idx="3">
                  <c:v>70.353333333333339</c:v>
                </c:pt>
                <c:pt idx="4">
                  <c:v>71.459999999999994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04864"/>
        <c:axId val="141215232"/>
      </c:barChart>
      <c:catAx>
        <c:axId val="141204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Base: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15232"/>
        <c:crosses val="autoZero"/>
        <c:auto val="1"/>
        <c:lblAlgn val="ctr"/>
        <c:lblOffset val="100"/>
        <c:noMultiLvlLbl val="0"/>
      </c:catAx>
      <c:valAx>
        <c:axId val="141215232"/>
        <c:scaling>
          <c:orientation val="minMax"/>
          <c:max val="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0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FabricConditonerA measurements for different mixing ratios of PDMS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97594050743606E-2"/>
          <c:y val="0.26472222222222203"/>
          <c:w val="0.87694685039370102"/>
          <c:h val="0.62093394575677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Results'!$C$5:$G$5</c:f>
              <c:numCache>
                <c:formatCode>0.00</c:formatCode>
                <c:ptCount val="5"/>
                <c:pt idx="0">
                  <c:v>99.413333333333327</c:v>
                </c:pt>
                <c:pt idx="1">
                  <c:v>97.733333333333348</c:v>
                </c:pt>
                <c:pt idx="2">
                  <c:v>101.15000000000002</c:v>
                </c:pt>
                <c:pt idx="3">
                  <c:v>99.223333333333343</c:v>
                </c:pt>
                <c:pt idx="4">
                  <c:v>102.11666666666669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52864"/>
        <c:axId val="141263232"/>
      </c:barChart>
      <c:catAx>
        <c:axId val="141252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63232"/>
        <c:crosses val="autoZero"/>
        <c:auto val="1"/>
        <c:lblAlgn val="ctr"/>
        <c:lblOffset val="100"/>
        <c:noMultiLvlLbl val="0"/>
      </c:catAx>
      <c:valAx>
        <c:axId val="14126323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5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>
                <a:latin typeface="Times" charset="0"/>
                <a:ea typeface="Times" charset="0"/>
                <a:cs typeface="Times" charset="0"/>
              </a:rPr>
              <a:t>Contact Angle FabricConditonerB measurements for different mixing ratios of PDMS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>
              <a:latin typeface="Times" charset="0"/>
              <a:ea typeface="Times" charset="0"/>
              <a:cs typeface="Times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Results'!$C$1:$G$1</c:f>
              <c:strCache>
                <c:ptCount val="5"/>
                <c:pt idx="0">
                  <c:v>5 to 1</c:v>
                </c:pt>
                <c:pt idx="1">
                  <c:v>7 to 1</c:v>
                </c:pt>
                <c:pt idx="2">
                  <c:v>10 to 1</c:v>
                </c:pt>
                <c:pt idx="3">
                  <c:v>15 to 1</c:v>
                </c:pt>
                <c:pt idx="4">
                  <c:v>20 to 1</c:v>
                </c:pt>
              </c:strCache>
            </c:strRef>
          </c:cat>
          <c:val>
            <c:numRef>
              <c:f>'All Results'!$C$6:$G$6</c:f>
              <c:numCache>
                <c:formatCode>0.00</c:formatCode>
                <c:ptCount val="5"/>
                <c:pt idx="0">
                  <c:v>99.033333333333346</c:v>
                </c:pt>
                <c:pt idx="1">
                  <c:v>97.246666666666712</c:v>
                </c:pt>
                <c:pt idx="2">
                  <c:v>94.073333333333323</c:v>
                </c:pt>
                <c:pt idx="3">
                  <c:v>97.92</c:v>
                </c:pt>
                <c:pt idx="4">
                  <c:v>102.40333333333335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84480"/>
        <c:axId val="141286400"/>
      </c:barChart>
      <c:catAx>
        <c:axId val="14128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Base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: Curing Agent PDMS Mixing Ratio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86400"/>
        <c:crosses val="autoZero"/>
        <c:auto val="1"/>
        <c:lblAlgn val="ctr"/>
        <c:lblOffset val="100"/>
        <c:noMultiLvlLbl val="0"/>
      </c:catAx>
      <c:valAx>
        <c:axId val="14128640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(degrees)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28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5:1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Results'!$B$2:$B$6</c:f>
              <c:strCache>
                <c:ptCount val="5"/>
                <c:pt idx="0">
                  <c:v>Water</c:v>
                </c:pt>
                <c:pt idx="1">
                  <c:v>DetergentA</c:v>
                </c:pt>
                <c:pt idx="2">
                  <c:v>DetergentB</c:v>
                </c:pt>
                <c:pt idx="3">
                  <c:v>FabricCondA</c:v>
                </c:pt>
                <c:pt idx="4">
                  <c:v>FabricCondB</c:v>
                </c:pt>
              </c:strCache>
            </c:strRef>
          </c:cat>
          <c:val>
            <c:numRef>
              <c:f>'All Results'!$C$2:$C$6</c:f>
              <c:numCache>
                <c:formatCode>0.00</c:formatCode>
                <c:ptCount val="5"/>
                <c:pt idx="0">
                  <c:v>98.869999999999976</c:v>
                </c:pt>
                <c:pt idx="1">
                  <c:v>64.840000000000018</c:v>
                </c:pt>
                <c:pt idx="2">
                  <c:v>66.423333333333318</c:v>
                </c:pt>
                <c:pt idx="3">
                  <c:v>99.413333333333327</c:v>
                </c:pt>
                <c:pt idx="4">
                  <c:v>99.033333333333346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32480"/>
        <c:axId val="141334400"/>
      </c:barChart>
      <c:catAx>
        <c:axId val="14133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34400"/>
        <c:crosses val="autoZero"/>
        <c:auto val="1"/>
        <c:lblAlgn val="ctr"/>
        <c:lblOffset val="100"/>
        <c:noMultiLvlLbl val="0"/>
      </c:catAx>
      <c:valAx>
        <c:axId val="14133440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</a:t>
                </a:r>
                <a:r>
                  <a:rPr lang="en-US" baseline="0">
                    <a:latin typeface="Times" charset="0"/>
                    <a:ea typeface="Times" charset="0"/>
                    <a:cs typeface="Times" charset="0"/>
                  </a:rPr>
                  <a:t> Angle (degrees)</a:t>
                </a:r>
                <a:endParaRPr lang="en-US">
                  <a:latin typeface="Times" charset="0"/>
                  <a:ea typeface="Times" charset="0"/>
                  <a:cs typeface="Times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3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7:1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Results'!$B$2:$B$6</c:f>
              <c:strCache>
                <c:ptCount val="5"/>
                <c:pt idx="0">
                  <c:v>Water</c:v>
                </c:pt>
                <c:pt idx="1">
                  <c:v>DetergentA</c:v>
                </c:pt>
                <c:pt idx="2">
                  <c:v>DetergentB</c:v>
                </c:pt>
                <c:pt idx="3">
                  <c:v>FabricCondA</c:v>
                </c:pt>
                <c:pt idx="4">
                  <c:v>FabricCondB</c:v>
                </c:pt>
              </c:strCache>
            </c:strRef>
          </c:cat>
          <c:val>
            <c:numRef>
              <c:f>'All Results'!$D$2:$D$6</c:f>
              <c:numCache>
                <c:formatCode>0.00</c:formatCode>
                <c:ptCount val="5"/>
                <c:pt idx="0">
                  <c:v>98.09333333333332</c:v>
                </c:pt>
                <c:pt idx="1">
                  <c:v>71.606666666666655</c:v>
                </c:pt>
                <c:pt idx="2">
                  <c:v>66.523333333333355</c:v>
                </c:pt>
                <c:pt idx="3">
                  <c:v>97.733333333333348</c:v>
                </c:pt>
                <c:pt idx="4">
                  <c:v>97.246666666666712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55648"/>
        <c:axId val="141361920"/>
      </c:barChart>
      <c:catAx>
        <c:axId val="141355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61920"/>
        <c:crosses val="autoZero"/>
        <c:auto val="1"/>
        <c:lblAlgn val="ctr"/>
        <c:lblOffset val="100"/>
        <c:noMultiLvlLbl val="0"/>
      </c:catAx>
      <c:valAx>
        <c:axId val="14136192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5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10:1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Results'!$B$2:$B$6</c:f>
              <c:strCache>
                <c:ptCount val="5"/>
                <c:pt idx="0">
                  <c:v>Water</c:v>
                </c:pt>
                <c:pt idx="1">
                  <c:v>DetergentA</c:v>
                </c:pt>
                <c:pt idx="2">
                  <c:v>DetergentB</c:v>
                </c:pt>
                <c:pt idx="3">
                  <c:v>FabricCondA</c:v>
                </c:pt>
                <c:pt idx="4">
                  <c:v>FabricCondB</c:v>
                </c:pt>
              </c:strCache>
            </c:strRef>
          </c:cat>
          <c:val>
            <c:numRef>
              <c:f>'All Results'!$E$2:$E$6</c:f>
              <c:numCache>
                <c:formatCode>0.00</c:formatCode>
                <c:ptCount val="5"/>
                <c:pt idx="0">
                  <c:v>98.083333333333329</c:v>
                </c:pt>
                <c:pt idx="1">
                  <c:v>72.070000000000007</c:v>
                </c:pt>
                <c:pt idx="2">
                  <c:v>67.143333333333345</c:v>
                </c:pt>
                <c:pt idx="3">
                  <c:v>101.15000000000002</c:v>
                </c:pt>
                <c:pt idx="4">
                  <c:v>94.073333333333323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87264"/>
        <c:axId val="141389184"/>
      </c:barChart>
      <c:catAx>
        <c:axId val="14138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89184"/>
        <c:crosses val="autoZero"/>
        <c:auto val="1"/>
        <c:lblAlgn val="ctr"/>
        <c:lblOffset val="100"/>
        <c:noMultiLvlLbl val="0"/>
      </c:catAx>
      <c:valAx>
        <c:axId val="141389184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38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Times" charset="0"/>
                <a:ea typeface="Times" charset="0"/>
                <a:cs typeface="Times" charset="0"/>
              </a:rPr>
              <a:t>Contact</a:t>
            </a:r>
            <a:r>
              <a:rPr lang="en-US" sz="1100" baseline="0">
                <a:latin typeface="Times" charset="0"/>
                <a:ea typeface="Times" charset="0"/>
                <a:cs typeface="Times" charset="0"/>
              </a:rPr>
              <a:t> Angle PDMS 15:1</a:t>
            </a:r>
            <a:endParaRPr lang="en-US" sz="1100">
              <a:latin typeface="Times" charset="0"/>
              <a:ea typeface="Times" charset="0"/>
              <a:cs typeface="Times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Results'!$B$2:$B$6</c:f>
              <c:strCache>
                <c:ptCount val="5"/>
                <c:pt idx="0">
                  <c:v>Water</c:v>
                </c:pt>
                <c:pt idx="1">
                  <c:v>DetergentA</c:v>
                </c:pt>
                <c:pt idx="2">
                  <c:v>DetergentB</c:v>
                </c:pt>
                <c:pt idx="3">
                  <c:v>FabricCondA</c:v>
                </c:pt>
                <c:pt idx="4">
                  <c:v>FabricCondB</c:v>
                </c:pt>
              </c:strCache>
            </c:strRef>
          </c:cat>
          <c:val>
            <c:numRef>
              <c:f>'All Results'!$F$2:$F$6</c:f>
              <c:numCache>
                <c:formatCode>0.00</c:formatCode>
                <c:ptCount val="5"/>
                <c:pt idx="0">
                  <c:v>100.97000000000004</c:v>
                </c:pt>
                <c:pt idx="1">
                  <c:v>72.603333333333339</c:v>
                </c:pt>
                <c:pt idx="2">
                  <c:v>70.353333333333339</c:v>
                </c:pt>
                <c:pt idx="3">
                  <c:v>99.223333333333343</c:v>
                </c:pt>
                <c:pt idx="4">
                  <c:v>97.92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27072"/>
        <c:axId val="141428992"/>
      </c:barChart>
      <c:catAx>
        <c:axId val="14142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Solvent 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428992"/>
        <c:crosses val="autoZero"/>
        <c:auto val="1"/>
        <c:lblAlgn val="ctr"/>
        <c:lblOffset val="100"/>
        <c:noMultiLvlLbl val="0"/>
      </c:catAx>
      <c:valAx>
        <c:axId val="14142899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>
                    <a:latin typeface="Times" charset="0"/>
                    <a:ea typeface="Times" charset="0"/>
                    <a:cs typeface="Times" charset="0"/>
                  </a:rPr>
                  <a:t>Contact Angle (degrees)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4142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520700</xdr:colOff>
      <xdr:row>1</xdr:row>
      <xdr:rowOff>133350</xdr:rowOff>
    </xdr:from>
    <xdr:to>
      <xdr:col>22</xdr:col>
      <xdr:colOff>279400</xdr:colOff>
      <xdr:row>17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127000</xdr:colOff>
      <xdr:row>18</xdr:row>
      <xdr:rowOff>88900</xdr:rowOff>
    </xdr:from>
    <xdr:to>
      <xdr:col>16</xdr:col>
      <xdr:colOff>279400</xdr:colOff>
      <xdr:row>33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698500</xdr:colOff>
      <xdr:row>18</xdr:row>
      <xdr:rowOff>31750</xdr:rowOff>
    </xdr:from>
    <xdr:to>
      <xdr:col>22</xdr:col>
      <xdr:colOff>558800</xdr:colOff>
      <xdr:row>33</xdr:row>
      <xdr:rowOff>88900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254000</xdr:colOff>
      <xdr:row>34</xdr:row>
      <xdr:rowOff>171450</xdr:rowOff>
    </xdr:from>
    <xdr:to>
      <xdr:col>16</xdr:col>
      <xdr:colOff>127000</xdr:colOff>
      <xdr:row>51</xdr:row>
      <xdr:rowOff>65464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63500</xdr:colOff>
      <xdr:row>35</xdr:row>
      <xdr:rowOff>6350</xdr:rowOff>
    </xdr:from>
    <xdr:to>
      <xdr:col>23</xdr:col>
      <xdr:colOff>203200</xdr:colOff>
      <xdr:row>50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368300</xdr:colOff>
      <xdr:row>8</xdr:row>
      <xdr:rowOff>82550</xdr:rowOff>
    </xdr:from>
    <xdr:to>
      <xdr:col>6</xdr:col>
      <xdr:colOff>812800</xdr:colOff>
      <xdr:row>21</xdr:row>
      <xdr:rowOff>184150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298450</xdr:colOff>
      <xdr:row>23</xdr:row>
      <xdr:rowOff>44450</xdr:rowOff>
    </xdr:from>
    <xdr:to>
      <xdr:col>6</xdr:col>
      <xdr:colOff>742950</xdr:colOff>
      <xdr:row>36</xdr:row>
      <xdr:rowOff>146050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355600</xdr:colOff>
      <xdr:row>38</xdr:row>
      <xdr:rowOff>31750</xdr:rowOff>
    </xdr:from>
    <xdr:to>
      <xdr:col>6</xdr:col>
      <xdr:colOff>800100</xdr:colOff>
      <xdr:row>51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304800</xdr:colOff>
      <xdr:row>52</xdr:row>
      <xdr:rowOff>107950</xdr:rowOff>
    </xdr:from>
    <xdr:to>
      <xdr:col>6</xdr:col>
      <xdr:colOff>749300</xdr:colOff>
      <xdr:row>66</xdr:row>
      <xdr:rowOff>6350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355600</xdr:colOff>
      <xdr:row>66</xdr:row>
      <xdr:rowOff>196850</xdr:rowOff>
    </xdr:from>
    <xdr:to>
      <xdr:col>6</xdr:col>
      <xdr:colOff>800100</xdr:colOff>
      <xdr:row>80</xdr:row>
      <xdr:rowOff>95250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520700</xdr:colOff>
      <xdr:row>1</xdr:row>
      <xdr:rowOff>159535</xdr:rowOff>
    </xdr:from>
    <xdr:to>
      <xdr:col>22</xdr:col>
      <xdr:colOff>279400</xdr:colOff>
      <xdr:row>17</xdr:row>
      <xdr:rowOff>115085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520700</xdr:colOff>
      <xdr:row>1</xdr:row>
      <xdr:rowOff>133350</xdr:rowOff>
    </xdr:from>
    <xdr:to>
      <xdr:col>22</xdr:col>
      <xdr:colOff>279400</xdr:colOff>
      <xdr:row>17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127000</xdr:colOff>
      <xdr:row>18</xdr:row>
      <xdr:rowOff>88900</xdr:rowOff>
    </xdr:from>
    <xdr:to>
      <xdr:col>16</xdr:col>
      <xdr:colOff>279400</xdr:colOff>
      <xdr:row>33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698500</xdr:colOff>
      <xdr:row>18</xdr:row>
      <xdr:rowOff>31750</xdr:rowOff>
    </xdr:from>
    <xdr:to>
      <xdr:col>22</xdr:col>
      <xdr:colOff>558800</xdr:colOff>
      <xdr:row>33</xdr:row>
      <xdr:rowOff>88900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254000</xdr:colOff>
      <xdr:row>34</xdr:row>
      <xdr:rowOff>171450</xdr:rowOff>
    </xdr:from>
    <xdr:to>
      <xdr:col>16</xdr:col>
      <xdr:colOff>127000</xdr:colOff>
      <xdr:row>51</xdr:row>
      <xdr:rowOff>65464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63500</xdr:colOff>
      <xdr:row>35</xdr:row>
      <xdr:rowOff>6350</xdr:rowOff>
    </xdr:from>
    <xdr:to>
      <xdr:col>23</xdr:col>
      <xdr:colOff>203200</xdr:colOff>
      <xdr:row>50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368300</xdr:colOff>
      <xdr:row>8</xdr:row>
      <xdr:rowOff>82550</xdr:rowOff>
    </xdr:from>
    <xdr:to>
      <xdr:col>6</xdr:col>
      <xdr:colOff>812800</xdr:colOff>
      <xdr:row>21</xdr:row>
      <xdr:rowOff>184150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298450</xdr:colOff>
      <xdr:row>23</xdr:row>
      <xdr:rowOff>44450</xdr:rowOff>
    </xdr:from>
    <xdr:to>
      <xdr:col>6</xdr:col>
      <xdr:colOff>742950</xdr:colOff>
      <xdr:row>36</xdr:row>
      <xdr:rowOff>146050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355600</xdr:colOff>
      <xdr:row>38</xdr:row>
      <xdr:rowOff>31750</xdr:rowOff>
    </xdr:from>
    <xdr:to>
      <xdr:col>6</xdr:col>
      <xdr:colOff>800100</xdr:colOff>
      <xdr:row>51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304800</xdr:colOff>
      <xdr:row>52</xdr:row>
      <xdr:rowOff>107950</xdr:rowOff>
    </xdr:from>
    <xdr:to>
      <xdr:col>6</xdr:col>
      <xdr:colOff>749300</xdr:colOff>
      <xdr:row>66</xdr:row>
      <xdr:rowOff>6350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355600</xdr:colOff>
      <xdr:row>66</xdr:row>
      <xdr:rowOff>196850</xdr:rowOff>
    </xdr:from>
    <xdr:to>
      <xdr:col>6</xdr:col>
      <xdr:colOff>800100</xdr:colOff>
      <xdr:row>80</xdr:row>
      <xdr:rowOff>95250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520700</xdr:colOff>
      <xdr:row>1</xdr:row>
      <xdr:rowOff>159535</xdr:rowOff>
    </xdr:from>
    <xdr:to>
      <xdr:col>22</xdr:col>
      <xdr:colOff>279400</xdr:colOff>
      <xdr:row>17</xdr:row>
      <xdr:rowOff>115085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28" workbookViewId="0">
      <selection activeCell="L19" sqref="L19"/>
    </sheetView>
  </sheetViews>
  <sheetFormatPr defaultColWidth="11" defaultRowHeight="15.75" x14ac:dyDescent="0.25"/>
  <cols>
    <col min="1" max="1" width="12.5" bestFit="1" customWidth="1"/>
    <col min="2" max="2" width="14" bestFit="1" customWidth="1"/>
    <col min="8" max="8" width="11.625" bestFit="1" customWidth="1"/>
    <col min="9" max="9" width="7.125" bestFit="1" customWidth="1"/>
    <col min="10" max="10" width="17.125" bestFit="1" customWidth="1"/>
    <col min="13" max="13" width="12.375" bestFit="1" customWidth="1"/>
    <col min="14" max="14" width="23.5" bestFit="1" customWidth="1"/>
    <col min="15" max="15" width="14.875" bestFit="1" customWidth="1"/>
  </cols>
  <sheetData>
    <row r="1" spans="1:15" x14ac:dyDescent="0.25">
      <c r="E1" t="s">
        <v>1</v>
      </c>
    </row>
    <row r="2" spans="1:15" x14ac:dyDescent="0.25">
      <c r="A2" t="s">
        <v>6</v>
      </c>
      <c r="C2" s="1" t="s">
        <v>8</v>
      </c>
      <c r="D2" s="1" t="s">
        <v>9</v>
      </c>
      <c r="E2" t="s">
        <v>10</v>
      </c>
      <c r="F2" t="s">
        <v>11</v>
      </c>
      <c r="G2" t="s">
        <v>12</v>
      </c>
      <c r="H2" s="4" t="s">
        <v>7</v>
      </c>
      <c r="I2" s="4" t="s">
        <v>31</v>
      </c>
      <c r="J2" s="4" t="s">
        <v>32</v>
      </c>
      <c r="K2" s="4" t="s">
        <v>33</v>
      </c>
      <c r="M2" s="5" t="s">
        <v>97</v>
      </c>
      <c r="N2" s="5" t="s">
        <v>100</v>
      </c>
      <c r="O2" s="5" t="s">
        <v>101</v>
      </c>
    </row>
    <row r="3" spans="1:15" x14ac:dyDescent="0.25">
      <c r="B3" t="s">
        <v>0</v>
      </c>
      <c r="C3">
        <v>100.1</v>
      </c>
      <c r="D3">
        <v>99.5</v>
      </c>
      <c r="E3">
        <v>100.1</v>
      </c>
      <c r="F3">
        <v>99.7</v>
      </c>
      <c r="G3">
        <v>99.8</v>
      </c>
      <c r="H3" s="4" t="s">
        <v>169</v>
      </c>
      <c r="I3" s="4">
        <f>AVERAGE(C3:G3)</f>
        <v>99.84</v>
      </c>
      <c r="J3" s="4">
        <f>STDEV(C3:G3)</f>
        <v>0.26076809620810282</v>
      </c>
      <c r="K3" s="4">
        <f>VAR(C3:G3)</f>
        <v>6.7999999999998381E-2</v>
      </c>
      <c r="M3">
        <f>AVERAGE(C3:G8)</f>
        <v>98.869999999999976</v>
      </c>
      <c r="N3">
        <f>STDEV(C3:G8)</f>
        <v>4.7331661780425085</v>
      </c>
      <c r="O3">
        <f>VAR(C3:G8)</f>
        <v>22.402862068965529</v>
      </c>
    </row>
    <row r="4" spans="1:15" x14ac:dyDescent="0.25">
      <c r="B4" t="s">
        <v>13</v>
      </c>
      <c r="C4">
        <v>100.1</v>
      </c>
      <c r="D4">
        <v>101</v>
      </c>
      <c r="E4">
        <v>101.6</v>
      </c>
      <c r="F4">
        <v>102.9</v>
      </c>
      <c r="G4">
        <v>102.2</v>
      </c>
      <c r="H4" s="4" t="s">
        <v>16</v>
      </c>
      <c r="I4" s="4">
        <f t="shared" ref="I4:I8" si="0">AVERAGE(C4:G4)</f>
        <v>101.56</v>
      </c>
      <c r="J4" s="4">
        <f t="shared" ref="J4:J8" si="1">STDEV(C4:G4)</f>
        <v>1.078424777163437</v>
      </c>
      <c r="K4" s="4">
        <f t="shared" ref="K4:K8" si="2">VAR(C4:G4)</f>
        <v>1.1630000000000087</v>
      </c>
    </row>
    <row r="5" spans="1:15" x14ac:dyDescent="0.25">
      <c r="B5" t="s">
        <v>14</v>
      </c>
      <c r="C5">
        <v>101.5</v>
      </c>
      <c r="D5">
        <v>101.8</v>
      </c>
      <c r="E5">
        <v>101.9</v>
      </c>
      <c r="F5">
        <v>102</v>
      </c>
      <c r="G5">
        <v>101.9</v>
      </c>
      <c r="H5" s="4" t="s">
        <v>17</v>
      </c>
      <c r="I5" s="4">
        <f t="shared" si="0"/>
        <v>101.82000000000001</v>
      </c>
      <c r="J5" s="4">
        <f t="shared" si="1"/>
        <v>0.19235384061671471</v>
      </c>
      <c r="K5" s="4">
        <f t="shared" si="2"/>
        <v>3.7000000000000484E-2</v>
      </c>
    </row>
    <row r="6" spans="1:15" x14ac:dyDescent="0.25">
      <c r="B6" t="s">
        <v>15</v>
      </c>
      <c r="C6">
        <v>94.6</v>
      </c>
      <c r="D6">
        <v>98.6</v>
      </c>
      <c r="E6">
        <v>94.2</v>
      </c>
      <c r="F6">
        <v>94.9</v>
      </c>
      <c r="G6">
        <v>100.3</v>
      </c>
      <c r="H6" s="4" t="s">
        <v>171</v>
      </c>
      <c r="I6" s="4">
        <f t="shared" si="0"/>
        <v>96.52</v>
      </c>
      <c r="J6" s="4">
        <f t="shared" si="1"/>
        <v>2.7526351011349082</v>
      </c>
      <c r="K6" s="4">
        <f t="shared" si="2"/>
        <v>7.5769999999999857</v>
      </c>
    </row>
    <row r="7" spans="1:15" x14ac:dyDescent="0.25">
      <c r="B7" t="s">
        <v>98</v>
      </c>
      <c r="C7">
        <v>100.7</v>
      </c>
      <c r="D7">
        <v>102.1</v>
      </c>
      <c r="E7">
        <v>103.3</v>
      </c>
      <c r="F7">
        <v>103.7</v>
      </c>
      <c r="G7">
        <v>106.9</v>
      </c>
      <c r="H7" s="4" t="s">
        <v>170</v>
      </c>
      <c r="I7" s="4">
        <f t="shared" si="0"/>
        <v>103.34</v>
      </c>
      <c r="J7" s="4">
        <f t="shared" si="1"/>
        <v>2.3082460874005637</v>
      </c>
      <c r="K7" s="4">
        <f t="shared" si="2"/>
        <v>5.3280000000000101</v>
      </c>
    </row>
    <row r="8" spans="1:15" x14ac:dyDescent="0.25">
      <c r="B8" t="s">
        <v>99</v>
      </c>
      <c r="C8">
        <v>90.2</v>
      </c>
      <c r="D8">
        <v>90.1</v>
      </c>
      <c r="E8">
        <v>90.2</v>
      </c>
      <c r="F8">
        <v>90.1</v>
      </c>
      <c r="G8">
        <v>90.1</v>
      </c>
      <c r="H8" s="4" t="s">
        <v>172</v>
      </c>
      <c r="I8" s="4">
        <f t="shared" si="0"/>
        <v>90.140000000000015</v>
      </c>
      <c r="J8" s="4">
        <f t="shared" si="1"/>
        <v>5.4772255750521283E-2</v>
      </c>
      <c r="K8" s="4">
        <f t="shared" si="2"/>
        <v>3.0000000000005114E-3</v>
      </c>
    </row>
    <row r="9" spans="1:15" x14ac:dyDescent="0.25">
      <c r="H9" s="4"/>
      <c r="I9" s="4"/>
      <c r="J9" s="4"/>
      <c r="K9" s="4"/>
    </row>
    <row r="10" spans="1:15" x14ac:dyDescent="0.25">
      <c r="E10" t="s">
        <v>2</v>
      </c>
      <c r="H10" s="4"/>
      <c r="I10" s="4"/>
      <c r="J10" s="4"/>
      <c r="K10" s="4"/>
    </row>
    <row r="11" spans="1:15" x14ac:dyDescent="0.25">
      <c r="A11" t="s">
        <v>6</v>
      </c>
      <c r="C11" s="1" t="s">
        <v>8</v>
      </c>
      <c r="D11" s="1" t="s">
        <v>9</v>
      </c>
      <c r="E11" t="s">
        <v>10</v>
      </c>
      <c r="F11" t="s">
        <v>11</v>
      </c>
      <c r="G11" t="s">
        <v>12</v>
      </c>
      <c r="H11" s="4" t="s">
        <v>7</v>
      </c>
      <c r="I11" s="4" t="s">
        <v>31</v>
      </c>
      <c r="J11" s="4" t="s">
        <v>32</v>
      </c>
      <c r="K11" s="4" t="s">
        <v>33</v>
      </c>
      <c r="M11" s="5" t="s">
        <v>97</v>
      </c>
      <c r="N11" s="5" t="s">
        <v>100</v>
      </c>
      <c r="O11" s="5" t="s">
        <v>101</v>
      </c>
    </row>
    <row r="12" spans="1:15" x14ac:dyDescent="0.25">
      <c r="B12" t="s">
        <v>0</v>
      </c>
      <c r="C12">
        <v>96.5</v>
      </c>
      <c r="D12">
        <v>96.2</v>
      </c>
      <c r="E12">
        <v>96.5</v>
      </c>
      <c r="F12">
        <v>96.6</v>
      </c>
      <c r="G12">
        <v>96.5</v>
      </c>
      <c r="H12" s="4" t="s">
        <v>18</v>
      </c>
      <c r="I12" s="4">
        <f>AVERAGE(C12:G12)</f>
        <v>96.46</v>
      </c>
      <c r="J12" s="4">
        <f>STDEV(C12:G12)</f>
        <v>0.1516575088810285</v>
      </c>
      <c r="K12" s="4">
        <f>VAR(C12:G12)</f>
        <v>2.2999999999999236E-2</v>
      </c>
      <c r="M12">
        <f>AVERAGE(C12:G17)</f>
        <v>98.09333333333332</v>
      </c>
      <c r="N12">
        <f>STDEV(C12:G17)</f>
        <v>4.1367931385632986</v>
      </c>
      <c r="O12">
        <f>VAR(C12:G17)</f>
        <v>17.113057471264383</v>
      </c>
    </row>
    <row r="13" spans="1:15" x14ac:dyDescent="0.25">
      <c r="B13" t="s">
        <v>13</v>
      </c>
      <c r="C13">
        <v>96.5</v>
      </c>
      <c r="D13">
        <v>95.3</v>
      </c>
      <c r="E13">
        <v>95.3</v>
      </c>
      <c r="F13">
        <v>95.3</v>
      </c>
      <c r="G13">
        <v>95.3</v>
      </c>
      <c r="H13" s="4" t="s">
        <v>19</v>
      </c>
      <c r="I13" s="4">
        <f t="shared" ref="I13:I17" si="3">AVERAGE(C13:G13)</f>
        <v>95.54</v>
      </c>
      <c r="J13" s="4">
        <f t="shared" ref="J13:J17" si="4">STDEV(C13:G13)</f>
        <v>0.53665631459995078</v>
      </c>
      <c r="K13" s="4">
        <f t="shared" ref="K13:K17" si="5">VAR(C13:G13)</f>
        <v>0.28800000000000131</v>
      </c>
    </row>
    <row r="14" spans="1:15" x14ac:dyDescent="0.25">
      <c r="B14" t="s">
        <v>14</v>
      </c>
      <c r="C14">
        <v>98.8</v>
      </c>
      <c r="D14">
        <v>98.9</v>
      </c>
      <c r="E14">
        <v>98.8</v>
      </c>
      <c r="F14">
        <v>98.8</v>
      </c>
      <c r="G14">
        <v>98.8</v>
      </c>
      <c r="H14" s="4" t="s">
        <v>20</v>
      </c>
      <c r="I14" s="4">
        <f t="shared" si="3"/>
        <v>98.820000000000007</v>
      </c>
      <c r="J14" s="4">
        <f t="shared" si="4"/>
        <v>4.4721359549999611E-2</v>
      </c>
      <c r="K14" s="4">
        <f t="shared" si="5"/>
        <v>2.0000000000003413E-3</v>
      </c>
    </row>
    <row r="15" spans="1:15" x14ac:dyDescent="0.25">
      <c r="B15" t="s">
        <v>15</v>
      </c>
      <c r="C15">
        <v>97.2</v>
      </c>
      <c r="D15">
        <v>97.2</v>
      </c>
      <c r="E15">
        <v>97</v>
      </c>
      <c r="F15">
        <v>97.1</v>
      </c>
      <c r="G15">
        <v>97</v>
      </c>
      <c r="H15" s="4" t="s">
        <v>30</v>
      </c>
      <c r="I15" s="4">
        <f t="shared" si="3"/>
        <v>97.1</v>
      </c>
      <c r="J15" s="4">
        <f t="shared" si="4"/>
        <v>0.10000000000000142</v>
      </c>
      <c r="K15" s="4">
        <f t="shared" si="5"/>
        <v>1.0000000000000285E-2</v>
      </c>
    </row>
    <row r="16" spans="1:15" x14ac:dyDescent="0.25">
      <c r="B16" t="s">
        <v>98</v>
      </c>
      <c r="C16" s="2">
        <v>97.8</v>
      </c>
      <c r="D16" s="2">
        <v>94.2</v>
      </c>
      <c r="E16" s="2">
        <v>92.8</v>
      </c>
      <c r="F16" s="2">
        <v>93.1</v>
      </c>
      <c r="G16" s="2">
        <v>93.1</v>
      </c>
      <c r="H16" s="5" t="s">
        <v>116</v>
      </c>
      <c r="I16" s="4">
        <f t="shared" si="3"/>
        <v>94.2</v>
      </c>
      <c r="J16" s="4">
        <f>STDEV(C16:G16)</f>
        <v>2.082066281365702</v>
      </c>
      <c r="K16" s="4">
        <f t="shared" si="5"/>
        <v>4.3350000000000026</v>
      </c>
    </row>
    <row r="17" spans="1:15" x14ac:dyDescent="0.25">
      <c r="B17" t="s">
        <v>99</v>
      </c>
      <c r="C17" s="2">
        <v>106.4</v>
      </c>
      <c r="D17" s="2">
        <v>106.4</v>
      </c>
      <c r="E17" s="2">
        <v>106.4</v>
      </c>
      <c r="F17" s="2">
        <v>106.5</v>
      </c>
      <c r="G17" s="2">
        <v>106.5</v>
      </c>
      <c r="H17" s="5" t="s">
        <v>173</v>
      </c>
      <c r="I17" s="4">
        <f t="shared" si="3"/>
        <v>106.44000000000001</v>
      </c>
      <c r="J17" s="4">
        <f t="shared" si="4"/>
        <v>5.4772255750513497E-2</v>
      </c>
      <c r="K17" s="4">
        <f t="shared" si="5"/>
        <v>2.9999999999996592E-3</v>
      </c>
    </row>
    <row r="18" spans="1:15" x14ac:dyDescent="0.25">
      <c r="H18" s="5"/>
      <c r="I18" s="4"/>
      <c r="J18" s="4"/>
      <c r="K18" s="4"/>
    </row>
    <row r="19" spans="1:15" x14ac:dyDescent="0.25">
      <c r="E19" t="s">
        <v>3</v>
      </c>
      <c r="H19" s="4"/>
      <c r="I19" s="4"/>
      <c r="J19" s="4"/>
      <c r="K19" s="4"/>
    </row>
    <row r="20" spans="1:15" x14ac:dyDescent="0.25">
      <c r="A20" t="s">
        <v>6</v>
      </c>
      <c r="C20" s="1" t="s">
        <v>8</v>
      </c>
      <c r="D20" s="1" t="s">
        <v>9</v>
      </c>
      <c r="E20" t="s">
        <v>10</v>
      </c>
      <c r="F20" t="s">
        <v>11</v>
      </c>
      <c r="G20" t="s">
        <v>12</v>
      </c>
      <c r="H20" s="4" t="s">
        <v>7</v>
      </c>
      <c r="I20" s="4" t="s">
        <v>31</v>
      </c>
      <c r="J20" s="4" t="s">
        <v>32</v>
      </c>
      <c r="K20" s="4" t="s">
        <v>33</v>
      </c>
      <c r="M20" s="5" t="s">
        <v>97</v>
      </c>
      <c r="N20" s="5" t="s">
        <v>100</v>
      </c>
      <c r="O20" s="5" t="s">
        <v>101</v>
      </c>
    </row>
    <row r="21" spans="1:15" x14ac:dyDescent="0.25">
      <c r="B21" t="s">
        <v>0</v>
      </c>
      <c r="C21">
        <v>100</v>
      </c>
      <c r="D21">
        <v>99.9</v>
      </c>
      <c r="E21">
        <v>99.8</v>
      </c>
      <c r="F21">
        <v>100</v>
      </c>
      <c r="G21">
        <v>100.2</v>
      </c>
      <c r="H21" s="4" t="s">
        <v>165</v>
      </c>
      <c r="I21" s="4">
        <f>AVERAGE(C21:G21)</f>
        <v>99.97999999999999</v>
      </c>
      <c r="J21" s="4">
        <f>STDEV(C21:G21)</f>
        <v>0.14832396974191439</v>
      </c>
      <c r="K21" s="4">
        <f>VAR(C21:G21)</f>
        <v>2.2000000000000339E-2</v>
      </c>
      <c r="M21">
        <f>AVERAGE(C21:G26)</f>
        <v>98.083333333333329</v>
      </c>
      <c r="N21">
        <f>STDEV(C21:G26)</f>
        <v>4.3276244445808061</v>
      </c>
      <c r="O21">
        <f>VAR(C21:G26)</f>
        <v>18.728333333333328</v>
      </c>
    </row>
    <row r="22" spans="1:15" x14ac:dyDescent="0.25">
      <c r="B22" t="s">
        <v>13</v>
      </c>
      <c r="C22">
        <v>92.9</v>
      </c>
      <c r="D22">
        <v>93</v>
      </c>
      <c r="E22">
        <v>93</v>
      </c>
      <c r="F22">
        <v>86.8</v>
      </c>
      <c r="G22">
        <v>86.9</v>
      </c>
      <c r="H22" s="4" t="s">
        <v>21</v>
      </c>
      <c r="I22" s="4">
        <f t="shared" ref="I22:I26" si="6">AVERAGE(C22:G22)</f>
        <v>90.52000000000001</v>
      </c>
      <c r="J22" s="4">
        <f t="shared" ref="J22:J26" si="7">STDEV(C22:G22)</f>
        <v>3.35067157447578</v>
      </c>
      <c r="K22" s="4">
        <f t="shared" ref="K22:K26" si="8">VAR(C22:G22)</f>
        <v>11.227000000000002</v>
      </c>
    </row>
    <row r="23" spans="1:15" x14ac:dyDescent="0.25">
      <c r="B23" t="s">
        <v>14</v>
      </c>
      <c r="C23">
        <v>103.8</v>
      </c>
      <c r="D23">
        <v>103.9</v>
      </c>
      <c r="E23">
        <v>103.9</v>
      </c>
      <c r="F23">
        <v>103.8</v>
      </c>
      <c r="G23">
        <v>103.7</v>
      </c>
      <c r="H23" s="4" t="s">
        <v>166</v>
      </c>
      <c r="I23" s="4">
        <f t="shared" si="6"/>
        <v>103.82000000000001</v>
      </c>
      <c r="J23" s="4">
        <f t="shared" si="7"/>
        <v>8.3666002653409594E-2</v>
      </c>
      <c r="K23" s="4">
        <f t="shared" si="8"/>
        <v>7.000000000000341E-3</v>
      </c>
    </row>
    <row r="24" spans="1:15" x14ac:dyDescent="0.25">
      <c r="B24" t="s">
        <v>15</v>
      </c>
      <c r="C24">
        <v>98</v>
      </c>
      <c r="D24">
        <v>98</v>
      </c>
      <c r="E24">
        <v>98.1</v>
      </c>
      <c r="F24">
        <v>98</v>
      </c>
      <c r="G24">
        <v>97.8</v>
      </c>
      <c r="H24" s="4" t="s">
        <v>22</v>
      </c>
      <c r="I24" s="4">
        <f t="shared" si="6"/>
        <v>97.98</v>
      </c>
      <c r="J24" s="4">
        <f t="shared" si="7"/>
        <v>0.10954451150103282</v>
      </c>
      <c r="K24" s="4">
        <f t="shared" si="8"/>
        <v>1.1999999999999914E-2</v>
      </c>
    </row>
    <row r="25" spans="1:15" x14ac:dyDescent="0.25">
      <c r="B25" t="s">
        <v>98</v>
      </c>
      <c r="C25">
        <v>100.1</v>
      </c>
      <c r="D25">
        <v>99.6</v>
      </c>
      <c r="E25">
        <v>99.5</v>
      </c>
      <c r="F25">
        <v>99.4</v>
      </c>
      <c r="G25">
        <v>99.4</v>
      </c>
      <c r="H25" s="4" t="s">
        <v>126</v>
      </c>
      <c r="I25" s="4">
        <f t="shared" si="6"/>
        <v>99.6</v>
      </c>
      <c r="J25" s="4">
        <f t="shared" si="7"/>
        <v>0.29154759474226061</v>
      </c>
      <c r="K25" s="4">
        <f t="shared" si="8"/>
        <v>8.4999999999997439E-2</v>
      </c>
    </row>
    <row r="26" spans="1:15" x14ac:dyDescent="0.25">
      <c r="B26" t="s">
        <v>99</v>
      </c>
      <c r="C26">
        <v>98.1</v>
      </c>
      <c r="D26">
        <v>97.9</v>
      </c>
      <c r="E26">
        <v>95.8</v>
      </c>
      <c r="F26">
        <v>95.7</v>
      </c>
      <c r="G26">
        <v>95.5</v>
      </c>
      <c r="H26" s="4" t="s">
        <v>127</v>
      </c>
      <c r="I26" s="4">
        <f t="shared" si="6"/>
        <v>96.6</v>
      </c>
      <c r="J26" s="4">
        <f t="shared" si="7"/>
        <v>1.2845232578665127</v>
      </c>
      <c r="K26" s="4">
        <f t="shared" si="8"/>
        <v>1.6499999999999992</v>
      </c>
    </row>
    <row r="27" spans="1:15" x14ac:dyDescent="0.25">
      <c r="H27" s="4"/>
      <c r="I27" s="4"/>
      <c r="J27" s="4"/>
      <c r="K27" s="4"/>
    </row>
    <row r="28" spans="1:15" x14ac:dyDescent="0.25">
      <c r="E28" t="s">
        <v>4</v>
      </c>
      <c r="H28" s="4"/>
      <c r="I28" s="4"/>
      <c r="J28" s="4"/>
      <c r="K28" s="4"/>
    </row>
    <row r="29" spans="1:15" x14ac:dyDescent="0.25">
      <c r="A29" t="s">
        <v>6</v>
      </c>
      <c r="C29" s="1" t="s">
        <v>8</v>
      </c>
      <c r="D29" s="1" t="s">
        <v>9</v>
      </c>
      <c r="E29" t="s">
        <v>10</v>
      </c>
      <c r="F29" t="s">
        <v>11</v>
      </c>
      <c r="G29" t="s">
        <v>12</v>
      </c>
      <c r="H29" s="4" t="s">
        <v>7</v>
      </c>
      <c r="I29" s="4" t="s">
        <v>31</v>
      </c>
      <c r="J29" s="4" t="s">
        <v>32</v>
      </c>
      <c r="K29" s="4" t="s">
        <v>33</v>
      </c>
      <c r="M29" s="5" t="s">
        <v>97</v>
      </c>
      <c r="N29" s="5" t="s">
        <v>100</v>
      </c>
      <c r="O29" s="5" t="s">
        <v>101</v>
      </c>
    </row>
    <row r="30" spans="1:15" x14ac:dyDescent="0.25">
      <c r="B30" t="s">
        <v>0</v>
      </c>
      <c r="C30">
        <v>97.5</v>
      </c>
      <c r="D30">
        <v>97.5</v>
      </c>
      <c r="E30">
        <v>97.5</v>
      </c>
      <c r="F30">
        <v>97.5</v>
      </c>
      <c r="G30">
        <v>97.4</v>
      </c>
      <c r="H30" s="4" t="s">
        <v>23</v>
      </c>
      <c r="I30" s="4">
        <f t="shared" ref="I30:I35" si="9">AVERAGE(C30:G30)</f>
        <v>97.47999999999999</v>
      </c>
      <c r="J30" s="4">
        <f t="shared" ref="J30:J35" si="10">STDEV(C30:G30)</f>
        <v>4.4721359549993255E-2</v>
      </c>
      <c r="K30" s="4">
        <f t="shared" ref="K30:K35" si="11">VAR(C30:G30)</f>
        <v>1.9999999999997728E-3</v>
      </c>
      <c r="M30">
        <f>AVERAGE(C30:G35)</f>
        <v>100.97000000000004</v>
      </c>
      <c r="N30">
        <f>STDEV(C30:G35)</f>
        <v>4.3784070477585857</v>
      </c>
      <c r="O30">
        <f>VAR(C30:G35)</f>
        <v>19.170448275862057</v>
      </c>
    </row>
    <row r="31" spans="1:15" x14ac:dyDescent="0.25">
      <c r="B31" t="s">
        <v>13</v>
      </c>
      <c r="C31">
        <v>94.2</v>
      </c>
      <c r="D31">
        <v>94.2</v>
      </c>
      <c r="E31">
        <v>94.2</v>
      </c>
      <c r="F31">
        <v>94.3</v>
      </c>
      <c r="G31">
        <v>94.3</v>
      </c>
      <c r="H31" s="4" t="s">
        <v>24</v>
      </c>
      <c r="I31" s="4">
        <f t="shared" si="9"/>
        <v>94.240000000000009</v>
      </c>
      <c r="J31" s="4">
        <f t="shared" si="10"/>
        <v>5.4772255750513497E-2</v>
      </c>
      <c r="K31" s="4">
        <f t="shared" si="11"/>
        <v>2.9999999999996592E-3</v>
      </c>
    </row>
    <row r="32" spans="1:15" x14ac:dyDescent="0.25">
      <c r="B32" t="s">
        <v>14</v>
      </c>
      <c r="C32">
        <v>105.8</v>
      </c>
      <c r="D32">
        <v>106</v>
      </c>
      <c r="E32">
        <v>106.1</v>
      </c>
      <c r="F32">
        <v>106.1</v>
      </c>
      <c r="G32">
        <v>106.5</v>
      </c>
      <c r="H32" s="4" t="s">
        <v>25</v>
      </c>
      <c r="I32" s="4">
        <f t="shared" si="9"/>
        <v>106.1</v>
      </c>
      <c r="J32" s="4">
        <f t="shared" si="10"/>
        <v>0.25495097567964004</v>
      </c>
      <c r="K32" s="4">
        <f t="shared" si="11"/>
        <v>6.5000000000000419E-2</v>
      </c>
    </row>
    <row r="33" spans="1:15" x14ac:dyDescent="0.25">
      <c r="B33" t="s">
        <v>15</v>
      </c>
      <c r="C33">
        <v>102.3</v>
      </c>
      <c r="D33">
        <v>102.4</v>
      </c>
      <c r="E33">
        <v>102.4</v>
      </c>
      <c r="F33">
        <v>102.4</v>
      </c>
      <c r="G33">
        <v>102.5</v>
      </c>
      <c r="H33" s="4" t="s">
        <v>26</v>
      </c>
      <c r="I33" s="4">
        <f t="shared" si="9"/>
        <v>102.4</v>
      </c>
      <c r="J33" s="4">
        <f t="shared" si="10"/>
        <v>7.0710678118655765E-2</v>
      </c>
      <c r="K33" s="4">
        <f t="shared" si="11"/>
        <v>5.0000000000001424E-3</v>
      </c>
    </row>
    <row r="34" spans="1:15" x14ac:dyDescent="0.25">
      <c r="B34" t="s">
        <v>98</v>
      </c>
      <c r="C34">
        <v>110.6</v>
      </c>
      <c r="D34">
        <v>102.3</v>
      </c>
      <c r="E34">
        <v>100.4</v>
      </c>
      <c r="F34">
        <v>99.9</v>
      </c>
      <c r="G34">
        <v>98.8</v>
      </c>
      <c r="H34" s="4" t="s">
        <v>141</v>
      </c>
      <c r="I34" s="4">
        <f t="shared" si="9"/>
        <v>102.39999999999999</v>
      </c>
      <c r="J34" s="4">
        <f t="shared" si="10"/>
        <v>4.7555231047698605</v>
      </c>
      <c r="K34" s="4">
        <f t="shared" si="11"/>
        <v>22.614999999999974</v>
      </c>
    </row>
    <row r="35" spans="1:15" x14ac:dyDescent="0.25">
      <c r="B35" t="s">
        <v>99</v>
      </c>
      <c r="C35">
        <v>103.9</v>
      </c>
      <c r="D35">
        <v>103.5</v>
      </c>
      <c r="E35">
        <v>102.9</v>
      </c>
      <c r="F35">
        <v>102.9</v>
      </c>
      <c r="G35">
        <v>102.8</v>
      </c>
      <c r="H35" s="4" t="s">
        <v>142</v>
      </c>
      <c r="I35" s="4">
        <f t="shared" si="9"/>
        <v>103.2</v>
      </c>
      <c r="J35" s="4">
        <f t="shared" si="10"/>
        <v>0.47958315233127286</v>
      </c>
      <c r="K35" s="4">
        <f t="shared" si="11"/>
        <v>0.23000000000000087</v>
      </c>
    </row>
    <row r="36" spans="1:15" x14ac:dyDescent="0.25">
      <c r="H36" s="4"/>
      <c r="I36" s="4"/>
      <c r="J36" s="4"/>
      <c r="K36" s="4"/>
    </row>
    <row r="37" spans="1:15" x14ac:dyDescent="0.25">
      <c r="A37" s="2"/>
      <c r="B37" s="2"/>
      <c r="C37" s="2"/>
      <c r="D37" s="2"/>
      <c r="E37" s="2" t="s">
        <v>5</v>
      </c>
      <c r="F37" s="2"/>
      <c r="G37" s="2"/>
      <c r="H37" s="5"/>
      <c r="I37" s="4"/>
      <c r="J37" s="4"/>
      <c r="K37" s="4"/>
    </row>
    <row r="38" spans="1:15" x14ac:dyDescent="0.25">
      <c r="A38" s="2" t="s">
        <v>6</v>
      </c>
      <c r="B38" s="2"/>
      <c r="C38" s="3" t="s">
        <v>8</v>
      </c>
      <c r="D38" s="3" t="s">
        <v>9</v>
      </c>
      <c r="E38" s="2" t="s">
        <v>10</v>
      </c>
      <c r="F38" s="2" t="s">
        <v>11</v>
      </c>
      <c r="G38" s="2" t="s">
        <v>12</v>
      </c>
      <c r="H38" s="5" t="s">
        <v>7</v>
      </c>
      <c r="I38" s="4" t="s">
        <v>31</v>
      </c>
      <c r="J38" s="4" t="s">
        <v>32</v>
      </c>
      <c r="K38" s="5" t="s">
        <v>33</v>
      </c>
      <c r="M38" s="5" t="s">
        <v>97</v>
      </c>
      <c r="N38" s="5" t="s">
        <v>100</v>
      </c>
      <c r="O38" s="5" t="s">
        <v>101</v>
      </c>
    </row>
    <row r="39" spans="1:15" x14ac:dyDescent="0.25">
      <c r="A39" s="2"/>
      <c r="B39" s="2" t="s">
        <v>0</v>
      </c>
      <c r="C39" s="2">
        <v>117.6</v>
      </c>
      <c r="D39" s="2">
        <v>117.7</v>
      </c>
      <c r="E39" s="2">
        <v>117.6</v>
      </c>
      <c r="F39" s="2">
        <v>117.5</v>
      </c>
      <c r="G39" s="2">
        <v>117.6</v>
      </c>
      <c r="H39" s="5" t="s">
        <v>152</v>
      </c>
      <c r="I39" s="4">
        <f>AVERAGE(C39:G39)</f>
        <v>117.6</v>
      </c>
      <c r="J39" s="4">
        <f>STDEV(C39:G39)</f>
        <v>7.0710678118655765E-2</v>
      </c>
      <c r="K39" s="4">
        <f>VAR(C39:G39)</f>
        <v>5.0000000000001424E-3</v>
      </c>
      <c r="M39">
        <f>AVERAGE(C39:G44)</f>
        <v>106.98</v>
      </c>
      <c r="N39">
        <f>STDEV(C39:G44)</f>
        <v>5.1404011650775887</v>
      </c>
      <c r="O39">
        <f>VAR(C39:G44)</f>
        <v>26.423724137931032</v>
      </c>
    </row>
    <row r="40" spans="1:15" x14ac:dyDescent="0.25">
      <c r="A40" s="2"/>
      <c r="B40" s="2" t="s">
        <v>13</v>
      </c>
      <c r="C40" s="2">
        <v>102.7</v>
      </c>
      <c r="D40" s="2">
        <v>102.6</v>
      </c>
      <c r="E40" s="2">
        <v>103</v>
      </c>
      <c r="F40" s="2">
        <v>103</v>
      </c>
      <c r="G40" s="2">
        <v>102.7</v>
      </c>
      <c r="H40" s="5" t="s">
        <v>27</v>
      </c>
      <c r="I40" s="4">
        <f t="shared" ref="I40:I42" si="12">AVERAGE(C40:G40)</f>
        <v>102.8</v>
      </c>
      <c r="J40" s="4">
        <f t="shared" ref="J40:J42" si="13">STDEV(C40:G40)</f>
        <v>0.18708286933869783</v>
      </c>
      <c r="K40" s="4">
        <f t="shared" ref="K40:K42" si="14">VAR(C40:G40)</f>
        <v>3.5000000000000288E-2</v>
      </c>
    </row>
    <row r="41" spans="1:15" x14ac:dyDescent="0.25">
      <c r="A41" s="2"/>
      <c r="B41" s="2" t="s">
        <v>14</v>
      </c>
      <c r="C41" s="2">
        <v>107.3</v>
      </c>
      <c r="D41" s="2">
        <v>105.2</v>
      </c>
      <c r="E41" s="2">
        <v>104.1</v>
      </c>
      <c r="F41" s="2">
        <v>105.1</v>
      </c>
      <c r="G41" s="2">
        <v>105.1</v>
      </c>
      <c r="H41" s="5" t="s">
        <v>28</v>
      </c>
      <c r="I41" s="4">
        <f t="shared" si="12"/>
        <v>105.36000000000001</v>
      </c>
      <c r="J41" s="4">
        <f t="shared" si="13"/>
        <v>1.1738824472663361</v>
      </c>
      <c r="K41" s="4">
        <f t="shared" si="14"/>
        <v>1.3780000000000021</v>
      </c>
    </row>
    <row r="42" spans="1:15" x14ac:dyDescent="0.25">
      <c r="A42" s="2"/>
      <c r="B42" s="2" t="s">
        <v>15</v>
      </c>
      <c r="C42" s="2">
        <v>104.3</v>
      </c>
      <c r="D42" s="2">
        <v>104.2</v>
      </c>
      <c r="E42" s="2">
        <v>104.8</v>
      </c>
      <c r="F42" s="2">
        <v>105.1</v>
      </c>
      <c r="G42" s="2">
        <v>104</v>
      </c>
      <c r="H42" s="5" t="s">
        <v>29</v>
      </c>
      <c r="I42" s="4">
        <f t="shared" si="12"/>
        <v>104.47999999999999</v>
      </c>
      <c r="J42" s="4">
        <f t="shared" si="13"/>
        <v>0.4549725266430904</v>
      </c>
      <c r="K42" s="4">
        <f t="shared" si="14"/>
        <v>0.20699999999999763</v>
      </c>
    </row>
    <row r="43" spans="1:15" x14ac:dyDescent="0.25">
      <c r="B43" t="s">
        <v>98</v>
      </c>
      <c r="C43" s="2">
        <v>103.2</v>
      </c>
      <c r="D43" s="2">
        <v>103.8</v>
      </c>
      <c r="E43" s="2">
        <v>103.6</v>
      </c>
      <c r="F43" s="2">
        <v>103.9</v>
      </c>
      <c r="G43" s="2">
        <v>103.4</v>
      </c>
      <c r="H43" s="5" t="s">
        <v>153</v>
      </c>
      <c r="I43" s="4">
        <f>AVERAGE(C43:H43)</f>
        <v>103.58</v>
      </c>
      <c r="J43" s="4">
        <f>STDEV(C43:H43)</f>
        <v>0.28635642126552613</v>
      </c>
      <c r="K43" s="4">
        <f>VAR(C43:H43)</f>
        <v>8.1999999999999476E-2</v>
      </c>
    </row>
    <row r="44" spans="1:15" x14ac:dyDescent="0.25">
      <c r="B44" t="s">
        <v>99</v>
      </c>
      <c r="C44" s="2">
        <v>108.2</v>
      </c>
      <c r="D44" s="2">
        <v>107.9</v>
      </c>
      <c r="E44" s="2">
        <v>107.8</v>
      </c>
      <c r="F44" s="2">
        <v>108.3</v>
      </c>
      <c r="G44" s="2">
        <v>108.1</v>
      </c>
      <c r="H44" s="5" t="s">
        <v>154</v>
      </c>
      <c r="I44" s="4">
        <f>AVERAGE(C44:H44)</f>
        <v>108.06000000000002</v>
      </c>
      <c r="J44" s="4">
        <f>STDEV(C44:H44)</f>
        <v>0.20736441353327639</v>
      </c>
      <c r="K44" s="4">
        <f>VAR(C44:H44)</f>
        <v>4.2999999999999657E-2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35" workbookViewId="0">
      <selection activeCell="N3" sqref="N3"/>
    </sheetView>
  </sheetViews>
  <sheetFormatPr defaultColWidth="11" defaultRowHeight="15.75" x14ac:dyDescent="0.25"/>
  <cols>
    <col min="1" max="1" width="12.5" bestFit="1" customWidth="1"/>
    <col min="2" max="2" width="14" bestFit="1" customWidth="1"/>
    <col min="8" max="8" width="11.625" bestFit="1" customWidth="1"/>
    <col min="10" max="10" width="17.125" bestFit="1" customWidth="1"/>
    <col min="13" max="13" width="12.375" bestFit="1" customWidth="1"/>
    <col min="14" max="14" width="23.5" bestFit="1" customWidth="1"/>
    <col min="15" max="15" width="14.875" bestFit="1" customWidth="1"/>
  </cols>
  <sheetData>
    <row r="1" spans="1:15" x14ac:dyDescent="0.25">
      <c r="A1" s="2"/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15" x14ac:dyDescent="0.25">
      <c r="A2" s="2" t="s">
        <v>6</v>
      </c>
      <c r="B2" s="2"/>
      <c r="C2" s="3" t="s">
        <v>8</v>
      </c>
      <c r="D2" s="3" t="s">
        <v>9</v>
      </c>
      <c r="E2" s="2" t="s">
        <v>10</v>
      </c>
      <c r="F2" s="2" t="s">
        <v>11</v>
      </c>
      <c r="G2" s="2" t="s">
        <v>12</v>
      </c>
      <c r="H2" s="5" t="s">
        <v>7</v>
      </c>
      <c r="I2" s="5" t="s">
        <v>31</v>
      </c>
      <c r="J2" s="5" t="s">
        <v>32</v>
      </c>
      <c r="K2" s="5" t="s">
        <v>33</v>
      </c>
      <c r="M2" s="5" t="s">
        <v>97</v>
      </c>
      <c r="N2" s="5" t="s">
        <v>100</v>
      </c>
      <c r="O2" s="5" t="s">
        <v>101</v>
      </c>
    </row>
    <row r="3" spans="1:15" x14ac:dyDescent="0.25">
      <c r="A3" s="2"/>
      <c r="B3" s="2" t="s">
        <v>0</v>
      </c>
      <c r="C3" s="2">
        <v>60.8</v>
      </c>
      <c r="D3" s="2">
        <v>60.8</v>
      </c>
      <c r="E3" s="2">
        <v>60.8</v>
      </c>
      <c r="F3" s="2">
        <v>60.7</v>
      </c>
      <c r="G3" s="2">
        <v>60.5</v>
      </c>
      <c r="H3" s="5" t="s">
        <v>34</v>
      </c>
      <c r="I3" s="5">
        <f>AVERAGE(C3:G3)</f>
        <v>60.719999999999992</v>
      </c>
      <c r="J3" s="5">
        <f>STDEV(C3:G3)</f>
        <v>0.13038404810405158</v>
      </c>
      <c r="K3" s="5">
        <f>VAR(C3:G3)</f>
        <v>1.6999999999999633E-2</v>
      </c>
      <c r="M3">
        <f>AVERAGE(C3:G8)</f>
        <v>64.840000000000018</v>
      </c>
      <c r="N3">
        <f>STDEV(C3:G8)</f>
        <v>3.3358657047309341</v>
      </c>
      <c r="O3">
        <f>VAR(C3:G8)</f>
        <v>11.128000000000013</v>
      </c>
    </row>
    <row r="4" spans="1:15" x14ac:dyDescent="0.25">
      <c r="A4" s="2"/>
      <c r="B4" s="2" t="s">
        <v>13</v>
      </c>
      <c r="C4" s="2">
        <v>62.9</v>
      </c>
      <c r="D4" s="2">
        <v>62.7</v>
      </c>
      <c r="E4" s="2">
        <v>62.2</v>
      </c>
      <c r="F4" s="2">
        <v>61.8</v>
      </c>
      <c r="G4" s="2">
        <v>62.2</v>
      </c>
      <c r="H4" s="5" t="s">
        <v>35</v>
      </c>
      <c r="I4" s="5">
        <f t="shared" ref="I4:I8" si="0">AVERAGE(C4:G4)</f>
        <v>62.36</v>
      </c>
      <c r="J4" s="5">
        <f t="shared" ref="J4:J8" si="1">STDEV(C4:G4)</f>
        <v>0.43931765272977646</v>
      </c>
      <c r="K4" s="5">
        <f t="shared" ref="K4:K8" si="2">VAR(C4:G4)</f>
        <v>0.19300000000000045</v>
      </c>
    </row>
    <row r="5" spans="1:15" x14ac:dyDescent="0.25">
      <c r="A5" s="2"/>
      <c r="B5" s="2" t="s">
        <v>14</v>
      </c>
      <c r="C5" s="2">
        <v>64.5</v>
      </c>
      <c r="D5" s="2">
        <v>64.599999999999994</v>
      </c>
      <c r="E5" s="2">
        <v>64.8</v>
      </c>
      <c r="F5" s="2">
        <v>64.2</v>
      </c>
      <c r="G5" s="2">
        <v>64.400000000000006</v>
      </c>
      <c r="H5" s="5" t="s">
        <v>36</v>
      </c>
      <c r="I5" s="5">
        <f t="shared" si="0"/>
        <v>64.5</v>
      </c>
      <c r="J5" s="5">
        <f t="shared" si="1"/>
        <v>0.2236067977499758</v>
      </c>
      <c r="K5" s="5">
        <f t="shared" si="2"/>
        <v>4.999999999999858E-2</v>
      </c>
    </row>
    <row r="6" spans="1:15" x14ac:dyDescent="0.25">
      <c r="A6" s="2"/>
      <c r="B6" s="2" t="s">
        <v>15</v>
      </c>
      <c r="C6" s="2">
        <v>64</v>
      </c>
      <c r="D6" s="2">
        <v>63.6</v>
      </c>
      <c r="E6" s="2">
        <v>63.6</v>
      </c>
      <c r="F6" s="2">
        <v>63.3</v>
      </c>
      <c r="G6" s="2">
        <v>63</v>
      </c>
      <c r="H6" s="5" t="s">
        <v>37</v>
      </c>
      <c r="I6" s="5">
        <f t="shared" si="0"/>
        <v>63.5</v>
      </c>
      <c r="J6" s="5">
        <f t="shared" si="1"/>
        <v>0.37416573867739472</v>
      </c>
      <c r="K6" s="5">
        <f t="shared" si="2"/>
        <v>0.14000000000000043</v>
      </c>
    </row>
    <row r="7" spans="1:15" x14ac:dyDescent="0.25">
      <c r="A7" s="2"/>
      <c r="B7" s="2" t="s">
        <v>98</v>
      </c>
      <c r="C7" s="2">
        <v>70.900000000000006</v>
      </c>
      <c r="D7" s="2">
        <v>70.900000000000006</v>
      </c>
      <c r="E7" s="2">
        <v>66.400000000000006</v>
      </c>
      <c r="F7" s="2">
        <v>66.900000000000006</v>
      </c>
      <c r="G7" s="2">
        <v>66.900000000000006</v>
      </c>
      <c r="H7" s="5" t="s">
        <v>108</v>
      </c>
      <c r="I7" s="5">
        <f t="shared" si="0"/>
        <v>68.400000000000006</v>
      </c>
      <c r="J7" s="5">
        <f t="shared" si="1"/>
        <v>2.2912878474779199</v>
      </c>
      <c r="K7" s="5">
        <f t="shared" si="2"/>
        <v>5.25</v>
      </c>
    </row>
    <row r="8" spans="1:15" x14ac:dyDescent="0.25">
      <c r="A8" s="2"/>
      <c r="B8" s="2" t="s">
        <v>99</v>
      </c>
      <c r="C8" s="2">
        <v>69.900000000000006</v>
      </c>
      <c r="D8" s="2">
        <v>69.599999999999994</v>
      </c>
      <c r="E8" s="2">
        <v>69.5</v>
      </c>
      <c r="F8" s="2">
        <v>69.400000000000006</v>
      </c>
      <c r="G8" s="2">
        <v>69.400000000000006</v>
      </c>
      <c r="H8" s="5" t="s">
        <v>109</v>
      </c>
      <c r="I8" s="5">
        <f t="shared" si="0"/>
        <v>69.559999999999988</v>
      </c>
      <c r="J8" s="5">
        <f t="shared" si="1"/>
        <v>0.20736441353327706</v>
      </c>
      <c r="K8" s="5">
        <f t="shared" si="2"/>
        <v>4.2999999999999941E-2</v>
      </c>
    </row>
    <row r="9" spans="1:15" x14ac:dyDescent="0.25">
      <c r="A9" s="2"/>
      <c r="B9" s="2"/>
      <c r="C9" s="2"/>
      <c r="D9" s="2"/>
      <c r="E9" s="2"/>
      <c r="F9" s="2"/>
      <c r="G9" s="2"/>
      <c r="H9" s="5"/>
      <c r="I9" s="5"/>
      <c r="J9" s="5"/>
      <c r="K9" s="5"/>
    </row>
    <row r="10" spans="1:15" x14ac:dyDescent="0.25">
      <c r="A10" s="2"/>
      <c r="B10" s="2"/>
      <c r="C10" s="2"/>
      <c r="D10" s="2"/>
      <c r="E10" s="2" t="s">
        <v>2</v>
      </c>
      <c r="F10" s="2"/>
      <c r="G10" s="2"/>
      <c r="H10" s="5"/>
      <c r="I10" s="5"/>
      <c r="J10" s="5"/>
      <c r="K10" s="5"/>
    </row>
    <row r="11" spans="1:15" x14ac:dyDescent="0.25">
      <c r="A11" s="2" t="s">
        <v>6</v>
      </c>
      <c r="B11" s="2"/>
      <c r="C11" s="3" t="s">
        <v>8</v>
      </c>
      <c r="D11" s="3" t="s">
        <v>9</v>
      </c>
      <c r="E11" s="2" t="s">
        <v>10</v>
      </c>
      <c r="F11" s="2" t="s">
        <v>11</v>
      </c>
      <c r="G11" s="2" t="s">
        <v>12</v>
      </c>
      <c r="H11" s="5" t="s">
        <v>7</v>
      </c>
      <c r="I11" s="5" t="s">
        <v>31</v>
      </c>
      <c r="J11" s="5" t="s">
        <v>32</v>
      </c>
      <c r="K11" s="5" t="s">
        <v>33</v>
      </c>
      <c r="M11" s="5" t="s">
        <v>97</v>
      </c>
      <c r="N11" s="5" t="s">
        <v>100</v>
      </c>
      <c r="O11" s="5" t="s">
        <v>101</v>
      </c>
    </row>
    <row r="12" spans="1:15" x14ac:dyDescent="0.25">
      <c r="A12" s="2"/>
      <c r="B12" s="2" t="s">
        <v>0</v>
      </c>
      <c r="C12" s="2">
        <v>73.5</v>
      </c>
      <c r="D12" s="2">
        <v>73.2</v>
      </c>
      <c r="E12" s="2">
        <v>73.2</v>
      </c>
      <c r="F12" s="2">
        <v>73.099999999999994</v>
      </c>
      <c r="G12" s="2">
        <v>73</v>
      </c>
      <c r="H12" s="5" t="s">
        <v>18</v>
      </c>
      <c r="I12" s="5">
        <f>AVERAGE(C12:G12)</f>
        <v>73.2</v>
      </c>
      <c r="J12" s="5">
        <f>STDEV(C12:G12)</f>
        <v>0.18708286933869783</v>
      </c>
      <c r="K12" s="5">
        <f>VAR(C12:G12)</f>
        <v>3.5000000000000281E-2</v>
      </c>
      <c r="M12">
        <f>AVERAGE(C12:G17)</f>
        <v>71.606666666666655</v>
      </c>
      <c r="N12">
        <f>STDEV(C12:G17)</f>
        <v>1.7188475155199765</v>
      </c>
      <c r="O12">
        <f>VAR(C12:G17)</f>
        <v>2.9544367816091959</v>
      </c>
    </row>
    <row r="13" spans="1:15" x14ac:dyDescent="0.25">
      <c r="A13" s="2"/>
      <c r="B13" s="2" t="s">
        <v>13</v>
      </c>
      <c r="C13" s="2">
        <v>73.900000000000006</v>
      </c>
      <c r="D13" s="2">
        <v>74.099999999999994</v>
      </c>
      <c r="E13" s="2">
        <v>73.900000000000006</v>
      </c>
      <c r="F13" s="2">
        <v>73.8</v>
      </c>
      <c r="G13" s="2">
        <v>73.8</v>
      </c>
      <c r="H13" s="5" t="s">
        <v>38</v>
      </c>
      <c r="I13" s="5">
        <f t="shared" ref="I13:I17" si="3">AVERAGE(C13:G13)</f>
        <v>73.900000000000006</v>
      </c>
      <c r="J13" s="5">
        <f t="shared" ref="J13:J17" si="4">STDEV(C13:G13)</f>
        <v>0.12247448713915775</v>
      </c>
      <c r="K13" s="5">
        <f t="shared" ref="K13:K17" si="5">VAR(C13:G13)</f>
        <v>1.4999999999999715E-2</v>
      </c>
    </row>
    <row r="14" spans="1:15" x14ac:dyDescent="0.25">
      <c r="A14" s="2"/>
      <c r="B14" s="2" t="s">
        <v>14</v>
      </c>
      <c r="C14" s="2">
        <v>71.5</v>
      </c>
      <c r="D14" s="2">
        <v>71.5</v>
      </c>
      <c r="E14" s="2">
        <v>71.2</v>
      </c>
      <c r="F14" s="2">
        <v>70.900000000000006</v>
      </c>
      <c r="G14" s="2">
        <v>70.900000000000006</v>
      </c>
      <c r="H14" s="5" t="s">
        <v>39</v>
      </c>
      <c r="I14" s="5">
        <f t="shared" si="3"/>
        <v>71.2</v>
      </c>
      <c r="J14" s="5">
        <f t="shared" si="4"/>
        <v>0.29999999999999716</v>
      </c>
      <c r="K14" s="5">
        <f t="shared" si="5"/>
        <v>8.999999999999829E-2</v>
      </c>
    </row>
    <row r="15" spans="1:15" x14ac:dyDescent="0.25">
      <c r="A15" s="2"/>
      <c r="B15" s="2" t="s">
        <v>15</v>
      </c>
      <c r="C15" s="2">
        <v>71.599999999999994</v>
      </c>
      <c r="D15" s="2">
        <v>71.599999999999994</v>
      </c>
      <c r="E15" s="2">
        <v>71.400000000000006</v>
      </c>
      <c r="F15" s="2">
        <v>71.3</v>
      </c>
      <c r="G15" s="2">
        <v>71.2</v>
      </c>
      <c r="H15" s="5" t="s">
        <v>40</v>
      </c>
      <c r="I15" s="5">
        <f t="shared" si="3"/>
        <v>71.419999999999987</v>
      </c>
      <c r="J15" s="5">
        <f t="shared" si="4"/>
        <v>0.17888543819997976</v>
      </c>
      <c r="K15" s="5">
        <f t="shared" si="5"/>
        <v>3.1999999999998779E-2</v>
      </c>
    </row>
    <row r="16" spans="1:15" x14ac:dyDescent="0.25">
      <c r="A16" s="2"/>
      <c r="B16" s="2" t="s">
        <v>98</v>
      </c>
      <c r="C16" s="2">
        <v>72</v>
      </c>
      <c r="D16" s="2">
        <v>71.099999999999994</v>
      </c>
      <c r="E16" s="2">
        <v>68.599999999999994</v>
      </c>
      <c r="F16" s="2">
        <v>68.599999999999994</v>
      </c>
      <c r="G16" s="2">
        <v>68.8</v>
      </c>
      <c r="H16" s="5" t="s">
        <v>117</v>
      </c>
      <c r="I16" s="5">
        <f t="shared" si="3"/>
        <v>69.819999999999993</v>
      </c>
      <c r="J16" s="5">
        <f t="shared" si="4"/>
        <v>1.6130716041143383</v>
      </c>
      <c r="K16" s="5">
        <f t="shared" si="5"/>
        <v>2.6020000000000043</v>
      </c>
    </row>
    <row r="17" spans="1:15" x14ac:dyDescent="0.25">
      <c r="A17" s="2"/>
      <c r="B17" s="2" t="s">
        <v>99</v>
      </c>
      <c r="C17" s="2">
        <v>72.400000000000006</v>
      </c>
      <c r="D17" s="2">
        <v>70.2</v>
      </c>
      <c r="E17" s="2">
        <v>69.400000000000006</v>
      </c>
      <c r="F17" s="2">
        <v>69.099999999999994</v>
      </c>
      <c r="G17" s="2">
        <v>69.400000000000006</v>
      </c>
      <c r="H17" s="5" t="s">
        <v>167</v>
      </c>
      <c r="I17" s="5">
        <f t="shared" si="3"/>
        <v>70.099999999999994</v>
      </c>
      <c r="J17" s="5">
        <f t="shared" si="4"/>
        <v>1.3490737563232063</v>
      </c>
      <c r="K17" s="5">
        <f t="shared" si="5"/>
        <v>1.8200000000000056</v>
      </c>
    </row>
    <row r="18" spans="1:15" x14ac:dyDescent="0.25">
      <c r="A18" s="2"/>
      <c r="B18" s="2"/>
      <c r="C18" s="2"/>
      <c r="D18" s="2"/>
      <c r="E18" s="2"/>
      <c r="F18" s="2"/>
      <c r="G18" s="2"/>
      <c r="H18" s="5"/>
      <c r="I18" s="5"/>
      <c r="J18" s="5"/>
      <c r="K18" s="5"/>
    </row>
    <row r="19" spans="1:15" x14ac:dyDescent="0.25">
      <c r="A19" s="2"/>
      <c r="B19" s="2"/>
      <c r="C19" s="2"/>
      <c r="D19" s="2"/>
      <c r="E19" s="2" t="s">
        <v>3</v>
      </c>
      <c r="F19" s="2"/>
      <c r="G19" s="2"/>
      <c r="H19" s="5"/>
      <c r="I19" s="5"/>
      <c r="J19" s="5"/>
      <c r="K19" s="5"/>
    </row>
    <row r="20" spans="1:15" x14ac:dyDescent="0.25">
      <c r="A20" s="2" t="s">
        <v>6</v>
      </c>
      <c r="B20" s="2"/>
      <c r="C20" s="3" t="s">
        <v>8</v>
      </c>
      <c r="D20" s="3" t="s">
        <v>9</v>
      </c>
      <c r="E20" s="2" t="s">
        <v>10</v>
      </c>
      <c r="F20" s="2" t="s">
        <v>11</v>
      </c>
      <c r="G20" s="2" t="s">
        <v>12</v>
      </c>
      <c r="H20" s="5" t="s">
        <v>7</v>
      </c>
      <c r="I20" s="5" t="s">
        <v>31</v>
      </c>
      <c r="J20" s="5" t="s">
        <v>32</v>
      </c>
      <c r="K20" s="5" t="s">
        <v>33</v>
      </c>
      <c r="M20" s="5" t="s">
        <v>97</v>
      </c>
      <c r="N20" s="5" t="s">
        <v>100</v>
      </c>
      <c r="O20" s="5" t="s">
        <v>101</v>
      </c>
    </row>
    <row r="21" spans="1:15" x14ac:dyDescent="0.25">
      <c r="A21" s="2"/>
      <c r="B21" s="2" t="s">
        <v>0</v>
      </c>
      <c r="C21" s="2">
        <v>73.7</v>
      </c>
      <c r="D21" s="2">
        <v>73.2</v>
      </c>
      <c r="E21" s="2">
        <v>73.2</v>
      </c>
      <c r="F21" s="2">
        <v>73.2</v>
      </c>
      <c r="G21" s="2">
        <v>72.900000000000006</v>
      </c>
      <c r="H21" s="5" t="s">
        <v>128</v>
      </c>
      <c r="I21" s="5">
        <f>AVERAGE(C21:G21)</f>
        <v>73.240000000000009</v>
      </c>
      <c r="J21" s="5">
        <f>STDEV(C21:G21)</f>
        <v>0.28809720581775783</v>
      </c>
      <c r="K21" s="5">
        <f>VAR(C21:G21)</f>
        <v>8.2999999999999505E-2</v>
      </c>
      <c r="M21">
        <f>AVERAGE(C21:G26)</f>
        <v>72.070000000000007</v>
      </c>
      <c r="N21">
        <f>STDEV(C21:G26)</f>
        <v>3.3137279766824963</v>
      </c>
      <c r="O21">
        <f>VAR(C21:G26)</f>
        <v>10.980793103448271</v>
      </c>
    </row>
    <row r="22" spans="1:15" x14ac:dyDescent="0.25">
      <c r="A22" s="2"/>
      <c r="B22" s="2" t="s">
        <v>13</v>
      </c>
      <c r="C22" s="2">
        <v>73.900000000000006</v>
      </c>
      <c r="D22" s="2">
        <v>73.8</v>
      </c>
      <c r="E22" s="2">
        <v>73.3</v>
      </c>
      <c r="F22" s="2">
        <v>73.5</v>
      </c>
      <c r="G22" s="2">
        <v>73.2</v>
      </c>
      <c r="H22" s="5" t="s">
        <v>129</v>
      </c>
      <c r="I22" s="5">
        <f t="shared" ref="I22:I26" si="6">AVERAGE(C22:G22)</f>
        <v>73.539999999999992</v>
      </c>
      <c r="J22" s="5">
        <f t="shared" ref="J22:J26" si="7">STDEV(C22:G22)</f>
        <v>0.30495901363953898</v>
      </c>
      <c r="K22" s="5">
        <f t="shared" ref="K22:K26" si="8">VAR(C22:G22)</f>
        <v>9.3000000000000513E-2</v>
      </c>
    </row>
    <row r="23" spans="1:15" x14ac:dyDescent="0.25">
      <c r="A23" s="2"/>
      <c r="B23" s="2" t="s">
        <v>14</v>
      </c>
      <c r="C23" s="2">
        <v>76</v>
      </c>
      <c r="D23" s="2">
        <v>76</v>
      </c>
      <c r="E23" s="2">
        <v>75.8</v>
      </c>
      <c r="F23" s="2">
        <v>75.599999999999994</v>
      </c>
      <c r="G23" s="2">
        <v>75.2</v>
      </c>
      <c r="H23" s="5" t="s">
        <v>130</v>
      </c>
      <c r="I23" s="5">
        <f t="shared" si="6"/>
        <v>75.72</v>
      </c>
      <c r="J23" s="5">
        <f t="shared" si="7"/>
        <v>0.33466401061362944</v>
      </c>
      <c r="K23" s="5">
        <f t="shared" si="8"/>
        <v>0.11199999999999949</v>
      </c>
    </row>
    <row r="24" spans="1:15" x14ac:dyDescent="0.25">
      <c r="A24" s="2"/>
      <c r="B24" s="2" t="s">
        <v>15</v>
      </c>
      <c r="C24" s="2">
        <v>75.2</v>
      </c>
      <c r="D24" s="2">
        <v>75</v>
      </c>
      <c r="E24" s="2">
        <v>74.8</v>
      </c>
      <c r="F24" s="2">
        <v>74.400000000000006</v>
      </c>
      <c r="G24" s="2">
        <v>73.900000000000006</v>
      </c>
      <c r="H24" s="5" t="s">
        <v>131</v>
      </c>
      <c r="I24" s="5">
        <f t="shared" si="6"/>
        <v>74.66</v>
      </c>
      <c r="J24" s="5">
        <f t="shared" si="7"/>
        <v>0.51768716422178918</v>
      </c>
      <c r="K24" s="5">
        <f t="shared" si="8"/>
        <v>0.26799999999999768</v>
      </c>
    </row>
    <row r="25" spans="1:15" x14ac:dyDescent="0.25">
      <c r="A25" s="2"/>
      <c r="B25" s="2" t="s">
        <v>98</v>
      </c>
      <c r="C25" s="2">
        <v>68.099999999999994</v>
      </c>
      <c r="D25" s="2">
        <v>67.900000000000006</v>
      </c>
      <c r="E25" s="2">
        <v>67.7</v>
      </c>
      <c r="F25" s="2">
        <v>67.599999999999994</v>
      </c>
      <c r="G25" s="2">
        <v>67.599999999999994</v>
      </c>
      <c r="H25" s="5" t="s">
        <v>132</v>
      </c>
      <c r="I25" s="5">
        <f t="shared" si="6"/>
        <v>67.78</v>
      </c>
      <c r="J25" s="5">
        <f t="shared" si="7"/>
        <v>0.21679483388678877</v>
      </c>
      <c r="K25" s="5">
        <f t="shared" si="8"/>
        <v>4.700000000000034E-2</v>
      </c>
    </row>
    <row r="26" spans="1:15" x14ac:dyDescent="0.25">
      <c r="A26" s="2"/>
      <c r="B26" s="2" t="s">
        <v>99</v>
      </c>
      <c r="C26" s="2">
        <v>68</v>
      </c>
      <c r="D26" s="2">
        <v>67.900000000000006</v>
      </c>
      <c r="E26" s="2">
        <v>67.400000000000006</v>
      </c>
      <c r="F26" s="2">
        <v>67.2</v>
      </c>
      <c r="G26" s="2">
        <v>66.900000000000006</v>
      </c>
      <c r="H26" s="5" t="s">
        <v>168</v>
      </c>
      <c r="I26" s="5">
        <f t="shared" si="6"/>
        <v>67.47999999999999</v>
      </c>
      <c r="J26" s="5">
        <f t="shared" si="7"/>
        <v>0.4658325879540835</v>
      </c>
      <c r="K26" s="5">
        <f t="shared" si="8"/>
        <v>0.21699999999999892</v>
      </c>
    </row>
    <row r="27" spans="1:15" x14ac:dyDescent="0.25">
      <c r="A27" s="2"/>
      <c r="B27" s="2"/>
      <c r="C27" s="2"/>
      <c r="D27" s="2"/>
      <c r="E27" s="2"/>
      <c r="F27" s="2"/>
      <c r="G27" s="2"/>
      <c r="H27" s="5"/>
      <c r="I27" s="5"/>
      <c r="J27" s="5"/>
      <c r="K27" s="5"/>
    </row>
    <row r="28" spans="1:15" x14ac:dyDescent="0.25">
      <c r="A28" s="2"/>
      <c r="B28" s="2"/>
      <c r="C28" s="2"/>
      <c r="D28" s="2"/>
      <c r="E28" s="2" t="s">
        <v>4</v>
      </c>
      <c r="F28" s="2"/>
      <c r="G28" s="2"/>
      <c r="H28" s="5"/>
      <c r="I28" s="5"/>
      <c r="J28" s="5"/>
      <c r="K28" s="5"/>
    </row>
    <row r="29" spans="1:15" x14ac:dyDescent="0.25">
      <c r="A29" s="2" t="s">
        <v>6</v>
      </c>
      <c r="B29" s="2"/>
      <c r="C29" s="3" t="s">
        <v>8</v>
      </c>
      <c r="D29" s="3" t="s">
        <v>9</v>
      </c>
      <c r="E29" s="2" t="s">
        <v>10</v>
      </c>
      <c r="F29" s="2" t="s">
        <v>11</v>
      </c>
      <c r="G29" s="2" t="s">
        <v>12</v>
      </c>
      <c r="H29" s="5" t="s">
        <v>7</v>
      </c>
      <c r="I29" s="5" t="s">
        <v>31</v>
      </c>
      <c r="J29" s="5" t="s">
        <v>32</v>
      </c>
      <c r="K29" s="5" t="s">
        <v>33</v>
      </c>
      <c r="M29" s="5" t="s">
        <v>97</v>
      </c>
      <c r="N29" s="5" t="s">
        <v>100</v>
      </c>
      <c r="O29" s="5" t="s">
        <v>101</v>
      </c>
    </row>
    <row r="30" spans="1:15" x14ac:dyDescent="0.25">
      <c r="A30" s="2"/>
      <c r="B30" s="2" t="s">
        <v>0</v>
      </c>
      <c r="C30" s="2">
        <v>71.7</v>
      </c>
      <c r="D30" s="2">
        <v>71.7</v>
      </c>
      <c r="E30" s="2">
        <v>71.8</v>
      </c>
      <c r="F30" s="2">
        <v>72</v>
      </c>
      <c r="G30" s="2">
        <v>72</v>
      </c>
      <c r="H30" s="5" t="s">
        <v>41</v>
      </c>
      <c r="I30" s="5">
        <f>AVERAGE(C30:G30)</f>
        <v>71.84</v>
      </c>
      <c r="J30" s="5">
        <f>STDEV(C30:G30)</f>
        <v>0.15165750888102988</v>
      </c>
      <c r="K30" s="5">
        <f>VAR(C30:G30)</f>
        <v>2.299999999999966E-2</v>
      </c>
      <c r="M30">
        <f>AVERAGE(C30:G35)</f>
        <v>72.603333333333339</v>
      </c>
      <c r="N30">
        <f>STDEV(C30:G35)</f>
        <v>1.8064030430728888</v>
      </c>
      <c r="O30">
        <f>VAR(C30:G35)</f>
        <v>3.2630919540229928</v>
      </c>
    </row>
    <row r="31" spans="1:15" x14ac:dyDescent="0.25">
      <c r="A31" s="2"/>
      <c r="B31" s="2" t="s">
        <v>13</v>
      </c>
      <c r="C31" s="2">
        <v>70.599999999999994</v>
      </c>
      <c r="D31" s="2">
        <v>70.599999999999994</v>
      </c>
      <c r="E31" s="2">
        <v>70.599999999999994</v>
      </c>
      <c r="F31" s="2">
        <v>71</v>
      </c>
      <c r="G31" s="2">
        <v>71.099999999999994</v>
      </c>
      <c r="H31" s="5" t="s">
        <v>42</v>
      </c>
      <c r="I31" s="5">
        <f t="shared" ref="I31:I35" si="9">AVERAGE(C31:G31)</f>
        <v>70.78</v>
      </c>
      <c r="J31" s="5">
        <f t="shared" ref="J31:J35" si="10">STDEV(C31:G31)</f>
        <v>0.2489979919597759</v>
      </c>
      <c r="K31" s="5">
        <f t="shared" ref="K31:K35" si="11">VAR(C31:G31)</f>
        <v>6.2000000000000624E-2</v>
      </c>
    </row>
    <row r="32" spans="1:15" x14ac:dyDescent="0.25">
      <c r="A32" s="2"/>
      <c r="B32" s="2" t="s">
        <v>14</v>
      </c>
      <c r="C32" s="2">
        <v>73.7</v>
      </c>
      <c r="D32" s="2">
        <v>73.8</v>
      </c>
      <c r="E32" s="2">
        <v>74</v>
      </c>
      <c r="F32" s="2">
        <v>74</v>
      </c>
      <c r="G32" s="2">
        <v>74.3</v>
      </c>
      <c r="H32" s="5" t="s">
        <v>43</v>
      </c>
      <c r="I32" s="5">
        <f t="shared" si="9"/>
        <v>73.960000000000008</v>
      </c>
      <c r="J32" s="5">
        <f t="shared" si="10"/>
        <v>0.2302172886644254</v>
      </c>
      <c r="K32" s="5">
        <f t="shared" si="11"/>
        <v>5.2999999999999374E-2</v>
      </c>
    </row>
    <row r="33" spans="1:15" x14ac:dyDescent="0.25">
      <c r="A33" s="2"/>
      <c r="B33" s="2" t="s">
        <v>15</v>
      </c>
      <c r="C33" s="2">
        <v>71.5</v>
      </c>
      <c r="D33" s="2">
        <v>71.7</v>
      </c>
      <c r="E33" s="2">
        <v>71.8</v>
      </c>
      <c r="F33" s="2">
        <v>71.900000000000006</v>
      </c>
      <c r="G33" s="2">
        <v>72.3</v>
      </c>
      <c r="H33" s="5" t="s">
        <v>44</v>
      </c>
      <c r="I33" s="5">
        <f t="shared" si="9"/>
        <v>71.84</v>
      </c>
      <c r="J33" s="5">
        <f t="shared" si="10"/>
        <v>0.29664793948382545</v>
      </c>
      <c r="K33" s="5">
        <f t="shared" si="11"/>
        <v>8.799999999999937E-2</v>
      </c>
    </row>
    <row r="34" spans="1:15" x14ac:dyDescent="0.25">
      <c r="A34" s="2"/>
      <c r="B34" s="2" t="s">
        <v>98</v>
      </c>
      <c r="C34" s="2">
        <v>72</v>
      </c>
      <c r="D34" s="2">
        <v>71.900000000000006</v>
      </c>
      <c r="E34" s="2">
        <v>71.7</v>
      </c>
      <c r="F34" s="2">
        <v>71.5</v>
      </c>
      <c r="G34" s="2">
        <v>71.3</v>
      </c>
      <c r="H34" s="5" t="s">
        <v>143</v>
      </c>
      <c r="I34" s="5">
        <f t="shared" si="9"/>
        <v>71.680000000000007</v>
      </c>
      <c r="J34" s="5">
        <f t="shared" si="10"/>
        <v>0.28635642126552913</v>
      </c>
      <c r="K34" s="5">
        <f t="shared" si="11"/>
        <v>8.2000000000001197E-2</v>
      </c>
    </row>
    <row r="35" spans="1:15" x14ac:dyDescent="0.25">
      <c r="A35" s="2"/>
      <c r="B35" s="2" t="s">
        <v>99</v>
      </c>
      <c r="C35" s="2">
        <v>77.900000000000006</v>
      </c>
      <c r="D35" s="2">
        <v>76.5</v>
      </c>
      <c r="E35" s="2">
        <v>76</v>
      </c>
      <c r="F35" s="2">
        <v>74.2</v>
      </c>
      <c r="G35" s="2">
        <v>73</v>
      </c>
      <c r="H35" s="5" t="s">
        <v>144</v>
      </c>
      <c r="I35" s="5">
        <f t="shared" si="9"/>
        <v>75.52000000000001</v>
      </c>
      <c r="J35" s="5">
        <f t="shared" si="10"/>
        <v>1.933132173442883</v>
      </c>
      <c r="K35" s="5">
        <f t="shared" si="11"/>
        <v>3.737000000000005</v>
      </c>
    </row>
    <row r="36" spans="1:15" x14ac:dyDescent="0.25">
      <c r="A36" s="2"/>
      <c r="B36" s="2"/>
      <c r="C36" s="2"/>
      <c r="D36" s="2"/>
      <c r="E36" s="2"/>
      <c r="F36" s="2"/>
      <c r="G36" s="2"/>
      <c r="H36" s="5"/>
      <c r="I36" s="5"/>
      <c r="J36" s="5"/>
      <c r="K36" s="5"/>
    </row>
    <row r="37" spans="1:15" x14ac:dyDescent="0.25">
      <c r="A37" s="2"/>
      <c r="B37" s="2"/>
      <c r="C37" s="2"/>
      <c r="D37" s="2"/>
      <c r="E37" s="2" t="s">
        <v>5</v>
      </c>
      <c r="F37" s="2"/>
      <c r="G37" s="2"/>
      <c r="H37" s="5"/>
      <c r="I37" s="5"/>
      <c r="J37" s="5"/>
      <c r="K37" s="5"/>
    </row>
    <row r="38" spans="1:15" x14ac:dyDescent="0.25">
      <c r="A38" s="2" t="s">
        <v>6</v>
      </c>
      <c r="B38" s="2"/>
      <c r="C38" s="3" t="s">
        <v>8</v>
      </c>
      <c r="D38" s="3" t="s">
        <v>9</v>
      </c>
      <c r="E38" s="2" t="s">
        <v>10</v>
      </c>
      <c r="F38" s="2" t="s">
        <v>11</v>
      </c>
      <c r="G38" s="2" t="s">
        <v>12</v>
      </c>
      <c r="H38" s="5" t="s">
        <v>7</v>
      </c>
      <c r="I38" s="5" t="s">
        <v>31</v>
      </c>
      <c r="J38" s="5" t="s">
        <v>32</v>
      </c>
      <c r="K38" s="5" t="s">
        <v>33</v>
      </c>
      <c r="M38" s="5" t="s">
        <v>97</v>
      </c>
      <c r="N38" s="5" t="s">
        <v>100</v>
      </c>
      <c r="O38" s="5" t="s">
        <v>101</v>
      </c>
    </row>
    <row r="39" spans="1:15" x14ac:dyDescent="0.25">
      <c r="A39" s="2"/>
      <c r="B39" s="2" t="s">
        <v>0</v>
      </c>
      <c r="C39" s="2">
        <v>75</v>
      </c>
      <c r="D39" s="2">
        <v>75</v>
      </c>
      <c r="E39" s="2">
        <v>75.2</v>
      </c>
      <c r="F39" s="2">
        <v>74.8</v>
      </c>
      <c r="G39" s="2">
        <v>74.8</v>
      </c>
      <c r="H39" s="5" t="s">
        <v>45</v>
      </c>
      <c r="I39" s="5">
        <f>AVERAGE(C39:G39)</f>
        <v>74.960000000000008</v>
      </c>
      <c r="J39" s="5">
        <f>STDEV(C39:G39)</f>
        <v>0.16733200530681749</v>
      </c>
      <c r="K39" s="5">
        <f>VAR(C39:G39)</f>
        <v>2.8000000000000795E-2</v>
      </c>
      <c r="M39">
        <f>AVERAGE(C39:G42)</f>
        <v>77.949999999999974</v>
      </c>
      <c r="N39">
        <f>STDEV(C39:G42)</f>
        <v>2.0866745137456841</v>
      </c>
      <c r="O39">
        <f>VAR(C39:G42)</f>
        <v>4.3542105263157866</v>
      </c>
    </row>
    <row r="40" spans="1:15" x14ac:dyDescent="0.25">
      <c r="A40" s="2"/>
      <c r="B40" s="2" t="s">
        <v>13</v>
      </c>
      <c r="C40" s="2">
        <v>80.8</v>
      </c>
      <c r="D40" s="2">
        <v>80.3</v>
      </c>
      <c r="E40" s="2">
        <v>80.3</v>
      </c>
      <c r="F40" s="2">
        <v>80</v>
      </c>
      <c r="G40" s="2">
        <v>80.099999999999994</v>
      </c>
      <c r="H40" s="5" t="s">
        <v>46</v>
      </c>
      <c r="I40" s="5">
        <f t="shared" ref="I40:I44" si="12">AVERAGE(C40:G40)</f>
        <v>80.3</v>
      </c>
      <c r="J40" s="5">
        <f t="shared" ref="J40:J44" si="13">STDEV(C40:G40)</f>
        <v>0.3082207001484486</v>
      </c>
      <c r="K40" s="5">
        <f t="shared" ref="K40:K44" si="14">VAR(C40:G40)</f>
        <v>9.4999999999999862E-2</v>
      </c>
    </row>
    <row r="41" spans="1:15" x14ac:dyDescent="0.25">
      <c r="A41" s="2"/>
      <c r="B41" s="2" t="s">
        <v>14</v>
      </c>
      <c r="C41" s="2">
        <v>79.3</v>
      </c>
      <c r="D41" s="2">
        <v>79.3</v>
      </c>
      <c r="E41" s="2">
        <v>79.2</v>
      </c>
      <c r="F41" s="2">
        <v>79.099999999999994</v>
      </c>
      <c r="G41" s="2">
        <v>79.099999999999994</v>
      </c>
      <c r="H41" s="5" t="s">
        <v>47</v>
      </c>
      <c r="I41" s="5">
        <f t="shared" si="12"/>
        <v>79.2</v>
      </c>
      <c r="J41" s="5">
        <f t="shared" si="13"/>
        <v>0.10000000000000142</v>
      </c>
      <c r="K41" s="5">
        <f t="shared" si="14"/>
        <v>1.0000000000000285E-2</v>
      </c>
    </row>
    <row r="42" spans="1:15" x14ac:dyDescent="0.25">
      <c r="A42" s="2"/>
      <c r="B42" s="2" t="s">
        <v>15</v>
      </c>
      <c r="C42" s="2">
        <v>77.5</v>
      </c>
      <c r="D42" s="2">
        <v>77.599999999999994</v>
      </c>
      <c r="E42" s="2">
        <v>77.400000000000006</v>
      </c>
      <c r="F42" s="2">
        <v>77.099999999999994</v>
      </c>
      <c r="G42" s="2">
        <v>77.099999999999994</v>
      </c>
      <c r="H42" s="5" t="s">
        <v>48</v>
      </c>
      <c r="I42" s="5">
        <f t="shared" si="12"/>
        <v>77.34</v>
      </c>
      <c r="J42" s="5">
        <f t="shared" si="13"/>
        <v>0.2302172886644285</v>
      </c>
      <c r="K42" s="5">
        <f t="shared" si="14"/>
        <v>5.3000000000000796E-2</v>
      </c>
    </row>
    <row r="43" spans="1:15" x14ac:dyDescent="0.25">
      <c r="B43" s="2" t="s">
        <v>98</v>
      </c>
      <c r="C43" s="2">
        <v>75.7</v>
      </c>
      <c r="D43" s="2">
        <v>75.8</v>
      </c>
      <c r="E43" s="2">
        <v>75.5</v>
      </c>
      <c r="F43" s="2">
        <v>75.900000000000006</v>
      </c>
      <c r="G43" s="2">
        <v>76</v>
      </c>
      <c r="H43" s="5" t="s">
        <v>155</v>
      </c>
      <c r="I43" s="5">
        <f t="shared" si="12"/>
        <v>75.78</v>
      </c>
      <c r="J43" s="5">
        <f t="shared" si="13"/>
        <v>0.19235384061671396</v>
      </c>
      <c r="K43" s="5">
        <f t="shared" si="14"/>
        <v>3.7000000000000199E-2</v>
      </c>
    </row>
    <row r="44" spans="1:15" x14ac:dyDescent="0.25">
      <c r="B44" s="2" t="s">
        <v>99</v>
      </c>
      <c r="C44" s="2">
        <v>75.599999999999994</v>
      </c>
      <c r="D44" s="2">
        <v>74.900000000000006</v>
      </c>
      <c r="E44" s="2">
        <v>74.7</v>
      </c>
      <c r="F44" s="2">
        <v>74.8</v>
      </c>
      <c r="G44" s="2">
        <v>74.599999999999994</v>
      </c>
      <c r="H44" s="5" t="s">
        <v>156</v>
      </c>
      <c r="I44" s="5">
        <f t="shared" si="12"/>
        <v>74.92</v>
      </c>
      <c r="J44" s="5">
        <f t="shared" si="13"/>
        <v>0.39623225512317739</v>
      </c>
      <c r="K44" s="5">
        <f t="shared" si="14"/>
        <v>0.15699999999999875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8" workbookViewId="0">
      <selection activeCell="M46" sqref="M46"/>
    </sheetView>
  </sheetViews>
  <sheetFormatPr defaultColWidth="11" defaultRowHeight="15.75" x14ac:dyDescent="0.25"/>
  <cols>
    <col min="1" max="1" width="12.5" bestFit="1" customWidth="1"/>
    <col min="2" max="2" width="14" bestFit="1" customWidth="1"/>
    <col min="8" max="8" width="12.125" bestFit="1" customWidth="1"/>
    <col min="10" max="10" width="17.125" bestFit="1" customWidth="1"/>
    <col min="13" max="13" width="12.375" bestFit="1" customWidth="1"/>
    <col min="14" max="14" width="23.5" bestFit="1" customWidth="1"/>
    <col min="15" max="15" width="14.875" bestFit="1" customWidth="1"/>
  </cols>
  <sheetData>
    <row r="1" spans="1:15" x14ac:dyDescent="0.25">
      <c r="A1" s="2"/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15" x14ac:dyDescent="0.25">
      <c r="A2" s="2" t="s">
        <v>6</v>
      </c>
      <c r="B2" s="2"/>
      <c r="C2" s="3" t="s">
        <v>8</v>
      </c>
      <c r="D2" s="3" t="s">
        <v>9</v>
      </c>
      <c r="E2" s="2" t="s">
        <v>10</v>
      </c>
      <c r="F2" s="2" t="s">
        <v>11</v>
      </c>
      <c r="G2" s="2" t="s">
        <v>12</v>
      </c>
      <c r="H2" s="5" t="s">
        <v>7</v>
      </c>
      <c r="I2" s="5" t="s">
        <v>31</v>
      </c>
      <c r="J2" s="5" t="s">
        <v>32</v>
      </c>
      <c r="K2" s="5" t="s">
        <v>33</v>
      </c>
      <c r="M2" s="5" t="s">
        <v>97</v>
      </c>
      <c r="N2" s="5" t="s">
        <v>100</v>
      </c>
      <c r="O2" s="5" t="s">
        <v>101</v>
      </c>
    </row>
    <row r="3" spans="1:15" x14ac:dyDescent="0.25">
      <c r="A3" s="2"/>
      <c r="B3" s="2" t="s">
        <v>0</v>
      </c>
      <c r="C3" s="2">
        <v>64.400000000000006</v>
      </c>
      <c r="D3" s="2">
        <v>63</v>
      </c>
      <c r="E3" s="2">
        <v>63.8</v>
      </c>
      <c r="F3" s="2">
        <v>62.9</v>
      </c>
      <c r="G3" s="2">
        <v>63.4</v>
      </c>
      <c r="H3" s="5" t="s">
        <v>120</v>
      </c>
      <c r="I3" s="5">
        <f>AVERAGE(C3:G3)</f>
        <v>63.5</v>
      </c>
      <c r="J3" s="5">
        <f>STDEV(C3:G3)</f>
        <v>0.61644140029689976</v>
      </c>
      <c r="K3" s="5">
        <f>VAR(C3:G3)</f>
        <v>0.38000000000000261</v>
      </c>
      <c r="M3">
        <f>AVERAGE(C3:G8)</f>
        <v>66.423333333333318</v>
      </c>
      <c r="N3">
        <f>STDEV(C3:G8)</f>
        <v>3.1196466790806379</v>
      </c>
      <c r="O3">
        <f>VAR(C3:G8)</f>
        <v>9.7321954022988511</v>
      </c>
    </row>
    <row r="4" spans="1:15" x14ac:dyDescent="0.25">
      <c r="A4" s="2"/>
      <c r="B4" s="2" t="s">
        <v>13</v>
      </c>
      <c r="C4" s="2">
        <v>68.8</v>
      </c>
      <c r="D4" s="2">
        <v>68.3</v>
      </c>
      <c r="E4" s="2">
        <v>68.3</v>
      </c>
      <c r="F4" s="2">
        <v>68.5</v>
      </c>
      <c r="G4" s="2">
        <v>68.400000000000006</v>
      </c>
      <c r="H4" s="5" t="s">
        <v>49</v>
      </c>
      <c r="I4" s="5">
        <f>AVERAGE(C4:G4)</f>
        <v>68.459999999999994</v>
      </c>
      <c r="J4" s="5">
        <f>STDEV(C4:G4)</f>
        <v>0.20736441353327673</v>
      </c>
      <c r="K4" s="5">
        <f t="shared" ref="K4:K8" si="0">VAR(C4:G4)</f>
        <v>4.2999999999999802E-2</v>
      </c>
    </row>
    <row r="5" spans="1:15" x14ac:dyDescent="0.25">
      <c r="A5" s="2"/>
      <c r="B5" s="2" t="s">
        <v>14</v>
      </c>
      <c r="C5" s="2">
        <v>69.5</v>
      </c>
      <c r="D5" s="2">
        <v>70</v>
      </c>
      <c r="E5" s="2">
        <v>69.8</v>
      </c>
      <c r="F5" s="2">
        <v>69.7</v>
      </c>
      <c r="G5" s="2">
        <v>69.3</v>
      </c>
      <c r="H5" s="5" t="s">
        <v>50</v>
      </c>
      <c r="I5" s="5">
        <f t="shared" ref="I5:I8" si="1">AVERAGE(C5:G5)</f>
        <v>69.66</v>
      </c>
      <c r="J5" s="5">
        <f t="shared" ref="J5:J8" si="2">STDEV(C5:G5)</f>
        <v>0.27018512172212661</v>
      </c>
      <c r="K5" s="5">
        <f t="shared" si="0"/>
        <v>7.300000000000037E-2</v>
      </c>
    </row>
    <row r="6" spans="1:15" x14ac:dyDescent="0.25">
      <c r="A6" s="2"/>
      <c r="B6" s="2" t="s">
        <v>15</v>
      </c>
      <c r="C6" s="2">
        <v>69.900000000000006</v>
      </c>
      <c r="D6" s="2">
        <v>69.8</v>
      </c>
      <c r="E6" s="2">
        <v>69.5</v>
      </c>
      <c r="F6" s="2">
        <v>69.5</v>
      </c>
      <c r="G6" s="2">
        <v>69.599999999999994</v>
      </c>
      <c r="H6" s="5" t="s">
        <v>51</v>
      </c>
      <c r="I6" s="5">
        <f t="shared" si="1"/>
        <v>69.66</v>
      </c>
      <c r="J6" s="5">
        <f t="shared" si="2"/>
        <v>0.18165902124585129</v>
      </c>
      <c r="K6" s="5">
        <f t="shared" si="0"/>
        <v>3.3000000000000647E-2</v>
      </c>
    </row>
    <row r="7" spans="1:15" x14ac:dyDescent="0.25">
      <c r="A7" s="2"/>
      <c r="B7" s="2" t="s">
        <v>98</v>
      </c>
      <c r="C7" s="2">
        <v>61.5</v>
      </c>
      <c r="D7" s="2">
        <v>61.7</v>
      </c>
      <c r="E7" s="2">
        <v>61.9</v>
      </c>
      <c r="F7" s="2">
        <v>62.1</v>
      </c>
      <c r="G7" s="2">
        <v>61.8</v>
      </c>
      <c r="H7" s="5" t="s">
        <v>110</v>
      </c>
      <c r="I7" s="5">
        <f t="shared" si="1"/>
        <v>61.8</v>
      </c>
      <c r="J7" s="5">
        <f t="shared" si="2"/>
        <v>0.22360679774997896</v>
      </c>
      <c r="K7" s="5">
        <f t="shared" si="0"/>
        <v>0.05</v>
      </c>
    </row>
    <row r="8" spans="1:15" x14ac:dyDescent="0.25">
      <c r="A8" s="2"/>
      <c r="B8" s="2" t="s">
        <v>99</v>
      </c>
      <c r="C8" s="2">
        <v>65.599999999999994</v>
      </c>
      <c r="D8" s="2">
        <v>65.599999999999994</v>
      </c>
      <c r="E8" s="2">
        <v>65.5</v>
      </c>
      <c r="F8" s="2">
        <v>65.5</v>
      </c>
      <c r="G8" s="2">
        <v>65.099999999999994</v>
      </c>
      <c r="H8" s="5" t="s">
        <v>111</v>
      </c>
      <c r="I8" s="5">
        <f t="shared" si="1"/>
        <v>65.459999999999994</v>
      </c>
      <c r="J8" s="5">
        <f t="shared" si="2"/>
        <v>0.20736441353327778</v>
      </c>
      <c r="K8" s="5">
        <f t="shared" si="0"/>
        <v>4.3000000000000232E-2</v>
      </c>
    </row>
    <row r="9" spans="1:15" x14ac:dyDescent="0.25">
      <c r="A9" s="2"/>
      <c r="B9" s="2"/>
      <c r="C9" s="2"/>
      <c r="D9" s="2"/>
      <c r="E9" s="2"/>
      <c r="F9" s="2"/>
      <c r="G9" s="2"/>
      <c r="H9" s="5"/>
      <c r="I9" s="5"/>
      <c r="J9" s="5"/>
      <c r="K9" s="5"/>
    </row>
    <row r="10" spans="1:15" x14ac:dyDescent="0.25">
      <c r="A10" s="2"/>
      <c r="B10" s="2"/>
      <c r="C10" s="2"/>
      <c r="D10" s="2"/>
      <c r="E10" s="2" t="s">
        <v>2</v>
      </c>
      <c r="F10" s="2"/>
      <c r="G10" s="2"/>
      <c r="H10" s="5"/>
      <c r="I10" s="5"/>
      <c r="J10" s="5"/>
      <c r="K10" s="5"/>
    </row>
    <row r="11" spans="1:15" x14ac:dyDescent="0.25">
      <c r="A11" s="2" t="s">
        <v>6</v>
      </c>
      <c r="B11" s="2"/>
      <c r="C11" s="3" t="s">
        <v>8</v>
      </c>
      <c r="D11" s="3" t="s">
        <v>9</v>
      </c>
      <c r="E11" s="2" t="s">
        <v>10</v>
      </c>
      <c r="F11" s="2" t="s">
        <v>11</v>
      </c>
      <c r="G11" s="2" t="s">
        <v>12</v>
      </c>
      <c r="H11" s="5" t="s">
        <v>7</v>
      </c>
      <c r="I11" s="5" t="s">
        <v>31</v>
      </c>
      <c r="J11" s="5" t="s">
        <v>32</v>
      </c>
      <c r="K11" s="5" t="s">
        <v>33</v>
      </c>
      <c r="M11" s="5" t="s">
        <v>97</v>
      </c>
      <c r="N11" s="5" t="s">
        <v>100</v>
      </c>
      <c r="O11" s="5" t="s">
        <v>101</v>
      </c>
    </row>
    <row r="12" spans="1:15" x14ac:dyDescent="0.25">
      <c r="A12" s="2"/>
      <c r="B12" s="2" t="s">
        <v>0</v>
      </c>
      <c r="C12" s="2">
        <v>70.5</v>
      </c>
      <c r="D12" s="2">
        <v>70.400000000000006</v>
      </c>
      <c r="E12" s="2">
        <v>70.400000000000006</v>
      </c>
      <c r="F12" s="2">
        <v>70.3</v>
      </c>
      <c r="G12" s="2">
        <v>70.2</v>
      </c>
      <c r="H12" s="5" t="s">
        <v>52</v>
      </c>
      <c r="I12" s="5">
        <f>AVERAGE(C12:G12)</f>
        <v>70.36</v>
      </c>
      <c r="J12" s="5">
        <f>STDEV(C12:G12)</f>
        <v>0.11401754250991417</v>
      </c>
      <c r="K12" s="5">
        <f>VAR(C12:G12)</f>
        <v>1.3000000000000084E-2</v>
      </c>
      <c r="M12">
        <f>AVERAGE(C12:G17)</f>
        <v>66.523333333333355</v>
      </c>
      <c r="N12">
        <f>STDEV(C12:G17)</f>
        <v>3.3071170206851996</v>
      </c>
      <c r="O12">
        <f>VAR(C12:G17)</f>
        <v>10.937022988505753</v>
      </c>
    </row>
    <row r="13" spans="1:15" x14ac:dyDescent="0.25">
      <c r="A13" s="2"/>
      <c r="B13" s="2" t="s">
        <v>13</v>
      </c>
      <c r="C13" s="2">
        <v>67.8</v>
      </c>
      <c r="D13" s="2">
        <v>67.8</v>
      </c>
      <c r="E13" s="2">
        <v>67.900000000000006</v>
      </c>
      <c r="F13" s="2">
        <v>67.8</v>
      </c>
      <c r="G13" s="2">
        <v>67.2</v>
      </c>
      <c r="H13" s="5" t="s">
        <v>55</v>
      </c>
      <c r="I13" s="5">
        <f t="shared" ref="I13:I17" si="3">AVERAGE(C13:G13)</f>
        <v>67.7</v>
      </c>
      <c r="J13" s="5">
        <f t="shared" ref="J13:J17" si="4">STDEV(C13:G13)</f>
        <v>0.28284271247461801</v>
      </c>
      <c r="K13" s="5">
        <f t="shared" ref="K13:K17" si="5">VAR(C13:G13)</f>
        <v>7.9999999999999433E-2</v>
      </c>
    </row>
    <row r="14" spans="1:15" x14ac:dyDescent="0.25">
      <c r="A14" s="2"/>
      <c r="B14" s="2" t="s">
        <v>14</v>
      </c>
      <c r="C14" s="2">
        <v>64.400000000000006</v>
      </c>
      <c r="D14" s="2">
        <v>65.2</v>
      </c>
      <c r="E14" s="2">
        <v>65.2</v>
      </c>
      <c r="F14" s="2">
        <v>65.2</v>
      </c>
      <c r="G14" s="2">
        <v>64.3</v>
      </c>
      <c r="H14" s="5" t="s">
        <v>53</v>
      </c>
      <c r="I14" s="5">
        <f t="shared" si="3"/>
        <v>64.86</v>
      </c>
      <c r="J14" s="5">
        <f t="shared" si="4"/>
        <v>0.46690470119715111</v>
      </c>
      <c r="K14" s="5">
        <f t="shared" si="5"/>
        <v>0.21800000000000094</v>
      </c>
    </row>
    <row r="15" spans="1:15" x14ac:dyDescent="0.25">
      <c r="A15" s="2"/>
      <c r="B15" s="2" t="s">
        <v>15</v>
      </c>
      <c r="C15" s="2">
        <v>61.9</v>
      </c>
      <c r="D15" s="2">
        <v>62</v>
      </c>
      <c r="E15" s="2">
        <v>61.9</v>
      </c>
      <c r="F15" s="2">
        <v>62</v>
      </c>
      <c r="G15" s="2">
        <v>62</v>
      </c>
      <c r="H15" s="5" t="s">
        <v>54</v>
      </c>
      <c r="I15" s="5">
        <f t="shared" si="3"/>
        <v>61.96</v>
      </c>
      <c r="J15" s="5">
        <f t="shared" si="4"/>
        <v>5.477225575051739E-2</v>
      </c>
      <c r="K15" s="5">
        <f t="shared" si="5"/>
        <v>3.0000000000000851E-3</v>
      </c>
    </row>
    <row r="16" spans="1:15" x14ac:dyDescent="0.25">
      <c r="A16" s="2"/>
      <c r="B16" s="2" t="s">
        <v>98</v>
      </c>
      <c r="C16" s="2">
        <v>70.7</v>
      </c>
      <c r="D16" s="2">
        <v>70.7</v>
      </c>
      <c r="E16" s="2">
        <v>70.599999999999994</v>
      </c>
      <c r="F16" s="2">
        <v>70.099999999999994</v>
      </c>
      <c r="G16" s="2">
        <v>70.2</v>
      </c>
      <c r="H16" s="5" t="s">
        <v>118</v>
      </c>
      <c r="I16" s="5">
        <f t="shared" si="3"/>
        <v>70.460000000000008</v>
      </c>
      <c r="J16" s="5">
        <f t="shared" si="4"/>
        <v>0.28809720581776027</v>
      </c>
      <c r="K16" s="5">
        <f t="shared" si="5"/>
        <v>8.3000000000000934E-2</v>
      </c>
    </row>
    <row r="17" spans="1:15" x14ac:dyDescent="0.25">
      <c r="A17" s="2"/>
      <c r="B17" s="2" t="s">
        <v>99</v>
      </c>
      <c r="C17" s="2">
        <v>64.3</v>
      </c>
      <c r="D17" s="2">
        <v>64.2</v>
      </c>
      <c r="E17" s="2">
        <v>64.2</v>
      </c>
      <c r="F17" s="2">
        <v>63.9</v>
      </c>
      <c r="G17" s="2">
        <v>62.4</v>
      </c>
      <c r="H17" s="5" t="s">
        <v>119</v>
      </c>
      <c r="I17" s="5">
        <f t="shared" si="3"/>
        <v>63.79999999999999</v>
      </c>
      <c r="J17" s="5">
        <f t="shared" si="4"/>
        <v>0.79686887252546224</v>
      </c>
      <c r="K17" s="5">
        <f t="shared" si="5"/>
        <v>0.63500000000000134</v>
      </c>
    </row>
    <row r="18" spans="1:15" x14ac:dyDescent="0.25">
      <c r="A18" s="2"/>
      <c r="B18" s="2"/>
      <c r="C18" s="2"/>
      <c r="D18" s="2"/>
      <c r="E18" s="2"/>
      <c r="F18" s="2"/>
      <c r="G18" s="2"/>
      <c r="H18" s="5"/>
      <c r="I18" s="5"/>
      <c r="J18" s="5"/>
      <c r="K18" s="5"/>
    </row>
    <row r="19" spans="1:15" x14ac:dyDescent="0.25">
      <c r="A19" s="2"/>
      <c r="B19" s="2"/>
      <c r="C19" s="2"/>
      <c r="D19" s="2"/>
      <c r="E19" s="2" t="s">
        <v>3</v>
      </c>
      <c r="F19" s="2"/>
      <c r="G19" s="2"/>
      <c r="H19" s="5"/>
      <c r="I19" s="5"/>
      <c r="J19" s="5"/>
      <c r="K19" s="5"/>
    </row>
    <row r="20" spans="1:15" x14ac:dyDescent="0.25">
      <c r="A20" s="2" t="s">
        <v>6</v>
      </c>
      <c r="B20" s="2"/>
      <c r="C20" s="3" t="s">
        <v>8</v>
      </c>
      <c r="D20" s="3" t="s">
        <v>9</v>
      </c>
      <c r="E20" s="2" t="s">
        <v>10</v>
      </c>
      <c r="F20" s="2" t="s">
        <v>11</v>
      </c>
      <c r="G20" s="2" t="s">
        <v>12</v>
      </c>
      <c r="H20" s="5" t="s">
        <v>7</v>
      </c>
      <c r="I20" s="5" t="s">
        <v>31</v>
      </c>
      <c r="J20" s="5" t="s">
        <v>32</v>
      </c>
      <c r="K20" s="5" t="s">
        <v>33</v>
      </c>
      <c r="M20" s="5" t="s">
        <v>97</v>
      </c>
      <c r="N20" s="5" t="s">
        <v>100</v>
      </c>
      <c r="O20" s="5" t="s">
        <v>101</v>
      </c>
    </row>
    <row r="21" spans="1:15" x14ac:dyDescent="0.25">
      <c r="A21" s="2"/>
      <c r="B21" s="2" t="s">
        <v>0</v>
      </c>
      <c r="C21" s="2">
        <v>64.7</v>
      </c>
      <c r="D21" s="2">
        <v>64.599999999999994</v>
      </c>
      <c r="E21" s="2">
        <v>64.599999999999994</v>
      </c>
      <c r="F21" s="2">
        <v>64.599999999999994</v>
      </c>
      <c r="G21" s="2">
        <v>64.599999999999994</v>
      </c>
      <c r="H21" s="5" t="s">
        <v>56</v>
      </c>
      <c r="I21" s="5">
        <f>AVERAGE(C21:G21)</f>
        <v>64.62</v>
      </c>
      <c r="J21" s="5">
        <f>STDEV(C21:G21)</f>
        <v>4.4721359549999611E-2</v>
      </c>
      <c r="K21" s="5">
        <f>VAR(C21:G21)</f>
        <v>2.0000000000003413E-3</v>
      </c>
      <c r="M21">
        <f>AVERAGE(C21:G26)</f>
        <v>67.143333333333345</v>
      </c>
      <c r="N21">
        <f>STDEV(C21:G26)</f>
        <v>3.1791002124688603</v>
      </c>
      <c r="O21">
        <f>VAR(C21:G26)</f>
        <v>10.106678160919552</v>
      </c>
    </row>
    <row r="22" spans="1:15" x14ac:dyDescent="0.25">
      <c r="A22" s="2"/>
      <c r="B22" s="2" t="s">
        <v>13</v>
      </c>
      <c r="C22" s="2">
        <v>64.099999999999994</v>
      </c>
      <c r="D22" s="2">
        <v>64.099999999999994</v>
      </c>
      <c r="E22" s="2">
        <v>63.9</v>
      </c>
      <c r="F22" s="2">
        <v>63.7</v>
      </c>
      <c r="G22" s="2">
        <v>63.6</v>
      </c>
      <c r="H22" s="5" t="s">
        <v>57</v>
      </c>
      <c r="I22" s="5">
        <f t="shared" ref="I22:I24" si="6">AVERAGE(C22:G22)</f>
        <v>63.88000000000001</v>
      </c>
      <c r="J22" s="5">
        <f t="shared" ref="J22:J26" si="7">STDEV(C22:G22)</f>
        <v>0.22803508501982384</v>
      </c>
      <c r="K22" s="5">
        <f t="shared" ref="K22:K26" si="8">VAR(C22:G22)</f>
        <v>5.1999999999998284E-2</v>
      </c>
    </row>
    <row r="23" spans="1:15" x14ac:dyDescent="0.25">
      <c r="A23" s="2"/>
      <c r="B23" s="2" t="s">
        <v>14</v>
      </c>
      <c r="C23" s="2">
        <v>64.599999999999994</v>
      </c>
      <c r="D23" s="2">
        <v>64.5</v>
      </c>
      <c r="E23" s="2">
        <v>64.5</v>
      </c>
      <c r="F23" s="2">
        <v>64.400000000000006</v>
      </c>
      <c r="G23" s="2">
        <v>64.3</v>
      </c>
      <c r="H23" s="5" t="s">
        <v>58</v>
      </c>
      <c r="I23" s="5">
        <f t="shared" si="6"/>
        <v>64.460000000000008</v>
      </c>
      <c r="J23" s="5">
        <f t="shared" si="7"/>
        <v>0.11401754250991229</v>
      </c>
      <c r="K23" s="5">
        <f t="shared" si="8"/>
        <v>1.2999999999999658E-2</v>
      </c>
    </row>
    <row r="24" spans="1:15" x14ac:dyDescent="0.25">
      <c r="A24" s="2"/>
      <c r="B24" s="2" t="s">
        <v>15</v>
      </c>
      <c r="C24" s="2">
        <v>72.5</v>
      </c>
      <c r="D24" s="2">
        <v>72.400000000000006</v>
      </c>
      <c r="E24" s="2">
        <v>72.400000000000006</v>
      </c>
      <c r="F24" s="2">
        <v>72.3</v>
      </c>
      <c r="G24" s="2">
        <v>72.2</v>
      </c>
      <c r="H24" s="5" t="s">
        <v>135</v>
      </c>
      <c r="I24" s="5">
        <f t="shared" si="6"/>
        <v>72.36</v>
      </c>
      <c r="J24" s="5">
        <f t="shared" si="7"/>
        <v>0.11401754250991417</v>
      </c>
      <c r="K24" s="5">
        <f t="shared" si="8"/>
        <v>1.3000000000000084E-2</v>
      </c>
    </row>
    <row r="25" spans="1:15" x14ac:dyDescent="0.25">
      <c r="A25" s="2"/>
      <c r="B25" s="2" t="s">
        <v>98</v>
      </c>
      <c r="C25" s="2">
        <v>67.900000000000006</v>
      </c>
      <c r="D25" s="2">
        <v>67.900000000000006</v>
      </c>
      <c r="E25" s="2">
        <v>67.900000000000006</v>
      </c>
      <c r="F25" s="2">
        <v>67.8</v>
      </c>
      <c r="G25" s="2">
        <v>67.599999999999994</v>
      </c>
      <c r="H25" s="5" t="s">
        <v>133</v>
      </c>
      <c r="I25" s="5">
        <f>AVERAGE(C25:G25)</f>
        <v>67.820000000000007</v>
      </c>
      <c r="J25" s="5">
        <f t="shared" si="7"/>
        <v>0.1303840481040581</v>
      </c>
      <c r="K25" s="5">
        <f t="shared" si="8"/>
        <v>1.7000000000001337E-2</v>
      </c>
    </row>
    <row r="26" spans="1:15" x14ac:dyDescent="0.25">
      <c r="A26" s="2"/>
      <c r="B26" s="2" t="s">
        <v>99</v>
      </c>
      <c r="C26" s="2">
        <v>69.8</v>
      </c>
      <c r="D26" s="2">
        <v>69.8</v>
      </c>
      <c r="E26" s="2">
        <v>69.8</v>
      </c>
      <c r="F26" s="2">
        <v>69.7</v>
      </c>
      <c r="G26" s="2">
        <v>69.5</v>
      </c>
      <c r="H26" s="5" t="s">
        <v>134</v>
      </c>
      <c r="I26" s="5">
        <f>AVERAGE(C26:G26)</f>
        <v>69.72</v>
      </c>
      <c r="J26" s="5">
        <f t="shared" si="7"/>
        <v>0.13038404810405155</v>
      </c>
      <c r="K26" s="5">
        <f t="shared" si="8"/>
        <v>1.699999999999963E-2</v>
      </c>
    </row>
    <row r="27" spans="1:15" x14ac:dyDescent="0.25">
      <c r="A27" s="2"/>
      <c r="B27" s="2"/>
      <c r="C27" s="2"/>
      <c r="D27" s="2"/>
      <c r="E27" s="2"/>
      <c r="F27" s="2"/>
      <c r="G27" s="2"/>
      <c r="H27" s="5"/>
      <c r="I27" s="5"/>
      <c r="J27" s="5"/>
      <c r="K27" s="5"/>
    </row>
    <row r="28" spans="1:15" x14ac:dyDescent="0.25">
      <c r="A28" s="2"/>
      <c r="B28" s="2"/>
      <c r="C28" s="2"/>
      <c r="D28" s="2"/>
      <c r="E28" s="2" t="s">
        <v>4</v>
      </c>
      <c r="F28" s="2"/>
      <c r="G28" s="2"/>
      <c r="H28" s="5"/>
      <c r="I28" s="5"/>
      <c r="J28" s="5"/>
      <c r="K28" s="5"/>
    </row>
    <row r="29" spans="1:15" x14ac:dyDescent="0.25">
      <c r="A29" s="2" t="s">
        <v>6</v>
      </c>
      <c r="B29" s="2"/>
      <c r="C29" s="3" t="s">
        <v>8</v>
      </c>
      <c r="D29" s="3" t="s">
        <v>9</v>
      </c>
      <c r="E29" s="2" t="s">
        <v>10</v>
      </c>
      <c r="F29" s="2" t="s">
        <v>11</v>
      </c>
      <c r="G29" s="2" t="s">
        <v>12</v>
      </c>
      <c r="H29" s="5" t="s">
        <v>7</v>
      </c>
      <c r="I29" s="5" t="s">
        <v>31</v>
      </c>
      <c r="J29" s="5" t="s">
        <v>32</v>
      </c>
      <c r="K29" s="5" t="s">
        <v>33</v>
      </c>
      <c r="M29" s="5" t="s">
        <v>97</v>
      </c>
      <c r="N29" s="5" t="s">
        <v>100</v>
      </c>
      <c r="O29" s="5" t="s">
        <v>101</v>
      </c>
    </row>
    <row r="30" spans="1:15" x14ac:dyDescent="0.25">
      <c r="A30" s="2"/>
      <c r="B30" s="2" t="s">
        <v>0</v>
      </c>
      <c r="C30" s="2">
        <v>75</v>
      </c>
      <c r="D30" s="2">
        <v>75</v>
      </c>
      <c r="E30" s="2">
        <v>75</v>
      </c>
      <c r="F30" s="2">
        <v>75.099999999999994</v>
      </c>
      <c r="G30" s="2">
        <v>75.099999999999994</v>
      </c>
      <c r="H30" s="5" t="s">
        <v>59</v>
      </c>
      <c r="I30" s="5">
        <f>AVERAGE(C30:G30)</f>
        <v>75.040000000000006</v>
      </c>
      <c r="J30" s="5">
        <f>STDEV(C30:G30)</f>
        <v>5.4772255750513497E-2</v>
      </c>
      <c r="K30" s="5">
        <f>VAR(C30:G30)</f>
        <v>2.9999999999996592E-3</v>
      </c>
      <c r="M30">
        <f>AVERAGE(C30:G35)</f>
        <v>70.353333333333339</v>
      </c>
      <c r="N30">
        <f>STDEV(C30:G35)</f>
        <v>6.8586081494080435</v>
      </c>
      <c r="O30">
        <f>VAR(C30:G35)</f>
        <v>47.040505747126431</v>
      </c>
    </row>
    <row r="31" spans="1:15" x14ac:dyDescent="0.25">
      <c r="A31" s="2"/>
      <c r="B31" s="2" t="s">
        <v>13</v>
      </c>
      <c r="C31" s="2">
        <v>68.8</v>
      </c>
      <c r="D31" s="2">
        <v>68.900000000000006</v>
      </c>
      <c r="E31" s="2">
        <v>68.900000000000006</v>
      </c>
      <c r="F31" s="2">
        <v>69.900000000000006</v>
      </c>
      <c r="G31" s="2">
        <v>69.2</v>
      </c>
      <c r="H31" s="5" t="s">
        <v>60</v>
      </c>
      <c r="I31" s="5">
        <f t="shared" ref="I31:I33" si="9">AVERAGE(C31:G31)</f>
        <v>69.14</v>
      </c>
      <c r="J31" s="5">
        <f t="shared" ref="J31:J33" si="10">STDEV(C31:G31)</f>
        <v>0.45055521304275387</v>
      </c>
      <c r="K31" s="5">
        <f t="shared" ref="K31:K33" si="11">VAR(C31:G31)</f>
        <v>0.20300000000000135</v>
      </c>
    </row>
    <row r="32" spans="1:15" x14ac:dyDescent="0.25">
      <c r="A32" s="2"/>
      <c r="B32" s="2" t="s">
        <v>14</v>
      </c>
      <c r="C32" s="2">
        <v>60.5</v>
      </c>
      <c r="D32" s="2">
        <v>60.5</v>
      </c>
      <c r="E32" s="2">
        <v>60.5</v>
      </c>
      <c r="F32" s="2">
        <v>60.5</v>
      </c>
      <c r="G32" s="2">
        <v>68.900000000000006</v>
      </c>
      <c r="H32" s="5" t="s">
        <v>61</v>
      </c>
      <c r="I32" s="5">
        <f t="shared" si="9"/>
        <v>62.179999999999993</v>
      </c>
      <c r="J32" s="5">
        <f t="shared" si="10"/>
        <v>3.7565942021996492</v>
      </c>
      <c r="K32" s="5">
        <f t="shared" si="11"/>
        <v>14.11200000000002</v>
      </c>
    </row>
    <row r="33" spans="1:15" x14ac:dyDescent="0.25">
      <c r="A33" s="2"/>
      <c r="B33" s="2" t="s">
        <v>15</v>
      </c>
      <c r="C33" s="2">
        <v>77.599999999999994</v>
      </c>
      <c r="D33" s="2">
        <v>77.7</v>
      </c>
      <c r="E33" s="2">
        <v>77.7</v>
      </c>
      <c r="F33" s="2">
        <v>77.8</v>
      </c>
      <c r="G33" s="2">
        <v>77.8</v>
      </c>
      <c r="H33" s="5" t="s">
        <v>62</v>
      </c>
      <c r="I33" s="5">
        <f t="shared" si="9"/>
        <v>77.72</v>
      </c>
      <c r="J33" s="5">
        <f t="shared" si="10"/>
        <v>8.3666002653407887E-2</v>
      </c>
      <c r="K33" s="5">
        <f t="shared" si="11"/>
        <v>7.0000000000000565E-3</v>
      </c>
    </row>
    <row r="34" spans="1:15" x14ac:dyDescent="0.25">
      <c r="A34" s="2"/>
      <c r="B34" s="2" t="s">
        <v>98</v>
      </c>
      <c r="C34" s="2">
        <v>76.5</v>
      </c>
      <c r="D34" s="2">
        <v>76.5</v>
      </c>
      <c r="E34" s="2">
        <v>76.7</v>
      </c>
      <c r="F34" s="2">
        <v>76.5</v>
      </c>
      <c r="G34" s="2">
        <v>76.5</v>
      </c>
      <c r="H34" s="5" t="s">
        <v>145</v>
      </c>
      <c r="I34" s="5">
        <f>AVERAGE(C34:H34)</f>
        <v>76.539999999999992</v>
      </c>
      <c r="J34" s="5">
        <f>STDEV(C34:H34)</f>
        <v>8.9442719099992865E-2</v>
      </c>
      <c r="K34" s="5">
        <f>VAR(C34:H34)</f>
        <v>8.0000000000002274E-3</v>
      </c>
    </row>
    <row r="35" spans="1:15" x14ac:dyDescent="0.25">
      <c r="A35" s="2"/>
      <c r="B35" s="2" t="s">
        <v>99</v>
      </c>
      <c r="C35" s="2">
        <v>61.3</v>
      </c>
      <c r="D35" s="2">
        <v>61.3</v>
      </c>
      <c r="E35" s="2">
        <v>61.2</v>
      </c>
      <c r="F35" s="2">
        <v>61.3</v>
      </c>
      <c r="G35" s="2">
        <v>62.4</v>
      </c>
      <c r="H35" s="5" t="s">
        <v>146</v>
      </c>
      <c r="I35" s="5">
        <f>AVERAGE(C35:H35)</f>
        <v>61.5</v>
      </c>
      <c r="J35" s="5">
        <f>STDEV(C35:H35)</f>
        <v>0.50497524691810369</v>
      </c>
      <c r="K35" s="5">
        <f>VAR(C35:H35)</f>
        <v>0.25499999999999978</v>
      </c>
    </row>
    <row r="36" spans="1:15" x14ac:dyDescent="0.25">
      <c r="A36" s="2"/>
      <c r="B36" s="2"/>
      <c r="C36" s="2"/>
      <c r="D36" s="2"/>
      <c r="E36" s="2"/>
      <c r="F36" s="2"/>
      <c r="G36" s="2"/>
      <c r="H36" s="5"/>
      <c r="I36" s="5"/>
      <c r="J36" s="5"/>
      <c r="K36" s="5"/>
    </row>
    <row r="37" spans="1:15" x14ac:dyDescent="0.25">
      <c r="A37" s="2"/>
      <c r="B37" s="2"/>
      <c r="C37" s="2"/>
      <c r="D37" s="2"/>
      <c r="E37" s="2" t="s">
        <v>5</v>
      </c>
      <c r="F37" s="2"/>
      <c r="G37" s="2"/>
      <c r="H37" s="5"/>
      <c r="I37" s="5"/>
      <c r="J37" s="5"/>
      <c r="K37" s="5"/>
    </row>
    <row r="38" spans="1:15" x14ac:dyDescent="0.25">
      <c r="A38" s="2" t="s">
        <v>6</v>
      </c>
      <c r="B38" s="2"/>
      <c r="C38" s="3" t="s">
        <v>8</v>
      </c>
      <c r="D38" s="3" t="s">
        <v>9</v>
      </c>
      <c r="E38" s="2" t="s">
        <v>10</v>
      </c>
      <c r="F38" s="2" t="s">
        <v>11</v>
      </c>
      <c r="G38" s="2" t="s">
        <v>12</v>
      </c>
      <c r="H38" s="5" t="s">
        <v>7</v>
      </c>
      <c r="I38" s="5" t="s">
        <v>31</v>
      </c>
      <c r="J38" s="5" t="s">
        <v>32</v>
      </c>
      <c r="K38" s="5" t="s">
        <v>33</v>
      </c>
      <c r="M38" s="5" t="s">
        <v>97</v>
      </c>
      <c r="N38" s="5" t="s">
        <v>100</v>
      </c>
      <c r="O38" s="5" t="s">
        <v>101</v>
      </c>
    </row>
    <row r="39" spans="1:15" x14ac:dyDescent="0.25">
      <c r="A39" s="2"/>
      <c r="B39" s="2" t="s">
        <v>0</v>
      </c>
      <c r="C39" s="2">
        <v>71.400000000000006</v>
      </c>
      <c r="D39" s="2">
        <v>71.3</v>
      </c>
      <c r="E39" s="2">
        <v>71.3</v>
      </c>
      <c r="F39" s="2">
        <v>71.5</v>
      </c>
      <c r="G39" s="2">
        <v>71.3</v>
      </c>
      <c r="H39" s="5" t="s">
        <v>63</v>
      </c>
      <c r="I39" s="5">
        <f>AVERAGE(C39:G39)</f>
        <v>71.36</v>
      </c>
      <c r="J39" s="5">
        <f>STDEV(C39:G39)</f>
        <v>8.9442719099993656E-2</v>
      </c>
      <c r="K39" s="5">
        <f>VAR(C39:G39)</f>
        <v>8.0000000000003697E-3</v>
      </c>
      <c r="M39">
        <f>AVERAGE(C39:G44)</f>
        <v>71.459999999999994</v>
      </c>
      <c r="N39">
        <f>STDEV(C39:G44)</f>
        <v>0.92124353738434084</v>
      </c>
      <c r="O39">
        <f>VAR(C39:G44)</f>
        <v>0.84868965517241335</v>
      </c>
    </row>
    <row r="40" spans="1:15" x14ac:dyDescent="0.25">
      <c r="A40" s="2"/>
      <c r="B40" s="2" t="s">
        <v>13</v>
      </c>
      <c r="C40" s="2">
        <v>70.5</v>
      </c>
      <c r="D40" s="2">
        <v>70.599999999999994</v>
      </c>
      <c r="E40" s="2">
        <v>70.400000000000006</v>
      </c>
      <c r="F40" s="2">
        <v>70.8</v>
      </c>
      <c r="G40" s="2">
        <v>70.5</v>
      </c>
      <c r="H40" s="5" t="s">
        <v>157</v>
      </c>
      <c r="I40" s="5">
        <f t="shared" ref="I40:I44" si="12">AVERAGE(C40:G40)</f>
        <v>70.56</v>
      </c>
      <c r="J40" s="5">
        <f t="shared" ref="J40:J44" si="13">STDEV(C40:G40)</f>
        <v>0.15165750888102802</v>
      </c>
      <c r="K40" s="5">
        <f t="shared" ref="K40:K44" si="14">VAR(C40:G40)</f>
        <v>2.2999999999999091E-2</v>
      </c>
    </row>
    <row r="41" spans="1:15" x14ac:dyDescent="0.25">
      <c r="A41" s="2"/>
      <c r="B41" s="2" t="s">
        <v>14</v>
      </c>
      <c r="C41" s="2">
        <v>73.099999999999994</v>
      </c>
      <c r="D41" s="2">
        <v>72.900000000000006</v>
      </c>
      <c r="E41" s="2">
        <v>73</v>
      </c>
      <c r="F41" s="2">
        <v>72.900000000000006</v>
      </c>
      <c r="G41" s="2">
        <v>71.099999999999994</v>
      </c>
      <c r="H41" s="5" t="s">
        <v>64</v>
      </c>
      <c r="I41" s="5">
        <f t="shared" si="12"/>
        <v>72.599999999999994</v>
      </c>
      <c r="J41" s="5">
        <f t="shared" si="13"/>
        <v>0.84261497731763857</v>
      </c>
      <c r="K41" s="5">
        <f t="shared" si="14"/>
        <v>0.71000000000000463</v>
      </c>
    </row>
    <row r="42" spans="1:15" x14ac:dyDescent="0.25">
      <c r="A42" s="2"/>
      <c r="B42" s="2" t="s">
        <v>15</v>
      </c>
      <c r="C42" s="2">
        <v>70.400000000000006</v>
      </c>
      <c r="D42" s="2">
        <v>70</v>
      </c>
      <c r="E42" s="2">
        <v>70.3</v>
      </c>
      <c r="F42" s="2">
        <v>70.2</v>
      </c>
      <c r="G42" s="2">
        <v>70.5</v>
      </c>
      <c r="H42" s="5" t="s">
        <v>65</v>
      </c>
      <c r="I42" s="5">
        <f t="shared" si="12"/>
        <v>70.28</v>
      </c>
      <c r="J42" s="5">
        <f t="shared" si="13"/>
        <v>0.19235384061671396</v>
      </c>
      <c r="K42" s="5">
        <f t="shared" si="14"/>
        <v>3.7000000000000199E-2</v>
      </c>
    </row>
    <row r="43" spans="1:15" x14ac:dyDescent="0.25">
      <c r="B43" s="2" t="s">
        <v>98</v>
      </c>
      <c r="C43" s="2">
        <v>71.8</v>
      </c>
      <c r="D43" s="2">
        <v>71.8</v>
      </c>
      <c r="E43" s="2">
        <v>71.5</v>
      </c>
      <c r="F43" s="2">
        <v>71.7</v>
      </c>
      <c r="G43" s="2">
        <v>71.599999999999994</v>
      </c>
      <c r="H43" s="5" t="s">
        <v>158</v>
      </c>
      <c r="I43" s="5">
        <f t="shared" si="12"/>
        <v>71.679999999999993</v>
      </c>
      <c r="J43" s="5">
        <f t="shared" si="13"/>
        <v>0.13038404810405266</v>
      </c>
      <c r="K43" s="5">
        <f t="shared" si="14"/>
        <v>1.6999999999999914E-2</v>
      </c>
    </row>
    <row r="44" spans="1:15" x14ac:dyDescent="0.25">
      <c r="B44" s="2" t="s">
        <v>99</v>
      </c>
      <c r="C44" s="2">
        <v>72.2</v>
      </c>
      <c r="D44" s="2">
        <v>72.599999999999994</v>
      </c>
      <c r="E44" s="2">
        <v>72.5</v>
      </c>
      <c r="F44" s="2">
        <v>72.099999999999994</v>
      </c>
      <c r="G44" s="2">
        <v>72</v>
      </c>
      <c r="H44" s="5" t="s">
        <v>159</v>
      </c>
      <c r="I44" s="5">
        <f t="shared" si="12"/>
        <v>72.28</v>
      </c>
      <c r="J44" s="5">
        <f t="shared" si="13"/>
        <v>0.2588435821108947</v>
      </c>
      <c r="K44" s="5">
        <f t="shared" si="14"/>
        <v>6.6999999999999477E-2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21" workbookViewId="0">
      <selection activeCell="N47" sqref="N47"/>
    </sheetView>
  </sheetViews>
  <sheetFormatPr defaultColWidth="11" defaultRowHeight="15.75" x14ac:dyDescent="0.25"/>
  <cols>
    <col min="1" max="1" width="12.5" bestFit="1" customWidth="1"/>
    <col min="2" max="2" width="14" bestFit="1" customWidth="1"/>
    <col min="8" max="8" width="11.625" bestFit="1" customWidth="1"/>
    <col min="10" max="10" width="17.125" bestFit="1" customWidth="1"/>
    <col min="13" max="13" width="12.375" bestFit="1" customWidth="1"/>
    <col min="14" max="14" width="23.5" bestFit="1" customWidth="1"/>
    <col min="15" max="15" width="14.875" bestFit="1" customWidth="1"/>
  </cols>
  <sheetData>
    <row r="1" spans="1:15" x14ac:dyDescent="0.25">
      <c r="A1" s="2"/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15" x14ac:dyDescent="0.25">
      <c r="A2" s="2" t="s">
        <v>6</v>
      </c>
      <c r="B2" s="2"/>
      <c r="C2" s="3" t="s">
        <v>8</v>
      </c>
      <c r="D2" s="3" t="s">
        <v>9</v>
      </c>
      <c r="E2" s="2" t="s">
        <v>10</v>
      </c>
      <c r="F2" s="2" t="s">
        <v>11</v>
      </c>
      <c r="G2" s="2" t="s">
        <v>12</v>
      </c>
      <c r="H2" s="5" t="s">
        <v>7</v>
      </c>
      <c r="I2" s="5" t="s">
        <v>31</v>
      </c>
      <c r="J2" s="5" t="s">
        <v>32</v>
      </c>
      <c r="K2" s="5" t="s">
        <v>33</v>
      </c>
      <c r="M2" s="5" t="s">
        <v>97</v>
      </c>
      <c r="N2" s="5" t="s">
        <v>100</v>
      </c>
      <c r="O2" s="5" t="s">
        <v>101</v>
      </c>
    </row>
    <row r="3" spans="1:15" x14ac:dyDescent="0.25">
      <c r="A3" s="2"/>
      <c r="B3" s="2" t="s">
        <v>0</v>
      </c>
      <c r="C3" s="2">
        <v>103.3</v>
      </c>
      <c r="D3" s="2">
        <v>103.4</v>
      </c>
      <c r="E3" s="2">
        <v>103.4</v>
      </c>
      <c r="F3" s="2">
        <v>103.2</v>
      </c>
      <c r="G3" s="2">
        <v>103.1</v>
      </c>
      <c r="H3" s="5" t="s">
        <v>66</v>
      </c>
      <c r="I3" s="5">
        <f>AVERAGE(C3:G3)</f>
        <v>103.28</v>
      </c>
      <c r="J3" s="5">
        <f>STDEV(C3:G3)</f>
        <v>0.13038404810405699</v>
      </c>
      <c r="K3" s="5">
        <f>VAR(C3:G3)</f>
        <v>1.7000000000001049E-2</v>
      </c>
      <c r="M3">
        <f>AVERAGE(C3:G8)</f>
        <v>99.413333333333327</v>
      </c>
      <c r="N3">
        <f>STDEV(C3:G8)</f>
        <v>4.950982719123294</v>
      </c>
      <c r="O3">
        <f>VAR(C3:G8)</f>
        <v>24.512229885057486</v>
      </c>
    </row>
    <row r="4" spans="1:15" x14ac:dyDescent="0.25">
      <c r="A4" s="2"/>
      <c r="B4" s="2" t="s">
        <v>13</v>
      </c>
      <c r="C4" s="2">
        <v>94</v>
      </c>
      <c r="D4" s="2">
        <v>93.8</v>
      </c>
      <c r="E4" s="2">
        <v>93.4</v>
      </c>
      <c r="F4" s="2">
        <v>91.8</v>
      </c>
      <c r="G4" s="2">
        <v>91.1</v>
      </c>
      <c r="H4" s="5" t="s">
        <v>67</v>
      </c>
      <c r="I4" s="5">
        <f t="shared" ref="I4:I8" si="0">AVERAGE(C4:G4)</f>
        <v>92.820000000000007</v>
      </c>
      <c r="J4" s="5">
        <f t="shared" ref="J4:J8" si="1">STDEV(C4:G4)</f>
        <v>1.2930583900195716</v>
      </c>
      <c r="K4" s="5">
        <f t="shared" ref="K4:K8" si="2">VAR(C4:G4)</f>
        <v>1.6720000000000066</v>
      </c>
    </row>
    <row r="5" spans="1:15" x14ac:dyDescent="0.25">
      <c r="A5" s="2"/>
      <c r="B5" s="2" t="s">
        <v>14</v>
      </c>
      <c r="C5" s="2">
        <v>97.1</v>
      </c>
      <c r="D5" s="2">
        <v>96.9</v>
      </c>
      <c r="E5" s="2">
        <v>96.8</v>
      </c>
      <c r="F5" s="2">
        <v>96.5</v>
      </c>
      <c r="G5" s="2">
        <v>96.4</v>
      </c>
      <c r="H5" s="5" t="s">
        <v>68</v>
      </c>
      <c r="I5" s="5">
        <f t="shared" si="0"/>
        <v>96.740000000000009</v>
      </c>
      <c r="J5" s="5">
        <f t="shared" si="1"/>
        <v>0.28809720581775589</v>
      </c>
      <c r="K5" s="5">
        <f t="shared" si="2"/>
        <v>8.2999999999998381E-2</v>
      </c>
    </row>
    <row r="6" spans="1:15" x14ac:dyDescent="0.25">
      <c r="A6" s="2"/>
      <c r="B6" s="2" t="s">
        <v>15</v>
      </c>
      <c r="C6" s="2">
        <v>94.6</v>
      </c>
      <c r="D6" s="2">
        <v>94.2</v>
      </c>
      <c r="E6" s="2">
        <v>95</v>
      </c>
      <c r="F6" s="2">
        <v>95</v>
      </c>
      <c r="G6" s="2">
        <v>94.6</v>
      </c>
      <c r="H6" s="5" t="s">
        <v>69</v>
      </c>
      <c r="I6" s="5">
        <f t="shared" si="0"/>
        <v>94.679999999999993</v>
      </c>
      <c r="J6" s="5">
        <f t="shared" si="1"/>
        <v>0.33466401061362988</v>
      </c>
      <c r="K6" s="5">
        <f t="shared" si="2"/>
        <v>0.11199999999999977</v>
      </c>
    </row>
    <row r="7" spans="1:15" x14ac:dyDescent="0.25">
      <c r="A7" s="2"/>
      <c r="B7" s="2" t="s">
        <v>98</v>
      </c>
      <c r="C7" s="2">
        <v>103.8</v>
      </c>
      <c r="D7" s="2">
        <v>103.4</v>
      </c>
      <c r="E7" s="2">
        <v>104.9</v>
      </c>
      <c r="F7" s="2">
        <v>103.7</v>
      </c>
      <c r="G7" s="2">
        <v>103.2</v>
      </c>
      <c r="H7" s="5" t="s">
        <v>112</v>
      </c>
      <c r="I7" s="5">
        <f t="shared" si="0"/>
        <v>103.8</v>
      </c>
      <c r="J7" s="5">
        <f t="shared" si="1"/>
        <v>0.6595452979136468</v>
      </c>
      <c r="K7" s="5">
        <f t="shared" si="2"/>
        <v>0.43500000000000105</v>
      </c>
    </row>
    <row r="8" spans="1:15" x14ac:dyDescent="0.25">
      <c r="A8" s="2" t="s">
        <v>102</v>
      </c>
      <c r="B8" s="2" t="s">
        <v>99</v>
      </c>
      <c r="C8" s="2">
        <v>105.5</v>
      </c>
      <c r="D8" s="2">
        <v>105.4</v>
      </c>
      <c r="E8" s="2">
        <v>104.8</v>
      </c>
      <c r="F8" s="2">
        <v>104.9</v>
      </c>
      <c r="G8" s="2">
        <v>105.2</v>
      </c>
      <c r="H8" s="5" t="s">
        <v>113</v>
      </c>
      <c r="I8" s="5">
        <f t="shared" si="0"/>
        <v>105.16000000000001</v>
      </c>
      <c r="J8" s="5">
        <f t="shared" si="1"/>
        <v>0.30495901363953898</v>
      </c>
      <c r="K8" s="5">
        <f t="shared" si="2"/>
        <v>9.3000000000000513E-2</v>
      </c>
    </row>
    <row r="9" spans="1:15" x14ac:dyDescent="0.25">
      <c r="A9" s="2"/>
      <c r="B9" s="2"/>
      <c r="C9" s="2"/>
      <c r="D9" s="2"/>
      <c r="E9" s="2"/>
      <c r="F9" s="2"/>
      <c r="G9" s="2"/>
      <c r="H9" s="5"/>
      <c r="I9" s="5"/>
      <c r="J9" s="5"/>
      <c r="K9" s="5"/>
    </row>
    <row r="10" spans="1:15" x14ac:dyDescent="0.25">
      <c r="A10" s="2"/>
      <c r="B10" s="2"/>
      <c r="C10" s="2"/>
      <c r="D10" s="2"/>
      <c r="E10" s="2" t="s">
        <v>2</v>
      </c>
      <c r="F10" s="2"/>
      <c r="G10" s="2"/>
      <c r="H10" s="5"/>
      <c r="I10" s="5"/>
      <c r="J10" s="5"/>
      <c r="K10" s="5"/>
    </row>
    <row r="11" spans="1:15" x14ac:dyDescent="0.25">
      <c r="A11" s="2" t="s">
        <v>6</v>
      </c>
      <c r="B11" s="2"/>
      <c r="C11" s="3" t="s">
        <v>8</v>
      </c>
      <c r="D11" s="3" t="s">
        <v>9</v>
      </c>
      <c r="E11" s="2" t="s">
        <v>10</v>
      </c>
      <c r="F11" s="2" t="s">
        <v>11</v>
      </c>
      <c r="G11" s="2" t="s">
        <v>12</v>
      </c>
      <c r="H11" s="5" t="s">
        <v>7</v>
      </c>
      <c r="I11" s="5" t="s">
        <v>31</v>
      </c>
      <c r="J11" s="5" t="s">
        <v>32</v>
      </c>
      <c r="K11" s="5" t="s">
        <v>33</v>
      </c>
      <c r="M11" s="5" t="s">
        <v>97</v>
      </c>
      <c r="N11" s="5" t="s">
        <v>100</v>
      </c>
      <c r="O11" s="5" t="s">
        <v>101</v>
      </c>
    </row>
    <row r="12" spans="1:15" x14ac:dyDescent="0.25">
      <c r="A12" s="2"/>
      <c r="B12" s="2" t="s">
        <v>0</v>
      </c>
      <c r="C12" s="2">
        <v>96.7</v>
      </c>
      <c r="D12" s="2">
        <v>96.7</v>
      </c>
      <c r="E12" s="2">
        <v>96.7</v>
      </c>
      <c r="F12" s="2">
        <v>96.5</v>
      </c>
      <c r="G12" s="2">
        <v>96.3</v>
      </c>
      <c r="H12" s="5" t="s">
        <v>70</v>
      </c>
      <c r="I12" s="5">
        <f>AVERAGE(C12:G12)</f>
        <v>96.580000000000013</v>
      </c>
      <c r="J12" s="5">
        <f>STDEV(C12:G12)</f>
        <v>0.17888543819998573</v>
      </c>
      <c r="K12" s="5">
        <f>VAR(C12:G12)</f>
        <v>3.200000000000091E-2</v>
      </c>
      <c r="M12">
        <f>AVERAGE(C12:G17)</f>
        <v>97.733333333333348</v>
      </c>
      <c r="N12">
        <f>STDEV(C12:G17)</f>
        <v>2.0899320783111643</v>
      </c>
      <c r="O12">
        <f>VAR(C12:G17)</f>
        <v>4.3678160919540234</v>
      </c>
    </row>
    <row r="13" spans="1:15" x14ac:dyDescent="0.25">
      <c r="A13" s="2"/>
      <c r="B13" s="2" t="s">
        <v>13</v>
      </c>
      <c r="C13" s="2">
        <v>96.2</v>
      </c>
      <c r="D13" s="2">
        <v>96.2</v>
      </c>
      <c r="E13" s="2">
        <v>96.2</v>
      </c>
      <c r="F13" s="2">
        <v>96.1</v>
      </c>
      <c r="G13" s="2">
        <v>96.1</v>
      </c>
      <c r="H13" s="5" t="s">
        <v>71</v>
      </c>
      <c r="I13" s="5">
        <f t="shared" ref="I13:I17" si="3">AVERAGE(C13:G13)</f>
        <v>96.160000000000011</v>
      </c>
      <c r="J13" s="5">
        <f t="shared" ref="J13:J17" si="4">STDEV(C13:G13)</f>
        <v>5.4772255750521283E-2</v>
      </c>
      <c r="K13" s="5">
        <f t="shared" ref="K13:K17" si="5">VAR(C13:G13)</f>
        <v>3.0000000000005118E-3</v>
      </c>
    </row>
    <row r="14" spans="1:15" x14ac:dyDescent="0.25">
      <c r="A14" s="2"/>
      <c r="B14" s="2" t="s">
        <v>14</v>
      </c>
      <c r="C14" s="2">
        <v>96.6</v>
      </c>
      <c r="D14" s="2">
        <v>96.6</v>
      </c>
      <c r="E14" s="2">
        <v>96.5</v>
      </c>
      <c r="F14" s="2">
        <v>96.4</v>
      </c>
      <c r="G14" s="2">
        <v>96.2</v>
      </c>
      <c r="H14" s="5" t="s">
        <v>18</v>
      </c>
      <c r="I14" s="5">
        <f t="shared" si="3"/>
        <v>96.460000000000008</v>
      </c>
      <c r="J14" s="5">
        <f t="shared" si="4"/>
        <v>0.16733200530681111</v>
      </c>
      <c r="K14" s="5">
        <f t="shared" si="5"/>
        <v>2.7999999999998665E-2</v>
      </c>
    </row>
    <row r="15" spans="1:15" x14ac:dyDescent="0.25">
      <c r="A15" s="2"/>
      <c r="B15" s="2" t="s">
        <v>15</v>
      </c>
      <c r="C15" s="2">
        <v>101.5</v>
      </c>
      <c r="D15" s="2">
        <v>101.4</v>
      </c>
      <c r="E15" s="2">
        <v>101.3</v>
      </c>
      <c r="F15" s="2">
        <v>101.3</v>
      </c>
      <c r="G15" s="2">
        <v>101.4</v>
      </c>
      <c r="H15" s="5" t="s">
        <v>121</v>
      </c>
      <c r="I15" s="5">
        <f t="shared" si="3"/>
        <v>101.38</v>
      </c>
      <c r="J15" s="5">
        <f t="shared" si="4"/>
        <v>8.3666002653409594E-2</v>
      </c>
      <c r="K15" s="5">
        <f t="shared" si="5"/>
        <v>7.0000000000003402E-3</v>
      </c>
    </row>
    <row r="16" spans="1:15" x14ac:dyDescent="0.25">
      <c r="A16" s="2"/>
      <c r="B16" s="2" t="s">
        <v>98</v>
      </c>
      <c r="C16" s="2">
        <v>99.4</v>
      </c>
      <c r="D16" s="2">
        <v>99.6</v>
      </c>
      <c r="E16" s="2">
        <v>99.8</v>
      </c>
      <c r="F16" s="2">
        <v>100.1</v>
      </c>
      <c r="G16" s="2">
        <v>99.6</v>
      </c>
      <c r="H16" s="5" t="s">
        <v>122</v>
      </c>
      <c r="I16" s="5">
        <f t="shared" si="3"/>
        <v>99.7</v>
      </c>
      <c r="J16" s="5">
        <f t="shared" si="4"/>
        <v>0.26457513110645609</v>
      </c>
      <c r="K16" s="5">
        <f t="shared" si="5"/>
        <v>6.9999999999998438E-2</v>
      </c>
    </row>
    <row r="17" spans="1:15" x14ac:dyDescent="0.25">
      <c r="A17" s="2"/>
      <c r="B17" s="2" t="s">
        <v>99</v>
      </c>
      <c r="C17" s="2">
        <v>96.1</v>
      </c>
      <c r="D17" s="2">
        <v>96</v>
      </c>
      <c r="E17" s="2">
        <v>96.3</v>
      </c>
      <c r="F17" s="2">
        <v>96.3</v>
      </c>
      <c r="G17" s="2">
        <v>95.9</v>
      </c>
      <c r="H17" s="5" t="s">
        <v>123</v>
      </c>
      <c r="I17" s="5">
        <f t="shared" si="3"/>
        <v>96.12</v>
      </c>
      <c r="J17" s="5">
        <f t="shared" si="4"/>
        <v>0.17888543819998015</v>
      </c>
      <c r="K17" s="5">
        <f t="shared" si="5"/>
        <v>3.1999999999998918E-2</v>
      </c>
    </row>
    <row r="18" spans="1:15" x14ac:dyDescent="0.25">
      <c r="A18" s="2"/>
      <c r="B18" s="2"/>
      <c r="C18" s="2"/>
      <c r="D18" s="2"/>
      <c r="E18" s="2"/>
      <c r="F18" s="2"/>
      <c r="G18" s="2"/>
      <c r="H18" s="5"/>
      <c r="I18" s="5"/>
      <c r="J18" s="5"/>
      <c r="K18" s="5"/>
    </row>
    <row r="19" spans="1:15" x14ac:dyDescent="0.25">
      <c r="A19" s="2"/>
      <c r="B19" s="2"/>
      <c r="C19" s="2"/>
      <c r="D19" s="2"/>
      <c r="E19" s="2" t="s">
        <v>3</v>
      </c>
      <c r="F19" s="2"/>
      <c r="G19" s="2"/>
      <c r="H19" s="5"/>
      <c r="I19" s="5"/>
      <c r="J19" s="5"/>
      <c r="K19" s="5"/>
    </row>
    <row r="20" spans="1:15" x14ac:dyDescent="0.25">
      <c r="A20" s="2" t="s">
        <v>6</v>
      </c>
      <c r="B20" s="2"/>
      <c r="C20" s="3" t="s">
        <v>8</v>
      </c>
      <c r="D20" s="3" t="s">
        <v>9</v>
      </c>
      <c r="E20" s="2" t="s">
        <v>10</v>
      </c>
      <c r="F20" s="2" t="s">
        <v>11</v>
      </c>
      <c r="G20" s="2" t="s">
        <v>12</v>
      </c>
      <c r="H20" s="5" t="s">
        <v>7</v>
      </c>
      <c r="I20" s="5" t="s">
        <v>31</v>
      </c>
      <c r="J20" s="5" t="s">
        <v>32</v>
      </c>
      <c r="K20" s="5" t="s">
        <v>33</v>
      </c>
      <c r="M20" s="5" t="s">
        <v>97</v>
      </c>
      <c r="N20" s="5" t="s">
        <v>100</v>
      </c>
      <c r="O20" s="5" t="s">
        <v>101</v>
      </c>
    </row>
    <row r="21" spans="1:15" x14ac:dyDescent="0.25">
      <c r="A21" s="2"/>
      <c r="B21" s="2" t="s">
        <v>0</v>
      </c>
      <c r="C21" s="2">
        <v>98.8</v>
      </c>
      <c r="D21" s="2">
        <v>98.8</v>
      </c>
      <c r="E21" s="2">
        <v>98.7</v>
      </c>
      <c r="F21" s="2">
        <v>98.6</v>
      </c>
      <c r="G21" s="2">
        <v>98.6</v>
      </c>
      <c r="H21" s="5" t="s">
        <v>72</v>
      </c>
      <c r="I21" s="5">
        <f>AVERAGE(C21:G21)</f>
        <v>98.7</v>
      </c>
      <c r="J21" s="5">
        <f>STDEV(C21:G21)</f>
        <v>0.10000000000000142</v>
      </c>
      <c r="K21" s="5">
        <f>VAR(C21:G21)</f>
        <v>1.0000000000000285E-2</v>
      </c>
      <c r="M21">
        <f>AVERAGE(C21:G26)</f>
        <v>101.15000000000002</v>
      </c>
      <c r="N21">
        <f>STDEV(C21:G26)</f>
        <v>3.5654230295029992</v>
      </c>
      <c r="O21">
        <f>VAR(C21:G26)</f>
        <v>12.712241379310344</v>
      </c>
    </row>
    <row r="22" spans="1:15" x14ac:dyDescent="0.25">
      <c r="A22" s="2"/>
      <c r="B22" s="2" t="s">
        <v>13</v>
      </c>
      <c r="C22" s="2">
        <v>99</v>
      </c>
      <c r="D22" s="2">
        <v>99</v>
      </c>
      <c r="E22" s="2">
        <v>98.9</v>
      </c>
      <c r="F22" s="2">
        <v>98.9</v>
      </c>
      <c r="G22" s="2">
        <v>98.8</v>
      </c>
      <c r="H22" s="5" t="s">
        <v>73</v>
      </c>
      <c r="I22" s="5">
        <f t="shared" ref="I22:I26" si="6">AVERAGE(C22:G22)</f>
        <v>98.919999999999987</v>
      </c>
      <c r="J22" s="5">
        <f t="shared" ref="J22:J26" si="7">STDEV(C22:G22)</f>
        <v>8.3666002653407887E-2</v>
      </c>
      <c r="K22" s="5">
        <f t="shared" ref="K22:K26" si="8">VAR(C22:G22)</f>
        <v>7.0000000000000565E-3</v>
      </c>
    </row>
    <row r="23" spans="1:15" x14ac:dyDescent="0.25">
      <c r="A23" s="2"/>
      <c r="B23" s="2" t="s">
        <v>14</v>
      </c>
      <c r="C23" s="2">
        <v>99.7</v>
      </c>
      <c r="D23" s="2">
        <v>99.6</v>
      </c>
      <c r="E23" s="2">
        <v>99.6</v>
      </c>
      <c r="F23" s="2">
        <v>99.1</v>
      </c>
      <c r="G23" s="2">
        <v>98.9</v>
      </c>
      <c r="H23" s="5" t="s">
        <v>74</v>
      </c>
      <c r="I23" s="5">
        <f t="shared" si="6"/>
        <v>99.38</v>
      </c>
      <c r="J23" s="5">
        <f t="shared" si="7"/>
        <v>0.35637059362410728</v>
      </c>
      <c r="K23" s="5">
        <f t="shared" si="8"/>
        <v>0.12699999999999861</v>
      </c>
    </row>
    <row r="24" spans="1:15" x14ac:dyDescent="0.25">
      <c r="A24" s="2"/>
      <c r="B24" s="2" t="s">
        <v>15</v>
      </c>
      <c r="C24" s="2">
        <v>101.2</v>
      </c>
      <c r="D24" s="2">
        <v>101.1</v>
      </c>
      <c r="E24" s="2">
        <v>101</v>
      </c>
      <c r="F24" s="2">
        <v>101</v>
      </c>
      <c r="G24" s="2">
        <v>100.9</v>
      </c>
      <c r="H24" s="5" t="s">
        <v>136</v>
      </c>
      <c r="I24" s="5">
        <f t="shared" si="6"/>
        <v>101.04</v>
      </c>
      <c r="J24" s="5">
        <f t="shared" si="7"/>
        <v>0.11401754250991229</v>
      </c>
      <c r="K24" s="5">
        <f t="shared" si="8"/>
        <v>1.2999999999999658E-2</v>
      </c>
    </row>
    <row r="25" spans="1:15" x14ac:dyDescent="0.25">
      <c r="A25" s="2"/>
      <c r="B25" s="2" t="s">
        <v>98</v>
      </c>
      <c r="C25" s="2">
        <v>100.7</v>
      </c>
      <c r="D25" s="2">
        <v>100</v>
      </c>
      <c r="E25" s="2">
        <v>100.4</v>
      </c>
      <c r="F25" s="2">
        <v>100</v>
      </c>
      <c r="G25" s="2">
        <v>99.4</v>
      </c>
      <c r="H25" s="5" t="s">
        <v>137</v>
      </c>
      <c r="I25" s="5">
        <f t="shared" si="6"/>
        <v>100.1</v>
      </c>
      <c r="J25" s="5">
        <f t="shared" si="7"/>
        <v>0.48989794855663532</v>
      </c>
      <c r="K25" s="5">
        <f t="shared" si="8"/>
        <v>0.23999999999999971</v>
      </c>
    </row>
    <row r="26" spans="1:15" x14ac:dyDescent="0.25">
      <c r="A26" s="2"/>
      <c r="B26" s="6" t="s">
        <v>99</v>
      </c>
      <c r="C26" s="2">
        <v>109.3</v>
      </c>
      <c r="D26" s="2">
        <v>109.3</v>
      </c>
      <c r="E26" s="2">
        <v>108.8</v>
      </c>
      <c r="F26" s="2">
        <v>108.5</v>
      </c>
      <c r="G26" s="2">
        <v>107.9</v>
      </c>
      <c r="H26" s="5" t="s">
        <v>164</v>
      </c>
      <c r="I26" s="5">
        <f t="shared" si="6"/>
        <v>108.75999999999999</v>
      </c>
      <c r="J26" s="5">
        <f t="shared" si="7"/>
        <v>0.58991524815010166</v>
      </c>
      <c r="K26" s="5">
        <f t="shared" si="8"/>
        <v>0.34799999999999598</v>
      </c>
    </row>
    <row r="27" spans="1:15" x14ac:dyDescent="0.25">
      <c r="A27" s="2"/>
      <c r="B27" s="2"/>
      <c r="C27" s="2"/>
      <c r="D27" s="2"/>
      <c r="E27" s="2"/>
      <c r="F27" s="2"/>
      <c r="G27" s="2"/>
      <c r="H27" s="5"/>
      <c r="I27" s="5"/>
      <c r="J27" s="5"/>
      <c r="K27" s="5"/>
    </row>
    <row r="28" spans="1:15" x14ac:dyDescent="0.25">
      <c r="A28" s="2"/>
      <c r="B28" s="2"/>
      <c r="C28" s="2"/>
      <c r="D28" s="2"/>
      <c r="E28" s="2" t="s">
        <v>4</v>
      </c>
      <c r="F28" s="2"/>
      <c r="G28" s="2"/>
      <c r="H28" s="5"/>
      <c r="I28" s="5"/>
      <c r="J28" s="5"/>
      <c r="K28" s="5"/>
    </row>
    <row r="29" spans="1:15" x14ac:dyDescent="0.25">
      <c r="A29" s="2" t="s">
        <v>6</v>
      </c>
      <c r="B29" s="2"/>
      <c r="C29" s="3" t="s">
        <v>8</v>
      </c>
      <c r="D29" s="3" t="s">
        <v>9</v>
      </c>
      <c r="E29" s="2" t="s">
        <v>10</v>
      </c>
      <c r="F29" s="2" t="s">
        <v>11</v>
      </c>
      <c r="G29" s="2" t="s">
        <v>12</v>
      </c>
      <c r="H29" s="5" t="s">
        <v>7</v>
      </c>
      <c r="I29" s="5" t="s">
        <v>31</v>
      </c>
      <c r="J29" s="5" t="s">
        <v>32</v>
      </c>
      <c r="K29" s="5" t="s">
        <v>33</v>
      </c>
      <c r="M29" s="5" t="s">
        <v>97</v>
      </c>
      <c r="N29" s="5" t="s">
        <v>100</v>
      </c>
      <c r="O29" s="5" t="s">
        <v>101</v>
      </c>
    </row>
    <row r="30" spans="1:15" x14ac:dyDescent="0.25">
      <c r="A30" s="2"/>
      <c r="B30" s="2" t="s">
        <v>0</v>
      </c>
      <c r="C30" s="2">
        <v>98.2</v>
      </c>
      <c r="D30" s="2">
        <v>98.2</v>
      </c>
      <c r="E30" s="2">
        <v>98.3</v>
      </c>
      <c r="F30" s="2">
        <v>98.4</v>
      </c>
      <c r="G30" s="2">
        <v>98.4</v>
      </c>
      <c r="H30" s="5" t="s">
        <v>75</v>
      </c>
      <c r="I30" s="5">
        <f>AVERAGE(C30:G30)</f>
        <v>98.3</v>
      </c>
      <c r="J30" s="5">
        <f>STDEV(C30:G30)</f>
        <v>0.10000000000000142</v>
      </c>
      <c r="K30" s="5">
        <f>VAR(C30:G30)</f>
        <v>1.0000000000000285E-2</v>
      </c>
      <c r="M30">
        <f>AVERAGE(C30:G35)</f>
        <v>99.223333333333343</v>
      </c>
      <c r="N30">
        <f>STDEV(C30:G35)</f>
        <v>1.9855830956887837</v>
      </c>
      <c r="O30">
        <f>VAR(C30:G35)</f>
        <v>3.9425402298850538</v>
      </c>
    </row>
    <row r="31" spans="1:15" x14ac:dyDescent="0.25">
      <c r="A31" s="2"/>
      <c r="B31" s="2" t="s">
        <v>13</v>
      </c>
      <c r="C31" s="2">
        <v>101.6</v>
      </c>
      <c r="D31" s="2">
        <v>101.6</v>
      </c>
      <c r="E31" s="2">
        <v>101.7</v>
      </c>
      <c r="F31" s="2">
        <v>102.2</v>
      </c>
      <c r="G31" s="2">
        <v>102.2</v>
      </c>
      <c r="H31" s="5" t="s">
        <v>76</v>
      </c>
      <c r="I31" s="5">
        <f t="shared" ref="I31:I35" si="9">AVERAGE(C31:G31)</f>
        <v>101.85999999999999</v>
      </c>
      <c r="J31" s="5">
        <f t="shared" ref="J31:J35" si="10">STDEV(C31:G31)</f>
        <v>0.31304951684997406</v>
      </c>
      <c r="K31" s="5">
        <v>3.0000000000000001E-3</v>
      </c>
    </row>
    <row r="32" spans="1:15" x14ac:dyDescent="0.25">
      <c r="A32" s="2"/>
      <c r="B32" s="2" t="s">
        <v>14</v>
      </c>
      <c r="C32" s="2">
        <v>98.6</v>
      </c>
      <c r="D32" s="2">
        <v>99</v>
      </c>
      <c r="E32" s="2">
        <v>99.4</v>
      </c>
      <c r="F32" s="2">
        <v>99.5</v>
      </c>
      <c r="G32" s="2">
        <v>99.5</v>
      </c>
      <c r="H32" s="5" t="s">
        <v>77</v>
      </c>
      <c r="I32" s="5">
        <f t="shared" si="9"/>
        <v>99.2</v>
      </c>
      <c r="J32" s="5">
        <f t="shared" si="10"/>
        <v>0.39370039370059345</v>
      </c>
      <c r="K32" s="5">
        <v>6.5000000000000002E-2</v>
      </c>
    </row>
    <row r="33" spans="1:15" x14ac:dyDescent="0.25">
      <c r="A33" s="2"/>
      <c r="B33" s="2" t="s">
        <v>15</v>
      </c>
      <c r="C33">
        <v>99.6</v>
      </c>
      <c r="D33">
        <v>103.4</v>
      </c>
      <c r="E33">
        <v>98.3</v>
      </c>
      <c r="F33">
        <v>97.4</v>
      </c>
      <c r="G33">
        <v>99.9</v>
      </c>
      <c r="H33" s="4" t="s">
        <v>140</v>
      </c>
      <c r="I33" s="5">
        <f t="shared" si="9"/>
        <v>99.72</v>
      </c>
      <c r="J33" s="5">
        <f t="shared" si="10"/>
        <v>2.2906331002585305</v>
      </c>
      <c r="K33" s="5">
        <v>6.5000000000000002E-2</v>
      </c>
    </row>
    <row r="34" spans="1:15" x14ac:dyDescent="0.25">
      <c r="A34" s="2"/>
      <c r="B34" s="2" t="s">
        <v>98</v>
      </c>
      <c r="C34" s="2">
        <v>95.9</v>
      </c>
      <c r="D34" s="2">
        <v>95.9</v>
      </c>
      <c r="E34" s="2">
        <v>96.5</v>
      </c>
      <c r="F34" s="2">
        <v>96</v>
      </c>
      <c r="G34" s="2">
        <v>96.4</v>
      </c>
      <c r="H34" s="5" t="s">
        <v>147</v>
      </c>
      <c r="I34" s="5">
        <f t="shared" si="9"/>
        <v>96.140000000000015</v>
      </c>
      <c r="J34" s="5">
        <f t="shared" si="10"/>
        <v>0.28809720581775755</v>
      </c>
      <c r="K34" s="5">
        <v>6.5000000000000002E-2</v>
      </c>
    </row>
    <row r="35" spans="1:15" x14ac:dyDescent="0.25">
      <c r="A35" s="2"/>
      <c r="B35" s="2" t="s">
        <v>99</v>
      </c>
      <c r="C35" s="2">
        <v>99.9</v>
      </c>
      <c r="D35" s="2">
        <v>100</v>
      </c>
      <c r="E35" s="2">
        <v>100.2</v>
      </c>
      <c r="F35" s="2">
        <v>100.1</v>
      </c>
      <c r="G35" s="2">
        <v>100.4</v>
      </c>
      <c r="H35" s="5" t="s">
        <v>148</v>
      </c>
      <c r="I35" s="5">
        <f t="shared" si="9"/>
        <v>100.12</v>
      </c>
      <c r="J35" s="5">
        <f t="shared" si="10"/>
        <v>0.19235384061671432</v>
      </c>
      <c r="K35" s="5">
        <v>6.5000000000000002E-2</v>
      </c>
    </row>
    <row r="36" spans="1:15" x14ac:dyDescent="0.25">
      <c r="A36" s="2"/>
      <c r="B36" s="2"/>
      <c r="C36" s="2"/>
      <c r="D36" s="2"/>
      <c r="E36" s="2"/>
      <c r="F36" s="2"/>
      <c r="G36" s="2"/>
      <c r="H36" s="5"/>
      <c r="I36" s="5"/>
      <c r="J36" s="5"/>
      <c r="K36" s="5"/>
    </row>
    <row r="37" spans="1:15" x14ac:dyDescent="0.25">
      <c r="A37" s="2"/>
      <c r="B37" s="2"/>
      <c r="C37" s="2"/>
      <c r="D37" s="2"/>
      <c r="E37" s="2" t="s">
        <v>5</v>
      </c>
      <c r="F37" s="2"/>
      <c r="G37" s="2"/>
      <c r="H37" s="5"/>
      <c r="I37" s="5"/>
      <c r="J37" s="5"/>
      <c r="K37" s="5"/>
    </row>
    <row r="38" spans="1:15" x14ac:dyDescent="0.25">
      <c r="A38" s="2" t="s">
        <v>6</v>
      </c>
      <c r="B38" s="2"/>
      <c r="C38" s="3" t="s">
        <v>8</v>
      </c>
      <c r="D38" s="3" t="s">
        <v>9</v>
      </c>
      <c r="E38" s="2" t="s">
        <v>10</v>
      </c>
      <c r="F38" s="2" t="s">
        <v>11</v>
      </c>
      <c r="G38" s="2" t="s">
        <v>12</v>
      </c>
      <c r="H38" s="5" t="s">
        <v>7</v>
      </c>
      <c r="I38" s="5" t="s">
        <v>31</v>
      </c>
      <c r="J38" s="5" t="s">
        <v>32</v>
      </c>
      <c r="K38" s="5" t="s">
        <v>33</v>
      </c>
      <c r="M38" s="5" t="s">
        <v>97</v>
      </c>
      <c r="N38" s="5" t="s">
        <v>100</v>
      </c>
      <c r="O38" s="5" t="s">
        <v>101</v>
      </c>
    </row>
    <row r="39" spans="1:15" x14ac:dyDescent="0.25">
      <c r="A39" s="2"/>
      <c r="B39" s="2" t="s">
        <v>0</v>
      </c>
      <c r="C39" s="2">
        <v>104.2</v>
      </c>
      <c r="D39" s="2">
        <v>104.1</v>
      </c>
      <c r="E39" s="2">
        <v>104.3</v>
      </c>
      <c r="F39" s="2">
        <v>101.1</v>
      </c>
      <c r="G39" s="2">
        <v>103.6</v>
      </c>
      <c r="H39" s="5" t="s">
        <v>78</v>
      </c>
      <c r="I39" s="5">
        <f>AVERAGE(C39:G39)</f>
        <v>103.46000000000001</v>
      </c>
      <c r="J39" s="5">
        <f>STDEV(C39:G39)</f>
        <v>1.3464768843169959</v>
      </c>
      <c r="K39" s="5">
        <f>VAR(C39:G39)</f>
        <v>1.8130000000000044</v>
      </c>
      <c r="M39">
        <f>AVERAGE(C39:G44)</f>
        <v>102.11666666666669</v>
      </c>
      <c r="N39">
        <f>STDEV(C39:G44)</f>
        <v>4.6136292344144509</v>
      </c>
      <c r="O39">
        <f>VAR(C39:F44)</f>
        <v>21.060851449275361</v>
      </c>
    </row>
    <row r="40" spans="1:15" x14ac:dyDescent="0.25">
      <c r="A40" s="2"/>
      <c r="B40" s="2" t="s">
        <v>13</v>
      </c>
      <c r="C40" s="2">
        <v>100.5</v>
      </c>
      <c r="D40" s="2">
        <v>97.9</v>
      </c>
      <c r="E40" s="2">
        <v>96.9</v>
      </c>
      <c r="F40" s="2">
        <v>96.5</v>
      </c>
      <c r="G40" s="2">
        <v>96.6</v>
      </c>
      <c r="H40" s="5" t="s">
        <v>79</v>
      </c>
      <c r="I40" s="5">
        <f t="shared" ref="I40:I44" si="11">AVERAGE(C40:G40)</f>
        <v>97.679999999999993</v>
      </c>
      <c r="J40" s="5">
        <f t="shared" ref="J40:J44" si="12">STDEV(C40:G40)</f>
        <v>1.6709278859364343</v>
      </c>
      <c r="K40" s="5">
        <f t="shared" ref="K40:K44" si="13">VAR(C40:G40)</f>
        <v>2.7920000000000016</v>
      </c>
    </row>
    <row r="41" spans="1:15" x14ac:dyDescent="0.25">
      <c r="A41" s="2"/>
      <c r="B41" s="2" t="s">
        <v>14</v>
      </c>
      <c r="C41" s="2">
        <v>97.6</v>
      </c>
      <c r="D41" s="2">
        <v>97.8</v>
      </c>
      <c r="E41" s="2">
        <v>97.6</v>
      </c>
      <c r="F41" s="2">
        <v>99.6</v>
      </c>
      <c r="G41" s="2">
        <v>97.9</v>
      </c>
      <c r="H41" s="5" t="s">
        <v>80</v>
      </c>
      <c r="I41" s="5">
        <f t="shared" si="11"/>
        <v>98.1</v>
      </c>
      <c r="J41" s="5">
        <f t="shared" si="12"/>
        <v>0.84852813742385613</v>
      </c>
      <c r="K41" s="5">
        <f t="shared" si="13"/>
        <v>0.71999999999999842</v>
      </c>
    </row>
    <row r="42" spans="1:15" x14ac:dyDescent="0.25">
      <c r="A42" s="2"/>
      <c r="B42" s="2" t="s">
        <v>15</v>
      </c>
      <c r="C42" s="2">
        <v>103</v>
      </c>
      <c r="D42" s="2">
        <v>101</v>
      </c>
      <c r="E42" s="2">
        <v>101.4</v>
      </c>
      <c r="F42" s="2">
        <v>101</v>
      </c>
      <c r="G42" s="2">
        <v>102</v>
      </c>
      <c r="H42" s="5" t="s">
        <v>176</v>
      </c>
      <c r="I42" s="5">
        <f t="shared" si="11"/>
        <v>101.67999999999999</v>
      </c>
      <c r="J42" s="5">
        <f t="shared" si="12"/>
        <v>0.84380092438915899</v>
      </c>
      <c r="K42" s="5">
        <f t="shared" si="13"/>
        <v>0.71199999999999919</v>
      </c>
    </row>
    <row r="43" spans="1:15" x14ac:dyDescent="0.25">
      <c r="B43" s="2" t="s">
        <v>98</v>
      </c>
      <c r="C43" s="2">
        <v>112.2</v>
      </c>
      <c r="D43" s="2">
        <v>110.8</v>
      </c>
      <c r="E43" s="2">
        <v>110</v>
      </c>
      <c r="F43" s="2">
        <v>110.8</v>
      </c>
      <c r="G43" s="2">
        <v>111.1</v>
      </c>
      <c r="H43" s="5" t="s">
        <v>175</v>
      </c>
      <c r="I43" s="5">
        <f t="shared" si="11"/>
        <v>110.97999999999999</v>
      </c>
      <c r="J43" s="5">
        <f t="shared" si="12"/>
        <v>0.79498427657407278</v>
      </c>
      <c r="K43" s="5">
        <f t="shared" si="13"/>
        <v>0.63200000000000189</v>
      </c>
    </row>
    <row r="44" spans="1:15" x14ac:dyDescent="0.25">
      <c r="B44" s="2" t="s">
        <v>99</v>
      </c>
      <c r="C44" s="2">
        <v>100.8</v>
      </c>
      <c r="D44" s="2">
        <v>101</v>
      </c>
      <c r="E44" s="2">
        <v>100.6</v>
      </c>
      <c r="F44" s="2">
        <v>100.8</v>
      </c>
      <c r="G44" s="2">
        <v>100.8</v>
      </c>
      <c r="H44" s="5" t="s">
        <v>163</v>
      </c>
      <c r="I44" s="5">
        <f t="shared" si="11"/>
        <v>100.8</v>
      </c>
      <c r="J44" s="5">
        <f t="shared" si="12"/>
        <v>0.14142135623731153</v>
      </c>
      <c r="K44" s="5">
        <f t="shared" si="13"/>
        <v>2.0000000000000569E-2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6" workbookViewId="0">
      <selection activeCell="N10" sqref="N10"/>
    </sheetView>
  </sheetViews>
  <sheetFormatPr defaultColWidth="11" defaultRowHeight="15.75" x14ac:dyDescent="0.25"/>
  <cols>
    <col min="1" max="1" width="12.5" bestFit="1" customWidth="1"/>
    <col min="2" max="2" width="14" bestFit="1" customWidth="1"/>
    <col min="8" max="8" width="11.625" bestFit="1" customWidth="1"/>
    <col min="10" max="10" width="17.125" bestFit="1" customWidth="1"/>
    <col min="13" max="13" width="12.375" bestFit="1" customWidth="1"/>
    <col min="14" max="14" width="23.5" bestFit="1" customWidth="1"/>
    <col min="15" max="15" width="14.875" bestFit="1" customWidth="1"/>
  </cols>
  <sheetData>
    <row r="1" spans="1:15" x14ac:dyDescent="0.25">
      <c r="A1" s="2"/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15" x14ac:dyDescent="0.25">
      <c r="A2" s="2" t="s">
        <v>6</v>
      </c>
      <c r="B2" s="2"/>
      <c r="C2" s="3" t="s">
        <v>8</v>
      </c>
      <c r="D2" s="3" t="s">
        <v>9</v>
      </c>
      <c r="E2" s="2" t="s">
        <v>10</v>
      </c>
      <c r="F2" s="2" t="s">
        <v>11</v>
      </c>
      <c r="G2" s="2" t="s">
        <v>12</v>
      </c>
      <c r="H2" s="5" t="s">
        <v>7</v>
      </c>
      <c r="I2" s="5" t="s">
        <v>31</v>
      </c>
      <c r="J2" s="5" t="s">
        <v>32</v>
      </c>
      <c r="K2" s="5" t="s">
        <v>33</v>
      </c>
      <c r="M2" s="5" t="s">
        <v>97</v>
      </c>
      <c r="N2" s="5" t="s">
        <v>100</v>
      </c>
      <c r="O2" s="5" t="s">
        <v>101</v>
      </c>
    </row>
    <row r="3" spans="1:15" x14ac:dyDescent="0.25">
      <c r="A3" s="2"/>
      <c r="B3" s="2" t="s">
        <v>0</v>
      </c>
      <c r="C3" s="2">
        <v>99.1</v>
      </c>
      <c r="D3" s="2">
        <v>98.9</v>
      </c>
      <c r="E3" s="2">
        <v>98.8</v>
      </c>
      <c r="F3" s="2">
        <v>98.8</v>
      </c>
      <c r="G3" s="2">
        <v>98.7</v>
      </c>
      <c r="H3" s="5" t="s">
        <v>81</v>
      </c>
      <c r="I3" s="5">
        <f>AVERAGE(C3:G3)</f>
        <v>98.86</v>
      </c>
      <c r="J3" s="5">
        <f>STDEV(C3:G3)</f>
        <v>0.15165750888102894</v>
      </c>
      <c r="K3" s="5">
        <f>VAR(C3:G3)</f>
        <v>2.2999999999999375E-2</v>
      </c>
      <c r="M3">
        <f>AVERAGE(C3:G8)</f>
        <v>99.033333333333346</v>
      </c>
      <c r="N3">
        <f>STDEV(C3:G8)</f>
        <v>2.5788708212401161</v>
      </c>
      <c r="O3">
        <f>VAR(C3:G8)</f>
        <v>6.6505747126436718</v>
      </c>
    </row>
    <row r="4" spans="1:15" x14ac:dyDescent="0.25">
      <c r="A4" s="2"/>
      <c r="B4" s="2" t="s">
        <v>13</v>
      </c>
      <c r="C4" s="2">
        <v>96.2</v>
      </c>
      <c r="D4" s="2">
        <v>96.2</v>
      </c>
      <c r="E4" s="2">
        <v>96.1</v>
      </c>
      <c r="F4" s="2">
        <v>95.8</v>
      </c>
      <c r="G4" s="2">
        <v>95.8</v>
      </c>
      <c r="H4" s="5" t="s">
        <v>82</v>
      </c>
      <c r="I4" s="5">
        <f t="shared" ref="I4:I8" si="0">AVERAGE(C4:G4)</f>
        <v>96.02000000000001</v>
      </c>
      <c r="J4" s="5">
        <f t="shared" ref="J4:J8" si="1">STDEV(C4:G4)</f>
        <v>0.20493901531919417</v>
      </c>
      <c r="K4" s="5">
        <f t="shared" ref="K4:K8" si="2">VAR(C4:G4)</f>
        <v>4.2000000000000905E-2</v>
      </c>
    </row>
    <row r="5" spans="1:15" x14ac:dyDescent="0.25">
      <c r="A5" s="2"/>
      <c r="B5" s="2" t="s">
        <v>14</v>
      </c>
      <c r="C5" s="2">
        <v>99</v>
      </c>
      <c r="D5" s="2">
        <v>99</v>
      </c>
      <c r="E5" s="2">
        <v>99</v>
      </c>
      <c r="F5" s="2">
        <v>98.9</v>
      </c>
      <c r="G5" s="2">
        <v>98.9</v>
      </c>
      <c r="H5" s="5" t="s">
        <v>83</v>
      </c>
      <c r="I5" s="5">
        <f t="shared" si="0"/>
        <v>98.96</v>
      </c>
      <c r="J5" s="5">
        <f t="shared" si="1"/>
        <v>5.4772255750513497E-2</v>
      </c>
      <c r="K5" s="5">
        <f t="shared" si="2"/>
        <v>2.9999999999996592E-3</v>
      </c>
    </row>
    <row r="6" spans="1:15" x14ac:dyDescent="0.25">
      <c r="A6" s="2"/>
      <c r="B6" s="2" t="s">
        <v>15</v>
      </c>
      <c r="C6" s="2">
        <v>96.5</v>
      </c>
      <c r="D6" s="2">
        <v>96.4</v>
      </c>
      <c r="E6" s="2">
        <v>96.3</v>
      </c>
      <c r="F6" s="2">
        <v>96.3</v>
      </c>
      <c r="G6" s="2">
        <v>96.4</v>
      </c>
      <c r="H6" s="5" t="s">
        <v>84</v>
      </c>
      <c r="I6" s="5">
        <f t="shared" si="0"/>
        <v>96.38</v>
      </c>
      <c r="J6" s="5">
        <f t="shared" si="1"/>
        <v>8.3666002653409594E-2</v>
      </c>
      <c r="K6" s="5">
        <f t="shared" si="2"/>
        <v>7.0000000000003402E-3</v>
      </c>
    </row>
    <row r="7" spans="1:15" x14ac:dyDescent="0.25">
      <c r="A7" s="2"/>
      <c r="B7" s="2" t="s">
        <v>98</v>
      </c>
      <c r="C7" s="2">
        <v>99.8</v>
      </c>
      <c r="D7" s="2">
        <v>100.5</v>
      </c>
      <c r="E7" s="2">
        <v>100.6</v>
      </c>
      <c r="F7" s="2">
        <v>100.3</v>
      </c>
      <c r="G7" s="2">
        <v>101.1</v>
      </c>
      <c r="H7" s="5" t="s">
        <v>114</v>
      </c>
      <c r="I7" s="5">
        <f t="shared" si="0"/>
        <v>100.46</v>
      </c>
      <c r="J7" s="5">
        <f t="shared" si="1"/>
        <v>0.47222875812470266</v>
      </c>
      <c r="K7" s="5">
        <f t="shared" si="2"/>
        <v>0.22299999999999895</v>
      </c>
    </row>
    <row r="8" spans="1:15" x14ac:dyDescent="0.25">
      <c r="A8" s="2"/>
      <c r="B8" s="2" t="s">
        <v>99</v>
      </c>
      <c r="C8" s="2">
        <v>103.6</v>
      </c>
      <c r="D8" s="2">
        <v>103.5</v>
      </c>
      <c r="E8" s="2">
        <v>103.6</v>
      </c>
      <c r="F8" s="2">
        <v>103.6</v>
      </c>
      <c r="G8" s="2">
        <v>103.3</v>
      </c>
      <c r="H8" s="5" t="s">
        <v>115</v>
      </c>
      <c r="I8" s="5">
        <f t="shared" si="0"/>
        <v>103.51999999999998</v>
      </c>
      <c r="J8" s="5">
        <f t="shared" si="1"/>
        <v>0.13038404810405155</v>
      </c>
      <c r="K8" s="5">
        <f t="shared" si="2"/>
        <v>1.699999999999963E-2</v>
      </c>
    </row>
    <row r="9" spans="1:15" x14ac:dyDescent="0.25">
      <c r="A9" s="2"/>
      <c r="B9" s="2"/>
      <c r="C9" s="2"/>
      <c r="D9" s="2"/>
      <c r="E9" s="2"/>
      <c r="F9" s="2"/>
      <c r="G9" s="2"/>
      <c r="H9" s="5"/>
      <c r="I9" s="5"/>
      <c r="J9" s="5"/>
      <c r="K9" s="5"/>
    </row>
    <row r="10" spans="1:15" x14ac:dyDescent="0.25">
      <c r="A10" s="2"/>
      <c r="B10" s="2"/>
      <c r="C10" s="2"/>
      <c r="D10" s="2"/>
      <c r="E10" s="2" t="s">
        <v>2</v>
      </c>
      <c r="F10" s="2"/>
      <c r="G10" s="2"/>
      <c r="H10" s="5"/>
      <c r="I10" s="5"/>
      <c r="J10" s="5"/>
      <c r="K10" s="5"/>
    </row>
    <row r="11" spans="1:15" x14ac:dyDescent="0.25">
      <c r="A11" s="2" t="s">
        <v>6</v>
      </c>
      <c r="B11" s="2"/>
      <c r="C11" s="3" t="s">
        <v>8</v>
      </c>
      <c r="D11" s="3" t="s">
        <v>9</v>
      </c>
      <c r="E11" s="2" t="s">
        <v>10</v>
      </c>
      <c r="F11" s="2" t="s">
        <v>11</v>
      </c>
      <c r="G11" s="2" t="s">
        <v>12</v>
      </c>
      <c r="H11" s="5" t="s">
        <v>7</v>
      </c>
      <c r="I11" s="5" t="s">
        <v>31</v>
      </c>
      <c r="J11" s="5" t="s">
        <v>32</v>
      </c>
      <c r="K11" s="5" t="s">
        <v>33</v>
      </c>
      <c r="M11" s="5" t="s">
        <v>97</v>
      </c>
      <c r="N11" s="5" t="s">
        <v>100</v>
      </c>
      <c r="O11" s="5" t="s">
        <v>101</v>
      </c>
    </row>
    <row r="12" spans="1:15" x14ac:dyDescent="0.25">
      <c r="A12" s="2"/>
      <c r="B12" s="2" t="s">
        <v>0</v>
      </c>
      <c r="C12" s="7">
        <v>101.5</v>
      </c>
      <c r="D12" s="7">
        <v>101.4</v>
      </c>
      <c r="E12" s="7">
        <v>101.7</v>
      </c>
      <c r="F12" s="7">
        <v>101.4</v>
      </c>
      <c r="G12" s="7">
        <v>107.4</v>
      </c>
      <c r="H12" s="5" t="s">
        <v>174</v>
      </c>
      <c r="I12" s="5">
        <f>AVERAGE(C12:G12)</f>
        <v>102.67999999999999</v>
      </c>
      <c r="J12" s="5">
        <f>STDEV(C12:G12)</f>
        <v>2.6414011433328342</v>
      </c>
      <c r="K12" s="5">
        <f>VAR(C12:G12)</f>
        <v>6.9770000000000039</v>
      </c>
      <c r="M12">
        <f>AVERAGE(C12:G17)</f>
        <v>97.246666666666712</v>
      </c>
      <c r="N12">
        <f>STDEV(C12:G17)</f>
        <v>4.5661976435038634</v>
      </c>
      <c r="O12">
        <f>VAR(C12:G17)</f>
        <v>20.850160919540233</v>
      </c>
    </row>
    <row r="13" spans="1:15" x14ac:dyDescent="0.25">
      <c r="A13" s="2"/>
      <c r="B13" s="2" t="s">
        <v>13</v>
      </c>
      <c r="C13" s="2">
        <v>91.3</v>
      </c>
      <c r="D13" s="2">
        <v>95.3</v>
      </c>
      <c r="E13" s="2">
        <v>90.7</v>
      </c>
      <c r="F13" s="2">
        <v>90.5</v>
      </c>
      <c r="G13" s="2">
        <v>90.1</v>
      </c>
      <c r="H13" s="5" t="s">
        <v>85</v>
      </c>
      <c r="I13" s="5">
        <f>AVERAGE(C13:G13)</f>
        <v>91.58</v>
      </c>
      <c r="J13" s="5">
        <f>STDEV(C13:G13)</f>
        <v>2.1241468875762801</v>
      </c>
      <c r="K13" s="5">
        <f>VAR(C13:G13)</f>
        <v>4.5119999999999978</v>
      </c>
    </row>
    <row r="14" spans="1:15" x14ac:dyDescent="0.25">
      <c r="A14" s="2"/>
      <c r="B14" s="2" t="s">
        <v>14</v>
      </c>
      <c r="C14" s="2">
        <v>96.6</v>
      </c>
      <c r="D14" s="2">
        <v>96.5</v>
      </c>
      <c r="E14" s="2">
        <v>96.4</v>
      </c>
      <c r="F14" s="2">
        <v>96.4</v>
      </c>
      <c r="G14" s="2">
        <v>96.4</v>
      </c>
      <c r="H14" s="5" t="s">
        <v>86</v>
      </c>
      <c r="I14" s="5">
        <f>AVERAGE(C14:G14)</f>
        <v>96.46</v>
      </c>
      <c r="J14" s="5">
        <f>STDEV(C14:G14)</f>
        <v>8.9442719099986495E-2</v>
      </c>
      <c r="K14" s="5">
        <f>VAR(C14:G14)</f>
        <v>7.9999999999990894E-3</v>
      </c>
    </row>
    <row r="15" spans="1:15" x14ac:dyDescent="0.25">
      <c r="A15" s="2"/>
      <c r="B15" s="2" t="s">
        <v>15</v>
      </c>
      <c r="C15" s="2">
        <v>94.4</v>
      </c>
      <c r="D15" s="2">
        <v>94</v>
      </c>
      <c r="E15" s="2">
        <v>93.9</v>
      </c>
      <c r="F15" s="2">
        <v>93.5</v>
      </c>
      <c r="G15" s="2">
        <v>93.9</v>
      </c>
      <c r="H15" s="5" t="s">
        <v>87</v>
      </c>
      <c r="I15" s="5">
        <f>AVERAGE(C15:G15)</f>
        <v>93.940000000000012</v>
      </c>
      <c r="J15" s="5">
        <f>STDEV(C15:G15)</f>
        <v>0.32093613071762594</v>
      </c>
      <c r="K15" s="5">
        <f>VAR(C15:G15)</f>
        <v>0.10300000000000108</v>
      </c>
    </row>
    <row r="16" spans="1:15" x14ac:dyDescent="0.25">
      <c r="A16" s="2"/>
      <c r="B16" s="2" t="s">
        <v>98</v>
      </c>
      <c r="C16" s="2">
        <v>95.9</v>
      </c>
      <c r="D16" s="2">
        <v>95.6</v>
      </c>
      <c r="E16" s="2">
        <v>95.6</v>
      </c>
      <c r="F16" s="2">
        <v>95.5</v>
      </c>
      <c r="G16" s="2">
        <v>95.4</v>
      </c>
      <c r="H16" s="5" t="s">
        <v>124</v>
      </c>
      <c r="I16" s="5">
        <f t="shared" ref="I16:I17" si="3">AVERAGE(C16:G16)</f>
        <v>95.6</v>
      </c>
      <c r="J16" s="5">
        <f t="shared" ref="J16:J17" si="4">STDEV(C16:G16)</f>
        <v>0.18708286933869783</v>
      </c>
      <c r="K16" s="5">
        <f t="shared" ref="K16" si="5">VAR(C16:G16)</f>
        <v>3.5000000000000288E-2</v>
      </c>
    </row>
    <row r="17" spans="1:15" x14ac:dyDescent="0.25">
      <c r="A17" s="2"/>
      <c r="B17" s="2" t="s">
        <v>99</v>
      </c>
      <c r="C17" s="2">
        <v>103.4</v>
      </c>
      <c r="D17" s="2">
        <v>103.3</v>
      </c>
      <c r="E17" s="2">
        <v>103.3</v>
      </c>
      <c r="F17" s="2">
        <v>103.3</v>
      </c>
      <c r="G17" s="2">
        <v>102.8</v>
      </c>
      <c r="H17" s="5" t="s">
        <v>125</v>
      </c>
      <c r="I17" s="5">
        <f t="shared" si="3"/>
        <v>103.22</v>
      </c>
      <c r="J17" s="5">
        <f t="shared" si="4"/>
        <v>0.23874672772626807</v>
      </c>
      <c r="K17" s="5">
        <f>VAR(C17:G17)</f>
        <v>5.7000000000000772E-2</v>
      </c>
    </row>
    <row r="18" spans="1:15" x14ac:dyDescent="0.25">
      <c r="A18" s="2"/>
      <c r="B18" s="2"/>
      <c r="C18" s="2"/>
      <c r="D18" s="2"/>
      <c r="E18" s="2"/>
      <c r="F18" s="2"/>
      <c r="G18" s="2"/>
      <c r="I18" s="5"/>
      <c r="J18" s="5"/>
      <c r="K18" s="5"/>
    </row>
    <row r="19" spans="1:15" x14ac:dyDescent="0.25">
      <c r="A19" s="2"/>
      <c r="B19" s="2"/>
      <c r="C19" s="2"/>
      <c r="D19" s="2"/>
      <c r="E19" s="2" t="s">
        <v>3</v>
      </c>
      <c r="F19" s="2"/>
      <c r="G19" s="2"/>
      <c r="H19" s="5"/>
      <c r="I19" s="5"/>
      <c r="J19" s="5"/>
      <c r="K19" s="5"/>
    </row>
    <row r="20" spans="1:15" x14ac:dyDescent="0.25">
      <c r="A20" s="2" t="s">
        <v>6</v>
      </c>
      <c r="B20" s="2"/>
      <c r="C20" s="3" t="s">
        <v>8</v>
      </c>
      <c r="D20" s="3" t="s">
        <v>9</v>
      </c>
      <c r="E20" s="2" t="s">
        <v>10</v>
      </c>
      <c r="F20" s="2" t="s">
        <v>11</v>
      </c>
      <c r="G20" s="2" t="s">
        <v>12</v>
      </c>
      <c r="H20" s="5" t="s">
        <v>7</v>
      </c>
      <c r="I20" s="5" t="s">
        <v>31</v>
      </c>
      <c r="J20" s="5" t="s">
        <v>32</v>
      </c>
      <c r="K20" s="5" t="s">
        <v>33</v>
      </c>
      <c r="M20" s="5" t="s">
        <v>97</v>
      </c>
      <c r="N20" s="5" t="s">
        <v>100</v>
      </c>
      <c r="O20" s="5" t="s">
        <v>101</v>
      </c>
    </row>
    <row r="21" spans="1:15" x14ac:dyDescent="0.25">
      <c r="A21" s="2"/>
      <c r="B21" s="2" t="s">
        <v>0</v>
      </c>
      <c r="C21" s="2">
        <v>81.8</v>
      </c>
      <c r="D21" s="2">
        <v>81.599999999999994</v>
      </c>
      <c r="E21" s="2">
        <v>81.3</v>
      </c>
      <c r="F21" s="2">
        <v>80.8</v>
      </c>
      <c r="G21" s="2">
        <v>79.5</v>
      </c>
      <c r="H21" s="5" t="s">
        <v>88</v>
      </c>
      <c r="I21" s="5">
        <f>AVERAGE(C21:G21)</f>
        <v>81</v>
      </c>
      <c r="J21" s="5">
        <f>STDEV(C21:G21)</f>
        <v>0.91923881554251019</v>
      </c>
      <c r="K21" s="5">
        <f>VAR(C21:G21)</f>
        <v>0.84499999999999709</v>
      </c>
      <c r="M21">
        <f>AVERAGE(C21:G26)</f>
        <v>94.073333333333323</v>
      </c>
      <c r="N21">
        <f>STDEV(C21:G26)</f>
        <v>8.8853204523095233</v>
      </c>
      <c r="O21">
        <f>VAR(C21:G26)</f>
        <v>78.948919540229909</v>
      </c>
    </row>
    <row r="22" spans="1:15" x14ac:dyDescent="0.25">
      <c r="A22" s="2"/>
      <c r="B22" s="2" t="s">
        <v>13</v>
      </c>
      <c r="C22" s="2">
        <v>99.9</v>
      </c>
      <c r="D22" s="2">
        <v>99.9</v>
      </c>
      <c r="E22" s="2">
        <v>99.9</v>
      </c>
      <c r="F22" s="2">
        <v>99.8</v>
      </c>
      <c r="G22" s="2">
        <v>99.8</v>
      </c>
      <c r="H22" s="5" t="s">
        <v>89</v>
      </c>
      <c r="I22" s="5">
        <f t="shared" ref="I22:I26" si="6">AVERAGE(C22:G22)</f>
        <v>99.860000000000014</v>
      </c>
      <c r="J22" s="5">
        <f t="shared" ref="J22:J26" si="7">STDEV(C22:G22)</f>
        <v>5.4772255750521283E-2</v>
      </c>
      <c r="K22" s="5">
        <f t="shared" ref="K22:K26" si="8">VAR(C22:G22)</f>
        <v>3.0000000000005118E-3</v>
      </c>
    </row>
    <row r="23" spans="1:15" x14ac:dyDescent="0.25">
      <c r="A23" s="2"/>
      <c r="B23" s="2" t="s">
        <v>14</v>
      </c>
      <c r="C23" s="2">
        <v>102.9</v>
      </c>
      <c r="D23" s="2">
        <v>102.8</v>
      </c>
      <c r="E23" s="2">
        <v>102.7</v>
      </c>
      <c r="F23" s="2">
        <v>102.6</v>
      </c>
      <c r="G23" s="2">
        <v>102.7</v>
      </c>
      <c r="H23" s="5" t="s">
        <v>90</v>
      </c>
      <c r="I23" s="5">
        <f t="shared" si="6"/>
        <v>102.74000000000001</v>
      </c>
      <c r="J23" s="5">
        <f t="shared" si="7"/>
        <v>0.11401754250991666</v>
      </c>
      <c r="K23" s="5">
        <f t="shared" si="8"/>
        <v>1.3000000000000653E-2</v>
      </c>
    </row>
    <row r="24" spans="1:15" x14ac:dyDescent="0.25">
      <c r="A24" s="2"/>
      <c r="B24" s="2" t="s">
        <v>15</v>
      </c>
      <c r="C24" s="2">
        <v>100.3</v>
      </c>
      <c r="D24" s="2">
        <v>100</v>
      </c>
      <c r="E24" s="2">
        <v>100</v>
      </c>
      <c r="F24" s="2">
        <v>100</v>
      </c>
      <c r="G24" s="2">
        <v>99.8</v>
      </c>
      <c r="H24" s="5" t="s">
        <v>91</v>
      </c>
      <c r="I24" s="5">
        <f t="shared" si="6"/>
        <v>100.02000000000001</v>
      </c>
      <c r="J24" s="5">
        <f t="shared" si="7"/>
        <v>0.17888543819998295</v>
      </c>
      <c r="K24" s="5">
        <f t="shared" si="8"/>
        <v>3.1999999999999917E-2</v>
      </c>
    </row>
    <row r="25" spans="1:15" x14ac:dyDescent="0.25">
      <c r="A25" s="2"/>
      <c r="B25" s="2" t="s">
        <v>98</v>
      </c>
      <c r="C25" s="2">
        <v>83.1</v>
      </c>
      <c r="D25" s="2">
        <v>82.9</v>
      </c>
      <c r="E25" s="2">
        <v>82.8</v>
      </c>
      <c r="F25" s="2">
        <v>82.7</v>
      </c>
      <c r="G25" s="2">
        <v>82.6</v>
      </c>
      <c r="H25" s="5" t="s">
        <v>138</v>
      </c>
      <c r="I25" s="5">
        <f t="shared" si="6"/>
        <v>82.820000000000007</v>
      </c>
      <c r="J25" s="5">
        <f t="shared" si="7"/>
        <v>0.19235384061671323</v>
      </c>
      <c r="K25" s="5">
        <f t="shared" si="8"/>
        <v>3.6999999999999915E-2</v>
      </c>
    </row>
    <row r="26" spans="1:15" x14ac:dyDescent="0.25">
      <c r="A26" s="2"/>
      <c r="B26" s="2" t="s">
        <v>99</v>
      </c>
      <c r="C26" s="2">
        <v>98.1</v>
      </c>
      <c r="D26" s="2">
        <v>98.8</v>
      </c>
      <c r="E26" s="2">
        <v>97.9</v>
      </c>
      <c r="F26" s="2">
        <v>97.9</v>
      </c>
      <c r="G26" s="2">
        <v>97.3</v>
      </c>
      <c r="H26" s="5" t="s">
        <v>139</v>
      </c>
      <c r="I26" s="5">
        <f t="shared" si="6"/>
        <v>97.999999999999986</v>
      </c>
      <c r="J26" s="5">
        <f t="shared" si="7"/>
        <v>0.53851648071344949</v>
      </c>
      <c r="K26" s="5">
        <f t="shared" si="8"/>
        <v>0.28999999999999898</v>
      </c>
    </row>
    <row r="27" spans="1:15" x14ac:dyDescent="0.25">
      <c r="A27" s="2"/>
      <c r="B27" s="2"/>
      <c r="C27" s="2"/>
      <c r="D27" s="2"/>
      <c r="E27" s="2"/>
      <c r="F27" s="2"/>
      <c r="G27" s="2"/>
      <c r="H27" s="5"/>
      <c r="I27" s="5"/>
      <c r="J27" s="5"/>
      <c r="K27" s="5"/>
    </row>
    <row r="28" spans="1:15" x14ac:dyDescent="0.25">
      <c r="A28" s="2"/>
      <c r="B28" s="2"/>
      <c r="C28" s="2"/>
      <c r="D28" s="2"/>
      <c r="E28" s="2" t="s">
        <v>4</v>
      </c>
      <c r="F28" s="2"/>
      <c r="G28" s="2"/>
      <c r="H28" s="5"/>
      <c r="I28" s="5"/>
      <c r="J28" s="5"/>
      <c r="K28" s="5"/>
    </row>
    <row r="29" spans="1:15" x14ac:dyDescent="0.25">
      <c r="A29" s="2" t="s">
        <v>6</v>
      </c>
      <c r="B29" s="2"/>
      <c r="C29" s="3" t="s">
        <v>8</v>
      </c>
      <c r="D29" s="3" t="s">
        <v>9</v>
      </c>
      <c r="E29" s="2" t="s">
        <v>10</v>
      </c>
      <c r="F29" s="2" t="s">
        <v>11</v>
      </c>
      <c r="G29" s="2" t="s">
        <v>12</v>
      </c>
      <c r="H29" s="5" t="s">
        <v>7</v>
      </c>
      <c r="I29" s="5" t="s">
        <v>31</v>
      </c>
      <c r="J29" s="5" t="s">
        <v>32</v>
      </c>
      <c r="K29" s="5" t="s">
        <v>33</v>
      </c>
      <c r="M29" s="5" t="s">
        <v>97</v>
      </c>
      <c r="N29" s="5" t="s">
        <v>100</v>
      </c>
      <c r="O29" s="5" t="s">
        <v>101</v>
      </c>
    </row>
    <row r="30" spans="1:15" x14ac:dyDescent="0.25">
      <c r="A30" s="2"/>
      <c r="B30" s="2" t="s">
        <v>0</v>
      </c>
      <c r="C30" s="2">
        <v>99.1</v>
      </c>
      <c r="D30" s="2">
        <v>99.4</v>
      </c>
      <c r="E30" s="2">
        <v>99.5</v>
      </c>
      <c r="F30" s="2">
        <v>99.8</v>
      </c>
      <c r="G30" s="2">
        <v>99.8</v>
      </c>
      <c r="H30" s="5" t="s">
        <v>92</v>
      </c>
      <c r="I30" s="5">
        <f>AVERAGE(C30:G30)</f>
        <v>99.52000000000001</v>
      </c>
      <c r="J30" s="5">
        <f>STDEV(C30:G30)</f>
        <v>0.2949576240750526</v>
      </c>
      <c r="K30" s="5">
        <f>VAR(C30:G30)</f>
        <v>8.7000000000000063E-2</v>
      </c>
      <c r="M30">
        <f>AVERAGE(C30:G35)</f>
        <v>97.92</v>
      </c>
      <c r="N30">
        <f>STDEV(C30:G35)</f>
        <v>3.621430466085144</v>
      </c>
      <c r="O30">
        <f>VAR(C30:G35)</f>
        <v>13.114758620689663</v>
      </c>
    </row>
    <row r="31" spans="1:15" x14ac:dyDescent="0.25">
      <c r="A31" s="2"/>
      <c r="B31" s="2" t="s">
        <v>13</v>
      </c>
      <c r="C31" s="2">
        <v>102</v>
      </c>
      <c r="D31" s="2">
        <v>102</v>
      </c>
      <c r="E31" s="2">
        <v>101.7</v>
      </c>
      <c r="F31" s="2">
        <v>101</v>
      </c>
      <c r="G31" s="2">
        <v>101.4</v>
      </c>
      <c r="H31" s="5" t="s">
        <v>151</v>
      </c>
      <c r="I31" s="5">
        <f t="shared" ref="I31:I33" si="9">AVERAGE(C31:G31)</f>
        <v>101.62</v>
      </c>
      <c r="J31" s="5">
        <f t="shared" ref="J31:J33" si="10">STDEV(C31:G31)</f>
        <v>0.42661458015403025</v>
      </c>
      <c r="K31" s="5">
        <f t="shared" ref="K31:K33" si="11">VAR(C31:G31)</f>
        <v>0.1819999999999995</v>
      </c>
    </row>
    <row r="32" spans="1:15" x14ac:dyDescent="0.25">
      <c r="A32" s="2"/>
      <c r="B32" s="2" t="s">
        <v>14</v>
      </c>
      <c r="C32" s="2">
        <v>94.7</v>
      </c>
      <c r="D32" s="2">
        <v>94.8</v>
      </c>
      <c r="E32" s="2">
        <v>94.9</v>
      </c>
      <c r="F32" s="2">
        <v>95</v>
      </c>
      <c r="G32" s="2">
        <v>96.9</v>
      </c>
      <c r="H32" s="5" t="s">
        <v>93</v>
      </c>
      <c r="I32" s="5">
        <f t="shared" si="9"/>
        <v>95.259999999999991</v>
      </c>
      <c r="J32" s="5">
        <f t="shared" si="10"/>
        <v>0.92357999112150735</v>
      </c>
      <c r="K32" s="5">
        <f t="shared" si="11"/>
        <v>0.85300000000000353</v>
      </c>
    </row>
    <row r="33" spans="1:15" x14ac:dyDescent="0.25">
      <c r="A33" s="2"/>
      <c r="B33" s="2" t="s">
        <v>15</v>
      </c>
      <c r="C33" s="2">
        <v>91.8</v>
      </c>
      <c r="D33" s="2">
        <v>91.9</v>
      </c>
      <c r="E33" s="2">
        <v>92.1</v>
      </c>
      <c r="F33" s="2">
        <v>92.1</v>
      </c>
      <c r="G33" s="2">
        <v>92.1</v>
      </c>
      <c r="H33" s="5" t="s">
        <v>94</v>
      </c>
      <c r="I33" s="5">
        <f t="shared" si="9"/>
        <v>92</v>
      </c>
      <c r="J33" s="5">
        <f t="shared" si="10"/>
        <v>0.14142135623730651</v>
      </c>
      <c r="K33" s="5">
        <f t="shared" si="11"/>
        <v>1.999999999999915E-2</v>
      </c>
    </row>
    <row r="34" spans="1:15" x14ac:dyDescent="0.25">
      <c r="A34" s="2"/>
      <c r="B34" s="2" t="s">
        <v>98</v>
      </c>
      <c r="C34" s="2">
        <v>97.7</v>
      </c>
      <c r="D34" s="2">
        <v>97.1</v>
      </c>
      <c r="E34" s="2">
        <v>97.1</v>
      </c>
      <c r="F34" s="2">
        <v>97.3</v>
      </c>
      <c r="G34" s="2">
        <v>96.8</v>
      </c>
      <c r="H34" s="5" t="s">
        <v>149</v>
      </c>
      <c r="I34" s="5">
        <f>AVERAGE(C34:H34)</f>
        <v>97.2</v>
      </c>
      <c r="J34" s="5">
        <f>STDEV(C34:H34)</f>
        <v>0.33166247903554258</v>
      </c>
      <c r="K34" s="5">
        <f>VAR(C34:H34)</f>
        <v>0.11000000000000171</v>
      </c>
    </row>
    <row r="35" spans="1:15" x14ac:dyDescent="0.25">
      <c r="A35" s="2"/>
      <c r="B35" s="2" t="s">
        <v>99</v>
      </c>
      <c r="C35" s="2">
        <v>102</v>
      </c>
      <c r="D35" s="2">
        <v>102.2</v>
      </c>
      <c r="E35" s="2">
        <v>102.2</v>
      </c>
      <c r="F35" s="2">
        <v>102.1</v>
      </c>
      <c r="G35" s="2">
        <v>101.1</v>
      </c>
      <c r="H35" s="5" t="s">
        <v>150</v>
      </c>
      <c r="I35" s="5">
        <f>AVERAGE(C35:H35)</f>
        <v>101.92</v>
      </c>
      <c r="J35" s="5">
        <f>STDEV(C35:H35)</f>
        <v>0.46583258795408744</v>
      </c>
      <c r="K35" s="5">
        <f>VAR(C35:H35)</f>
        <v>0.21700000000000261</v>
      </c>
    </row>
    <row r="36" spans="1:15" x14ac:dyDescent="0.25">
      <c r="A36" s="2"/>
      <c r="B36" s="2"/>
      <c r="C36" s="2"/>
      <c r="D36" s="2"/>
      <c r="E36" s="2"/>
      <c r="F36" s="2"/>
      <c r="G36" s="2"/>
      <c r="H36" s="5"/>
      <c r="I36" s="5"/>
      <c r="J36" s="5"/>
      <c r="K36" s="5"/>
    </row>
    <row r="37" spans="1:15" x14ac:dyDescent="0.25">
      <c r="A37" s="2"/>
      <c r="B37" s="2"/>
      <c r="C37" s="2"/>
      <c r="D37" s="2"/>
      <c r="E37" s="2" t="s">
        <v>5</v>
      </c>
      <c r="F37" s="2"/>
      <c r="G37" s="2"/>
      <c r="H37" s="5"/>
      <c r="I37" s="5"/>
      <c r="J37" s="5"/>
      <c r="K37" s="5"/>
    </row>
    <row r="38" spans="1:15" x14ac:dyDescent="0.25">
      <c r="A38" s="2" t="s">
        <v>6</v>
      </c>
      <c r="B38" s="2"/>
      <c r="C38" s="3" t="s">
        <v>8</v>
      </c>
      <c r="D38" s="3" t="s">
        <v>9</v>
      </c>
      <c r="E38" s="2" t="s">
        <v>10</v>
      </c>
      <c r="F38" s="2" t="s">
        <v>11</v>
      </c>
      <c r="G38" s="2" t="s">
        <v>12</v>
      </c>
      <c r="H38" s="5" t="s">
        <v>7</v>
      </c>
      <c r="I38" s="5" t="s">
        <v>31</v>
      </c>
      <c r="J38" s="5" t="s">
        <v>32</v>
      </c>
      <c r="K38" s="5" t="s">
        <v>33</v>
      </c>
      <c r="M38" s="5" t="s">
        <v>97</v>
      </c>
      <c r="N38" s="5" t="s">
        <v>100</v>
      </c>
      <c r="O38" s="5" t="s">
        <v>101</v>
      </c>
    </row>
    <row r="39" spans="1:15" x14ac:dyDescent="0.25">
      <c r="A39" s="2"/>
      <c r="B39" s="2" t="s">
        <v>0</v>
      </c>
      <c r="C39" s="2">
        <v>100.8</v>
      </c>
      <c r="D39" s="2">
        <v>101</v>
      </c>
      <c r="E39" s="2">
        <v>100.6</v>
      </c>
      <c r="F39" s="2">
        <v>100.8</v>
      </c>
      <c r="G39" s="2">
        <v>100.7</v>
      </c>
      <c r="H39" s="5" t="s">
        <v>163</v>
      </c>
      <c r="I39" s="5">
        <f>AVERAGE(C39:G39)</f>
        <v>100.78</v>
      </c>
      <c r="J39" s="5">
        <f>STDEV(C39:G39)</f>
        <v>0.14832396974191442</v>
      </c>
      <c r="K39" s="5">
        <f>VAR(C39:G39)</f>
        <v>2.2000000000000342E-2</v>
      </c>
      <c r="M39">
        <f>AVERAGE(C39:G44)</f>
        <v>102.40333333333335</v>
      </c>
      <c r="N39">
        <f>STDEV(C39:G44)</f>
        <v>4.105377745930527</v>
      </c>
      <c r="O39">
        <f>VAR(C39:G44)</f>
        <v>16.854126436781613</v>
      </c>
    </row>
    <row r="40" spans="1:15" x14ac:dyDescent="0.25">
      <c r="A40" s="2"/>
      <c r="B40" s="2" t="s">
        <v>13</v>
      </c>
      <c r="C40" s="2">
        <v>94.9</v>
      </c>
      <c r="D40" s="2">
        <v>95</v>
      </c>
      <c r="E40" s="2">
        <v>94.8</v>
      </c>
      <c r="F40" s="2">
        <v>94.9</v>
      </c>
      <c r="G40" s="2">
        <v>94.6</v>
      </c>
      <c r="H40" s="5" t="s">
        <v>95</v>
      </c>
      <c r="I40" s="5">
        <f t="shared" ref="I40:I44" si="12">AVERAGE(C40:G40)</f>
        <v>94.84</v>
      </c>
      <c r="J40" s="5">
        <f t="shared" ref="J40:J44" si="13">STDEV(C40:G40)</f>
        <v>0.15165750888103458</v>
      </c>
      <c r="K40" s="5">
        <f t="shared" ref="K40:K44" si="14">VAR(C40:G40)</f>
        <v>2.3000000000001079E-2</v>
      </c>
    </row>
    <row r="41" spans="1:15" x14ac:dyDescent="0.25">
      <c r="A41" s="2"/>
      <c r="B41" s="2" t="s">
        <v>14</v>
      </c>
      <c r="C41" s="2">
        <v>100.6</v>
      </c>
      <c r="D41" s="2">
        <v>101.4</v>
      </c>
      <c r="E41" s="2">
        <v>102</v>
      </c>
      <c r="F41" s="2">
        <v>102.4</v>
      </c>
      <c r="G41" s="2">
        <v>101.8</v>
      </c>
      <c r="H41" s="5" t="s">
        <v>162</v>
      </c>
      <c r="I41" s="5">
        <f t="shared" si="12"/>
        <v>101.64</v>
      </c>
      <c r="J41" s="5">
        <f t="shared" si="13"/>
        <v>0.68410525505948583</v>
      </c>
      <c r="K41" s="5">
        <f t="shared" si="14"/>
        <v>0.46800000000000419</v>
      </c>
    </row>
    <row r="42" spans="1:15" x14ac:dyDescent="0.25">
      <c r="A42" s="2"/>
      <c r="B42" s="2" t="s">
        <v>15</v>
      </c>
      <c r="C42" s="2">
        <v>103.8</v>
      </c>
      <c r="D42" s="2">
        <v>104.8</v>
      </c>
      <c r="E42" s="2">
        <v>105.4</v>
      </c>
      <c r="F42" s="2">
        <v>105.8</v>
      </c>
      <c r="G42" s="2">
        <v>108.8</v>
      </c>
      <c r="H42" s="5" t="s">
        <v>96</v>
      </c>
      <c r="I42" s="5">
        <f t="shared" si="12"/>
        <v>105.72</v>
      </c>
      <c r="J42" s="5">
        <f t="shared" si="13"/>
        <v>1.879361593733361</v>
      </c>
      <c r="K42" s="5">
        <f t="shared" si="14"/>
        <v>3.5319999999999983</v>
      </c>
    </row>
    <row r="43" spans="1:15" x14ac:dyDescent="0.25">
      <c r="B43" s="2" t="s">
        <v>98</v>
      </c>
      <c r="C43" s="2">
        <v>104.6</v>
      </c>
      <c r="D43" s="2">
        <v>105.4</v>
      </c>
      <c r="E43" s="2">
        <v>105.3</v>
      </c>
      <c r="F43" s="2">
        <v>104.9</v>
      </c>
      <c r="G43" s="2">
        <v>105.3</v>
      </c>
      <c r="H43" s="5" t="s">
        <v>161</v>
      </c>
      <c r="I43" s="5">
        <f t="shared" si="12"/>
        <v>105.1</v>
      </c>
      <c r="J43" s="5">
        <f t="shared" si="13"/>
        <v>0.33911649915626513</v>
      </c>
      <c r="K43" s="5">
        <f t="shared" si="14"/>
        <v>0.11500000000000116</v>
      </c>
    </row>
    <row r="44" spans="1:15" x14ac:dyDescent="0.25">
      <c r="B44" s="2" t="s">
        <v>99</v>
      </c>
      <c r="C44" s="2">
        <v>106.7</v>
      </c>
      <c r="D44" s="2">
        <v>106.7</v>
      </c>
      <c r="E44" s="2">
        <v>105.4</v>
      </c>
      <c r="F44" s="2">
        <v>106.5</v>
      </c>
      <c r="G44" s="2">
        <v>106.4</v>
      </c>
      <c r="H44" s="5" t="s">
        <v>160</v>
      </c>
      <c r="I44" s="5">
        <f t="shared" si="12"/>
        <v>106.34</v>
      </c>
      <c r="J44" s="5">
        <f t="shared" si="13"/>
        <v>0.54129474410897294</v>
      </c>
      <c r="K44" s="5">
        <f t="shared" si="14"/>
        <v>0.29299999999999854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46" zoomScale="60" zoomScaleNormal="60" workbookViewId="0">
      <selection activeCell="H66" sqref="H66"/>
    </sheetView>
  </sheetViews>
  <sheetFormatPr defaultColWidth="11" defaultRowHeight="15.75" x14ac:dyDescent="0.25"/>
  <cols>
    <col min="1" max="1" width="12" bestFit="1" customWidth="1"/>
    <col min="9" max="9" width="16.625" bestFit="1" customWidth="1"/>
  </cols>
  <sheetData>
    <row r="1" spans="1:15" x14ac:dyDescent="0.25">
      <c r="A1" t="s">
        <v>97</v>
      </c>
      <c r="C1" s="1" t="s">
        <v>177</v>
      </c>
      <c r="D1" t="s">
        <v>178</v>
      </c>
      <c r="E1" t="s">
        <v>179</v>
      </c>
      <c r="F1" t="s">
        <v>180</v>
      </c>
      <c r="G1" t="s">
        <v>181</v>
      </c>
      <c r="J1" t="s">
        <v>32</v>
      </c>
    </row>
    <row r="2" spans="1:15" x14ac:dyDescent="0.25">
      <c r="B2" t="s">
        <v>103</v>
      </c>
      <c r="C2" s="8">
        <f>Water!M3</f>
        <v>98.869999999999976</v>
      </c>
      <c r="D2" s="8">
        <f>Water!M12</f>
        <v>98.09333333333332</v>
      </c>
      <c r="E2" s="8">
        <f>Water!M21</f>
        <v>98.083333333333329</v>
      </c>
      <c r="F2" s="8">
        <f>Water!M30</f>
        <v>100.97000000000004</v>
      </c>
      <c r="G2" s="8">
        <f>Water!M39</f>
        <v>106.98</v>
      </c>
      <c r="K2" s="1" t="s">
        <v>177</v>
      </c>
      <c r="L2" t="s">
        <v>178</v>
      </c>
      <c r="M2" t="s">
        <v>179</v>
      </c>
      <c r="N2" t="s">
        <v>180</v>
      </c>
      <c r="O2" t="s">
        <v>181</v>
      </c>
    </row>
    <row r="3" spans="1:15" x14ac:dyDescent="0.25">
      <c r="B3" t="s">
        <v>104</v>
      </c>
      <c r="C3" s="8">
        <f>DetergentA!M3</f>
        <v>64.840000000000018</v>
      </c>
      <c r="D3" s="8">
        <f>DetergentA!M12</f>
        <v>71.606666666666655</v>
      </c>
      <c r="E3" s="8">
        <f>DetergentA!M21</f>
        <v>72.070000000000007</v>
      </c>
      <c r="F3" s="8">
        <f>DetergentA!M30</f>
        <v>72.603333333333339</v>
      </c>
      <c r="G3" s="8">
        <f>DetergentA!M39</f>
        <v>77.949999999999974</v>
      </c>
      <c r="J3" t="s">
        <v>103</v>
      </c>
      <c r="K3" s="7">
        <f>Water!N3</f>
        <v>4.7331661780425085</v>
      </c>
      <c r="L3" s="7">
        <f>Water!N12</f>
        <v>4.1367931385632986</v>
      </c>
      <c r="M3" s="7">
        <f>Water!N21</f>
        <v>4.3276244445808061</v>
      </c>
      <c r="N3" s="7">
        <f>Water!N30</f>
        <v>4.3784070477585857</v>
      </c>
      <c r="O3" s="7">
        <f>Water!N39</f>
        <v>5.1404011650775887</v>
      </c>
    </row>
    <row r="4" spans="1:15" x14ac:dyDescent="0.25">
      <c r="B4" t="s">
        <v>105</v>
      </c>
      <c r="C4" s="8">
        <f>DetergentB!M3</f>
        <v>66.423333333333318</v>
      </c>
      <c r="D4" s="8">
        <f>DetergentB!M12</f>
        <v>66.523333333333355</v>
      </c>
      <c r="E4" s="8">
        <f>DetergentB!M21</f>
        <v>67.143333333333345</v>
      </c>
      <c r="F4" s="8">
        <f>DetergentB!M30</f>
        <v>70.353333333333339</v>
      </c>
      <c r="G4" s="8">
        <f>DetergentB!M39</f>
        <v>71.459999999999994</v>
      </c>
      <c r="J4" t="s">
        <v>104</v>
      </c>
      <c r="K4" s="7">
        <f>DetergentA!N3</f>
        <v>3.3358657047309341</v>
      </c>
      <c r="L4" s="7">
        <f>DetergentA!N12</f>
        <v>1.7188475155199765</v>
      </c>
      <c r="M4" s="7">
        <f>DetergentA!N21</f>
        <v>3.3137279766824963</v>
      </c>
      <c r="N4" s="7">
        <f>DetergentA!N30</f>
        <v>1.8064030430728888</v>
      </c>
      <c r="O4" s="7">
        <f>DetergentA!N39</f>
        <v>2.0866745137456841</v>
      </c>
    </row>
    <row r="5" spans="1:15" x14ac:dyDescent="0.25">
      <c r="B5" t="s">
        <v>106</v>
      </c>
      <c r="C5" s="8">
        <f>FabricConA!M3</f>
        <v>99.413333333333327</v>
      </c>
      <c r="D5" s="8">
        <f>FabricConA!M12</f>
        <v>97.733333333333348</v>
      </c>
      <c r="E5" s="8">
        <f>FabricConA!M21</f>
        <v>101.15000000000002</v>
      </c>
      <c r="F5" s="8">
        <f>FabricConA!M30</f>
        <v>99.223333333333343</v>
      </c>
      <c r="G5" s="8">
        <f>FabricConA!M39</f>
        <v>102.11666666666669</v>
      </c>
      <c r="J5" t="s">
        <v>105</v>
      </c>
      <c r="K5" s="7">
        <f>DetergentB!N3</f>
        <v>3.1196466790806379</v>
      </c>
      <c r="L5" s="7">
        <f>DetergentB!N12</f>
        <v>3.3071170206851996</v>
      </c>
      <c r="M5" s="7">
        <f>DetergentB!N21</f>
        <v>3.1791002124688603</v>
      </c>
      <c r="N5" s="7">
        <f>DetergentB!N30</f>
        <v>6.8586081494080435</v>
      </c>
      <c r="O5" s="7">
        <f>DetergentB!N39</f>
        <v>0.92124353738434084</v>
      </c>
    </row>
    <row r="6" spans="1:15" x14ac:dyDescent="0.25">
      <c r="B6" t="s">
        <v>195</v>
      </c>
      <c r="C6" s="8">
        <f>FabricConB!M3</f>
        <v>99.033333333333346</v>
      </c>
      <c r="D6" s="8">
        <f>FabricConB!M12</f>
        <v>97.246666666666712</v>
      </c>
      <c r="E6" s="8">
        <f>FabricConB!M21</f>
        <v>94.073333333333323</v>
      </c>
      <c r="F6" s="8">
        <f>FabricConB!M30</f>
        <v>97.92</v>
      </c>
      <c r="G6" s="8">
        <f>FabricConB!M39</f>
        <v>102.40333333333335</v>
      </c>
      <c r="J6" t="s">
        <v>106</v>
      </c>
      <c r="K6" s="7">
        <f>FabricConA!N3</f>
        <v>4.950982719123294</v>
      </c>
      <c r="L6" s="7">
        <f>FabricConA!N12</f>
        <v>2.0899320783111643</v>
      </c>
      <c r="M6" s="7">
        <f>FabricConA!N21</f>
        <v>3.5654230295029992</v>
      </c>
      <c r="N6" s="7">
        <f>FabricConA!N30</f>
        <v>1.9855830956887837</v>
      </c>
      <c r="O6" s="7">
        <f>FabricConA!N39</f>
        <v>4.6136292344144509</v>
      </c>
    </row>
    <row r="7" spans="1:15" x14ac:dyDescent="0.25">
      <c r="J7" t="s">
        <v>107</v>
      </c>
      <c r="K7" s="7">
        <f>FabricConB!N3</f>
        <v>2.5788708212401161</v>
      </c>
      <c r="L7" s="7">
        <f>FabricConB!N12</f>
        <v>4.5661976435038634</v>
      </c>
      <c r="M7" s="7">
        <f>FabricConB!N21</f>
        <v>8.8853204523095233</v>
      </c>
      <c r="N7" s="7">
        <f>FabricConB!N30</f>
        <v>3.621430466085144</v>
      </c>
      <c r="O7" s="7">
        <f>FabricConB!N39</f>
        <v>4.105377745930527</v>
      </c>
    </row>
    <row r="10" spans="1:15" x14ac:dyDescent="0.25">
      <c r="J10" t="s">
        <v>182</v>
      </c>
      <c r="L10" t="s">
        <v>184</v>
      </c>
      <c r="M10" t="s">
        <v>183</v>
      </c>
      <c r="N10" t="s">
        <v>185</v>
      </c>
    </row>
    <row r="11" spans="1:15" x14ac:dyDescent="0.25">
      <c r="J11" t="s">
        <v>186</v>
      </c>
      <c r="K11" t="s">
        <v>103</v>
      </c>
      <c r="L11">
        <f>((C2-E2)/E2)*100</f>
        <v>0.80203908241289479</v>
      </c>
      <c r="M11">
        <f>((G2-C2)/G2)*100</f>
        <v>7.5808562348102706</v>
      </c>
      <c r="N11">
        <f>((G2-E2)/G2)*100</f>
        <v>8.3161961737396464</v>
      </c>
      <c r="O11" t="s">
        <v>189</v>
      </c>
    </row>
    <row r="12" spans="1:15" x14ac:dyDescent="0.25">
      <c r="K12" t="s">
        <v>104</v>
      </c>
      <c r="L12">
        <f>((E3-C3)/E3)*100</f>
        <v>10.031913417510738</v>
      </c>
      <c r="M12">
        <f t="shared" ref="M12:M15" si="0">((G3-C3)/G3)*100</f>
        <v>16.818473380371984</v>
      </c>
      <c r="N12">
        <f t="shared" ref="N12:N15" si="1">((G3-E3)/G3)*100</f>
        <v>7.5432969852469141</v>
      </c>
    </row>
    <row r="13" spans="1:15" x14ac:dyDescent="0.25">
      <c r="K13" t="s">
        <v>105</v>
      </c>
      <c r="L13">
        <f>((E4-C4)/E4)*100</f>
        <v>1.0723328203346478</v>
      </c>
      <c r="M13">
        <f t="shared" si="0"/>
        <v>7.0482321112044168</v>
      </c>
      <c r="N13">
        <f t="shared" si="1"/>
        <v>6.0406754361414068</v>
      </c>
    </row>
    <row r="14" spans="1:15" x14ac:dyDescent="0.25">
      <c r="K14" t="s">
        <v>106</v>
      </c>
      <c r="L14">
        <f>((E5-C5)/E5)*100</f>
        <v>1.7169220629428499</v>
      </c>
      <c r="M14">
        <f t="shared" si="0"/>
        <v>2.6472988411947389</v>
      </c>
      <c r="N14">
        <f t="shared" si="1"/>
        <v>0.94662967194385672</v>
      </c>
    </row>
    <row r="15" spans="1:15" x14ac:dyDescent="0.25">
      <c r="K15" t="s">
        <v>107</v>
      </c>
      <c r="L15">
        <f>((E6-C6)/E6)*100</f>
        <v>-5.2724824604918386</v>
      </c>
      <c r="M15">
        <f t="shared" si="0"/>
        <v>3.2909084990722994</v>
      </c>
      <c r="N15">
        <f t="shared" si="1"/>
        <v>8.1345008300511292</v>
      </c>
    </row>
    <row r="17" spans="9:10" x14ac:dyDescent="0.25">
      <c r="J17" t="s">
        <v>187</v>
      </c>
    </row>
    <row r="18" spans="9:10" x14ac:dyDescent="0.25">
      <c r="J18" t="s">
        <v>188</v>
      </c>
    </row>
    <row r="23" spans="9:10" x14ac:dyDescent="0.25">
      <c r="I23">
        <v>34.42</v>
      </c>
    </row>
    <row r="24" spans="9:10" x14ac:dyDescent="0.25">
      <c r="I24">
        <v>27</v>
      </c>
    </row>
    <row r="25" spans="9:10" x14ac:dyDescent="0.25">
      <c r="I25">
        <v>26.52</v>
      </c>
    </row>
    <row r="26" spans="9:10" x14ac:dyDescent="0.25">
      <c r="I26">
        <v>28.1</v>
      </c>
    </row>
    <row r="27" spans="9:10" x14ac:dyDescent="0.25">
      <c r="I27">
        <v>27.14</v>
      </c>
    </row>
    <row r="55" spans="10:13" x14ac:dyDescent="0.25">
      <c r="J55" t="s">
        <v>190</v>
      </c>
      <c r="K55" t="s">
        <v>192</v>
      </c>
      <c r="L55" t="s">
        <v>193</v>
      </c>
      <c r="M55" t="s">
        <v>194</v>
      </c>
    </row>
    <row r="56" spans="10:13" x14ac:dyDescent="0.25">
      <c r="J56" t="s">
        <v>191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K15" sqref="K15"/>
    </sheetView>
  </sheetViews>
  <sheetFormatPr defaultColWidth="11" defaultRowHeight="15.75" x14ac:dyDescent="0.25"/>
  <cols>
    <col min="1" max="1" width="12" bestFit="1" customWidth="1"/>
    <col min="9" max="9" width="16.625" bestFit="1" customWidth="1"/>
  </cols>
  <sheetData>
    <row r="1" spans="1:15" x14ac:dyDescent="0.25">
      <c r="A1" t="s">
        <v>97</v>
      </c>
      <c r="C1" s="1" t="s">
        <v>177</v>
      </c>
      <c r="D1" t="s">
        <v>178</v>
      </c>
      <c r="E1" t="s">
        <v>179</v>
      </c>
      <c r="F1" t="s">
        <v>180</v>
      </c>
      <c r="G1" t="s">
        <v>181</v>
      </c>
      <c r="J1" t="s">
        <v>32</v>
      </c>
    </row>
    <row r="2" spans="1:15" x14ac:dyDescent="0.25">
      <c r="B2" t="s">
        <v>103</v>
      </c>
      <c r="C2" s="8">
        <f>Water!M3</f>
        <v>98.869999999999976</v>
      </c>
      <c r="D2" s="8">
        <f>Water!M12</f>
        <v>98.09333333333332</v>
      </c>
      <c r="E2" s="8">
        <f>Water!M21</f>
        <v>98.083333333333329</v>
      </c>
      <c r="F2" s="8">
        <f>Water!M30</f>
        <v>100.97000000000004</v>
      </c>
      <c r="G2" s="8">
        <f>Water!M39</f>
        <v>106.98</v>
      </c>
      <c r="K2" s="1" t="s">
        <v>177</v>
      </c>
      <c r="L2" t="s">
        <v>178</v>
      </c>
      <c r="M2" t="s">
        <v>179</v>
      </c>
      <c r="N2" t="s">
        <v>180</v>
      </c>
      <c r="O2" t="s">
        <v>181</v>
      </c>
    </row>
    <row r="3" spans="1:15" x14ac:dyDescent="0.25">
      <c r="B3" t="s">
        <v>104</v>
      </c>
      <c r="C3" s="8">
        <f>DetergentA!M3</f>
        <v>64.840000000000018</v>
      </c>
      <c r="D3" s="8">
        <f>DetergentA!M12</f>
        <v>71.606666666666655</v>
      </c>
      <c r="E3" s="8">
        <f>DetergentA!M21</f>
        <v>72.070000000000007</v>
      </c>
      <c r="F3" s="8">
        <f>DetergentA!M30</f>
        <v>72.603333333333339</v>
      </c>
      <c r="G3" s="8">
        <f>DetergentA!M39</f>
        <v>77.949999999999974</v>
      </c>
      <c r="J3" t="s">
        <v>103</v>
      </c>
      <c r="K3" s="7">
        <f>Water!N3</f>
        <v>4.7331661780425085</v>
      </c>
      <c r="L3" s="7">
        <f>Water!N12</f>
        <v>4.1367931385632986</v>
      </c>
      <c r="M3" s="7">
        <f>Water!N21</f>
        <v>4.3276244445808061</v>
      </c>
      <c r="N3" s="7">
        <f>Water!N30</f>
        <v>4.3784070477585857</v>
      </c>
      <c r="O3" s="7">
        <f>Water!N39</f>
        <v>5.1404011650775887</v>
      </c>
    </row>
    <row r="4" spans="1:15" x14ac:dyDescent="0.25">
      <c r="B4" t="s">
        <v>106</v>
      </c>
      <c r="C4" s="8">
        <f>FabricConA!M3</f>
        <v>99.413333333333327</v>
      </c>
      <c r="D4" s="8">
        <f>FabricConA!M12</f>
        <v>97.733333333333348</v>
      </c>
      <c r="E4" s="8">
        <f>FabricConA!M21</f>
        <v>101.15000000000002</v>
      </c>
      <c r="F4" s="8">
        <f>FabricConA!M30</f>
        <v>99.223333333333343</v>
      </c>
      <c r="G4" s="8">
        <f>FabricConA!M39</f>
        <v>102.11666666666669</v>
      </c>
      <c r="J4" t="s">
        <v>104</v>
      </c>
      <c r="K4" s="7">
        <f>DetergentA!N3</f>
        <v>3.3358657047309341</v>
      </c>
      <c r="L4" s="7">
        <f>DetergentA!N12</f>
        <v>1.7188475155199765</v>
      </c>
      <c r="M4" s="7">
        <f>DetergentA!N21</f>
        <v>3.3137279766824963</v>
      </c>
      <c r="N4" s="7">
        <f>DetergentA!N30</f>
        <v>1.8064030430728888</v>
      </c>
      <c r="O4" s="7">
        <f>DetergentA!N39</f>
        <v>2.0866745137456841</v>
      </c>
    </row>
    <row r="5" spans="1:15" x14ac:dyDescent="0.25">
      <c r="J5" t="s">
        <v>106</v>
      </c>
      <c r="K5" s="7">
        <f>FabricConA!N3</f>
        <v>4.950982719123294</v>
      </c>
      <c r="L5" s="7">
        <f>FabricConA!N12</f>
        <v>2.0899320783111643</v>
      </c>
      <c r="M5" s="7">
        <f>FabricConA!N21</f>
        <v>3.5654230295029992</v>
      </c>
      <c r="N5" s="7">
        <f>FabricConA!N30</f>
        <v>1.9855830956887837</v>
      </c>
      <c r="O5" s="7">
        <f>FabricConA!N39</f>
        <v>4.6136292344144509</v>
      </c>
    </row>
    <row r="6" spans="1:15" x14ac:dyDescent="0.25">
      <c r="C6" s="8"/>
      <c r="D6" s="8"/>
      <c r="E6" s="8"/>
      <c r="F6" s="8"/>
      <c r="G6" s="8"/>
    </row>
    <row r="7" spans="1:15" x14ac:dyDescent="0.25">
      <c r="K7" s="7"/>
      <c r="L7" s="7"/>
      <c r="M7" s="7"/>
      <c r="N7" s="7"/>
      <c r="O7" s="7"/>
    </row>
    <row r="10" spans="1:15" x14ac:dyDescent="0.25">
      <c r="J10" t="s">
        <v>182</v>
      </c>
      <c r="L10" t="s">
        <v>184</v>
      </c>
      <c r="M10" t="s">
        <v>183</v>
      </c>
      <c r="N10" t="s">
        <v>185</v>
      </c>
    </row>
    <row r="11" spans="1:15" x14ac:dyDescent="0.25">
      <c r="J11" t="s">
        <v>186</v>
      </c>
      <c r="K11" t="s">
        <v>103</v>
      </c>
      <c r="L11">
        <f>((C2-E2)/E2)*100</f>
        <v>0.80203908241289479</v>
      </c>
      <c r="M11">
        <f>((G2-C2)/G2)*100</f>
        <v>7.5808562348102706</v>
      </c>
      <c r="N11">
        <f>((G2-E2)/G2)*100</f>
        <v>8.3161961737396464</v>
      </c>
      <c r="O11" t="s">
        <v>189</v>
      </c>
    </row>
    <row r="12" spans="1:15" x14ac:dyDescent="0.25">
      <c r="K12" t="s">
        <v>104</v>
      </c>
      <c r="L12">
        <f>((E3-C3)/E3)*100</f>
        <v>10.031913417510738</v>
      </c>
      <c r="M12">
        <f t="shared" ref="M12" si="0">((G3-C3)/G3)*100</f>
        <v>16.818473380371984</v>
      </c>
      <c r="N12">
        <f t="shared" ref="N12" si="1">((G3-E3)/G3)*100</f>
        <v>7.5432969852469141</v>
      </c>
    </row>
    <row r="13" spans="1:15" x14ac:dyDescent="0.25">
      <c r="K13" t="s">
        <v>106</v>
      </c>
      <c r="L13">
        <f>((E4-C4)/E4)*100</f>
        <v>1.7169220629428499</v>
      </c>
      <c r="M13">
        <f>((G4-C4)/G4)*100</f>
        <v>2.6472988411947389</v>
      </c>
      <c r="N13">
        <f>((G4-E4)/G4)*100</f>
        <v>0.94662967194385672</v>
      </c>
    </row>
    <row r="17" spans="9:10" x14ac:dyDescent="0.25">
      <c r="J17" t="s">
        <v>187</v>
      </c>
    </row>
    <row r="18" spans="9:10" x14ac:dyDescent="0.25">
      <c r="J18" t="s">
        <v>188</v>
      </c>
    </row>
    <row r="23" spans="9:10" x14ac:dyDescent="0.25">
      <c r="I23">
        <v>34.42</v>
      </c>
    </row>
    <row r="24" spans="9:10" x14ac:dyDescent="0.25">
      <c r="I24">
        <v>27</v>
      </c>
    </row>
    <row r="25" spans="9:10" x14ac:dyDescent="0.25">
      <c r="I25">
        <v>26.52</v>
      </c>
    </row>
    <row r="26" spans="9:10" x14ac:dyDescent="0.25">
      <c r="I26">
        <v>28.1</v>
      </c>
    </row>
    <row r="27" spans="9:10" x14ac:dyDescent="0.25">
      <c r="I27">
        <v>27.14</v>
      </c>
    </row>
    <row r="55" spans="10:13" x14ac:dyDescent="0.25">
      <c r="J55" t="s">
        <v>190</v>
      </c>
      <c r="K55" t="s">
        <v>192</v>
      </c>
      <c r="L55" t="s">
        <v>193</v>
      </c>
      <c r="M55" t="s">
        <v>194</v>
      </c>
    </row>
    <row r="56" spans="10:13" x14ac:dyDescent="0.25">
      <c r="J56" t="s">
        <v>191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Water</vt:lpstr>
      <vt:lpstr>DetergentA</vt:lpstr>
      <vt:lpstr>DetergentB</vt:lpstr>
      <vt:lpstr>FabricConA</vt:lpstr>
      <vt:lpstr>FabricConB</vt:lpstr>
      <vt:lpstr>All Results</vt:lpstr>
      <vt:lpstr>All Results updated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Olivia</cp:lastModifiedBy>
  <dcterms:created xsi:type="dcterms:W3CDTF">2017-09-11T09:31:56Z</dcterms:created>
  <dcterms:modified xsi:type="dcterms:W3CDTF">2019-03-24T10:10:03Z</dcterms:modified>
</cp:coreProperties>
</file>