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tore.soton.ac.uk\users\nl1n16\mydesktop\JFM_Rapids\"/>
    </mc:Choice>
  </mc:AlternateContent>
  <bookViews>
    <workbookView xWindow="0" yWindow="0" windowWidth="28800" windowHeight="12300" tabRatio="356" activeTab="1"/>
  </bookViews>
  <sheets>
    <sheet name="Figure6Set" sheetId="4" r:id="rId1"/>
    <sheet name="Figure5Set" sheetId="6" r:id="rId2"/>
    <sheet name="Figure4Set" sheetId="5" r:id="rId3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4" i="6" l="1"/>
  <c r="L6" i="4"/>
  <c r="L5" i="4"/>
  <c r="M2" i="4"/>
  <c r="C25" i="4" l="1"/>
  <c r="C24" i="4"/>
  <c r="C23" i="4"/>
  <c r="C22" i="4"/>
  <c r="C21" i="4"/>
  <c r="C19" i="4"/>
  <c r="C18" i="4"/>
  <c r="C17" i="4"/>
  <c r="C16" i="4"/>
  <c r="C15" i="4"/>
  <c r="E28" i="4" l="1"/>
  <c r="D34" i="4" l="1"/>
  <c r="C37" i="4"/>
  <c r="C36" i="4"/>
  <c r="C35" i="4"/>
  <c r="C34" i="4"/>
  <c r="C33" i="4"/>
  <c r="C31" i="4"/>
  <c r="C30" i="4"/>
  <c r="L30" i="4"/>
  <c r="C29" i="4"/>
  <c r="L29" i="4"/>
  <c r="C28" i="4"/>
  <c r="C27" i="4"/>
  <c r="C13" i="4"/>
  <c r="C12" i="4"/>
  <c r="C11" i="4"/>
  <c r="C10" i="4"/>
  <c r="C9" i="4"/>
  <c r="C7" i="4"/>
  <c r="C6" i="4"/>
  <c r="C5" i="4"/>
  <c r="C4" i="4"/>
  <c r="C3" i="4"/>
  <c r="D3" i="4" l="1"/>
  <c r="D5" i="4"/>
  <c r="D10" i="4"/>
  <c r="D28" i="4"/>
  <c r="D27" i="4"/>
  <c r="D29" i="4"/>
  <c r="D23" i="4"/>
  <c r="D17" i="4"/>
  <c r="F19" i="4"/>
  <c r="D15" i="4"/>
  <c r="D24" i="4"/>
  <c r="F21" i="4"/>
  <c r="D16" i="4"/>
  <c r="D25" i="4"/>
  <c r="D18" i="4"/>
  <c r="F18" i="4"/>
  <c r="D19" i="4"/>
  <c r="D21" i="4"/>
  <c r="D22" i="4"/>
  <c r="F22" i="4"/>
  <c r="F16" i="4"/>
  <c r="F23" i="4"/>
  <c r="F25" i="4"/>
  <c r="F17" i="4"/>
  <c r="F24" i="4"/>
  <c r="F15" i="4"/>
  <c r="D12" i="4"/>
  <c r="F29" i="4"/>
  <c r="F13" i="4"/>
  <c r="F33" i="4"/>
  <c r="F37" i="4"/>
  <c r="F9" i="4"/>
  <c r="F30" i="4"/>
  <c r="F10" i="4"/>
  <c r="F27" i="4"/>
  <c r="F3" i="4"/>
  <c r="F35" i="4"/>
  <c r="F5" i="4"/>
  <c r="D30" i="4"/>
  <c r="F34" i="4"/>
  <c r="D35" i="4"/>
  <c r="D6" i="4"/>
  <c r="D11" i="4"/>
  <c r="D31" i="4"/>
  <c r="D36" i="4"/>
  <c r="D4" i="4"/>
  <c r="F6" i="4"/>
  <c r="D7" i="4"/>
  <c r="F11" i="4"/>
  <c r="F28" i="4"/>
  <c r="F31" i="4"/>
  <c r="D33" i="4"/>
  <c r="F36" i="4"/>
  <c r="D37" i="4"/>
  <c r="F4" i="4"/>
  <c r="F7" i="4"/>
  <c r="D9" i="4"/>
  <c r="F12" i="4"/>
  <c r="D13" i="4"/>
  <c r="G25" i="4" l="1"/>
  <c r="H25" i="4" s="1"/>
  <c r="G16" i="4"/>
  <c r="H16" i="4" s="1"/>
  <c r="G21" i="4"/>
  <c r="H21" i="4" s="1"/>
  <c r="G15" i="4"/>
  <c r="H15" i="4" s="1"/>
  <c r="G22" i="4"/>
  <c r="H22" i="4" s="1"/>
  <c r="G19" i="4"/>
  <c r="H19" i="4" s="1"/>
  <c r="G17" i="4"/>
  <c r="H17" i="4" s="1"/>
  <c r="G24" i="4"/>
  <c r="H24" i="4" s="1"/>
  <c r="G18" i="4"/>
  <c r="H18" i="4" s="1"/>
  <c r="G23" i="4"/>
  <c r="H23" i="4" s="1"/>
  <c r="G29" i="4"/>
  <c r="H29" i="4" s="1"/>
  <c r="G27" i="4"/>
  <c r="H27" i="4" s="1"/>
  <c r="G34" i="4"/>
  <c r="H34" i="4" s="1"/>
  <c r="G10" i="4"/>
  <c r="H10" i="4" s="1"/>
  <c r="G37" i="4"/>
  <c r="H37" i="4" s="1"/>
  <c r="G12" i="4"/>
  <c r="H12" i="4" s="1"/>
  <c r="G35" i="4"/>
  <c r="H35" i="4" s="1"/>
  <c r="G33" i="4"/>
  <c r="H33" i="4" s="1"/>
  <c r="G28" i="4"/>
  <c r="H28" i="4" s="1"/>
  <c r="G7" i="4"/>
  <c r="H7" i="4" s="1"/>
  <c r="G36" i="4"/>
  <c r="H36" i="4" s="1"/>
  <c r="G13" i="4"/>
  <c r="H13" i="4" s="1"/>
  <c r="G30" i="4"/>
  <c r="H30" i="4" s="1"/>
  <c r="G9" i="4"/>
  <c r="H9" i="4" s="1"/>
  <c r="G11" i="4"/>
  <c r="H11" i="4" s="1"/>
  <c r="G4" i="4"/>
  <c r="H4" i="4" s="1"/>
  <c r="G6" i="4"/>
  <c r="H6" i="4" s="1"/>
  <c r="G3" i="4"/>
  <c r="H3" i="4" s="1"/>
  <c r="G5" i="4"/>
  <c r="H5" i="4" s="1"/>
  <c r="G31" i="4"/>
  <c r="H31" i="4" s="1"/>
</calcChain>
</file>

<file path=xl/sharedStrings.xml><?xml version="1.0" encoding="utf-8"?>
<sst xmlns="http://schemas.openxmlformats.org/spreadsheetml/2006/main" count="351" uniqueCount="65">
  <si>
    <t>Sr</t>
  </si>
  <si>
    <t>Tr/D</t>
  </si>
  <si>
    <t>1/Sr</t>
  </si>
  <si>
    <t>2A</t>
  </si>
  <si>
    <t>step=Period*U</t>
  </si>
  <si>
    <t>Sq without D</t>
  </si>
  <si>
    <t>Sq/D</t>
  </si>
  <si>
    <t>2A/D</t>
  </si>
  <si>
    <t>Thickness (D)</t>
  </si>
  <si>
    <t>Tau/D</t>
  </si>
  <si>
    <t>Uwake/Ufreestream</t>
  </si>
  <si>
    <t>St_Tau</t>
  </si>
  <si>
    <t>Heave, Re=1173</t>
  </si>
  <si>
    <t>Heave, Re=11730</t>
  </si>
  <si>
    <t>Coupled P=0.25, α=10 deg, Re=1173</t>
  </si>
  <si>
    <t>Pitch P=25, Re=1173</t>
  </si>
  <si>
    <t>Pitch P=0, Re=11730</t>
  </si>
  <si>
    <t>Pitch P=0, Re=1173</t>
  </si>
  <si>
    <t>Wake Type</t>
  </si>
  <si>
    <t>BvK wake</t>
  </si>
  <si>
    <t>rev. BvK wake</t>
  </si>
  <si>
    <t>Deflected wake</t>
  </si>
  <si>
    <t>Pitch, P=0.25, Re=1173</t>
  </si>
  <si>
    <t>Pitch, P=0, Re=1173</t>
  </si>
  <si>
    <t>Coupled, P=0, alpha=20 degrees, Re=1173</t>
  </si>
  <si>
    <t>Neutral line curves on A_D-Sr chart</t>
  </si>
  <si>
    <t>Pure Heave</t>
  </si>
  <si>
    <t>Pure Pitch, P=0</t>
  </si>
  <si>
    <t>Pure Pitch, P=0.25</t>
  </si>
  <si>
    <t>Coupled Motion, P=0.25, α=5</t>
  </si>
  <si>
    <t>Coupled Motion, P=0.25, α=10</t>
  </si>
  <si>
    <t>Coupled Motion, P=0.25, α=20</t>
  </si>
  <si>
    <t>Coupled Motion, P=0, α=5</t>
  </si>
  <si>
    <t>Coupled Motion, P=0, α=10</t>
  </si>
  <si>
    <t>Coupled Motion, P=0, α=20</t>
  </si>
  <si>
    <t>* Sr ^</t>
  </si>
  <si>
    <t>(-1.135)</t>
  </si>
  <si>
    <t>(-1.139)</t>
  </si>
  <si>
    <t>( -0.7882)</t>
  </si>
  <si>
    <t>(-1.441)</t>
  </si>
  <si>
    <t>(-1.56)</t>
  </si>
  <si>
    <t>(-1.376)</t>
  </si>
  <si>
    <t>(-1.811)</t>
  </si>
  <si>
    <t>(-1.13 )</t>
  </si>
  <si>
    <t>(+) 0.09853</t>
  </si>
  <si>
    <t>(+) 0.09983</t>
  </si>
  <si>
    <t>(+) 0.2457</t>
  </si>
  <si>
    <t>(+) 0.2893</t>
  </si>
  <si>
    <t>(+) 0.3254</t>
  </si>
  <si>
    <t>(+) 0.1607</t>
  </si>
  <si>
    <t>(+) 0.2022</t>
  </si>
  <si>
    <t>(-) 0.1569</t>
  </si>
  <si>
    <t>Neutral line curves on Tau_D-Sr chart</t>
  </si>
  <si>
    <t>(-0.9958)</t>
  </si>
  <si>
    <t>(-1)</t>
  </si>
  <si>
    <t>(-0.9953)</t>
  </si>
  <si>
    <t>(-1.011)</t>
  </si>
  <si>
    <t>(-0.9947)</t>
  </si>
  <si>
    <t>(-1.022)</t>
  </si>
  <si>
    <t>(-0.9965)</t>
  </si>
  <si>
    <t>(-1.003)</t>
  </si>
  <si>
    <t>(-1.012)</t>
  </si>
  <si>
    <t>(+)</t>
  </si>
  <si>
    <t>0.001428*EXP(17.61*Sr)</t>
  </si>
  <si>
    <t>5.121*EXP(-11.61*Sr)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</si>
</sst>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rgb="FF000000"/>
      <name val="Arial"/>
      <family val="2"/>
      <charset val="1"/>
    </font>
    <font>
      <b/>
      <sz val="11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  <font>
      <sz val="11"/>
      <color rgb="FFFF0000"/>
      <name val="Arial"/>
      <family val="2"/>
      <charset val="1"/>
    </font>
    <font>
      <sz val="11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 applyFill="1"/>
    <xf numFmtId="0" fontId="1" fillId="0" borderId="3" xfId="0" applyFont="1" applyFill="1" applyBorder="1"/>
    <xf numFmtId="0" fontId="2" fillId="0" borderId="0" xfId="0" applyFont="1" applyFill="1" applyBorder="1"/>
    <xf numFmtId="0" fontId="2" fillId="0" borderId="2" xfId="0" applyFont="1" applyFill="1" applyBorder="1"/>
    <xf numFmtId="0" fontId="2" fillId="0" borderId="5" xfId="0" applyFont="1" applyFill="1" applyBorder="1"/>
    <xf numFmtId="0" fontId="2" fillId="2" borderId="8" xfId="0" applyFont="1" applyFill="1" applyBorder="1"/>
    <xf numFmtId="0" fontId="1" fillId="2" borderId="2" xfId="0" applyFont="1" applyFill="1" applyBorder="1"/>
    <xf numFmtId="0" fontId="2" fillId="2" borderId="6" xfId="0" applyFont="1" applyFill="1" applyBorder="1"/>
    <xf numFmtId="0" fontId="2" fillId="2" borderId="9" xfId="0" applyFont="1" applyFill="1" applyBorder="1"/>
    <xf numFmtId="0" fontId="2" fillId="2" borderId="0" xfId="0" applyFont="1" applyFill="1" applyBorder="1"/>
    <xf numFmtId="0" fontId="2" fillId="2" borderId="18" xfId="0" applyFont="1" applyFill="1" applyBorder="1"/>
    <xf numFmtId="0" fontId="2" fillId="2" borderId="1" xfId="0" applyFont="1" applyFill="1" applyBorder="1"/>
    <xf numFmtId="0" fontId="2" fillId="2" borderId="7" xfId="0" applyFont="1" applyFill="1" applyBorder="1"/>
    <xf numFmtId="0" fontId="2" fillId="2" borderId="19" xfId="0" applyFont="1" applyFill="1" applyBorder="1"/>
    <xf numFmtId="0" fontId="2" fillId="2" borderId="4" xfId="0" applyFont="1" applyFill="1" applyBorder="1"/>
    <xf numFmtId="0" fontId="2" fillId="2" borderId="20" xfId="0" applyFont="1" applyFill="1" applyBorder="1"/>
    <xf numFmtId="0" fontId="2" fillId="2" borderId="22" xfId="0" applyFont="1" applyFill="1" applyBorder="1"/>
    <xf numFmtId="0" fontId="2" fillId="2" borderId="13" xfId="0" applyFont="1" applyFill="1" applyBorder="1"/>
    <xf numFmtId="0" fontId="2" fillId="2" borderId="15" xfId="0" applyFont="1" applyFill="1" applyBorder="1"/>
    <xf numFmtId="0" fontId="0" fillId="0" borderId="0" xfId="0" applyFill="1" applyBorder="1"/>
    <xf numFmtId="0" fontId="3" fillId="0" borderId="23" xfId="0" applyFont="1" applyBorder="1"/>
    <xf numFmtId="0" fontId="3" fillId="2" borderId="13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/>
    <xf numFmtId="0" fontId="0" fillId="0" borderId="0" xfId="0" applyFill="1"/>
    <xf numFmtId="0" fontId="3" fillId="2" borderId="21" xfId="0" applyFont="1" applyFill="1" applyBorder="1"/>
    <xf numFmtId="0" fontId="3" fillId="2" borderId="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2" fillId="2" borderId="21" xfId="0" applyFont="1" applyFill="1" applyBorder="1"/>
    <xf numFmtId="0" fontId="3" fillId="0" borderId="0" xfId="0" applyFont="1" applyFill="1" applyBorder="1" applyAlignment="1"/>
    <xf numFmtId="0" fontId="0" fillId="2" borderId="9" xfId="0" applyFill="1" applyBorder="1"/>
    <xf numFmtId="0" fontId="0" fillId="2" borderId="22" xfId="0" applyFill="1" applyBorder="1"/>
    <xf numFmtId="0" fontId="0" fillId="2" borderId="23" xfId="0" applyFill="1" applyBorder="1"/>
    <xf numFmtId="0" fontId="0" fillId="2" borderId="24" xfId="0" applyFill="1" applyBorder="1"/>
    <xf numFmtId="0" fontId="0" fillId="2" borderId="0" xfId="0" applyFill="1" applyBorder="1"/>
    <xf numFmtId="0" fontId="0" fillId="2" borderId="14" xfId="0" applyFill="1" applyBorder="1"/>
    <xf numFmtId="0" fontId="0" fillId="2" borderId="21" xfId="0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15" xfId="0" applyFill="1" applyBorder="1"/>
    <xf numFmtId="0" fontId="0" fillId="2" borderId="16" xfId="0" applyFill="1" applyBorder="1"/>
    <xf numFmtId="0" fontId="0" fillId="2" borderId="17" xfId="0" applyFill="1" applyBorder="1"/>
    <xf numFmtId="0" fontId="0" fillId="2" borderId="10" xfId="0" applyFill="1" applyBorder="1"/>
    <xf numFmtId="0" fontId="0" fillId="2" borderId="23" xfId="0" applyFill="1" applyBorder="1" applyAlignment="1">
      <alignment horizontal="right"/>
    </xf>
    <xf numFmtId="0" fontId="0" fillId="2" borderId="23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3" xfId="0" applyFill="1" applyBorder="1"/>
    <xf numFmtId="0" fontId="0" fillId="2" borderId="0" xfId="0" applyFill="1" applyBorder="1" applyAlignment="1">
      <alignment horizontal="center"/>
    </xf>
    <xf numFmtId="0" fontId="0" fillId="2" borderId="15" xfId="0" applyFill="1" applyBorder="1" applyAlignment="1">
      <alignment horizontal="right"/>
    </xf>
    <xf numFmtId="0" fontId="0" fillId="2" borderId="16" xfId="0" applyFill="1" applyBorder="1" applyAlignment="1">
      <alignment horizontal="right"/>
    </xf>
    <xf numFmtId="0" fontId="4" fillId="2" borderId="23" xfId="0" applyFont="1" applyFill="1" applyBorder="1"/>
    <xf numFmtId="0" fontId="5" fillId="2" borderId="22" xfId="0" applyFont="1" applyFill="1" applyBorder="1"/>
    <xf numFmtId="0" fontId="5" fillId="2" borderId="23" xfId="0" applyFont="1" applyFill="1" applyBorder="1" applyAlignment="1">
      <alignment horizontal="center"/>
    </xf>
    <xf numFmtId="0" fontId="0" fillId="2" borderId="25" xfId="0" applyFill="1" applyBorder="1"/>
    <xf numFmtId="0" fontId="0" fillId="2" borderId="24" xfId="0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EEEEEE"/>
      <rgbColor rgb="FFFF3333"/>
      <rgbColor rgb="FF00FF00"/>
      <rgbColor rgb="FF0000FF"/>
      <rgbColor rgb="FFFFCD33"/>
      <rgbColor rgb="FFFF00FF"/>
      <rgbColor rgb="FF00FFFF"/>
      <rgbColor rgb="FF800000"/>
      <rgbColor rgb="FF43682B"/>
      <rgbColor rgb="FF000080"/>
      <rgbColor rgb="FF997300"/>
      <rgbColor rgb="FF800080"/>
      <rgbColor rgb="FF327DC2"/>
      <rgbColor rgb="FFBFBFBF"/>
      <rgbColor rgb="FF698ED0"/>
      <rgbColor rgb="FF7CAFDD"/>
      <rgbColor rgb="FFD26012"/>
      <rgbColor rgb="FFFFF2CC"/>
      <rgbColor rgb="FF8CC168"/>
      <rgbColor rgb="FF660066"/>
      <rgbColor rgb="FFF1975A"/>
      <rgbColor rgb="FF255E91"/>
      <rgbColor rgb="FFD9D9D9"/>
      <rgbColor rgb="FF000080"/>
      <rgbColor rgb="FFFF00FF"/>
      <rgbColor rgb="FFCC9A00"/>
      <rgbColor rgb="FF00FFFF"/>
      <rgbColor rgb="FF800080"/>
      <rgbColor rgb="FF800000"/>
      <rgbColor rgb="FF3C65AE"/>
      <rgbColor rgb="FF0000FF"/>
      <rgbColor rgb="FF70AD47"/>
      <rgbColor rgb="FFCCFFFF"/>
      <rgbColor rgb="FFE2F0D9"/>
      <rgbColor rgb="FFFFE699"/>
      <rgbColor rgb="FF98B8DF"/>
      <rgbColor rgb="FFB7B7B7"/>
      <rgbColor rgb="FFB3B3B3"/>
      <rgbColor rgb="FFFBE5D6"/>
      <rgbColor rgb="FF4472C4"/>
      <rgbColor rgb="FF5B9BD5"/>
      <rgbColor rgb="FF92D050"/>
      <rgbColor rgb="FFFFC000"/>
      <rgbColor rgb="FFFF9900"/>
      <rgbColor rgb="FFFF6600"/>
      <rgbColor rgb="FF636363"/>
      <rgbColor rgb="FFA5A5A5"/>
      <rgbColor rgb="FF004586"/>
      <rgbColor rgb="FF639A3F"/>
      <rgbColor rgb="FF003300"/>
      <rgbColor rgb="FF333300"/>
      <rgbColor rgb="FF9E480E"/>
      <rgbColor rgb="FFED7D31"/>
      <rgbColor rgb="FF264478"/>
      <rgbColor rgb="FF59595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7"/>
  <sheetViews>
    <sheetView zoomScaleNormal="100" workbookViewId="0">
      <selection activeCell="E1" sqref="E1:E1048576"/>
    </sheetView>
  </sheetViews>
  <sheetFormatPr defaultRowHeight="14.25" x14ac:dyDescent="0.2"/>
  <cols>
    <col min="1" max="1" width="31.875" style="1" bestFit="1" customWidth="1"/>
    <col min="2" max="2" width="19.625" style="1"/>
    <col min="3" max="5" width="9" style="1"/>
    <col min="6" max="6" width="14" style="1" bestFit="1" customWidth="1"/>
    <col min="7" max="7" width="15.25" style="1"/>
    <col min="8" max="8" width="11.875" style="1"/>
    <col min="9" max="11" width="9" style="1"/>
    <col min="12" max="12" width="18.5" style="1" bestFit="1" customWidth="1"/>
    <col min="13" max="13" width="13.25" style="1" bestFit="1" customWidth="1"/>
    <col min="15" max="33" width="15.25" style="3"/>
    <col min="34" max="941" width="15.25" style="1"/>
    <col min="942" max="16384" width="9" style="1"/>
  </cols>
  <sheetData>
    <row r="1" spans="1:33" ht="15.75" thickBot="1" x14ac:dyDescent="0.3">
      <c r="A1" s="6"/>
      <c r="B1" s="7" t="s">
        <v>0</v>
      </c>
      <c r="C1" s="7" t="s">
        <v>2</v>
      </c>
      <c r="D1" s="7" t="s">
        <v>3</v>
      </c>
      <c r="E1" s="7" t="s">
        <v>7</v>
      </c>
      <c r="F1" s="7" t="s">
        <v>4</v>
      </c>
      <c r="G1" s="7" t="s">
        <v>5</v>
      </c>
      <c r="H1" s="7" t="s">
        <v>6</v>
      </c>
      <c r="I1" s="7" t="s">
        <v>1</v>
      </c>
      <c r="J1" s="7" t="s">
        <v>9</v>
      </c>
      <c r="K1" s="7" t="s">
        <v>11</v>
      </c>
      <c r="L1" s="7" t="s">
        <v>10</v>
      </c>
      <c r="M1" s="2" t="s">
        <v>8</v>
      </c>
      <c r="N1" s="3"/>
    </row>
    <row r="2" spans="1:33" ht="15.75" thickBot="1" x14ac:dyDescent="0.3">
      <c r="A2" s="65" t="s">
        <v>12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7"/>
      <c r="M2" s="5">
        <f>0.16</f>
        <v>0.16</v>
      </c>
      <c r="N2" s="3"/>
    </row>
    <row r="3" spans="1:33" x14ac:dyDescent="0.2">
      <c r="A3" s="8"/>
      <c r="B3" s="9">
        <v>0.15</v>
      </c>
      <c r="C3" s="9">
        <f>1/B3</f>
        <v>6.666666666666667</v>
      </c>
      <c r="D3" s="9">
        <f>E3*$M$2</f>
        <v>0.13700799999999999</v>
      </c>
      <c r="E3" s="10">
        <v>0.85629999999999995</v>
      </c>
      <c r="F3" s="9">
        <f>C3*$M$2</f>
        <v>1.0666666666666667</v>
      </c>
      <c r="G3" s="9">
        <f>D3*2+F3</f>
        <v>1.3406826666666667</v>
      </c>
      <c r="H3" s="9">
        <f>G3/$M$2</f>
        <v>8.3792666666666662</v>
      </c>
      <c r="I3" s="9">
        <v>6.9302999999999999</v>
      </c>
      <c r="J3" s="10">
        <v>6.9302999999999999</v>
      </c>
      <c r="K3" s="9">
        <v>1.0395000000000001</v>
      </c>
      <c r="L3" s="11">
        <v>1.0419</v>
      </c>
      <c r="M3" s="3"/>
      <c r="N3" s="3"/>
    </row>
    <row r="4" spans="1:33" x14ac:dyDescent="0.2">
      <c r="A4" s="8"/>
      <c r="B4" s="9">
        <v>0.2</v>
      </c>
      <c r="C4" s="9">
        <f>1/B4</f>
        <v>5</v>
      </c>
      <c r="D4" s="9">
        <f>E4*$M$2</f>
        <v>0.10284800000000001</v>
      </c>
      <c r="E4" s="10">
        <v>0.64280000000000004</v>
      </c>
      <c r="F4" s="9">
        <f>C4*$M$2</f>
        <v>0.8</v>
      </c>
      <c r="G4" s="9">
        <f>D4*2+F4</f>
        <v>1.0056960000000001</v>
      </c>
      <c r="H4" s="9">
        <f>G4/$M$2</f>
        <v>6.2856000000000005</v>
      </c>
      <c r="I4" s="9">
        <v>5.1980000000000004</v>
      </c>
      <c r="J4" s="10">
        <v>5.1980000000000004</v>
      </c>
      <c r="K4" s="9">
        <v>1.0396000000000001</v>
      </c>
      <c r="L4" s="11">
        <v>1.0419</v>
      </c>
      <c r="M4" s="3"/>
      <c r="N4" s="3"/>
    </row>
    <row r="5" spans="1:33" x14ac:dyDescent="0.2">
      <c r="A5" s="8"/>
      <c r="B5" s="9">
        <v>0.25</v>
      </c>
      <c r="C5" s="9">
        <f>1/B5</f>
        <v>4</v>
      </c>
      <c r="D5" s="9">
        <f>E5*$M$2</f>
        <v>8.3919999999999995E-2</v>
      </c>
      <c r="E5" s="10">
        <v>0.52449999999999997</v>
      </c>
      <c r="F5" s="9">
        <f>C5*$M$2</f>
        <v>0.64</v>
      </c>
      <c r="G5" s="9">
        <f>D5*2+F5</f>
        <v>0.80784</v>
      </c>
      <c r="H5" s="9">
        <f>G5/$M$2</f>
        <v>5.0489999999999995</v>
      </c>
      <c r="I5" s="9">
        <v>4.1646000000000001</v>
      </c>
      <c r="J5" s="10">
        <v>4.1646000000000001</v>
      </c>
      <c r="K5" s="9">
        <v>1.0411999999999999</v>
      </c>
      <c r="L5" s="11">
        <f>L3</f>
        <v>1.0419</v>
      </c>
      <c r="M5" s="3"/>
      <c r="N5" s="3"/>
    </row>
    <row r="6" spans="1:33" x14ac:dyDescent="0.2">
      <c r="A6" s="8"/>
      <c r="B6" s="9">
        <v>0.3</v>
      </c>
      <c r="C6" s="9">
        <f>1/B6</f>
        <v>3.3333333333333335</v>
      </c>
      <c r="D6" s="9">
        <f>E6*$M$2</f>
        <v>7.1104000000000001E-2</v>
      </c>
      <c r="E6" s="10">
        <v>0.44440000000000002</v>
      </c>
      <c r="F6" s="9">
        <f>C6*$M$2</f>
        <v>0.53333333333333333</v>
      </c>
      <c r="G6" s="9">
        <f>D6*2+F6</f>
        <v>0.67554133333333333</v>
      </c>
      <c r="H6" s="9">
        <f>G6/$M$2</f>
        <v>4.2221333333333328</v>
      </c>
      <c r="I6" s="9">
        <v>3.4750000000000001</v>
      </c>
      <c r="J6" s="10">
        <v>3.4750000000000001</v>
      </c>
      <c r="K6" s="9">
        <v>1.0425</v>
      </c>
      <c r="L6" s="11">
        <f>L4</f>
        <v>1.0419</v>
      </c>
      <c r="M6" s="3"/>
      <c r="N6" s="3"/>
    </row>
    <row r="7" spans="1:33" ht="15" thickBot="1" x14ac:dyDescent="0.25">
      <c r="A7" s="8"/>
      <c r="B7" s="9">
        <v>0.35</v>
      </c>
      <c r="C7" s="9">
        <f>1/B7</f>
        <v>2.8571428571428572</v>
      </c>
      <c r="D7" s="9">
        <f>E7*$M$2</f>
        <v>6.1904000000000008E-2</v>
      </c>
      <c r="E7" s="10">
        <v>0.38690000000000002</v>
      </c>
      <c r="F7" s="9">
        <f>C7*$M$2</f>
        <v>0.45714285714285718</v>
      </c>
      <c r="G7" s="9">
        <f>D7*2+F7</f>
        <v>0.58095085714285721</v>
      </c>
      <c r="H7" s="9">
        <f>G7/$M$2</f>
        <v>3.6309428571428577</v>
      </c>
      <c r="I7" s="9">
        <v>2.9823</v>
      </c>
      <c r="J7" s="10">
        <v>2.9823</v>
      </c>
      <c r="K7" s="9">
        <v>1.0438000000000001</v>
      </c>
      <c r="L7" s="11">
        <v>1.0419</v>
      </c>
      <c r="M7" s="3"/>
      <c r="N7" s="3"/>
    </row>
    <row r="8" spans="1:33" s="4" customFormat="1" ht="15.75" thickBot="1" x14ac:dyDescent="0.3">
      <c r="A8" s="65" t="s">
        <v>17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7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x14ac:dyDescent="0.2">
      <c r="A9" s="8"/>
      <c r="B9" s="9">
        <v>0.15</v>
      </c>
      <c r="C9" s="10">
        <f>1/B9</f>
        <v>6.666666666666667</v>
      </c>
      <c r="D9" s="9">
        <f>E9*$M$2</f>
        <v>0.18740800000000002</v>
      </c>
      <c r="E9" s="9">
        <v>1.1713</v>
      </c>
      <c r="F9" s="9">
        <f>C9*$M$2</f>
        <v>1.0666666666666667</v>
      </c>
      <c r="G9" s="9">
        <f>D9*2+F9</f>
        <v>1.4414826666666667</v>
      </c>
      <c r="H9" s="9">
        <f>G9/$M$2</f>
        <v>9.009266666666667</v>
      </c>
      <c r="I9" s="9">
        <v>7.1489000000000003</v>
      </c>
      <c r="J9" s="9">
        <v>6.8310000000000004</v>
      </c>
      <c r="K9" s="9">
        <v>1.0246</v>
      </c>
      <c r="L9" s="11">
        <v>1.0419</v>
      </c>
      <c r="M9" s="3"/>
      <c r="N9" s="3"/>
    </row>
    <row r="10" spans="1:33" x14ac:dyDescent="0.2">
      <c r="A10" s="8"/>
      <c r="B10" s="9">
        <v>0.2</v>
      </c>
      <c r="C10" s="10">
        <f>1/B10</f>
        <v>5</v>
      </c>
      <c r="D10" s="9">
        <f>E10*$M$2</f>
        <v>0.14000000000000001</v>
      </c>
      <c r="E10" s="9">
        <v>0.875</v>
      </c>
      <c r="F10" s="9">
        <f>C10*$M$2</f>
        <v>0.8</v>
      </c>
      <c r="G10" s="9">
        <f>D10*2+F10</f>
        <v>1.08</v>
      </c>
      <c r="H10" s="9">
        <f>G10/$M$2</f>
        <v>6.75</v>
      </c>
      <c r="I10" s="9">
        <v>5.3589000000000002</v>
      </c>
      <c r="J10" s="9">
        <v>5.1223000000000001</v>
      </c>
      <c r="K10" s="9">
        <v>1.0245</v>
      </c>
      <c r="L10" s="11">
        <v>1.0419</v>
      </c>
      <c r="M10" s="3"/>
      <c r="N10" s="3"/>
    </row>
    <row r="11" spans="1:33" x14ac:dyDescent="0.2">
      <c r="A11" s="8"/>
      <c r="B11" s="9">
        <v>0.25</v>
      </c>
      <c r="C11" s="10">
        <f>1/B11</f>
        <v>4</v>
      </c>
      <c r="D11" s="9">
        <f>E11*$M$2</f>
        <v>0.11199999999999999</v>
      </c>
      <c r="E11" s="9">
        <v>0.7</v>
      </c>
      <c r="F11" s="9">
        <f>C11*$M$2</f>
        <v>0.64</v>
      </c>
      <c r="G11" s="9">
        <f>D11*2+F11</f>
        <v>0.86399999999999999</v>
      </c>
      <c r="H11" s="9">
        <f>G11/$M$2</f>
        <v>5.3999999999999995</v>
      </c>
      <c r="I11" s="9">
        <v>4.2968999999999999</v>
      </c>
      <c r="J11" s="9">
        <v>4.1012000000000004</v>
      </c>
      <c r="K11" s="9">
        <v>1.0253000000000001</v>
      </c>
      <c r="L11" s="11">
        <v>1.0419</v>
      </c>
      <c r="M11" s="3"/>
      <c r="N11" s="3"/>
    </row>
    <row r="12" spans="1:33" x14ac:dyDescent="0.2">
      <c r="A12" s="8"/>
      <c r="B12" s="9">
        <v>0.3</v>
      </c>
      <c r="C12" s="10">
        <f>1/B12</f>
        <v>3.3333333333333335</v>
      </c>
      <c r="D12" s="9">
        <f>E12*$M$2</f>
        <v>9.2799999999999994E-2</v>
      </c>
      <c r="E12" s="9">
        <v>0.57999999999999996</v>
      </c>
      <c r="F12" s="9">
        <f>C12*$M$2</f>
        <v>0.53333333333333333</v>
      </c>
      <c r="G12" s="9">
        <f>D12*2+F12</f>
        <v>0.71893333333333331</v>
      </c>
      <c r="H12" s="9">
        <f>G12/$M$2</f>
        <v>4.4933333333333332</v>
      </c>
      <c r="I12" s="9">
        <v>3.5565000000000002</v>
      </c>
      <c r="J12" s="9">
        <v>3.4093</v>
      </c>
      <c r="K12" s="9">
        <v>1.0227999999999999</v>
      </c>
      <c r="L12" s="11">
        <v>1.0419</v>
      </c>
      <c r="M12" s="3"/>
      <c r="N12" s="3"/>
    </row>
    <row r="13" spans="1:33" ht="15" thickBot="1" x14ac:dyDescent="0.25">
      <c r="A13" s="8"/>
      <c r="B13" s="9">
        <v>0.35</v>
      </c>
      <c r="C13" s="10">
        <f>1/B13</f>
        <v>2.8571428571428572</v>
      </c>
      <c r="D13" s="9">
        <f>E13*$M$2</f>
        <v>8.199999999999999E-2</v>
      </c>
      <c r="E13" s="9">
        <v>0.51249999999999996</v>
      </c>
      <c r="F13" s="9">
        <f>C13*$M$2</f>
        <v>0.45714285714285718</v>
      </c>
      <c r="G13" s="9">
        <f>D13*2+F13</f>
        <v>0.62114285714285722</v>
      </c>
      <c r="H13" s="9">
        <f>G13/$M$2</f>
        <v>3.8821428571428576</v>
      </c>
      <c r="I13" s="9">
        <v>3.0720000000000001</v>
      </c>
      <c r="J13" s="9">
        <v>2.9304000000000001</v>
      </c>
      <c r="K13" s="9">
        <v>1.0256000000000001</v>
      </c>
      <c r="L13" s="11">
        <v>1.0419</v>
      </c>
      <c r="M13" s="3"/>
      <c r="N13" s="3"/>
    </row>
    <row r="14" spans="1:33" s="4" customFormat="1" ht="15.75" thickBot="1" x14ac:dyDescent="0.3">
      <c r="A14" s="65" t="s">
        <v>13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7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x14ac:dyDescent="0.2">
      <c r="A15" s="8"/>
      <c r="B15" s="9">
        <v>0.15</v>
      </c>
      <c r="C15" s="9">
        <f>1/B15</f>
        <v>6.666666666666667</v>
      </c>
      <c r="D15" s="9">
        <f>E15*$M$2</f>
        <v>0.06</v>
      </c>
      <c r="E15" s="9">
        <v>0.375</v>
      </c>
      <c r="F15" s="9">
        <f>C15*$M$2</f>
        <v>1.0666666666666667</v>
      </c>
      <c r="G15" s="9">
        <f>D15*2+F15</f>
        <v>1.1866666666666665</v>
      </c>
      <c r="H15" s="9">
        <f>G15/$M$2</f>
        <v>7.4166666666666661</v>
      </c>
      <c r="I15" s="9">
        <v>6.7183999999999999</v>
      </c>
      <c r="J15" s="9">
        <v>6.7183999999999999</v>
      </c>
      <c r="K15" s="9">
        <v>1.0078</v>
      </c>
      <c r="L15" s="12">
        <v>1.0219</v>
      </c>
      <c r="M15" s="3"/>
      <c r="N15" s="3"/>
    </row>
    <row r="16" spans="1:33" x14ac:dyDescent="0.2">
      <c r="A16" s="8"/>
      <c r="B16" s="9">
        <v>0.2</v>
      </c>
      <c r="C16" s="9">
        <f>1/B16</f>
        <v>5</v>
      </c>
      <c r="D16" s="9">
        <f>E16*$M$2</f>
        <v>4.5999999999999999E-2</v>
      </c>
      <c r="E16" s="9">
        <v>0.28749999999999998</v>
      </c>
      <c r="F16" s="9">
        <f>C16*$M$2</f>
        <v>0.8</v>
      </c>
      <c r="G16" s="9">
        <f>D16*2+F16</f>
        <v>0.89200000000000002</v>
      </c>
      <c r="H16" s="9">
        <f>G16/$M$2</f>
        <v>5.5750000000000002</v>
      </c>
      <c r="I16" s="9">
        <v>5.0404999999999998</v>
      </c>
      <c r="J16" s="9">
        <v>5.0404999999999998</v>
      </c>
      <c r="K16" s="9">
        <v>1.0081</v>
      </c>
      <c r="L16" s="12">
        <v>1.0219</v>
      </c>
      <c r="M16" s="3"/>
      <c r="N16" s="3"/>
    </row>
    <row r="17" spans="1:33" x14ac:dyDescent="0.2">
      <c r="A17" s="8"/>
      <c r="B17" s="9">
        <v>0.25</v>
      </c>
      <c r="C17" s="9">
        <f>1/B17</f>
        <v>4</v>
      </c>
      <c r="D17" s="9">
        <f>E17*$M$2</f>
        <v>4.2000000000000003E-2</v>
      </c>
      <c r="E17" s="9">
        <v>0.26250000000000001</v>
      </c>
      <c r="F17" s="9">
        <f>C17*$M$2</f>
        <v>0.64</v>
      </c>
      <c r="G17" s="9">
        <f>D17*2+F17</f>
        <v>0.72399999999999998</v>
      </c>
      <c r="H17" s="9">
        <f>G17/$M$2</f>
        <v>4.5249999999999995</v>
      </c>
      <c r="I17" s="9">
        <v>4.0422000000000002</v>
      </c>
      <c r="J17" s="9">
        <v>4.0422000000000002</v>
      </c>
      <c r="K17" s="9">
        <v>1.0105</v>
      </c>
      <c r="L17" s="12">
        <v>1.0219</v>
      </c>
      <c r="M17" s="3"/>
      <c r="N17" s="3"/>
    </row>
    <row r="18" spans="1:33" x14ac:dyDescent="0.2">
      <c r="A18" s="8"/>
      <c r="B18" s="9">
        <v>0.3</v>
      </c>
      <c r="C18" s="9">
        <f>1/B18</f>
        <v>3.3333333333333335</v>
      </c>
      <c r="D18" s="9">
        <f>E18*$M$2</f>
        <v>3.7999999999999999E-2</v>
      </c>
      <c r="E18" s="9">
        <v>0.23749999999999999</v>
      </c>
      <c r="F18" s="9">
        <f>C18*$M$2</f>
        <v>0.53333333333333333</v>
      </c>
      <c r="G18" s="9">
        <f>D18*2+F18</f>
        <v>0.60933333333333328</v>
      </c>
      <c r="H18" s="9">
        <f>G18/$M$2</f>
        <v>3.8083333333333331</v>
      </c>
      <c r="I18" s="9">
        <v>3.3746999999999998</v>
      </c>
      <c r="J18" s="9">
        <v>3.3746999999999998</v>
      </c>
      <c r="K18" s="9">
        <v>1.0124</v>
      </c>
      <c r="L18" s="12">
        <v>1.0219</v>
      </c>
      <c r="M18" s="3"/>
      <c r="N18" s="3"/>
    </row>
    <row r="19" spans="1:33" ht="15" thickBot="1" x14ac:dyDescent="0.25">
      <c r="A19" s="8"/>
      <c r="B19" s="9">
        <v>0.35</v>
      </c>
      <c r="C19" s="9">
        <f>1/B19</f>
        <v>2.8571428571428572</v>
      </c>
      <c r="D19" s="9">
        <f>E19*$M$2</f>
        <v>3.4000000000000002E-2</v>
      </c>
      <c r="E19" s="9">
        <v>0.21249999999999999</v>
      </c>
      <c r="F19" s="9">
        <f>C19*$M$2</f>
        <v>0.45714285714285718</v>
      </c>
      <c r="G19" s="9">
        <f>D19*2+F19</f>
        <v>0.52514285714285713</v>
      </c>
      <c r="H19" s="9">
        <f>G19/$M$2</f>
        <v>3.282142857142857</v>
      </c>
      <c r="I19" s="9">
        <v>2.8957000000000002</v>
      </c>
      <c r="J19" s="9">
        <v>2.8957000000000002</v>
      </c>
      <c r="K19" s="9">
        <v>1.0135000000000001</v>
      </c>
      <c r="L19" s="12">
        <v>1.0219</v>
      </c>
      <c r="M19" s="3"/>
      <c r="N19" s="3"/>
    </row>
    <row r="20" spans="1:33" s="4" customFormat="1" ht="15.75" thickBot="1" x14ac:dyDescent="0.3">
      <c r="A20" s="65" t="s">
        <v>16</v>
      </c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9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x14ac:dyDescent="0.2">
      <c r="A21" s="8"/>
      <c r="B21" s="9">
        <v>0.15</v>
      </c>
      <c r="C21" s="9">
        <f>1/B21</f>
        <v>6.666666666666667</v>
      </c>
      <c r="D21" s="9">
        <f>E21*$M$2</f>
        <v>0.12</v>
      </c>
      <c r="E21" s="9">
        <v>0.75</v>
      </c>
      <c r="F21" s="9">
        <f>C21*$M$2</f>
        <v>1.0666666666666667</v>
      </c>
      <c r="G21" s="10">
        <f>D21*2+F21</f>
        <v>1.3066666666666666</v>
      </c>
      <c r="H21" s="9">
        <f>G21/$M$2</f>
        <v>8.1666666666666661</v>
      </c>
      <c r="I21" s="10">
        <v>6.8703000000000003</v>
      </c>
      <c r="J21" s="9">
        <v>6.7202000000000002</v>
      </c>
      <c r="K21" s="9">
        <v>1.008</v>
      </c>
      <c r="L21" s="12">
        <v>1.0219</v>
      </c>
      <c r="M21" s="3"/>
      <c r="N21" s="3"/>
    </row>
    <row r="22" spans="1:33" x14ac:dyDescent="0.2">
      <c r="A22" s="8"/>
      <c r="B22" s="9">
        <v>0.2</v>
      </c>
      <c r="C22" s="9">
        <f>1/B22</f>
        <v>5</v>
      </c>
      <c r="D22" s="9">
        <f>E22*$M$2</f>
        <v>0.09</v>
      </c>
      <c r="E22" s="9">
        <v>0.5625</v>
      </c>
      <c r="F22" s="9">
        <f>C22*$M$2</f>
        <v>0.8</v>
      </c>
      <c r="G22" s="10">
        <f>D22*2+F22</f>
        <v>0.98</v>
      </c>
      <c r="H22" s="9">
        <f>G22/$M$2</f>
        <v>6.125</v>
      </c>
      <c r="I22" s="10">
        <v>5.1527000000000003</v>
      </c>
      <c r="J22" s="9">
        <v>5.0400999999999998</v>
      </c>
      <c r="K22" s="9">
        <v>1.008</v>
      </c>
      <c r="L22" s="12">
        <v>1.0219</v>
      </c>
      <c r="M22" s="3"/>
      <c r="N22" s="3"/>
    </row>
    <row r="23" spans="1:33" x14ac:dyDescent="0.2">
      <c r="A23" s="8"/>
      <c r="B23" s="9">
        <v>0.25</v>
      </c>
      <c r="C23" s="9">
        <f>1/B23</f>
        <v>4</v>
      </c>
      <c r="D23" s="9">
        <f>E23*$M$2</f>
        <v>8.199999999999999E-2</v>
      </c>
      <c r="E23" s="9">
        <v>0.51249999999999996</v>
      </c>
      <c r="F23" s="9">
        <f>C23*$M$2</f>
        <v>0.64</v>
      </c>
      <c r="G23" s="10">
        <f>D23*2+F23</f>
        <v>0.80400000000000005</v>
      </c>
      <c r="H23" s="9">
        <f>G23/$M$2</f>
        <v>5.0250000000000004</v>
      </c>
      <c r="I23" s="10">
        <v>4.1574</v>
      </c>
      <c r="J23" s="9">
        <v>4.0415000000000001</v>
      </c>
      <c r="K23" s="9">
        <v>1.0104</v>
      </c>
      <c r="L23" s="12">
        <v>1.0219</v>
      </c>
      <c r="M23" s="3"/>
      <c r="N23" s="3"/>
    </row>
    <row r="24" spans="1:33" x14ac:dyDescent="0.2">
      <c r="A24" s="8"/>
      <c r="B24" s="9">
        <v>0.3</v>
      </c>
      <c r="C24" s="9">
        <f>1/B24</f>
        <v>3.3333333333333335</v>
      </c>
      <c r="D24" s="9">
        <f>E24*$M$2</f>
        <v>7.5999999999999998E-2</v>
      </c>
      <c r="E24" s="9">
        <v>0.47499999999999998</v>
      </c>
      <c r="F24" s="9">
        <f>C24*$M$2</f>
        <v>0.53333333333333333</v>
      </c>
      <c r="G24" s="10">
        <f>D24*2+F24</f>
        <v>0.68533333333333335</v>
      </c>
      <c r="H24" s="9">
        <f>G24/$M$2</f>
        <v>4.2833333333333332</v>
      </c>
      <c r="I24" s="10">
        <v>3.4946000000000002</v>
      </c>
      <c r="J24" s="9">
        <v>3.3759000000000001</v>
      </c>
      <c r="K24" s="9">
        <v>1.0127999999999999</v>
      </c>
      <c r="L24" s="12">
        <v>1.0219</v>
      </c>
      <c r="M24" s="3"/>
      <c r="N24" s="3"/>
    </row>
    <row r="25" spans="1:33" ht="15" thickBot="1" x14ac:dyDescent="0.25">
      <c r="A25" s="8"/>
      <c r="B25" s="9">
        <v>0.35</v>
      </c>
      <c r="C25" s="9">
        <f>1/B25</f>
        <v>2.8571428571428572</v>
      </c>
      <c r="D25" s="9">
        <f>E25*$M$2</f>
        <v>6.7007999999999998E-2</v>
      </c>
      <c r="E25" s="9">
        <v>0.41880000000000001</v>
      </c>
      <c r="F25" s="9">
        <f>C25*$M$2</f>
        <v>0.45714285714285718</v>
      </c>
      <c r="G25" s="10">
        <f>D25*2+F25</f>
        <v>0.59115885714285721</v>
      </c>
      <c r="H25" s="9">
        <f>G25/$M$2</f>
        <v>3.6947428571428573</v>
      </c>
      <c r="I25" s="10">
        <v>3.0030999999999999</v>
      </c>
      <c r="J25" s="9">
        <v>2.8957000000000002</v>
      </c>
      <c r="K25" s="9">
        <v>1.0135000000000001</v>
      </c>
      <c r="L25" s="12">
        <v>1.0219</v>
      </c>
      <c r="M25" s="3"/>
      <c r="N25" s="3"/>
    </row>
    <row r="26" spans="1:33" s="4" customFormat="1" ht="15.75" thickBot="1" x14ac:dyDescent="0.3">
      <c r="A26" s="65" t="s">
        <v>15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7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x14ac:dyDescent="0.2">
      <c r="A27" s="8"/>
      <c r="B27" s="9">
        <v>0.15</v>
      </c>
      <c r="C27" s="10">
        <f>1/B27</f>
        <v>6.666666666666667</v>
      </c>
      <c r="D27" s="9">
        <f>E27*$M$2</f>
        <v>0.20480000000000001</v>
      </c>
      <c r="E27" s="10">
        <v>1.28</v>
      </c>
      <c r="F27" s="10">
        <f>C27*$M$2</f>
        <v>1.0666666666666667</v>
      </c>
      <c r="G27" s="9">
        <f>D27*2+F27</f>
        <v>1.4762666666666666</v>
      </c>
      <c r="H27" s="10">
        <f>G27/$M$2</f>
        <v>9.2266666666666666</v>
      </c>
      <c r="I27" s="9">
        <v>7.2271999999999998</v>
      </c>
      <c r="J27" s="10">
        <v>6.8162000000000003</v>
      </c>
      <c r="K27" s="9">
        <v>1.2675000000000001</v>
      </c>
      <c r="L27" s="12">
        <v>1.0419</v>
      </c>
      <c r="M27" s="3"/>
      <c r="N27" s="3"/>
    </row>
    <row r="28" spans="1:33" x14ac:dyDescent="0.2">
      <c r="A28" s="8"/>
      <c r="B28" s="9">
        <v>0.2</v>
      </c>
      <c r="C28" s="10">
        <f>1/B28</f>
        <v>5</v>
      </c>
      <c r="D28" s="9">
        <f>E28*$M$2</f>
        <v>0.159831256</v>
      </c>
      <c r="E28" s="10">
        <f>0.99894535</f>
        <v>0.99894534999999995</v>
      </c>
      <c r="F28" s="10">
        <f>C28*$M$2</f>
        <v>0.8</v>
      </c>
      <c r="G28" s="9">
        <f>D28*2+F28</f>
        <v>1.1196625120000001</v>
      </c>
      <c r="H28" s="10">
        <f>G28/$M$2</f>
        <v>6.9978907000000001</v>
      </c>
      <c r="I28" s="9">
        <v>5.4611999999999998</v>
      </c>
      <c r="J28" s="10">
        <v>5.1233000000000004</v>
      </c>
      <c r="K28" s="9">
        <v>1.0246999999999999</v>
      </c>
      <c r="L28" s="12">
        <v>1.0419</v>
      </c>
      <c r="M28" s="3"/>
      <c r="N28" s="3"/>
    </row>
    <row r="29" spans="1:33" x14ac:dyDescent="0.2">
      <c r="A29" s="8"/>
      <c r="B29" s="9">
        <v>0.25</v>
      </c>
      <c r="C29" s="10">
        <f>1/B29</f>
        <v>4</v>
      </c>
      <c r="D29" s="9">
        <f>E29*$M$2</f>
        <v>0.12699199999999999</v>
      </c>
      <c r="E29" s="10">
        <v>0.79369999999999996</v>
      </c>
      <c r="F29" s="10">
        <f>C29*$M$2</f>
        <v>0.64</v>
      </c>
      <c r="G29" s="9">
        <f>D29*2+F29</f>
        <v>0.893984</v>
      </c>
      <c r="H29" s="10">
        <f>G29/$M$2</f>
        <v>5.5873999999999997</v>
      </c>
      <c r="I29" s="9">
        <v>4.3643000000000001</v>
      </c>
      <c r="J29" s="10">
        <v>4.0974000000000004</v>
      </c>
      <c r="K29" s="9">
        <v>1.0243</v>
      </c>
      <c r="L29" s="12">
        <f>L27</f>
        <v>1.0419</v>
      </c>
      <c r="M29" s="3"/>
      <c r="N29" s="3"/>
    </row>
    <row r="30" spans="1:33" x14ac:dyDescent="0.2">
      <c r="A30" s="8"/>
      <c r="B30" s="9">
        <v>0.3</v>
      </c>
      <c r="C30" s="10">
        <f>1/B30</f>
        <v>3.3333333333333335</v>
      </c>
      <c r="D30" s="9">
        <f>E30*$M$2</f>
        <v>0.10880000000000001</v>
      </c>
      <c r="E30" s="10">
        <v>0.68</v>
      </c>
      <c r="F30" s="10">
        <f>C30*$M$2</f>
        <v>0.53333333333333333</v>
      </c>
      <c r="G30" s="9">
        <f>D30*2+F30</f>
        <v>0.75093333333333334</v>
      </c>
      <c r="H30" s="10">
        <f>G30/$M$2</f>
        <v>4.6933333333333334</v>
      </c>
      <c r="I30" s="9">
        <v>3.6709000000000001</v>
      </c>
      <c r="J30" s="10">
        <v>3.4238</v>
      </c>
      <c r="K30" s="9">
        <v>1.0270999999999999</v>
      </c>
      <c r="L30" s="12">
        <f>L28</f>
        <v>1.0419</v>
      </c>
      <c r="M30" s="3"/>
      <c r="N30" s="3"/>
    </row>
    <row r="31" spans="1:33" ht="15" thickBot="1" x14ac:dyDescent="0.25">
      <c r="A31" s="8"/>
      <c r="B31" s="9">
        <v>0.35</v>
      </c>
      <c r="C31" s="10">
        <f>1/B31</f>
        <v>2.8571428571428572</v>
      </c>
      <c r="D31" s="9">
        <f>E31*$M$2</f>
        <v>9.3103999999999992E-2</v>
      </c>
      <c r="E31" s="10">
        <v>0.58189999999999997</v>
      </c>
      <c r="F31" s="10">
        <f>C31*$M$2</f>
        <v>0.45714285714285718</v>
      </c>
      <c r="G31" s="9">
        <f>D31*2+F31</f>
        <v>0.64335085714285722</v>
      </c>
      <c r="H31" s="10">
        <f>G31/$M$2</f>
        <v>4.0209428571428578</v>
      </c>
      <c r="I31" s="9">
        <v>3.1303000000000001</v>
      </c>
      <c r="J31" s="10">
        <v>2.9302999999999999</v>
      </c>
      <c r="K31" s="9">
        <v>1.0256000000000001</v>
      </c>
      <c r="L31" s="12">
        <v>1.0419</v>
      </c>
      <c r="M31" s="3"/>
      <c r="N31" s="3"/>
    </row>
    <row r="32" spans="1:33" s="4" customFormat="1" ht="15.75" thickBot="1" x14ac:dyDescent="0.3">
      <c r="A32" s="65" t="s">
        <v>14</v>
      </c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7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14" x14ac:dyDescent="0.2">
      <c r="A33" s="8"/>
      <c r="B33" s="9">
        <v>0.15</v>
      </c>
      <c r="C33" s="10">
        <f>1/B33</f>
        <v>6.666666666666667</v>
      </c>
      <c r="D33" s="9">
        <f>E33*$M$2</f>
        <v>0.219056</v>
      </c>
      <c r="E33" s="10">
        <v>1.3691</v>
      </c>
      <c r="F33" s="9">
        <f>C33*$M$2</f>
        <v>1.0666666666666667</v>
      </c>
      <c r="G33" s="10">
        <f>D33*2+F33</f>
        <v>1.5047786666666667</v>
      </c>
      <c r="H33" s="9">
        <f>G33/$M$2</f>
        <v>9.4048666666666669</v>
      </c>
      <c r="I33" s="10">
        <v>7.3140000000000001</v>
      </c>
      <c r="J33" s="9">
        <v>6.9558999999999997</v>
      </c>
      <c r="K33" s="10">
        <v>1.0434000000000001</v>
      </c>
      <c r="L33" s="11">
        <v>1.0419</v>
      </c>
      <c r="M33" s="3"/>
      <c r="N33" s="3"/>
    </row>
    <row r="34" spans="1:14" x14ac:dyDescent="0.2">
      <c r="A34" s="8"/>
      <c r="B34" s="9">
        <v>0.2</v>
      </c>
      <c r="C34" s="10">
        <f>1/B34</f>
        <v>5</v>
      </c>
      <c r="D34" s="9">
        <f>E34*$M$2</f>
        <v>0.156912</v>
      </c>
      <c r="E34" s="10">
        <v>0.98070000000000002</v>
      </c>
      <c r="F34" s="9">
        <f>C34*$M$2</f>
        <v>0.8</v>
      </c>
      <c r="G34" s="10">
        <f>D34*2+F34</f>
        <v>1.1138240000000001</v>
      </c>
      <c r="H34" s="9">
        <f>G34/$M$2</f>
        <v>6.9614000000000011</v>
      </c>
      <c r="I34" s="10">
        <v>5.4452999999999996</v>
      </c>
      <c r="J34" s="9">
        <v>5.1867000000000001</v>
      </c>
      <c r="K34" s="10">
        <v>1.0373000000000001</v>
      </c>
      <c r="L34" s="11">
        <v>1.0419</v>
      </c>
      <c r="M34" s="3"/>
      <c r="N34" s="3"/>
    </row>
    <row r="35" spans="1:14" x14ac:dyDescent="0.2">
      <c r="A35" s="8"/>
      <c r="B35" s="9">
        <v>0.25</v>
      </c>
      <c r="C35" s="10">
        <f>1/B35</f>
        <v>4</v>
      </c>
      <c r="D35" s="9">
        <f>E35*$M$2</f>
        <v>0.12438399999999999</v>
      </c>
      <c r="E35" s="10">
        <v>0.77739999999999998</v>
      </c>
      <c r="F35" s="9">
        <f>C35*$M$2</f>
        <v>0.64</v>
      </c>
      <c r="G35" s="10">
        <f>D35*2+F35</f>
        <v>0.888768</v>
      </c>
      <c r="H35" s="9">
        <f>G35/$M$2</f>
        <v>5.5548000000000002</v>
      </c>
      <c r="I35" s="10">
        <v>4.4241999999999999</v>
      </c>
      <c r="J35" s="9">
        <v>4.1402999999999999</v>
      </c>
      <c r="K35" s="10">
        <v>1.0350999999999999</v>
      </c>
      <c r="L35" s="11">
        <v>1.0419</v>
      </c>
      <c r="M35" s="3"/>
      <c r="N35" s="3"/>
    </row>
    <row r="36" spans="1:14" x14ac:dyDescent="0.2">
      <c r="A36" s="8"/>
      <c r="B36" s="9">
        <v>0.3</v>
      </c>
      <c r="C36" s="10">
        <f>1/B36</f>
        <v>3.3333333333333335</v>
      </c>
      <c r="D36" s="9">
        <f>E36*$M$2</f>
        <v>0.10400000000000001</v>
      </c>
      <c r="E36" s="10">
        <v>0.65</v>
      </c>
      <c r="F36" s="9">
        <f>C36*$M$2</f>
        <v>0.53333333333333333</v>
      </c>
      <c r="G36" s="10">
        <f>D36*2+F36</f>
        <v>0.7413333333333334</v>
      </c>
      <c r="H36" s="9">
        <f>G36/$M$2</f>
        <v>4.6333333333333337</v>
      </c>
      <c r="I36" s="10">
        <v>3.6173999999999999</v>
      </c>
      <c r="J36" s="9">
        <v>3.4441000000000002</v>
      </c>
      <c r="K36" s="10">
        <v>1.0331999999999999</v>
      </c>
      <c r="L36" s="11">
        <v>1.0419</v>
      </c>
      <c r="M36" s="3"/>
      <c r="N36" s="3"/>
    </row>
    <row r="37" spans="1:14" ht="15" thickBot="1" x14ac:dyDescent="0.25">
      <c r="A37" s="13"/>
      <c r="B37" s="14">
        <v>0.35</v>
      </c>
      <c r="C37" s="15">
        <f>1/B37</f>
        <v>2.8571428571428572</v>
      </c>
      <c r="D37" s="14">
        <f>E37*$M$2</f>
        <v>9.2975999999999989E-2</v>
      </c>
      <c r="E37" s="15">
        <v>0.58109999999999995</v>
      </c>
      <c r="F37" s="14">
        <f>C37*$M$2</f>
        <v>0.45714285714285718</v>
      </c>
      <c r="G37" s="15">
        <f>D37*2+F37</f>
        <v>0.64309485714285719</v>
      </c>
      <c r="H37" s="14">
        <f>G37/$M$2</f>
        <v>4.0193428571428571</v>
      </c>
      <c r="I37" s="15">
        <v>3.1295999999999999</v>
      </c>
      <c r="J37" s="14">
        <v>2.9586999999999999</v>
      </c>
      <c r="K37" s="15">
        <v>1.0356000000000001</v>
      </c>
      <c r="L37" s="16">
        <v>1.0419</v>
      </c>
      <c r="M37" s="3"/>
      <c r="N37" s="3"/>
    </row>
    <row r="38" spans="1:14" x14ac:dyDescent="0.2">
      <c r="M38" s="3"/>
      <c r="N38" s="3"/>
    </row>
    <row r="39" spans="1:14" x14ac:dyDescent="0.2">
      <c r="N39" s="1"/>
    </row>
    <row r="40" spans="1:14" x14ac:dyDescent="0.2">
      <c r="N40" s="1"/>
    </row>
    <row r="41" spans="1:14" x14ac:dyDescent="0.2">
      <c r="N41" s="1"/>
    </row>
    <row r="42" spans="1:14" x14ac:dyDescent="0.2">
      <c r="N42" s="1"/>
    </row>
    <row r="43" spans="1:14" x14ac:dyDescent="0.2">
      <c r="N43" s="1"/>
    </row>
    <row r="44" spans="1:14" x14ac:dyDescent="0.2">
      <c r="N44" s="1"/>
    </row>
    <row r="45" spans="1:14" x14ac:dyDescent="0.2">
      <c r="N45" s="1"/>
    </row>
    <row r="46" spans="1:14" x14ac:dyDescent="0.2">
      <c r="N46" s="1"/>
    </row>
    <row r="47" spans="1:14" x14ac:dyDescent="0.2">
      <c r="N47" s="1"/>
    </row>
    <row r="48" spans="1:14" x14ac:dyDescent="0.2">
      <c r="N48" s="1"/>
    </row>
    <row r="49" spans="14:14" x14ac:dyDescent="0.2">
      <c r="N49" s="1"/>
    </row>
    <row r="50" spans="14:14" x14ac:dyDescent="0.2">
      <c r="N50" s="1"/>
    </row>
    <row r="51" spans="14:14" x14ac:dyDescent="0.2">
      <c r="N51" s="1"/>
    </row>
    <row r="52" spans="14:14" x14ac:dyDescent="0.2">
      <c r="N52" s="1"/>
    </row>
    <row r="53" spans="14:14" x14ac:dyDescent="0.2">
      <c r="N53" s="1"/>
    </row>
    <row r="54" spans="14:14" x14ac:dyDescent="0.2">
      <c r="N54" s="1"/>
    </row>
    <row r="55" spans="14:14" x14ac:dyDescent="0.2">
      <c r="N55" s="1"/>
    </row>
    <row r="56" spans="14:14" x14ac:dyDescent="0.2">
      <c r="N56" s="1"/>
    </row>
    <row r="57" spans="14:14" x14ac:dyDescent="0.2">
      <c r="N57" s="1"/>
    </row>
    <row r="58" spans="14:14" x14ac:dyDescent="0.2">
      <c r="N58" s="1"/>
    </row>
    <row r="59" spans="14:14" x14ac:dyDescent="0.2">
      <c r="N59" s="1"/>
    </row>
    <row r="60" spans="14:14" x14ac:dyDescent="0.2">
      <c r="N60" s="1"/>
    </row>
    <row r="61" spans="14:14" x14ac:dyDescent="0.2">
      <c r="N61" s="1"/>
    </row>
    <row r="62" spans="14:14" x14ac:dyDescent="0.2">
      <c r="N62" s="1"/>
    </row>
    <row r="63" spans="14:14" x14ac:dyDescent="0.2">
      <c r="N63" s="1"/>
    </row>
    <row r="64" spans="14:14" x14ac:dyDescent="0.2">
      <c r="N64" s="1"/>
    </row>
    <row r="65" spans="14:14" x14ac:dyDescent="0.2">
      <c r="N65" s="1"/>
    </row>
    <row r="66" spans="14:14" x14ac:dyDescent="0.2">
      <c r="N66" s="1"/>
    </row>
    <row r="67" spans="14:14" x14ac:dyDescent="0.2">
      <c r="N67" s="1"/>
    </row>
    <row r="68" spans="14:14" x14ac:dyDescent="0.2">
      <c r="N68" s="1"/>
    </row>
    <row r="69" spans="14:14" x14ac:dyDescent="0.2">
      <c r="N69" s="1"/>
    </row>
    <row r="70" spans="14:14" x14ac:dyDescent="0.2">
      <c r="N70" s="1"/>
    </row>
    <row r="71" spans="14:14" x14ac:dyDescent="0.2">
      <c r="N71" s="1"/>
    </row>
    <row r="72" spans="14:14" x14ac:dyDescent="0.2">
      <c r="N72" s="1"/>
    </row>
    <row r="73" spans="14:14" x14ac:dyDescent="0.2">
      <c r="N73" s="1"/>
    </row>
    <row r="74" spans="14:14" x14ac:dyDescent="0.2">
      <c r="N74" s="1"/>
    </row>
    <row r="75" spans="14:14" x14ac:dyDescent="0.2">
      <c r="N75" s="1"/>
    </row>
    <row r="76" spans="14:14" x14ac:dyDescent="0.2">
      <c r="N76" s="1"/>
    </row>
    <row r="77" spans="14:14" x14ac:dyDescent="0.2">
      <c r="N77" s="1"/>
    </row>
    <row r="78" spans="14:14" x14ac:dyDescent="0.2">
      <c r="N78" s="1"/>
    </row>
    <row r="79" spans="14:14" x14ac:dyDescent="0.2">
      <c r="N79" s="1"/>
    </row>
    <row r="80" spans="14:14" x14ac:dyDescent="0.2">
      <c r="N80" s="1"/>
    </row>
    <row r="81" spans="14:14" x14ac:dyDescent="0.2">
      <c r="N81" s="1"/>
    </row>
    <row r="82" spans="14:14" x14ac:dyDescent="0.2">
      <c r="N82" s="1"/>
    </row>
    <row r="83" spans="14:14" x14ac:dyDescent="0.2">
      <c r="N83" s="1"/>
    </row>
    <row r="84" spans="14:14" x14ac:dyDescent="0.2">
      <c r="N84" s="1"/>
    </row>
    <row r="85" spans="14:14" x14ac:dyDescent="0.2">
      <c r="N85" s="1"/>
    </row>
    <row r="86" spans="14:14" x14ac:dyDescent="0.2">
      <c r="N86" s="1"/>
    </row>
    <row r="87" spans="14:14" x14ac:dyDescent="0.2">
      <c r="N87" s="1"/>
    </row>
    <row r="88" spans="14:14" x14ac:dyDescent="0.2">
      <c r="N88" s="1"/>
    </row>
    <row r="89" spans="14:14" x14ac:dyDescent="0.2">
      <c r="N89" s="1"/>
    </row>
    <row r="90" spans="14:14" x14ac:dyDescent="0.2">
      <c r="N90" s="1"/>
    </row>
    <row r="91" spans="14:14" x14ac:dyDescent="0.2">
      <c r="N91" s="1"/>
    </row>
    <row r="92" spans="14:14" x14ac:dyDescent="0.2">
      <c r="N92" s="1"/>
    </row>
    <row r="93" spans="14:14" x14ac:dyDescent="0.2">
      <c r="N93" s="1"/>
    </row>
    <row r="94" spans="14:14" x14ac:dyDescent="0.2">
      <c r="N94" s="1"/>
    </row>
    <row r="95" spans="14:14" x14ac:dyDescent="0.2">
      <c r="N95" s="1"/>
    </row>
    <row r="96" spans="14:14" x14ac:dyDescent="0.2">
      <c r="N96" s="1"/>
    </row>
    <row r="97" spans="14:14" x14ac:dyDescent="0.2">
      <c r="N97" s="1"/>
    </row>
  </sheetData>
  <mergeCells count="6">
    <mergeCell ref="A32:L32"/>
    <mergeCell ref="A2:L2"/>
    <mergeCell ref="A8:L8"/>
    <mergeCell ref="A14:L14"/>
    <mergeCell ref="A20:L20"/>
    <mergeCell ref="A26:L26"/>
  </mergeCells>
  <pageMargins left="0.78749999999999998" right="0.78749999999999998" top="1.0249999999999999" bottom="1.0249999999999999" header="0.78749999999999998" footer="0.78749999999999998"/>
  <pageSetup paperSize="9" firstPageNumber="0" orientation="portrait" r:id="rId1"/>
  <headerFooter>
    <oddHeader>&amp;C&amp;10&amp;A</oddHeader>
    <oddFooter>&amp;C&amp;10Page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D13" sqref="D13"/>
    </sheetView>
  </sheetViews>
  <sheetFormatPr defaultRowHeight="14.25" x14ac:dyDescent="0.2"/>
  <cols>
    <col min="1" max="1" width="26" bestFit="1" customWidth="1"/>
    <col min="2" max="2" width="18.375" bestFit="1" customWidth="1"/>
    <col min="3" max="3" width="5.125" bestFit="1" customWidth="1"/>
    <col min="4" max="4" width="21.5" bestFit="1" customWidth="1"/>
    <col min="5" max="6" width="11.75" bestFit="1" customWidth="1"/>
  </cols>
  <sheetData>
    <row r="1" spans="1:9" x14ac:dyDescent="0.2">
      <c r="A1" s="70" t="s">
        <v>25</v>
      </c>
      <c r="B1" s="71"/>
      <c r="C1" s="71"/>
      <c r="D1" s="71"/>
      <c r="E1" s="71"/>
      <c r="F1" s="71"/>
      <c r="G1" s="71"/>
      <c r="H1" s="71"/>
      <c r="I1" s="72"/>
    </row>
    <row r="2" spans="1:9" x14ac:dyDescent="0.2">
      <c r="A2" s="63" t="s">
        <v>26</v>
      </c>
      <c r="B2" s="40">
        <v>8.7989999999999999E-2</v>
      </c>
      <c r="C2" s="53" t="s">
        <v>35</v>
      </c>
      <c r="D2" s="41" t="s">
        <v>36</v>
      </c>
      <c r="E2" s="42" t="s">
        <v>44</v>
      </c>
      <c r="F2" s="45"/>
      <c r="G2" s="46"/>
      <c r="H2" s="46"/>
      <c r="I2" s="47"/>
    </row>
    <row r="3" spans="1:9" x14ac:dyDescent="0.2">
      <c r="A3" s="39" t="s">
        <v>27</v>
      </c>
      <c r="B3" s="40">
        <v>0.1236</v>
      </c>
      <c r="C3" s="53" t="s">
        <v>35</v>
      </c>
      <c r="D3" s="41" t="s">
        <v>37</v>
      </c>
      <c r="E3" s="42" t="s">
        <v>45</v>
      </c>
      <c r="F3" s="56"/>
      <c r="G3" s="43"/>
      <c r="H3" s="43"/>
      <c r="I3" s="44"/>
    </row>
    <row r="4" spans="1:9" x14ac:dyDescent="0.2">
      <c r="A4" s="39" t="s">
        <v>28</v>
      </c>
      <c r="B4" s="45">
        <v>0.3226</v>
      </c>
      <c r="C4" s="54" t="s">
        <v>35</v>
      </c>
      <c r="D4" s="46" t="s">
        <v>38</v>
      </c>
      <c r="E4" s="47" t="s">
        <v>51</v>
      </c>
      <c r="F4" s="56"/>
      <c r="G4" s="43"/>
      <c r="H4" s="43"/>
      <c r="I4" s="44"/>
    </row>
    <row r="5" spans="1:9" x14ac:dyDescent="0.2">
      <c r="A5" s="39" t="s">
        <v>32</v>
      </c>
      <c r="B5" s="40">
        <v>3.4380000000000001E-2</v>
      </c>
      <c r="C5" s="53" t="s">
        <v>35</v>
      </c>
      <c r="D5" s="41" t="s">
        <v>42</v>
      </c>
      <c r="E5" s="42" t="s">
        <v>49</v>
      </c>
      <c r="F5" s="56"/>
      <c r="G5" s="43"/>
      <c r="H5" s="43"/>
      <c r="I5" s="44"/>
    </row>
    <row r="6" spans="1:9" x14ac:dyDescent="0.2">
      <c r="A6" s="39" t="s">
        <v>33</v>
      </c>
      <c r="B6" s="45">
        <v>0.1105</v>
      </c>
      <c r="C6" s="54" t="s">
        <v>35</v>
      </c>
      <c r="D6" s="46" t="s">
        <v>43</v>
      </c>
      <c r="E6" s="47" t="s">
        <v>50</v>
      </c>
      <c r="F6" s="56"/>
      <c r="G6" s="43"/>
      <c r="H6" s="43"/>
      <c r="I6" s="44"/>
    </row>
    <row r="7" spans="1:9" x14ac:dyDescent="0.2">
      <c r="A7" s="56" t="s">
        <v>34</v>
      </c>
      <c r="B7" s="40" t="s">
        <v>64</v>
      </c>
      <c r="C7" s="53" t="s">
        <v>62</v>
      </c>
      <c r="D7" s="52" t="s">
        <v>63</v>
      </c>
      <c r="E7" s="64"/>
      <c r="F7" s="56"/>
      <c r="G7" s="43"/>
      <c r="H7" s="43"/>
      <c r="I7" s="44"/>
    </row>
    <row r="8" spans="1:9" x14ac:dyDescent="0.2">
      <c r="A8" s="39" t="s">
        <v>29</v>
      </c>
      <c r="B8" s="56">
        <v>7.7520000000000006E-2</v>
      </c>
      <c r="C8" s="57" t="s">
        <v>35</v>
      </c>
      <c r="D8" s="43" t="s">
        <v>39</v>
      </c>
      <c r="E8" s="44" t="s">
        <v>46</v>
      </c>
      <c r="F8" s="56"/>
      <c r="G8" s="43"/>
      <c r="H8" s="43"/>
      <c r="I8" s="44"/>
    </row>
    <row r="9" spans="1:9" x14ac:dyDescent="0.2">
      <c r="A9" s="39" t="s">
        <v>30</v>
      </c>
      <c r="B9" s="40">
        <v>5.6059999999999999E-2</v>
      </c>
      <c r="C9" s="53" t="s">
        <v>35</v>
      </c>
      <c r="D9" s="41" t="s">
        <v>40</v>
      </c>
      <c r="E9" s="42" t="s">
        <v>47</v>
      </c>
      <c r="F9" s="56"/>
      <c r="G9" s="43"/>
      <c r="H9" s="43"/>
      <c r="I9" s="44"/>
    </row>
    <row r="10" spans="1:9" x14ac:dyDescent="0.2">
      <c r="A10" s="51" t="s">
        <v>31</v>
      </c>
      <c r="B10" s="48">
        <v>5.1470000000000002E-2</v>
      </c>
      <c r="C10" s="55" t="s">
        <v>35</v>
      </c>
      <c r="D10" s="49" t="s">
        <v>41</v>
      </c>
      <c r="E10" s="50" t="s">
        <v>48</v>
      </c>
      <c r="F10" s="48"/>
      <c r="G10" s="49"/>
      <c r="H10" s="49"/>
      <c r="I10" s="50"/>
    </row>
    <row r="12" spans="1:9" x14ac:dyDescent="0.2">
      <c r="A12" s="73" t="s">
        <v>52</v>
      </c>
      <c r="B12" s="71"/>
      <c r="C12" s="71"/>
      <c r="D12" s="71"/>
      <c r="E12" s="71"/>
      <c r="F12" s="74"/>
      <c r="G12" s="74"/>
      <c r="H12" s="74"/>
      <c r="I12" s="75"/>
    </row>
    <row r="13" spans="1:9" x14ac:dyDescent="0.2">
      <c r="A13" s="39" t="s">
        <v>26</v>
      </c>
      <c r="B13" s="40">
        <v>1.0469999999999999</v>
      </c>
      <c r="C13" s="53" t="s">
        <v>35</v>
      </c>
      <c r="D13" s="53" t="s">
        <v>53</v>
      </c>
      <c r="E13" s="41"/>
      <c r="F13" s="45"/>
      <c r="G13" s="46"/>
      <c r="H13" s="46"/>
      <c r="I13" s="47"/>
    </row>
    <row r="14" spans="1:9" x14ac:dyDescent="0.2">
      <c r="A14" s="39" t="s">
        <v>27</v>
      </c>
      <c r="B14" s="40">
        <v>1.024</v>
      </c>
      <c r="C14" s="53" t="s">
        <v>35</v>
      </c>
      <c r="D14" s="53" t="s">
        <v>54</v>
      </c>
      <c r="E14" s="41"/>
      <c r="F14" s="56"/>
      <c r="G14" s="43"/>
      <c r="H14" s="43"/>
      <c r="I14" s="44"/>
    </row>
    <row r="15" spans="1:9" x14ac:dyDescent="0.2">
      <c r="A15" s="39" t="s">
        <v>28</v>
      </c>
      <c r="B15" s="45">
        <v>1.032</v>
      </c>
      <c r="C15" s="54" t="s">
        <v>35</v>
      </c>
      <c r="D15" s="54" t="s">
        <v>55</v>
      </c>
      <c r="E15" s="46"/>
      <c r="F15" s="56"/>
      <c r="G15" s="43"/>
      <c r="H15" s="43"/>
      <c r="I15" s="44"/>
    </row>
    <row r="16" spans="1:9" x14ac:dyDescent="0.2">
      <c r="A16" s="39" t="s">
        <v>32</v>
      </c>
      <c r="B16" s="45">
        <v>0.99</v>
      </c>
      <c r="C16" s="54" t="s">
        <v>35</v>
      </c>
      <c r="D16" s="54" t="s">
        <v>58</v>
      </c>
      <c r="E16" s="46"/>
      <c r="F16" s="56"/>
      <c r="G16" s="43"/>
      <c r="H16" s="43"/>
      <c r="I16" s="44"/>
    </row>
    <row r="17" spans="1:9" x14ac:dyDescent="0.2">
      <c r="A17" s="39" t="s">
        <v>33</v>
      </c>
      <c r="B17" s="40">
        <v>1.0409999999999999</v>
      </c>
      <c r="C17" s="53" t="s">
        <v>35</v>
      </c>
      <c r="D17" s="53" t="s">
        <v>59</v>
      </c>
      <c r="E17" s="41"/>
      <c r="F17" s="56"/>
      <c r="G17" s="43"/>
      <c r="H17" s="43"/>
      <c r="I17" s="44"/>
    </row>
    <row r="18" spans="1:9" x14ac:dyDescent="0.2">
      <c r="A18" s="39" t="s">
        <v>34</v>
      </c>
      <c r="B18" s="48">
        <v>1.038</v>
      </c>
      <c r="C18" s="55" t="s">
        <v>35</v>
      </c>
      <c r="D18" s="55" t="s">
        <v>60</v>
      </c>
      <c r="E18" s="49"/>
      <c r="F18" s="56"/>
      <c r="G18" s="43"/>
      <c r="H18" s="43"/>
      <c r="I18" s="44"/>
    </row>
    <row r="19" spans="1:9" x14ac:dyDescent="0.2">
      <c r="A19" s="39" t="s">
        <v>29</v>
      </c>
      <c r="B19" s="40">
        <v>1.0169999999999999</v>
      </c>
      <c r="C19" s="53" t="s">
        <v>35</v>
      </c>
      <c r="D19" s="53" t="s">
        <v>56</v>
      </c>
      <c r="E19" s="41"/>
      <c r="F19" s="56"/>
      <c r="G19" s="43"/>
      <c r="H19" s="43"/>
      <c r="I19" s="44"/>
    </row>
    <row r="20" spans="1:9" x14ac:dyDescent="0.2">
      <c r="A20" s="39" t="s">
        <v>30</v>
      </c>
      <c r="B20" s="61">
        <v>1.0189999999999999</v>
      </c>
      <c r="C20" s="62" t="s">
        <v>35</v>
      </c>
      <c r="D20" s="62" t="s">
        <v>61</v>
      </c>
      <c r="E20" s="60"/>
      <c r="F20" s="56"/>
      <c r="G20" s="43"/>
      <c r="H20" s="43"/>
      <c r="I20" s="44"/>
    </row>
    <row r="21" spans="1:9" x14ac:dyDescent="0.2">
      <c r="A21" s="51" t="s">
        <v>31</v>
      </c>
      <c r="B21" s="40">
        <v>1.056</v>
      </c>
      <c r="C21" s="53" t="s">
        <v>35</v>
      </c>
      <c r="D21" s="53" t="s">
        <v>57</v>
      </c>
      <c r="E21" s="41"/>
      <c r="F21" s="58"/>
      <c r="G21" s="59"/>
      <c r="H21" s="55"/>
      <c r="I21" s="50"/>
    </row>
    <row r="24" spans="1:9" x14ac:dyDescent="0.2">
      <c r="D24" t="e">
        <f>AVERAGE(D13:D21)</f>
        <v>#DIV/0!</v>
      </c>
    </row>
  </sheetData>
  <mergeCells count="2">
    <mergeCell ref="A1:I1"/>
    <mergeCell ref="A12:I1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workbookViewId="0">
      <selection activeCell="M38" sqref="M38"/>
    </sheetView>
  </sheetViews>
  <sheetFormatPr defaultRowHeight="14.25" x14ac:dyDescent="0.2"/>
  <cols>
    <col min="3" max="3" width="13.5" bestFit="1" customWidth="1"/>
    <col min="4" max="4" width="12.5" bestFit="1" customWidth="1"/>
    <col min="5" max="8" width="13.5" bestFit="1" customWidth="1"/>
    <col min="9" max="11" width="13.5" customWidth="1"/>
    <col min="12" max="12" width="10.875" style="26" customWidth="1"/>
    <col min="13" max="13" width="10.125" bestFit="1" customWidth="1"/>
    <col min="17" max="17" width="16.75" customWidth="1"/>
  </cols>
  <sheetData>
    <row r="1" spans="1:12" x14ac:dyDescent="0.2">
      <c r="A1" s="76" t="s">
        <v>12</v>
      </c>
      <c r="B1" s="77"/>
      <c r="C1" s="77"/>
      <c r="D1" s="77"/>
      <c r="E1" s="77"/>
      <c r="F1" s="77"/>
      <c r="G1" s="77"/>
      <c r="H1" s="77"/>
      <c r="I1" s="77"/>
      <c r="J1" s="77"/>
      <c r="K1" s="78"/>
      <c r="L1" s="24"/>
    </row>
    <row r="2" spans="1:12" x14ac:dyDescent="0.2">
      <c r="A2" s="18"/>
      <c r="B2" s="9" t="s">
        <v>0</v>
      </c>
      <c r="C2" s="79" t="s">
        <v>18</v>
      </c>
      <c r="D2" s="80"/>
      <c r="E2" s="80"/>
      <c r="F2" s="80"/>
      <c r="G2" s="80"/>
      <c r="H2" s="80"/>
      <c r="I2" s="80"/>
      <c r="J2" s="80"/>
      <c r="K2" s="81"/>
      <c r="L2" s="3"/>
    </row>
    <row r="3" spans="1:12" x14ac:dyDescent="0.2">
      <c r="A3" s="17" t="s">
        <v>7</v>
      </c>
      <c r="B3" s="21"/>
      <c r="C3" s="29">
        <v>0.125</v>
      </c>
      <c r="D3" s="29">
        <v>0.375</v>
      </c>
      <c r="E3" s="29">
        <v>0.75</v>
      </c>
      <c r="F3" s="29">
        <v>1.125</v>
      </c>
      <c r="G3" s="29">
        <v>1.5</v>
      </c>
      <c r="H3" s="29">
        <v>1.875</v>
      </c>
      <c r="I3" s="29">
        <v>2.1749999999999998</v>
      </c>
      <c r="J3" s="29">
        <v>2.5499999999999998</v>
      </c>
      <c r="K3" s="30">
        <v>2.9249999999999998</v>
      </c>
      <c r="L3" s="23"/>
    </row>
    <row r="4" spans="1:12" x14ac:dyDescent="0.2">
      <c r="A4" s="37"/>
      <c r="B4" s="27">
        <v>0.05</v>
      </c>
      <c r="C4" s="31" t="s">
        <v>19</v>
      </c>
      <c r="D4" s="29" t="s">
        <v>19</v>
      </c>
      <c r="E4" s="29" t="s">
        <v>19</v>
      </c>
      <c r="F4" s="29" t="s">
        <v>19</v>
      </c>
      <c r="G4" s="29" t="s">
        <v>19</v>
      </c>
      <c r="H4" s="29" t="s">
        <v>19</v>
      </c>
      <c r="I4" s="29" t="s">
        <v>19</v>
      </c>
      <c r="J4" s="29" t="s">
        <v>19</v>
      </c>
      <c r="K4" s="30" t="s">
        <v>19</v>
      </c>
      <c r="L4" s="23"/>
    </row>
    <row r="5" spans="1:12" x14ac:dyDescent="0.2">
      <c r="A5" s="22"/>
      <c r="B5" s="22">
        <v>0.1</v>
      </c>
      <c r="C5" s="32" t="s">
        <v>19</v>
      </c>
      <c r="D5" s="28" t="s">
        <v>19</v>
      </c>
      <c r="E5" s="28" t="s">
        <v>19</v>
      </c>
      <c r="F5" s="28" t="s">
        <v>19</v>
      </c>
      <c r="G5" s="28" t="s">
        <v>20</v>
      </c>
      <c r="H5" s="28" t="s">
        <v>20</v>
      </c>
      <c r="I5" s="28" t="s">
        <v>20</v>
      </c>
      <c r="J5" s="28" t="s">
        <v>20</v>
      </c>
      <c r="K5" s="33" t="s">
        <v>20</v>
      </c>
      <c r="L5" s="23"/>
    </row>
    <row r="6" spans="1:12" x14ac:dyDescent="0.2">
      <c r="A6" s="22"/>
      <c r="B6" s="22">
        <v>0.15</v>
      </c>
      <c r="C6" s="32" t="s">
        <v>19</v>
      </c>
      <c r="D6" s="28" t="s">
        <v>19</v>
      </c>
      <c r="E6" s="28" t="s">
        <v>19</v>
      </c>
      <c r="F6" s="28" t="s">
        <v>20</v>
      </c>
      <c r="G6" s="28" t="s">
        <v>20</v>
      </c>
      <c r="H6" s="28" t="s">
        <v>20</v>
      </c>
      <c r="I6" s="28" t="s">
        <v>20</v>
      </c>
      <c r="J6" s="28" t="s">
        <v>20</v>
      </c>
      <c r="K6" s="33" t="s">
        <v>20</v>
      </c>
      <c r="L6" s="23"/>
    </row>
    <row r="7" spans="1:12" x14ac:dyDescent="0.2">
      <c r="A7" s="22"/>
      <c r="B7" s="22">
        <v>0.2</v>
      </c>
      <c r="C7" s="32" t="s">
        <v>19</v>
      </c>
      <c r="D7" s="28" t="s">
        <v>19</v>
      </c>
      <c r="E7" s="28" t="s">
        <v>20</v>
      </c>
      <c r="F7" s="28" t="s">
        <v>20</v>
      </c>
      <c r="G7" s="28" t="s">
        <v>20</v>
      </c>
      <c r="H7" s="28" t="s">
        <v>21</v>
      </c>
      <c r="I7" s="28" t="s">
        <v>21</v>
      </c>
      <c r="J7" s="28" t="s">
        <v>21</v>
      </c>
      <c r="K7" s="33" t="s">
        <v>21</v>
      </c>
      <c r="L7" s="23"/>
    </row>
    <row r="8" spans="1:12" x14ac:dyDescent="0.2">
      <c r="A8" s="18"/>
      <c r="B8" s="18">
        <v>0.25</v>
      </c>
      <c r="C8" s="32" t="s">
        <v>19</v>
      </c>
      <c r="D8" s="28" t="s">
        <v>19</v>
      </c>
      <c r="E8" s="28" t="s">
        <v>20</v>
      </c>
      <c r="F8" s="28" t="s">
        <v>20</v>
      </c>
      <c r="G8" s="28" t="s">
        <v>21</v>
      </c>
      <c r="H8" s="28" t="s">
        <v>21</v>
      </c>
      <c r="I8" s="28" t="s">
        <v>21</v>
      </c>
      <c r="J8" s="28" t="s">
        <v>21</v>
      </c>
      <c r="K8" s="33" t="s">
        <v>21</v>
      </c>
      <c r="L8" s="3"/>
    </row>
    <row r="9" spans="1:12" x14ac:dyDescent="0.2">
      <c r="A9" s="22"/>
      <c r="B9" s="22">
        <v>0.3</v>
      </c>
      <c r="C9" s="32" t="s">
        <v>19</v>
      </c>
      <c r="D9" s="28" t="s">
        <v>19</v>
      </c>
      <c r="E9" s="28" t="s">
        <v>20</v>
      </c>
      <c r="F9" s="28" t="s">
        <v>20</v>
      </c>
      <c r="G9" s="28" t="s">
        <v>21</v>
      </c>
      <c r="H9" s="28" t="s">
        <v>21</v>
      </c>
      <c r="I9" s="28" t="s">
        <v>21</v>
      </c>
      <c r="J9" s="28" t="s">
        <v>21</v>
      </c>
      <c r="K9" s="33" t="s">
        <v>21</v>
      </c>
      <c r="L9" s="23"/>
    </row>
    <row r="10" spans="1:12" x14ac:dyDescent="0.2">
      <c r="A10" s="19"/>
      <c r="B10" s="19">
        <v>0.35</v>
      </c>
      <c r="C10" s="34" t="s">
        <v>19</v>
      </c>
      <c r="D10" s="35" t="s">
        <v>19</v>
      </c>
      <c r="E10" s="35" t="s">
        <v>20</v>
      </c>
      <c r="F10" s="35" t="s">
        <v>21</v>
      </c>
      <c r="G10" s="35" t="s">
        <v>21</v>
      </c>
      <c r="H10" s="35" t="s">
        <v>21</v>
      </c>
      <c r="I10" s="35" t="s">
        <v>21</v>
      </c>
      <c r="J10" s="35" t="s">
        <v>21</v>
      </c>
      <c r="K10" s="36" t="s">
        <v>21</v>
      </c>
      <c r="L10" s="3"/>
    </row>
    <row r="11" spans="1:12" x14ac:dyDescent="0.2">
      <c r="A11" s="3"/>
      <c r="B11" s="3"/>
      <c r="C11" s="24"/>
      <c r="D11" s="24"/>
      <c r="E11" s="24"/>
      <c r="F11" s="24"/>
      <c r="G11" s="24"/>
      <c r="H11" s="24"/>
      <c r="I11" s="24"/>
      <c r="J11" s="24"/>
      <c r="K11" s="24"/>
      <c r="L11" s="3"/>
    </row>
    <row r="12" spans="1:12" x14ac:dyDescent="0.2">
      <c r="A12" s="76" t="s">
        <v>22</v>
      </c>
      <c r="B12" s="77"/>
      <c r="C12" s="77"/>
      <c r="D12" s="77"/>
      <c r="E12" s="77"/>
      <c r="F12" s="77"/>
      <c r="G12" s="77"/>
      <c r="H12" s="77"/>
      <c r="I12" s="77"/>
      <c r="J12" s="77"/>
      <c r="K12" s="78"/>
      <c r="L12" s="3"/>
    </row>
    <row r="13" spans="1:12" x14ac:dyDescent="0.2">
      <c r="A13" s="18"/>
      <c r="B13" s="9" t="s">
        <v>0</v>
      </c>
      <c r="C13" s="79" t="s">
        <v>18</v>
      </c>
      <c r="D13" s="80"/>
      <c r="E13" s="80"/>
      <c r="F13" s="80"/>
      <c r="G13" s="80"/>
      <c r="H13" s="80"/>
      <c r="I13" s="80"/>
      <c r="J13" s="80"/>
      <c r="K13" s="81"/>
      <c r="L13" s="3"/>
    </row>
    <row r="14" spans="1:12" x14ac:dyDescent="0.2">
      <c r="A14" s="17" t="s">
        <v>7</v>
      </c>
      <c r="B14" s="21"/>
      <c r="C14" s="29">
        <v>0.125</v>
      </c>
      <c r="D14" s="29">
        <v>0.375</v>
      </c>
      <c r="E14" s="29">
        <v>0.75</v>
      </c>
      <c r="F14" s="29">
        <v>1.125</v>
      </c>
      <c r="G14" s="29">
        <v>1.5</v>
      </c>
      <c r="H14" s="29">
        <v>1.875</v>
      </c>
      <c r="I14" s="29">
        <v>2.1749999999999998</v>
      </c>
      <c r="J14" s="29">
        <v>2.5499999999999998</v>
      </c>
      <c r="K14" s="30">
        <v>2.9249999999999998</v>
      </c>
      <c r="L14" s="25"/>
    </row>
    <row r="15" spans="1:12" x14ac:dyDescent="0.2">
      <c r="A15" s="37"/>
      <c r="B15" s="27">
        <v>0.05</v>
      </c>
      <c r="C15" s="31" t="s">
        <v>19</v>
      </c>
      <c r="D15" s="29" t="s">
        <v>19</v>
      </c>
      <c r="E15" s="29" t="s">
        <v>19</v>
      </c>
      <c r="F15" s="29" t="s">
        <v>19</v>
      </c>
      <c r="G15" s="29" t="s">
        <v>19</v>
      </c>
      <c r="H15" s="29" t="s">
        <v>19</v>
      </c>
      <c r="I15" s="29" t="s">
        <v>19</v>
      </c>
      <c r="J15" s="29" t="s">
        <v>19</v>
      </c>
      <c r="K15" s="30" t="s">
        <v>19</v>
      </c>
      <c r="L15" s="38"/>
    </row>
    <row r="16" spans="1:12" x14ac:dyDescent="0.2">
      <c r="A16" s="22"/>
      <c r="B16" s="22">
        <v>0.1</v>
      </c>
      <c r="C16" s="32" t="s">
        <v>19</v>
      </c>
      <c r="D16" s="28" t="s">
        <v>19</v>
      </c>
      <c r="E16" s="28" t="s">
        <v>19</v>
      </c>
      <c r="F16" s="28" t="s">
        <v>19</v>
      </c>
      <c r="G16" s="28" t="s">
        <v>19</v>
      </c>
      <c r="H16" s="28" t="s">
        <v>20</v>
      </c>
      <c r="I16" s="28" t="s">
        <v>20</v>
      </c>
      <c r="J16" s="28" t="s">
        <v>20</v>
      </c>
      <c r="K16" s="33" t="s">
        <v>20</v>
      </c>
      <c r="L16" s="3"/>
    </row>
    <row r="17" spans="1:13" x14ac:dyDescent="0.2">
      <c r="A17" s="22"/>
      <c r="B17" s="22">
        <v>0.15</v>
      </c>
      <c r="C17" s="32" t="s">
        <v>19</v>
      </c>
      <c r="D17" s="28" t="s">
        <v>19</v>
      </c>
      <c r="E17" s="28" t="s">
        <v>19</v>
      </c>
      <c r="F17" s="28" t="s">
        <v>19</v>
      </c>
      <c r="G17" s="28" t="s">
        <v>20</v>
      </c>
      <c r="H17" s="28" t="s">
        <v>20</v>
      </c>
      <c r="I17" s="28" t="s">
        <v>20</v>
      </c>
      <c r="J17" s="28" t="s">
        <v>21</v>
      </c>
      <c r="K17" s="33" t="s">
        <v>21</v>
      </c>
      <c r="L17" s="3"/>
    </row>
    <row r="18" spans="1:13" x14ac:dyDescent="0.2">
      <c r="A18" s="22"/>
      <c r="B18" s="22">
        <v>0.2</v>
      </c>
      <c r="C18" s="32" t="s">
        <v>19</v>
      </c>
      <c r="D18" s="28" t="s">
        <v>19</v>
      </c>
      <c r="E18" s="28" t="s">
        <v>19</v>
      </c>
      <c r="F18" s="28" t="s">
        <v>20</v>
      </c>
      <c r="G18" s="28" t="s">
        <v>20</v>
      </c>
      <c r="H18" s="28" t="s">
        <v>20</v>
      </c>
      <c r="I18" s="28" t="s">
        <v>21</v>
      </c>
      <c r="J18" s="28" t="s">
        <v>21</v>
      </c>
      <c r="K18" s="33" t="s">
        <v>21</v>
      </c>
      <c r="L18" s="3"/>
    </row>
    <row r="19" spans="1:13" x14ac:dyDescent="0.2">
      <c r="A19" s="18"/>
      <c r="B19" s="18">
        <v>0.25</v>
      </c>
      <c r="C19" s="32" t="s">
        <v>19</v>
      </c>
      <c r="D19" s="28" t="s">
        <v>19</v>
      </c>
      <c r="E19" s="28" t="s">
        <v>19</v>
      </c>
      <c r="F19" s="28" t="s">
        <v>20</v>
      </c>
      <c r="G19" s="28" t="s">
        <v>20</v>
      </c>
      <c r="H19" s="28" t="s">
        <v>21</v>
      </c>
      <c r="I19" s="28" t="s">
        <v>21</v>
      </c>
      <c r="J19" s="28" t="s">
        <v>21</v>
      </c>
      <c r="K19" s="33" t="s">
        <v>21</v>
      </c>
      <c r="L19" s="23"/>
    </row>
    <row r="20" spans="1:13" x14ac:dyDescent="0.2">
      <c r="A20" s="22"/>
      <c r="B20" s="22">
        <v>0.3</v>
      </c>
      <c r="C20" s="32" t="s">
        <v>19</v>
      </c>
      <c r="D20" s="28" t="s">
        <v>19</v>
      </c>
      <c r="E20" s="28" t="s">
        <v>20</v>
      </c>
      <c r="F20" s="28" t="s">
        <v>20</v>
      </c>
      <c r="G20" s="28" t="s">
        <v>21</v>
      </c>
      <c r="H20" s="28" t="s">
        <v>21</v>
      </c>
      <c r="I20" s="28" t="s">
        <v>21</v>
      </c>
      <c r="J20" s="28" t="s">
        <v>21</v>
      </c>
      <c r="K20" s="33" t="s">
        <v>21</v>
      </c>
      <c r="L20" s="23"/>
    </row>
    <row r="21" spans="1:13" x14ac:dyDescent="0.2">
      <c r="A21" s="19"/>
      <c r="B21" s="19">
        <v>0.35</v>
      </c>
      <c r="C21" s="34" t="s">
        <v>19</v>
      </c>
      <c r="D21" s="35" t="s">
        <v>19</v>
      </c>
      <c r="E21" s="35" t="s">
        <v>20</v>
      </c>
      <c r="F21" s="35" t="s">
        <v>21</v>
      </c>
      <c r="G21" s="35" t="s">
        <v>21</v>
      </c>
      <c r="H21" s="35" t="s">
        <v>21</v>
      </c>
      <c r="I21" s="35" t="s">
        <v>21</v>
      </c>
      <c r="J21" s="35" t="s">
        <v>21</v>
      </c>
      <c r="K21" s="36" t="s">
        <v>21</v>
      </c>
      <c r="L21" s="23"/>
    </row>
    <row r="22" spans="1:13" x14ac:dyDescent="0.2">
      <c r="A22" s="3"/>
      <c r="B22" s="3"/>
      <c r="C22" s="23"/>
      <c r="D22" s="23"/>
      <c r="E22" s="23"/>
      <c r="F22" s="23"/>
      <c r="G22" s="23"/>
      <c r="H22" s="23"/>
      <c r="I22" s="23"/>
      <c r="J22" s="23"/>
      <c r="K22" s="23"/>
      <c r="L22" s="3"/>
    </row>
    <row r="23" spans="1:13" x14ac:dyDescent="0.2">
      <c r="A23" s="76" t="s">
        <v>23</v>
      </c>
      <c r="B23" s="77"/>
      <c r="C23" s="77"/>
      <c r="D23" s="77"/>
      <c r="E23" s="77"/>
      <c r="F23" s="77"/>
      <c r="G23" s="77"/>
      <c r="H23" s="77"/>
      <c r="I23" s="77"/>
      <c r="J23" s="77"/>
      <c r="K23" s="78"/>
      <c r="L23" s="23"/>
    </row>
    <row r="24" spans="1:13" x14ac:dyDescent="0.2">
      <c r="A24" s="18"/>
      <c r="B24" s="9" t="s">
        <v>0</v>
      </c>
      <c r="C24" s="79" t="s">
        <v>18</v>
      </c>
      <c r="D24" s="80"/>
      <c r="E24" s="80"/>
      <c r="F24" s="80"/>
      <c r="G24" s="80"/>
      <c r="H24" s="80"/>
      <c r="I24" s="80"/>
      <c r="J24" s="80"/>
      <c r="K24" s="81"/>
      <c r="L24" s="3"/>
    </row>
    <row r="25" spans="1:13" x14ac:dyDescent="0.2">
      <c r="A25" s="17" t="s">
        <v>7</v>
      </c>
      <c r="B25" s="21"/>
      <c r="C25" s="29">
        <v>0.125</v>
      </c>
      <c r="D25" s="29">
        <v>0.375</v>
      </c>
      <c r="E25" s="29">
        <v>0.75</v>
      </c>
      <c r="F25" s="29">
        <v>1.125</v>
      </c>
      <c r="G25" s="29">
        <v>1.5</v>
      </c>
      <c r="H25" s="29">
        <v>1.875</v>
      </c>
      <c r="I25" s="29">
        <v>2.1749999999999998</v>
      </c>
      <c r="J25" s="29">
        <v>2.5499999999999998</v>
      </c>
      <c r="K25" s="30">
        <v>2.9249999999999998</v>
      </c>
      <c r="L25" s="3"/>
    </row>
    <row r="26" spans="1:13" x14ac:dyDescent="0.2">
      <c r="A26" s="37"/>
      <c r="B26" s="27">
        <v>0.05</v>
      </c>
      <c r="C26" s="31" t="s">
        <v>19</v>
      </c>
      <c r="D26" s="29" t="s">
        <v>19</v>
      </c>
      <c r="E26" s="29" t="s">
        <v>19</v>
      </c>
      <c r="F26" s="29" t="s">
        <v>19</v>
      </c>
      <c r="G26" s="29" t="s">
        <v>19</v>
      </c>
      <c r="H26" s="29" t="s">
        <v>19</v>
      </c>
      <c r="I26" s="29" t="s">
        <v>19</v>
      </c>
      <c r="J26" s="29" t="s">
        <v>19</v>
      </c>
      <c r="K26" s="30" t="s">
        <v>19</v>
      </c>
      <c r="L26" s="3"/>
      <c r="M26" s="26"/>
    </row>
    <row r="27" spans="1:13" x14ac:dyDescent="0.2">
      <c r="A27" s="22"/>
      <c r="B27" s="22">
        <v>0.1</v>
      </c>
      <c r="C27" s="32" t="s">
        <v>19</v>
      </c>
      <c r="D27" s="28" t="s">
        <v>19</v>
      </c>
      <c r="E27" s="28" t="s">
        <v>19</v>
      </c>
      <c r="F27" s="28" t="s">
        <v>19</v>
      </c>
      <c r="G27" s="28" t="s">
        <v>19</v>
      </c>
      <c r="H27" s="28" t="s">
        <v>19</v>
      </c>
      <c r="I27" s="28" t="s">
        <v>20</v>
      </c>
      <c r="J27" s="28" t="s">
        <v>20</v>
      </c>
      <c r="K27" s="33" t="s">
        <v>20</v>
      </c>
      <c r="L27" s="3"/>
      <c r="M27" s="26"/>
    </row>
    <row r="28" spans="1:13" x14ac:dyDescent="0.2">
      <c r="A28" s="22"/>
      <c r="B28" s="22">
        <v>0.15</v>
      </c>
      <c r="C28" s="32" t="s">
        <v>19</v>
      </c>
      <c r="D28" s="28" t="s">
        <v>19</v>
      </c>
      <c r="E28" s="28" t="s">
        <v>19</v>
      </c>
      <c r="F28" s="28" t="s">
        <v>19</v>
      </c>
      <c r="G28" s="28" t="s">
        <v>20</v>
      </c>
      <c r="H28" s="28" t="s">
        <v>20</v>
      </c>
      <c r="I28" s="28" t="s">
        <v>20</v>
      </c>
      <c r="J28" s="28" t="s">
        <v>21</v>
      </c>
      <c r="K28" s="33" t="s">
        <v>21</v>
      </c>
      <c r="L28" s="20"/>
      <c r="M28" s="26"/>
    </row>
    <row r="29" spans="1:13" x14ac:dyDescent="0.2">
      <c r="A29" s="22"/>
      <c r="B29" s="22">
        <v>0.2</v>
      </c>
      <c r="C29" s="32" t="s">
        <v>19</v>
      </c>
      <c r="D29" s="28" t="s">
        <v>19</v>
      </c>
      <c r="E29" s="28" t="s">
        <v>19</v>
      </c>
      <c r="F29" s="28" t="s">
        <v>20</v>
      </c>
      <c r="G29" s="28" t="s">
        <v>20</v>
      </c>
      <c r="H29" s="28" t="s">
        <v>20</v>
      </c>
      <c r="I29" s="28" t="s">
        <v>21</v>
      </c>
      <c r="J29" s="28" t="s">
        <v>21</v>
      </c>
      <c r="K29" s="33" t="s">
        <v>21</v>
      </c>
      <c r="M29" s="26"/>
    </row>
    <row r="30" spans="1:13" x14ac:dyDescent="0.2">
      <c r="A30" s="18"/>
      <c r="B30" s="18">
        <v>0.25</v>
      </c>
      <c r="C30" s="32" t="s">
        <v>19</v>
      </c>
      <c r="D30" s="28" t="s">
        <v>19</v>
      </c>
      <c r="E30" s="28" t="s">
        <v>20</v>
      </c>
      <c r="F30" s="28" t="s">
        <v>20</v>
      </c>
      <c r="G30" s="28" t="s">
        <v>21</v>
      </c>
      <c r="H30" s="28" t="s">
        <v>21</v>
      </c>
      <c r="I30" s="28" t="s">
        <v>21</v>
      </c>
      <c r="J30" s="28" t="s">
        <v>21</v>
      </c>
      <c r="K30" s="33" t="s">
        <v>21</v>
      </c>
      <c r="M30" s="26"/>
    </row>
    <row r="31" spans="1:13" x14ac:dyDescent="0.2">
      <c r="A31" s="22"/>
      <c r="B31" s="22">
        <v>0.3</v>
      </c>
      <c r="C31" s="32" t="s">
        <v>19</v>
      </c>
      <c r="D31" s="28" t="s">
        <v>19</v>
      </c>
      <c r="E31" s="28" t="s">
        <v>20</v>
      </c>
      <c r="F31" s="28" t="s">
        <v>20</v>
      </c>
      <c r="G31" s="28" t="s">
        <v>21</v>
      </c>
      <c r="H31" s="28" t="s">
        <v>21</v>
      </c>
      <c r="I31" s="28" t="s">
        <v>21</v>
      </c>
      <c r="J31" s="28" t="s">
        <v>21</v>
      </c>
      <c r="K31" s="33" t="s">
        <v>21</v>
      </c>
      <c r="M31" s="26"/>
    </row>
    <row r="32" spans="1:13" x14ac:dyDescent="0.2">
      <c r="A32" s="19"/>
      <c r="B32" s="19">
        <v>0.35</v>
      </c>
      <c r="C32" s="34" t="s">
        <v>19</v>
      </c>
      <c r="D32" s="35" t="s">
        <v>19</v>
      </c>
      <c r="E32" s="35" t="s">
        <v>20</v>
      </c>
      <c r="F32" s="35" t="s">
        <v>21</v>
      </c>
      <c r="G32" s="35" t="s">
        <v>21</v>
      </c>
      <c r="H32" s="35" t="s">
        <v>21</v>
      </c>
      <c r="I32" s="35" t="s">
        <v>21</v>
      </c>
      <c r="J32" s="35" t="s">
        <v>21</v>
      </c>
      <c r="K32" s="36" t="s">
        <v>21</v>
      </c>
      <c r="M32" s="26"/>
    </row>
    <row r="33" spans="1:13" x14ac:dyDescent="0.2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M33" s="26"/>
    </row>
    <row r="34" spans="1:13" x14ac:dyDescent="0.2">
      <c r="A34" s="76" t="s">
        <v>24</v>
      </c>
      <c r="B34" s="77"/>
      <c r="C34" s="77"/>
      <c r="D34" s="77"/>
      <c r="E34" s="77"/>
      <c r="F34" s="77"/>
      <c r="G34" s="77"/>
      <c r="H34" s="77"/>
      <c r="I34" s="77"/>
      <c r="J34" s="77"/>
      <c r="K34" s="78"/>
      <c r="M34" s="26"/>
    </row>
    <row r="35" spans="1:13" x14ac:dyDescent="0.2">
      <c r="A35" s="18"/>
      <c r="B35" s="9" t="s">
        <v>0</v>
      </c>
      <c r="C35" s="79" t="s">
        <v>18</v>
      </c>
      <c r="D35" s="80"/>
      <c r="E35" s="80"/>
      <c r="F35" s="80"/>
      <c r="G35" s="80"/>
      <c r="H35" s="80"/>
      <c r="I35" s="80"/>
      <c r="J35" s="80"/>
      <c r="K35" s="81"/>
      <c r="M35" s="26"/>
    </row>
    <row r="36" spans="1:13" x14ac:dyDescent="0.2">
      <c r="A36" s="17" t="s">
        <v>7</v>
      </c>
      <c r="B36" s="21"/>
      <c r="C36" s="29">
        <v>0.125</v>
      </c>
      <c r="D36" s="29">
        <v>0.375</v>
      </c>
      <c r="E36" s="29">
        <v>0.75</v>
      </c>
      <c r="F36" s="29">
        <v>1.125</v>
      </c>
      <c r="G36" s="29">
        <v>1.5</v>
      </c>
      <c r="H36" s="29">
        <v>1.875</v>
      </c>
      <c r="I36" s="29">
        <v>2.1749999999999998</v>
      </c>
      <c r="J36" s="29">
        <v>2.5499999999999998</v>
      </c>
      <c r="K36" s="30">
        <v>2.9249999999999998</v>
      </c>
      <c r="M36" s="26"/>
    </row>
    <row r="37" spans="1:13" x14ac:dyDescent="0.2">
      <c r="A37" s="37"/>
      <c r="B37" s="27">
        <v>0.05</v>
      </c>
      <c r="C37" s="31" t="s">
        <v>19</v>
      </c>
      <c r="D37" s="29" t="s">
        <v>19</v>
      </c>
      <c r="E37" s="29" t="s">
        <v>19</v>
      </c>
      <c r="F37" s="29" t="s">
        <v>19</v>
      </c>
      <c r="G37" s="29" t="s">
        <v>19</v>
      </c>
      <c r="H37" s="29" t="s">
        <v>19</v>
      </c>
      <c r="I37" s="29" t="s">
        <v>19</v>
      </c>
      <c r="J37" s="29" t="s">
        <v>19</v>
      </c>
      <c r="K37" s="33" t="s">
        <v>20</v>
      </c>
      <c r="M37" s="26"/>
    </row>
    <row r="38" spans="1:13" x14ac:dyDescent="0.2">
      <c r="A38" s="22"/>
      <c r="B38" s="22">
        <v>0.1</v>
      </c>
      <c r="C38" s="32" t="s">
        <v>19</v>
      </c>
      <c r="D38" s="28" t="s">
        <v>19</v>
      </c>
      <c r="E38" s="28" t="s">
        <v>19</v>
      </c>
      <c r="F38" s="28" t="s">
        <v>19</v>
      </c>
      <c r="G38" s="28" t="s">
        <v>19</v>
      </c>
      <c r="H38" s="28" t="s">
        <v>20</v>
      </c>
      <c r="I38" s="28" t="s">
        <v>20</v>
      </c>
      <c r="J38" s="28" t="s">
        <v>20</v>
      </c>
      <c r="K38" s="33" t="s">
        <v>20</v>
      </c>
      <c r="M38" s="26"/>
    </row>
    <row r="39" spans="1:13" x14ac:dyDescent="0.2">
      <c r="A39" s="22"/>
      <c r="B39" s="22">
        <v>0.15</v>
      </c>
      <c r="C39" s="32" t="s">
        <v>19</v>
      </c>
      <c r="D39" s="28" t="s">
        <v>19</v>
      </c>
      <c r="E39" s="28" t="s">
        <v>19</v>
      </c>
      <c r="F39" s="28" t="s">
        <v>20</v>
      </c>
      <c r="G39" s="28" t="s">
        <v>20</v>
      </c>
      <c r="H39" s="28" t="s">
        <v>20</v>
      </c>
      <c r="I39" s="28" t="s">
        <v>20</v>
      </c>
      <c r="J39" s="33" t="s">
        <v>21</v>
      </c>
      <c r="K39" s="33" t="s">
        <v>21</v>
      </c>
    </row>
    <row r="40" spans="1:13" x14ac:dyDescent="0.2">
      <c r="A40" s="22"/>
      <c r="B40" s="22">
        <v>0.2</v>
      </c>
      <c r="C40" s="32" t="s">
        <v>19</v>
      </c>
      <c r="D40" s="28" t="s">
        <v>19</v>
      </c>
      <c r="E40" s="28" t="s">
        <v>20</v>
      </c>
      <c r="F40" s="28" t="s">
        <v>20</v>
      </c>
      <c r="G40" s="28" t="s">
        <v>20</v>
      </c>
      <c r="H40" s="28" t="s">
        <v>21</v>
      </c>
      <c r="I40" s="28" t="s">
        <v>21</v>
      </c>
      <c r="J40" s="28" t="s">
        <v>21</v>
      </c>
      <c r="K40" s="33" t="s">
        <v>21</v>
      </c>
    </row>
    <row r="41" spans="1:13" x14ac:dyDescent="0.2">
      <c r="A41" s="18"/>
      <c r="B41" s="18">
        <v>0.25</v>
      </c>
      <c r="C41" s="32" t="s">
        <v>19</v>
      </c>
      <c r="D41" s="28" t="s">
        <v>20</v>
      </c>
      <c r="E41" s="28" t="s">
        <v>20</v>
      </c>
      <c r="F41" s="28" t="s">
        <v>21</v>
      </c>
      <c r="G41" s="28" t="s">
        <v>21</v>
      </c>
      <c r="H41" s="28" t="s">
        <v>21</v>
      </c>
      <c r="I41" s="28" t="s">
        <v>21</v>
      </c>
      <c r="J41" s="28" t="s">
        <v>21</v>
      </c>
      <c r="K41" s="33" t="s">
        <v>21</v>
      </c>
    </row>
    <row r="42" spans="1:13" x14ac:dyDescent="0.2">
      <c r="A42" s="22"/>
      <c r="B42" s="22">
        <v>0.3</v>
      </c>
      <c r="C42" s="32" t="s">
        <v>19</v>
      </c>
      <c r="D42" s="28" t="s">
        <v>19</v>
      </c>
      <c r="E42" s="28" t="s">
        <v>20</v>
      </c>
      <c r="F42" s="28" t="s">
        <v>21</v>
      </c>
      <c r="G42" s="28" t="s">
        <v>21</v>
      </c>
      <c r="H42" s="28" t="s">
        <v>21</v>
      </c>
      <c r="I42" s="28" t="s">
        <v>21</v>
      </c>
      <c r="J42" s="28" t="s">
        <v>21</v>
      </c>
      <c r="K42" s="33" t="s">
        <v>21</v>
      </c>
    </row>
    <row r="43" spans="1:13" x14ac:dyDescent="0.2">
      <c r="A43" s="19"/>
      <c r="B43" s="19">
        <v>0.35</v>
      </c>
      <c r="C43" s="34" t="s">
        <v>19</v>
      </c>
      <c r="D43" s="35" t="s">
        <v>19</v>
      </c>
      <c r="E43" s="35" t="s">
        <v>20</v>
      </c>
      <c r="F43" s="35" t="s">
        <v>20</v>
      </c>
      <c r="G43" s="35" t="s">
        <v>21</v>
      </c>
      <c r="H43" s="35" t="s">
        <v>21</v>
      </c>
      <c r="I43" s="35" t="s">
        <v>21</v>
      </c>
      <c r="J43" s="35" t="s">
        <v>21</v>
      </c>
      <c r="K43" s="36" t="s">
        <v>21</v>
      </c>
    </row>
  </sheetData>
  <mergeCells count="8">
    <mergeCell ref="A1:K1"/>
    <mergeCell ref="A12:K12"/>
    <mergeCell ref="C13:K13"/>
    <mergeCell ref="A23:K23"/>
    <mergeCell ref="C24:K24"/>
    <mergeCell ref="A34:K34"/>
    <mergeCell ref="C35:K35"/>
    <mergeCell ref="C2: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22597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Figure6Set</vt:lpstr>
      <vt:lpstr>Figure5Set</vt:lpstr>
      <vt:lpstr>Figure4Set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Lagopoulos N.</dc:creator>
  <dc:description/>
  <cp:lastModifiedBy>Lagopoulos N.</cp:lastModifiedBy>
  <cp:revision>144</cp:revision>
  <dcterms:created xsi:type="dcterms:W3CDTF">2018-09-01T16:45:02Z</dcterms:created>
  <dcterms:modified xsi:type="dcterms:W3CDTF">2019-04-28T15:48:18Z</dcterms:modified>
  <dc:language>en-GB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