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fle02\OneDrive - ARM\Documents\PhD\Papers\ISLPED_v2\Camera_Ready\DataSet\"/>
    </mc:Choice>
  </mc:AlternateContent>
  <xr:revisionPtr revIDLastSave="0" documentId="13_ncr:1_{4EA7B637-EE91-4A07-ACAE-B1E9FAD6214A}" xr6:coauthVersionLast="43" xr6:coauthVersionMax="43" xr10:uidLastSave="{00000000-0000-0000-0000-000000000000}"/>
  <bookViews>
    <workbookView xWindow="-120" yWindow="-120" windowWidth="29040" windowHeight="17640" xr2:uid="{3B5C2F61-9FDA-40C5-9AD2-24BD9F732394}"/>
  </bookViews>
  <sheets>
    <sheet name="Figure 3 (a)" sheetId="7" r:id="rId1"/>
    <sheet name="Figure 3 (b)" sheetId="8" r:id="rId2"/>
    <sheet name="Table 1" sheetId="1" r:id="rId3"/>
    <sheet name="Table 2" sheetId="3" r:id="rId4"/>
    <sheet name="Figure 8" sheetId="6" r:id="rId5"/>
    <sheet name="Table 3" sheetId="4" r:id="rId6"/>
    <sheet name="Figure 9" sheetId="5" r:id="rId7"/>
    <sheet name="Figure 10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6" l="1"/>
  <c r="F4" i="6"/>
  <c r="F5" i="6"/>
  <c r="F6" i="6"/>
  <c r="F7" i="6"/>
  <c r="F8" i="6"/>
  <c r="F3" i="6"/>
  <c r="E5" i="5"/>
  <c r="B5" i="5"/>
  <c r="C10" i="3" l="1"/>
  <c r="B10" i="3"/>
  <c r="C9" i="3"/>
  <c r="C8" i="3"/>
  <c r="C7" i="3"/>
  <c r="C6" i="3"/>
  <c r="C5" i="3"/>
  <c r="C4" i="3"/>
  <c r="C3" i="3"/>
  <c r="C2" i="3"/>
  <c r="B8" i="3"/>
  <c r="B7" i="3"/>
  <c r="B6" i="3"/>
  <c r="B4" i="3"/>
  <c r="B3" i="3"/>
  <c r="B2" i="3"/>
</calcChain>
</file>

<file path=xl/sharedStrings.xml><?xml version="1.0" encoding="utf-8"?>
<sst xmlns="http://schemas.openxmlformats.org/spreadsheetml/2006/main" count="78" uniqueCount="68">
  <si>
    <t>Approach</t>
  </si>
  <si>
    <t>Bit Errors in 10MB of data</t>
  </si>
  <si>
    <t>Bit Error Rate (BER)</t>
  </si>
  <si>
    <t>NRZ Benchmark [5]–[9] (Miura et al.)</t>
  </si>
  <si>
    <t>Proposed SET Approach (Linear COUNT)</t>
  </si>
  <si>
    <t>Proposed SET Approach (Gray-coded COUNT)</t>
  </si>
  <si>
    <t>Transceiver Component</t>
  </si>
  <si>
    <t>Area in existing NRZ Approach [5]–[9]</t>
  </si>
  <si>
    <t>Area in proposed SET approach</t>
  </si>
  <si>
    <t>Tx Inductor</t>
  </si>
  <si>
    <t>Tx Analogue Circuits</t>
  </si>
  <si>
    <t>Tx Digital Logic</t>
  </si>
  <si>
    <t>TX SET Logic</t>
  </si>
  <si>
    <t>Rx Inductor</t>
  </si>
  <si>
    <t>Rx Analogue Circuits</t>
  </si>
  <si>
    <t>Rx Digital Logic</t>
  </si>
  <si>
    <t>RX SET Logic</t>
  </si>
  <si>
    <t>Total</t>
  </si>
  <si>
    <t>NRZ Transceiver (Miura et al.) [5]–[9]</t>
  </si>
  <si>
    <t>Proposed Transceiver</t>
  </si>
  <si>
    <t>BER</t>
  </si>
  <si>
    <t>Analog Transmit</t>
  </si>
  <si>
    <t>Analog Receive</t>
  </si>
  <si>
    <t>Supporting Logic</t>
  </si>
  <si>
    <t>Existing Non-Return-to-Zero (NRZ) inductive transceiver</t>
  </si>
  <si>
    <t>Spike-latency encoding transceiver</t>
  </si>
  <si>
    <t>Inductive NRZ (Sim)</t>
  </si>
  <si>
    <t>SET, N=2 (Sim)</t>
  </si>
  <si>
    <t>SET, N=3 (Sim)</t>
  </si>
  <si>
    <t>SET, N=4 (Sim)</t>
  </si>
  <si>
    <t>SET, N=5 (Sim)</t>
  </si>
  <si>
    <t>SET, N=6 (Sim)</t>
  </si>
  <si>
    <t>SET, N=7 (Sim)</t>
  </si>
  <si>
    <t>Analogue Transmit</t>
  </si>
  <si>
    <t>Analogue Receive</t>
  </si>
  <si>
    <t>Supporting Digital</t>
  </si>
  <si>
    <t>Estimated Component Energy (pJ/bit)</t>
  </si>
  <si>
    <t>NRX Transceiver</t>
  </si>
  <si>
    <t>SET, N=2</t>
  </si>
  <si>
    <t>SET, N=3</t>
  </si>
  <si>
    <t>SET, N=4</t>
  </si>
  <si>
    <t>SET, N=5</t>
  </si>
  <si>
    <t>SET, N=6</t>
  </si>
  <si>
    <t>SET, N=7</t>
  </si>
  <si>
    <t>SET, N=8</t>
  </si>
  <si>
    <t>SET, N=9</t>
  </si>
  <si>
    <t>SET, N=10</t>
  </si>
  <si>
    <t>Total Energy (pJ/bit)</t>
  </si>
  <si>
    <t>Estimated Total Energy (pJ/bit)</t>
  </si>
  <si>
    <r>
      <t xml:space="preserve">Parameter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Value</t>
    </r>
  </si>
  <si>
    <r>
      <t xml:space="preserve">Coupling Coefficient, </t>
    </r>
    <r>
      <rPr>
        <b/>
        <i/>
        <sz val="11"/>
        <color theme="1"/>
        <rFont val="Calibri"/>
        <family val="2"/>
        <scheme val="minor"/>
      </rPr>
      <t>k</t>
    </r>
  </si>
  <si>
    <t>Energy Per Bit (pJ)</t>
  </si>
  <si>
    <r>
      <t xml:space="preserve">SET,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=2</t>
    </r>
  </si>
  <si>
    <r>
      <t xml:space="preserve">SET,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=3</t>
    </r>
  </si>
  <si>
    <r>
      <t xml:space="preserve">SET,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=4</t>
    </r>
  </si>
  <si>
    <r>
      <t xml:space="preserve">SET,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=5</t>
    </r>
  </si>
  <si>
    <r>
      <t xml:space="preserve">SET,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=6</t>
    </r>
  </si>
  <si>
    <r>
      <t xml:space="preserve">SET,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=7</t>
    </r>
  </si>
  <si>
    <t>Analog Transmit Energy (pJ/bit)</t>
  </si>
  <si>
    <t>Analog Receive Energy (pJ/bit)</t>
  </si>
  <si>
    <t>Supporting Logic Energy (pJ/bit)</t>
  </si>
  <si>
    <t>Communication Distance (um)</t>
  </si>
  <si>
    <t>NRZ Transceiver</t>
  </si>
  <si>
    <r>
      <t xml:space="preserve">Proposed Transceiver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=3</t>
    </r>
  </si>
  <si>
    <t>Area (mm2)</t>
  </si>
  <si>
    <t>Latency (Cycles)</t>
  </si>
  <si>
    <t>CoDAPT Transceiver</t>
  </si>
  <si>
    <t>Max. Data Rate (Gbps)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</si>
</sst>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4" formatCode="0.0000"/>
    <numFmt numFmtId="17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B882-8C2D-48A7-BC52-EB02E4477D87}">
  <dimension ref="A1:D12"/>
  <sheetViews>
    <sheetView tabSelected="1" workbookViewId="0">
      <selection activeCell="E32" sqref="E32"/>
    </sheetView>
  </sheetViews>
  <sheetFormatPr defaultRowHeight="15" x14ac:dyDescent="0.25"/>
  <cols>
    <col min="1" max="1" width="15.42578125" bestFit="1" customWidth="1"/>
    <col min="2" max="2" width="17.85546875" bestFit="1" customWidth="1"/>
    <col min="3" max="4" width="17" bestFit="1" customWidth="1"/>
  </cols>
  <sheetData>
    <row r="1" spans="1:4" x14ac:dyDescent="0.25">
      <c r="A1" s="2"/>
      <c r="B1" s="3" t="s">
        <v>36</v>
      </c>
      <c r="C1" s="3"/>
      <c r="D1" s="3"/>
    </row>
    <row r="2" spans="1:4" x14ac:dyDescent="0.25">
      <c r="A2" s="2"/>
      <c r="B2" s="4" t="s">
        <v>33</v>
      </c>
      <c r="C2" s="4" t="s">
        <v>34</v>
      </c>
      <c r="D2" s="4" t="s">
        <v>35</v>
      </c>
    </row>
    <row r="3" spans="1:4" x14ac:dyDescent="0.25">
      <c r="A3" s="4" t="s">
        <v>37</v>
      </c>
      <c r="B3" s="5">
        <v>1.4965974987980899</v>
      </c>
      <c r="C3" s="5">
        <v>6.1400000000000003E-2</v>
      </c>
      <c r="D3" s="5">
        <v>6.7500000000000004E-2</v>
      </c>
    </row>
    <row r="4" spans="1:4" x14ac:dyDescent="0.25">
      <c r="A4" s="4" t="s">
        <v>38</v>
      </c>
      <c r="B4" s="5">
        <v>0.74829874939904395</v>
      </c>
      <c r="C4" s="5">
        <v>0.1096</v>
      </c>
      <c r="D4" s="5">
        <v>0.13500000000000001</v>
      </c>
    </row>
    <row r="5" spans="1:4" x14ac:dyDescent="0.25">
      <c r="A5" s="4" t="s">
        <v>39</v>
      </c>
      <c r="B5" s="5">
        <v>0.49886583293269599</v>
      </c>
      <c r="C5" s="5">
        <v>0.1578</v>
      </c>
      <c r="D5" s="5">
        <v>0.20250000000000001</v>
      </c>
    </row>
    <row r="6" spans="1:4" x14ac:dyDescent="0.25">
      <c r="A6" s="4" t="s">
        <v>40</v>
      </c>
      <c r="B6" s="5">
        <v>0.37414937469952197</v>
      </c>
      <c r="C6" s="5">
        <v>0.20599999999999999</v>
      </c>
      <c r="D6" s="5">
        <v>0.27</v>
      </c>
    </row>
    <row r="7" spans="1:4" x14ac:dyDescent="0.25">
      <c r="A7" s="4" t="s">
        <v>41</v>
      </c>
      <c r="B7" s="5">
        <v>0.29931949975961802</v>
      </c>
      <c r="C7" s="5">
        <v>0.25419999999999998</v>
      </c>
      <c r="D7" s="5">
        <v>0.33750000000000002</v>
      </c>
    </row>
    <row r="8" spans="1:4" x14ac:dyDescent="0.25">
      <c r="A8" s="4" t="s">
        <v>42</v>
      </c>
      <c r="B8" s="5">
        <v>0.24943291646634799</v>
      </c>
      <c r="C8" s="5">
        <v>0.3024</v>
      </c>
      <c r="D8" s="5">
        <v>0.40500000000000003</v>
      </c>
    </row>
    <row r="9" spans="1:4" x14ac:dyDescent="0.25">
      <c r="A9" s="4" t="s">
        <v>43</v>
      </c>
      <c r="B9" s="5">
        <v>0.21379964268544099</v>
      </c>
      <c r="C9" s="5">
        <v>0.35060000000000002</v>
      </c>
      <c r="D9" s="5">
        <v>0.47249999999999998</v>
      </c>
    </row>
    <row r="10" spans="1:4" x14ac:dyDescent="0.25">
      <c r="A10" s="4" t="s">
        <v>44</v>
      </c>
      <c r="B10" s="5">
        <v>0.18707468734976099</v>
      </c>
      <c r="C10" s="5">
        <v>0.39879999999999999</v>
      </c>
      <c r="D10" s="5">
        <v>0.54</v>
      </c>
    </row>
    <row r="11" spans="1:4" x14ac:dyDescent="0.25">
      <c r="A11" s="4" t="s">
        <v>45</v>
      </c>
      <c r="B11" s="5">
        <v>0.166288610977565</v>
      </c>
      <c r="C11" s="5">
        <v>0.44700000000000001</v>
      </c>
      <c r="D11" s="5">
        <v>0.60750000000000004</v>
      </c>
    </row>
    <row r="12" spans="1:4" x14ac:dyDescent="0.25">
      <c r="A12" s="4" t="s">
        <v>46</v>
      </c>
      <c r="B12" s="5">
        <v>0.14965974987980901</v>
      </c>
      <c r="C12" s="5">
        <v>0.49519999999999997</v>
      </c>
      <c r="D12" s="5">
        <v>0.67500000000000004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9423-BC55-4689-B4BF-B51803E8DDB1}">
  <dimension ref="A1:C55"/>
  <sheetViews>
    <sheetView workbookViewId="0">
      <selection activeCell="D6" sqref="D6"/>
    </sheetView>
  </sheetViews>
  <sheetFormatPr defaultRowHeight="15" x14ac:dyDescent="0.25"/>
  <cols>
    <col min="1" max="3" width="19.140625" style="2" customWidth="1"/>
  </cols>
  <sheetData>
    <row r="1" spans="1:3" ht="30.75" customHeight="1" x14ac:dyDescent="0.25">
      <c r="A1" s="6" t="s">
        <v>50</v>
      </c>
      <c r="B1" s="6" t="s">
        <v>49</v>
      </c>
      <c r="C1" s="6" t="s">
        <v>48</v>
      </c>
    </row>
    <row r="2" spans="1:3" x14ac:dyDescent="0.25">
      <c r="A2" s="7">
        <v>0.05</v>
      </c>
      <c r="B2" s="7">
        <v>2</v>
      </c>
      <c r="C2" s="8">
        <v>1.74109876562037</v>
      </c>
    </row>
    <row r="3" spans="1:3" x14ac:dyDescent="0.25">
      <c r="A3" s="7">
        <v>0.05</v>
      </c>
      <c r="B3" s="7">
        <v>3</v>
      </c>
      <c r="C3" s="8">
        <v>1.35796584374691</v>
      </c>
    </row>
    <row r="4" spans="1:3" x14ac:dyDescent="0.25">
      <c r="A4" s="7">
        <v>0.05</v>
      </c>
      <c r="B4" s="7">
        <v>4</v>
      </c>
      <c r="C4" s="8">
        <v>1.2242493828101899</v>
      </c>
    </row>
    <row r="5" spans="1:3" x14ac:dyDescent="0.25">
      <c r="A5" s="7">
        <v>0.05</v>
      </c>
      <c r="B5" s="7">
        <v>5</v>
      </c>
      <c r="C5" s="8">
        <v>1.1902995062481501</v>
      </c>
    </row>
    <row r="6" spans="1:3" x14ac:dyDescent="0.25">
      <c r="A6" s="7">
        <v>0.05</v>
      </c>
      <c r="B6" s="7">
        <v>6</v>
      </c>
      <c r="C6" s="8">
        <v>1.20623292187346</v>
      </c>
    </row>
    <row r="7" spans="1:3" x14ac:dyDescent="0.25">
      <c r="A7" s="7">
        <v>0.05</v>
      </c>
      <c r="B7" s="7">
        <v>7</v>
      </c>
      <c r="C7" s="8">
        <v>1.25067107589153</v>
      </c>
    </row>
    <row r="8" spans="1:3" x14ac:dyDescent="0.25">
      <c r="A8" s="7">
        <v>0.05</v>
      </c>
      <c r="B8" s="7">
        <v>8</v>
      </c>
      <c r="C8" s="8">
        <v>1.31292469140509</v>
      </c>
    </row>
    <row r="9" spans="1:3" x14ac:dyDescent="0.25">
      <c r="A9" s="7">
        <v>0.05</v>
      </c>
      <c r="B9" s="7">
        <v>9</v>
      </c>
      <c r="C9" s="8">
        <v>1.38705528124897</v>
      </c>
    </row>
    <row r="10" spans="1:3" x14ac:dyDescent="0.25">
      <c r="A10" s="7">
        <v>0.05</v>
      </c>
      <c r="B10" s="7">
        <v>10</v>
      </c>
      <c r="C10" s="8">
        <v>1.4694997531240701</v>
      </c>
    </row>
    <row r="11" spans="1:3" x14ac:dyDescent="0.25">
      <c r="A11" s="7">
        <v>0.1</v>
      </c>
      <c r="B11" s="7">
        <v>2</v>
      </c>
      <c r="C11" s="8">
        <v>0.99289874939904399</v>
      </c>
    </row>
    <row r="12" spans="1:3" x14ac:dyDescent="0.25">
      <c r="A12" s="7">
        <v>0.1</v>
      </c>
      <c r="B12" s="7">
        <v>3</v>
      </c>
      <c r="C12" s="8">
        <v>0.85916583293269599</v>
      </c>
    </row>
    <row r="13" spans="1:3" x14ac:dyDescent="0.25">
      <c r="A13" s="7">
        <v>0.1</v>
      </c>
      <c r="B13" s="7">
        <v>4</v>
      </c>
      <c r="C13" s="8">
        <v>0.85014937469952201</v>
      </c>
    </row>
    <row r="14" spans="1:3" x14ac:dyDescent="0.25">
      <c r="A14" s="7">
        <v>0.1</v>
      </c>
      <c r="B14" s="7">
        <v>5</v>
      </c>
      <c r="C14" s="8">
        <v>0.89101949975961803</v>
      </c>
    </row>
    <row r="15" spans="1:3" x14ac:dyDescent="0.25">
      <c r="A15" s="7">
        <v>0.1</v>
      </c>
      <c r="B15" s="7">
        <v>6</v>
      </c>
      <c r="C15" s="8">
        <v>0.95683291646634805</v>
      </c>
    </row>
    <row r="16" spans="1:3" x14ac:dyDescent="0.25">
      <c r="A16" s="7">
        <v>0.1</v>
      </c>
      <c r="B16" s="7">
        <v>7</v>
      </c>
      <c r="C16" s="8">
        <v>1.03689964268544</v>
      </c>
    </row>
    <row r="17" spans="1:3" x14ac:dyDescent="0.25">
      <c r="A17" s="7">
        <v>0.1</v>
      </c>
      <c r="B17" s="7">
        <v>8</v>
      </c>
      <c r="C17" s="8">
        <v>1.12587468734976</v>
      </c>
    </row>
    <row r="18" spans="1:3" x14ac:dyDescent="0.25">
      <c r="A18" s="7">
        <v>0.1</v>
      </c>
      <c r="B18" s="7">
        <v>9</v>
      </c>
      <c r="C18" s="8">
        <v>1.2207886109775701</v>
      </c>
    </row>
    <row r="19" spans="1:3" x14ac:dyDescent="0.25">
      <c r="A19" s="7">
        <v>0.1</v>
      </c>
      <c r="B19" s="7">
        <v>10</v>
      </c>
      <c r="C19" s="8">
        <v>1.3198597498798099</v>
      </c>
    </row>
    <row r="20" spans="1:3" x14ac:dyDescent="0.25">
      <c r="A20" s="7">
        <v>0.15</v>
      </c>
      <c r="B20" s="7">
        <v>2</v>
      </c>
      <c r="C20" s="8">
        <v>0.743498743991726</v>
      </c>
    </row>
    <row r="21" spans="1:3" x14ac:dyDescent="0.25">
      <c r="A21" s="7">
        <v>0.15</v>
      </c>
      <c r="B21" s="7">
        <v>3</v>
      </c>
      <c r="C21" s="8">
        <v>0.69289916266115104</v>
      </c>
    </row>
    <row r="22" spans="1:3" x14ac:dyDescent="0.25">
      <c r="A22" s="7">
        <v>0.15</v>
      </c>
      <c r="B22" s="7">
        <v>4</v>
      </c>
      <c r="C22" s="8">
        <v>0.72544937199586301</v>
      </c>
    </row>
    <row r="23" spans="1:3" x14ac:dyDescent="0.25">
      <c r="A23" s="7">
        <v>0.15</v>
      </c>
      <c r="B23" s="7">
        <v>5</v>
      </c>
      <c r="C23" s="8">
        <v>0.79125949759669101</v>
      </c>
    </row>
    <row r="24" spans="1:3" x14ac:dyDescent="0.25">
      <c r="A24" s="7">
        <v>0.15</v>
      </c>
      <c r="B24" s="7">
        <v>6</v>
      </c>
      <c r="C24" s="8">
        <v>0.87369958133057601</v>
      </c>
    </row>
    <row r="25" spans="1:3" x14ac:dyDescent="0.25">
      <c r="A25" s="7">
        <v>0.15</v>
      </c>
      <c r="B25" s="7">
        <v>7</v>
      </c>
      <c r="C25" s="8">
        <v>0.96564249828335003</v>
      </c>
    </row>
    <row r="26" spans="1:3" x14ac:dyDescent="0.25">
      <c r="A26" s="7">
        <v>0.15</v>
      </c>
      <c r="B26" s="7">
        <v>8</v>
      </c>
      <c r="C26" s="8">
        <v>1.0635246859979299</v>
      </c>
    </row>
    <row r="27" spans="1:3" x14ac:dyDescent="0.25">
      <c r="A27" s="7">
        <v>0.15</v>
      </c>
      <c r="B27" s="7">
        <v>9</v>
      </c>
      <c r="C27" s="8">
        <v>1.1653663875537199</v>
      </c>
    </row>
    <row r="28" spans="1:3" x14ac:dyDescent="0.25">
      <c r="A28" s="7">
        <v>0.15</v>
      </c>
      <c r="B28" s="7">
        <v>10</v>
      </c>
      <c r="C28" s="8">
        <v>1.26997974879835</v>
      </c>
    </row>
    <row r="29" spans="1:3" x14ac:dyDescent="0.25">
      <c r="A29" s="7">
        <v>0.2</v>
      </c>
      <c r="B29" s="7">
        <v>2</v>
      </c>
      <c r="C29" s="8">
        <v>0.618798741288067</v>
      </c>
    </row>
    <row r="30" spans="1:3" x14ac:dyDescent="0.25">
      <c r="A30" s="7">
        <v>0.2</v>
      </c>
      <c r="B30" s="7">
        <v>3</v>
      </c>
      <c r="C30" s="8">
        <v>0.609765827525378</v>
      </c>
    </row>
    <row r="31" spans="1:3" x14ac:dyDescent="0.25">
      <c r="A31" s="7">
        <v>0.2</v>
      </c>
      <c r="B31" s="7">
        <v>4</v>
      </c>
      <c r="C31" s="8">
        <v>0.66309937064403401</v>
      </c>
    </row>
    <row r="32" spans="1:3" x14ac:dyDescent="0.25">
      <c r="A32" s="7">
        <v>0.2</v>
      </c>
      <c r="B32" s="7">
        <v>5</v>
      </c>
      <c r="C32" s="8">
        <v>0.74137949651522705</v>
      </c>
    </row>
    <row r="33" spans="1:3" x14ac:dyDescent="0.25">
      <c r="A33" s="7">
        <v>0.2</v>
      </c>
      <c r="B33" s="7">
        <v>6</v>
      </c>
      <c r="C33" s="8">
        <v>0.83213291376268905</v>
      </c>
    </row>
    <row r="34" spans="1:3" x14ac:dyDescent="0.25">
      <c r="A34" s="7">
        <v>0.2</v>
      </c>
      <c r="B34" s="7">
        <v>7</v>
      </c>
      <c r="C34" s="8">
        <v>0.93001392608230504</v>
      </c>
    </row>
    <row r="35" spans="1:3" x14ac:dyDescent="0.25">
      <c r="A35" s="7">
        <v>0.2</v>
      </c>
      <c r="B35" s="7">
        <v>8</v>
      </c>
      <c r="C35" s="8">
        <v>1.03234968532202</v>
      </c>
    </row>
    <row r="36" spans="1:3" x14ac:dyDescent="0.25">
      <c r="A36" s="7">
        <v>0.2</v>
      </c>
      <c r="B36" s="7">
        <v>9</v>
      </c>
      <c r="C36" s="8">
        <v>1.1376552758417899</v>
      </c>
    </row>
    <row r="37" spans="1:3" x14ac:dyDescent="0.25">
      <c r="A37" s="7">
        <v>0.2</v>
      </c>
      <c r="B37" s="7">
        <v>10</v>
      </c>
      <c r="C37" s="8">
        <v>1.2450397482576101</v>
      </c>
    </row>
    <row r="38" spans="1:3" x14ac:dyDescent="0.25">
      <c r="A38" s="7">
        <v>0.25</v>
      </c>
      <c r="B38" s="7">
        <v>2</v>
      </c>
      <c r="C38" s="8">
        <v>0.54395899303044704</v>
      </c>
    </row>
    <row r="39" spans="1:3" x14ac:dyDescent="0.25">
      <c r="A39" s="7">
        <v>0.25</v>
      </c>
      <c r="B39" s="7">
        <v>3</v>
      </c>
      <c r="C39" s="8">
        <v>0.55987266202029795</v>
      </c>
    </row>
    <row r="40" spans="1:3" x14ac:dyDescent="0.25">
      <c r="A40" s="7">
        <v>0.25</v>
      </c>
      <c r="B40" s="7">
        <v>4</v>
      </c>
      <c r="C40" s="8">
        <v>0.62567949651522403</v>
      </c>
    </row>
    <row r="41" spans="1:3" x14ac:dyDescent="0.25">
      <c r="A41" s="7">
        <v>0.25</v>
      </c>
      <c r="B41" s="7">
        <v>5</v>
      </c>
      <c r="C41" s="8">
        <v>0.71144359721217898</v>
      </c>
    </row>
    <row r="42" spans="1:3" x14ac:dyDescent="0.25">
      <c r="A42" s="7">
        <v>0.25</v>
      </c>
      <c r="B42" s="7">
        <v>6</v>
      </c>
      <c r="C42" s="8">
        <v>0.80718633101014903</v>
      </c>
    </row>
    <row r="43" spans="1:3" x14ac:dyDescent="0.25">
      <c r="A43" s="7">
        <v>0.25</v>
      </c>
      <c r="B43" s="7">
        <v>7</v>
      </c>
      <c r="C43" s="8">
        <v>0.90863114086584196</v>
      </c>
    </row>
    <row r="44" spans="1:3" x14ac:dyDescent="0.25">
      <c r="A44" s="7">
        <v>0.25</v>
      </c>
      <c r="B44" s="7">
        <v>8</v>
      </c>
      <c r="C44" s="8">
        <v>1.0136397482576101</v>
      </c>
    </row>
    <row r="45" spans="1:3" x14ac:dyDescent="0.25">
      <c r="A45" s="7">
        <v>0.25</v>
      </c>
      <c r="B45" s="7">
        <v>9</v>
      </c>
      <c r="C45" s="8">
        <v>1.12102422067343</v>
      </c>
    </row>
    <row r="46" spans="1:3" x14ac:dyDescent="0.25">
      <c r="A46" s="7">
        <v>0.25</v>
      </c>
      <c r="B46" s="7">
        <v>10</v>
      </c>
      <c r="C46" s="8">
        <v>1.2300717986060901</v>
      </c>
    </row>
    <row r="47" spans="1:3" x14ac:dyDescent="0.25">
      <c r="A47" s="7">
        <v>0.3</v>
      </c>
      <c r="B47" s="7">
        <v>2</v>
      </c>
      <c r="C47" s="8">
        <v>0.494098738584408</v>
      </c>
    </row>
    <row r="48" spans="1:3" x14ac:dyDescent="0.25">
      <c r="A48" s="7">
        <v>0.3</v>
      </c>
      <c r="B48" s="7">
        <v>3</v>
      </c>
      <c r="C48" s="8">
        <v>0.52663249238960497</v>
      </c>
    </row>
    <row r="49" spans="1:3" x14ac:dyDescent="0.25">
      <c r="A49" s="7">
        <v>0.3</v>
      </c>
      <c r="B49" s="7">
        <v>4</v>
      </c>
      <c r="C49" s="8">
        <v>0.60074936929220402</v>
      </c>
    </row>
    <row r="50" spans="1:3" x14ac:dyDescent="0.25">
      <c r="A50" s="7">
        <v>0.3</v>
      </c>
      <c r="B50" s="7">
        <v>5</v>
      </c>
      <c r="C50" s="8">
        <v>0.69149949543376299</v>
      </c>
    </row>
    <row r="51" spans="1:3" x14ac:dyDescent="0.25">
      <c r="A51" s="7">
        <v>0.3</v>
      </c>
      <c r="B51" s="7">
        <v>6</v>
      </c>
      <c r="C51" s="8">
        <v>0.79056624619480298</v>
      </c>
    </row>
    <row r="52" spans="1:3" x14ac:dyDescent="0.25">
      <c r="A52" s="7">
        <v>0.3</v>
      </c>
      <c r="B52" s="7">
        <v>7</v>
      </c>
      <c r="C52" s="8">
        <v>0.89438535388125895</v>
      </c>
    </row>
    <row r="53" spans="1:3" x14ac:dyDescent="0.25">
      <c r="A53" s="7">
        <v>0.3</v>
      </c>
      <c r="B53" s="7">
        <v>8</v>
      </c>
      <c r="C53" s="8">
        <v>1.0011746846461</v>
      </c>
    </row>
    <row r="54" spans="1:3" x14ac:dyDescent="0.25">
      <c r="A54" s="7">
        <v>0.3</v>
      </c>
      <c r="B54" s="7">
        <v>9</v>
      </c>
      <c r="C54" s="8">
        <v>1.10994416412987</v>
      </c>
    </row>
    <row r="55" spans="1:3" x14ac:dyDescent="0.25">
      <c r="A55" s="7">
        <v>0.3</v>
      </c>
      <c r="B55" s="7">
        <v>10</v>
      </c>
      <c r="C55" s="8">
        <v>1.22009974771688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A3FB-325D-4289-AA11-C1BCA7B61BBD}">
  <dimension ref="A1:C4"/>
  <sheetViews>
    <sheetView workbookViewId="0">
      <selection activeCell="B9" sqref="B9"/>
    </sheetView>
  </sheetViews>
  <sheetFormatPr defaultRowHeight="15" x14ac:dyDescent="0.25"/>
  <cols>
    <col min="1" max="1" width="41.42578125" bestFit="1" customWidth="1"/>
    <col min="2" max="2" width="23.42578125" bestFit="1" customWidth="1"/>
    <col min="3" max="3" width="18" bestFit="1" customWidth="1"/>
  </cols>
  <sheetData>
    <row r="1" spans="1:3" x14ac:dyDescent="0.25">
      <c r="A1" s="9" t="s">
        <v>0</v>
      </c>
      <c r="B1" s="9" t="s">
        <v>1</v>
      </c>
      <c r="C1" s="9" t="s">
        <v>2</v>
      </c>
    </row>
    <row r="2" spans="1:3" x14ac:dyDescent="0.25">
      <c r="A2" s="11" t="s">
        <v>3</v>
      </c>
      <c r="B2" s="11">
        <v>92</v>
      </c>
      <c r="C2" s="20">
        <v>1.15E-6</v>
      </c>
    </row>
    <row r="3" spans="1:3" x14ac:dyDescent="0.25">
      <c r="A3" s="11" t="s">
        <v>4</v>
      </c>
      <c r="B3" s="11">
        <v>75</v>
      </c>
      <c r="C3" s="20">
        <v>9.3799999999999996E-7</v>
      </c>
    </row>
    <row r="4" spans="1:3" x14ac:dyDescent="0.25">
      <c r="A4" s="11" t="s">
        <v>5</v>
      </c>
      <c r="B4" s="11">
        <v>72</v>
      </c>
      <c r="C4" s="20">
        <v>8.9999999999999996E-7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AC6A0-838F-4FA7-9E0B-2A1BC313B997}">
  <dimension ref="A1:C10"/>
  <sheetViews>
    <sheetView workbookViewId="0">
      <selection activeCell="C6" sqref="C6"/>
    </sheetView>
  </sheetViews>
  <sheetFormatPr defaultRowHeight="15" x14ac:dyDescent="0.25"/>
  <cols>
    <col min="1" max="1" width="26.28515625" customWidth="1"/>
    <col min="2" max="2" width="22.7109375" customWidth="1"/>
    <col min="3" max="3" width="21.28515625" customWidth="1"/>
  </cols>
  <sheetData>
    <row r="1" spans="1:3" ht="37.5" customHeight="1" x14ac:dyDescent="0.25">
      <c r="A1" s="6" t="s">
        <v>6</v>
      </c>
      <c r="B1" s="6" t="s">
        <v>7</v>
      </c>
      <c r="C1" s="6" t="s">
        <v>8</v>
      </c>
    </row>
    <row r="2" spans="1:3" x14ac:dyDescent="0.25">
      <c r="A2" s="11" t="s">
        <v>9</v>
      </c>
      <c r="B2" s="10">
        <f>0.2*0.2</f>
        <v>4.0000000000000008E-2</v>
      </c>
      <c r="C2" s="10">
        <f>0.2*0.2</f>
        <v>4.0000000000000008E-2</v>
      </c>
    </row>
    <row r="3" spans="1:3" x14ac:dyDescent="0.25">
      <c r="A3" s="11" t="s">
        <v>10</v>
      </c>
      <c r="B3" s="10">
        <f>0.036*0.022</f>
        <v>7.9199999999999984E-4</v>
      </c>
      <c r="C3" s="10">
        <f>0.0288*0.01</f>
        <v>2.8800000000000001E-4</v>
      </c>
    </row>
    <row r="4" spans="1:3" x14ac:dyDescent="0.25">
      <c r="A4" s="11" t="s">
        <v>11</v>
      </c>
      <c r="B4" s="10">
        <f>0.0288*0.0436</f>
        <v>1.2556799999999999E-3</v>
      </c>
      <c r="C4" s="10">
        <f>0.0288*0.0436</f>
        <v>1.2556799999999999E-3</v>
      </c>
    </row>
    <row r="5" spans="1:3" x14ac:dyDescent="0.25">
      <c r="A5" s="11" t="s">
        <v>12</v>
      </c>
      <c r="B5" s="10">
        <v>0</v>
      </c>
      <c r="C5" s="10">
        <f>0.031*0.031</f>
        <v>9.6099999999999994E-4</v>
      </c>
    </row>
    <row r="6" spans="1:3" x14ac:dyDescent="0.25">
      <c r="A6" s="11" t="s">
        <v>13</v>
      </c>
      <c r="B6" s="10">
        <f>0.2*0.2</f>
        <v>4.0000000000000008E-2</v>
      </c>
      <c r="C6" s="10">
        <f>0.2*0.2</f>
        <v>4.0000000000000008E-2</v>
      </c>
    </row>
    <row r="7" spans="1:3" x14ac:dyDescent="0.25">
      <c r="A7" s="11" t="s">
        <v>14</v>
      </c>
      <c r="B7" s="10">
        <f>0.0154*0.0437</f>
        <v>6.7298000000000011E-4</v>
      </c>
      <c r="C7" s="10">
        <f>0.0154*0.0437</f>
        <v>6.7298000000000011E-4</v>
      </c>
    </row>
    <row r="8" spans="1:3" x14ac:dyDescent="0.25">
      <c r="A8" s="11" t="s">
        <v>15</v>
      </c>
      <c r="B8" s="10">
        <f>0.0147*0.0141</f>
        <v>2.0726999999999999E-4</v>
      </c>
      <c r="C8" s="10">
        <f>0.0147*0.0141</f>
        <v>2.0726999999999999E-4</v>
      </c>
    </row>
    <row r="9" spans="1:3" x14ac:dyDescent="0.25">
      <c r="A9" s="11" t="s">
        <v>16</v>
      </c>
      <c r="B9" s="10">
        <v>0</v>
      </c>
      <c r="C9" s="10">
        <f>0.031*0.031</f>
        <v>9.6099999999999994E-4</v>
      </c>
    </row>
    <row r="10" spans="1:3" x14ac:dyDescent="0.25">
      <c r="A10" s="12" t="s">
        <v>17</v>
      </c>
      <c r="B10" s="13">
        <f>SUM(B2:B9)</f>
        <v>8.2927930000000011E-2</v>
      </c>
      <c r="C10" s="13">
        <f>SUM(C2:C9)</f>
        <v>8.4345930000000013E-2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8F34-B82C-486D-927A-0C8C39EE8364}">
  <dimension ref="A1:F9"/>
  <sheetViews>
    <sheetView topLeftCell="B1" zoomScaleNormal="100" workbookViewId="0">
      <selection activeCell="E29" sqref="E29"/>
    </sheetView>
  </sheetViews>
  <sheetFormatPr defaultRowHeight="15" x14ac:dyDescent="0.25"/>
  <cols>
    <col min="1" max="1" width="21.28515625" customWidth="1"/>
    <col min="2" max="3" width="15.42578125" bestFit="1" customWidth="1"/>
    <col min="4" max="4" width="14.7109375" bestFit="1" customWidth="1"/>
    <col min="5" max="5" width="15.7109375" bestFit="1" customWidth="1"/>
    <col min="6" max="6" width="8" bestFit="1" customWidth="1"/>
  </cols>
  <sheetData>
    <row r="1" spans="1:6" x14ac:dyDescent="0.25">
      <c r="C1" s="3" t="s">
        <v>51</v>
      </c>
      <c r="D1" s="3"/>
      <c r="E1" s="3"/>
      <c r="F1" s="3"/>
    </row>
    <row r="2" spans="1:6" x14ac:dyDescent="0.25">
      <c r="C2" s="4" t="s">
        <v>21</v>
      </c>
      <c r="D2" s="4" t="s">
        <v>22</v>
      </c>
      <c r="E2" s="4" t="s">
        <v>23</v>
      </c>
      <c r="F2" s="4" t="s">
        <v>17</v>
      </c>
    </row>
    <row r="3" spans="1:6" x14ac:dyDescent="0.25">
      <c r="A3" t="s">
        <v>26</v>
      </c>
      <c r="B3" s="14" t="s">
        <v>37</v>
      </c>
      <c r="C3" s="8">
        <v>0.95289999999999997</v>
      </c>
      <c r="D3" s="8">
        <v>2.963E-2</v>
      </c>
      <c r="E3" s="8">
        <v>0.17860000000000001</v>
      </c>
      <c r="F3" s="8">
        <f>SUM(C3:E3)</f>
        <v>1.16113</v>
      </c>
    </row>
    <row r="4" spans="1:6" x14ac:dyDescent="0.25">
      <c r="A4" t="s">
        <v>27</v>
      </c>
      <c r="B4" s="14" t="s">
        <v>52</v>
      </c>
      <c r="C4" s="8">
        <v>0.52300000000000002</v>
      </c>
      <c r="D4" s="8">
        <v>6.1400000000000003E-2</v>
      </c>
      <c r="E4" s="8">
        <v>0.23699999999999999</v>
      </c>
      <c r="F4" s="8">
        <f t="shared" ref="F4:F8" si="0">SUM(C4:E4)</f>
        <v>0.82140000000000002</v>
      </c>
    </row>
    <row r="5" spans="1:6" x14ac:dyDescent="0.25">
      <c r="A5" t="s">
        <v>28</v>
      </c>
      <c r="B5" s="14" t="s">
        <v>53</v>
      </c>
      <c r="C5" s="8">
        <v>0.43919999999999998</v>
      </c>
      <c r="D5" s="8">
        <v>8.2140000000000005E-2</v>
      </c>
      <c r="E5" s="8">
        <v>0.28899999999999998</v>
      </c>
      <c r="F5" s="8">
        <f t="shared" si="0"/>
        <v>0.81034000000000006</v>
      </c>
    </row>
    <row r="6" spans="1:6" x14ac:dyDescent="0.25">
      <c r="A6" t="s">
        <v>29</v>
      </c>
      <c r="B6" s="14" t="s">
        <v>54</v>
      </c>
      <c r="C6" s="8">
        <v>0.37219999999999998</v>
      </c>
      <c r="D6" s="8">
        <v>0.11070000000000001</v>
      </c>
      <c r="E6" s="8">
        <v>0.31950000000000001</v>
      </c>
      <c r="F6" s="8">
        <f t="shared" si="0"/>
        <v>0.8024</v>
      </c>
    </row>
    <row r="7" spans="1:6" x14ac:dyDescent="0.25">
      <c r="A7" t="s">
        <v>30</v>
      </c>
      <c r="B7" s="14" t="s">
        <v>55</v>
      </c>
      <c r="C7" s="8">
        <v>0.32669999999999999</v>
      </c>
      <c r="D7" s="8">
        <v>0.14760000000000001</v>
      </c>
      <c r="E7" s="8">
        <v>0.4254</v>
      </c>
      <c r="F7" s="8">
        <f t="shared" si="0"/>
        <v>0.89969999999999994</v>
      </c>
    </row>
    <row r="8" spans="1:6" x14ac:dyDescent="0.25">
      <c r="A8" t="s">
        <v>31</v>
      </c>
      <c r="B8" s="14" t="s">
        <v>56</v>
      </c>
      <c r="C8" s="8">
        <v>0.26495999999999997</v>
      </c>
      <c r="D8" s="8">
        <v>0.18342</v>
      </c>
      <c r="E8" s="8">
        <v>0.50670000000000004</v>
      </c>
      <c r="F8" s="8">
        <f t="shared" si="0"/>
        <v>0.95508000000000004</v>
      </c>
    </row>
    <row r="9" spans="1:6" x14ac:dyDescent="0.25">
      <c r="A9" t="s">
        <v>32</v>
      </c>
      <c r="B9" s="14" t="s">
        <v>57</v>
      </c>
      <c r="C9" s="8">
        <v>0.21312</v>
      </c>
      <c r="D9" s="8">
        <v>0.216</v>
      </c>
      <c r="E9" s="8">
        <v>0.62250000000000005</v>
      </c>
      <c r="F9" s="8">
        <f>SUM(C9:E9)</f>
        <v>1.05162</v>
      </c>
    </row>
  </sheetData>
  <mergeCells count="1">
    <mergeCell ref="C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03C3-0519-43B5-8E82-93E40BB9D80C}">
  <dimension ref="A1:F4"/>
  <sheetViews>
    <sheetView workbookViewId="0">
      <selection activeCell="J5" sqref="J5"/>
    </sheetView>
  </sheetViews>
  <sheetFormatPr defaultRowHeight="15" x14ac:dyDescent="0.25"/>
  <cols>
    <col min="1" max="1" width="24.42578125" style="16" customWidth="1"/>
    <col min="2" max="2" width="12.7109375" customWidth="1"/>
    <col min="3" max="3" width="17.7109375" customWidth="1"/>
    <col min="4" max="6" width="12.7109375" customWidth="1"/>
  </cols>
  <sheetData>
    <row r="1" spans="1:6" s="16" customFormat="1" ht="45" customHeight="1" x14ac:dyDescent="0.25">
      <c r="A1" s="6" t="s">
        <v>0</v>
      </c>
      <c r="B1" s="6" t="s">
        <v>64</v>
      </c>
      <c r="C1" s="6" t="s">
        <v>65</v>
      </c>
      <c r="D1" s="6" t="s">
        <v>67</v>
      </c>
      <c r="E1" s="6" t="s">
        <v>20</v>
      </c>
      <c r="F1" s="6" t="s">
        <v>51</v>
      </c>
    </row>
    <row r="2" spans="1:6" ht="30" x14ac:dyDescent="0.25">
      <c r="A2" s="18" t="s">
        <v>18</v>
      </c>
      <c r="B2" s="7">
        <v>8.2000000000000003E-2</v>
      </c>
      <c r="C2" s="7">
        <v>1</v>
      </c>
      <c r="D2" s="7">
        <v>1.6</v>
      </c>
      <c r="E2" s="19">
        <v>1.1999999999999999E-6</v>
      </c>
      <c r="F2" s="7">
        <v>1.1599999999999999</v>
      </c>
    </row>
    <row r="3" spans="1:6" x14ac:dyDescent="0.25">
      <c r="A3" s="18" t="s">
        <v>66</v>
      </c>
      <c r="B3" s="7">
        <v>9.1999999999999998E-2</v>
      </c>
      <c r="C3" s="7">
        <v>1</v>
      </c>
      <c r="D3" s="7">
        <v>1.3</v>
      </c>
      <c r="E3" s="19">
        <v>1.0000000000000001E-9</v>
      </c>
      <c r="F3" s="7">
        <v>5.51</v>
      </c>
    </row>
    <row r="4" spans="1:6" x14ac:dyDescent="0.25">
      <c r="A4" s="18" t="s">
        <v>19</v>
      </c>
      <c r="B4" s="7">
        <v>8.4000000000000005E-2</v>
      </c>
      <c r="C4" s="7">
        <v>4</v>
      </c>
      <c r="D4" s="7">
        <v>0.4</v>
      </c>
      <c r="E4" s="19">
        <v>8.9999999999999996E-7</v>
      </c>
      <c r="F4" s="7">
        <v>0.79200000000000004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CD56-0CA9-45D9-8E1D-947017703EF0}">
  <dimension ref="A1:E5"/>
  <sheetViews>
    <sheetView workbookViewId="0">
      <selection activeCell="D9" sqref="D9"/>
    </sheetView>
  </sheetViews>
  <sheetFormatPr defaultRowHeight="15" x14ac:dyDescent="0.25"/>
  <cols>
    <col min="1" max="1" width="45" customWidth="1"/>
    <col min="2" max="2" width="8" bestFit="1" customWidth="1"/>
    <col min="4" max="4" width="45.42578125" customWidth="1"/>
    <col min="5" max="5" width="7" bestFit="1" customWidth="1"/>
  </cols>
  <sheetData>
    <row r="1" spans="1:5" x14ac:dyDescent="0.25">
      <c r="A1" s="3" t="s">
        <v>24</v>
      </c>
      <c r="B1" s="3"/>
      <c r="D1" s="3" t="s">
        <v>25</v>
      </c>
      <c r="E1" s="3"/>
    </row>
    <row r="2" spans="1:5" x14ac:dyDescent="0.25">
      <c r="A2" s="7" t="s">
        <v>58</v>
      </c>
      <c r="B2" s="8">
        <v>0.95289999999999997</v>
      </c>
      <c r="D2" s="7" t="s">
        <v>21</v>
      </c>
      <c r="E2" s="5">
        <v>0.36220000000000002</v>
      </c>
    </row>
    <row r="3" spans="1:5" x14ac:dyDescent="0.25">
      <c r="A3" s="7" t="s">
        <v>59</v>
      </c>
      <c r="B3" s="8">
        <v>2.963E-2</v>
      </c>
      <c r="D3" s="7" t="s">
        <v>22</v>
      </c>
      <c r="E3" s="5">
        <v>0.11070000000000001</v>
      </c>
    </row>
    <row r="4" spans="1:5" x14ac:dyDescent="0.25">
      <c r="A4" s="7" t="s">
        <v>60</v>
      </c>
      <c r="B4" s="8">
        <v>0.17860000000000001</v>
      </c>
      <c r="D4" s="7" t="s">
        <v>23</v>
      </c>
      <c r="E4" s="5">
        <v>0.31950000000000001</v>
      </c>
    </row>
    <row r="5" spans="1:5" x14ac:dyDescent="0.25">
      <c r="A5" s="7" t="s">
        <v>47</v>
      </c>
      <c r="B5" s="8">
        <f>SUM(B2:B4)</f>
        <v>1.16113</v>
      </c>
      <c r="D5" s="7" t="s">
        <v>47</v>
      </c>
      <c r="E5" s="5">
        <f>SUM(E2:E4)</f>
        <v>0.79239999999999999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9173-A0E4-431E-B6CF-C38ECE9D31B5}">
  <dimension ref="A1:D27"/>
  <sheetViews>
    <sheetView workbookViewId="0">
      <selection activeCell="G6" sqref="G6"/>
    </sheetView>
  </sheetViews>
  <sheetFormatPr defaultRowHeight="15" x14ac:dyDescent="0.25"/>
  <cols>
    <col min="1" max="1" width="15.28515625" style="1" customWidth="1"/>
    <col min="2" max="2" width="14.7109375" style="1" customWidth="1"/>
    <col min="3" max="4" width="17.85546875" style="1" customWidth="1"/>
  </cols>
  <sheetData>
    <row r="1" spans="1:4" s="16" customFormat="1" x14ac:dyDescent="0.25">
      <c r="A1" s="15"/>
      <c r="B1" s="17" t="s">
        <v>51</v>
      </c>
      <c r="C1" s="17"/>
      <c r="D1" s="17"/>
    </row>
    <row r="2" spans="1:4" s="16" customFormat="1" ht="30.75" customHeight="1" x14ac:dyDescent="0.25">
      <c r="A2" s="6" t="s">
        <v>61</v>
      </c>
      <c r="B2" s="6" t="s">
        <v>62</v>
      </c>
      <c r="C2" s="6" t="s">
        <v>63</v>
      </c>
      <c r="D2" s="6" t="s">
        <v>63</v>
      </c>
    </row>
    <row r="3" spans="1:4" x14ac:dyDescent="0.25">
      <c r="A3" s="11">
        <v>10</v>
      </c>
      <c r="B3" s="11">
        <v>0.21490500000000001</v>
      </c>
      <c r="C3" s="11">
        <v>0.29148000000000007</v>
      </c>
      <c r="D3" s="11">
        <v>0.36512</v>
      </c>
    </row>
    <row r="4" spans="1:4" x14ac:dyDescent="0.25">
      <c r="A4" s="11">
        <v>20</v>
      </c>
      <c r="B4" s="11">
        <v>0.220308</v>
      </c>
      <c r="C4" s="11">
        <v>0.29170000000000001</v>
      </c>
      <c r="D4" s="11">
        <v>0.36555400000000005</v>
      </c>
    </row>
    <row r="5" spans="1:4" x14ac:dyDescent="0.25">
      <c r="A5" s="11">
        <v>30</v>
      </c>
      <c r="B5" s="11">
        <v>0.22566599999999998</v>
      </c>
      <c r="C5" s="11">
        <v>0.29286000000000001</v>
      </c>
      <c r="D5" s="11">
        <v>0.36695200000000006</v>
      </c>
    </row>
    <row r="6" spans="1:4" x14ac:dyDescent="0.25">
      <c r="A6" s="11">
        <v>40</v>
      </c>
      <c r="B6" s="11">
        <v>0.23098800000000003</v>
      </c>
      <c r="C6" s="11">
        <v>0.2954</v>
      </c>
      <c r="D6" s="11">
        <v>0.36809999999999998</v>
      </c>
    </row>
    <row r="7" spans="1:4" x14ac:dyDescent="0.25">
      <c r="A7" s="11">
        <v>50</v>
      </c>
      <c r="B7" s="11">
        <v>0.24152699999999999</v>
      </c>
      <c r="C7" s="11">
        <v>0.29706000000000005</v>
      </c>
      <c r="D7" s="11">
        <v>0.36890000000000001</v>
      </c>
    </row>
    <row r="8" spans="1:4" x14ac:dyDescent="0.25">
      <c r="A8" s="11">
        <v>60</v>
      </c>
      <c r="B8" s="11">
        <v>0.25019999999999998</v>
      </c>
      <c r="C8" s="11">
        <v>0.30102000000000001</v>
      </c>
      <c r="D8" s="11">
        <v>0.37</v>
      </c>
    </row>
    <row r="9" spans="1:4" x14ac:dyDescent="0.25">
      <c r="A9" s="11">
        <v>70</v>
      </c>
      <c r="B9" s="11">
        <v>0.26</v>
      </c>
      <c r="C9" s="11">
        <v>0.30734</v>
      </c>
      <c r="D9" s="11">
        <v>0.37196000000000007</v>
      </c>
    </row>
    <row r="10" spans="1:4" x14ac:dyDescent="0.25">
      <c r="A10" s="11">
        <v>80</v>
      </c>
      <c r="B10" s="11">
        <v>0.28408500000000003</v>
      </c>
      <c r="C10" s="11">
        <v>0.31368000000000007</v>
      </c>
      <c r="D10" s="11">
        <v>0.37421900000000002</v>
      </c>
    </row>
    <row r="11" spans="1:4" x14ac:dyDescent="0.25">
      <c r="A11" s="11">
        <v>90</v>
      </c>
      <c r="B11" s="11">
        <v>0.32119999999999999</v>
      </c>
      <c r="C11" s="11">
        <v>0.3286</v>
      </c>
      <c r="D11" s="11">
        <v>0.37828000000000001</v>
      </c>
    </row>
    <row r="12" spans="1:4" x14ac:dyDescent="0.25">
      <c r="A12" s="11">
        <v>100</v>
      </c>
      <c r="B12" s="11">
        <v>0.38</v>
      </c>
      <c r="C12" s="11">
        <v>0.34116000000000002</v>
      </c>
      <c r="D12" s="11">
        <v>0.38258000000000003</v>
      </c>
    </row>
    <row r="13" spans="1:4" x14ac:dyDescent="0.25">
      <c r="A13" s="11">
        <v>110</v>
      </c>
      <c r="B13" s="11">
        <v>0.48416999999999999</v>
      </c>
      <c r="C13" s="11">
        <v>0.36980000000000002</v>
      </c>
      <c r="D13" s="11">
        <v>0.39079999999999998</v>
      </c>
    </row>
    <row r="14" spans="1:4" x14ac:dyDescent="0.25">
      <c r="A14" s="11">
        <v>120</v>
      </c>
      <c r="B14" s="11">
        <v>0.67999299999999996</v>
      </c>
      <c r="C14" s="11">
        <v>0.3914200000000001</v>
      </c>
      <c r="D14" s="11">
        <v>0.3997</v>
      </c>
    </row>
    <row r="15" spans="1:4" x14ac:dyDescent="0.25">
      <c r="A15" s="11">
        <v>130</v>
      </c>
      <c r="B15" s="11">
        <v>1.1000000000000001</v>
      </c>
      <c r="C15" s="11">
        <v>0.40673999999999999</v>
      </c>
      <c r="D15" s="11">
        <v>0.40761999999999998</v>
      </c>
    </row>
    <row r="16" spans="1:4" x14ac:dyDescent="0.25">
      <c r="A16" s="11">
        <v>140</v>
      </c>
      <c r="B16" s="11">
        <v>1.33246</v>
      </c>
      <c r="C16" s="11">
        <v>0.42514000000000007</v>
      </c>
      <c r="D16" s="11">
        <v>0.42</v>
      </c>
    </row>
    <row r="17" spans="1:4" x14ac:dyDescent="0.25">
      <c r="A17" s="11">
        <v>150</v>
      </c>
      <c r="B17" s="11"/>
      <c r="C17" s="11">
        <v>0.44619999999999999</v>
      </c>
      <c r="D17" s="11">
        <v>0.43440000000000006</v>
      </c>
    </row>
    <row r="18" spans="1:4" x14ac:dyDescent="0.25">
      <c r="A18" s="11">
        <v>160</v>
      </c>
      <c r="B18" s="11"/>
      <c r="C18" s="11">
        <v>0.5</v>
      </c>
      <c r="D18" s="11">
        <v>0.44613999999999998</v>
      </c>
    </row>
    <row r="19" spans="1:4" x14ac:dyDescent="0.25">
      <c r="A19" s="11">
        <v>170</v>
      </c>
      <c r="B19" s="11"/>
      <c r="C19" s="11">
        <v>0.55000000000000004</v>
      </c>
      <c r="D19" s="11">
        <v>0.46800000000000003</v>
      </c>
    </row>
    <row r="20" spans="1:4" x14ac:dyDescent="0.25">
      <c r="A20" s="11">
        <v>180</v>
      </c>
      <c r="B20" s="11"/>
      <c r="C20" s="11">
        <v>0.67230000000000001</v>
      </c>
      <c r="D20" s="11">
        <v>0.49399999999999999</v>
      </c>
    </row>
    <row r="21" spans="1:4" x14ac:dyDescent="0.25">
      <c r="A21" s="11">
        <v>190</v>
      </c>
      <c r="B21" s="11"/>
      <c r="C21" s="11">
        <v>0.85699999999999998</v>
      </c>
      <c r="D21" s="11">
        <v>0.54</v>
      </c>
    </row>
    <row r="22" spans="1:4" x14ac:dyDescent="0.25">
      <c r="A22" s="11">
        <v>200</v>
      </c>
      <c r="B22" s="11"/>
      <c r="C22" s="11">
        <v>1.1000000000000001</v>
      </c>
      <c r="D22" s="11">
        <v>0.60099999999999998</v>
      </c>
    </row>
    <row r="23" spans="1:4" x14ac:dyDescent="0.25">
      <c r="A23" s="11">
        <v>210</v>
      </c>
      <c r="B23" s="11"/>
      <c r="C23" s="11"/>
      <c r="D23" s="11">
        <v>0.68889999999999996</v>
      </c>
    </row>
    <row r="24" spans="1:4" x14ac:dyDescent="0.25">
      <c r="A24" s="11">
        <v>220</v>
      </c>
      <c r="B24" s="11"/>
      <c r="C24" s="11"/>
      <c r="D24" s="11">
        <v>0.77810000000000001</v>
      </c>
    </row>
    <row r="25" spans="1:4" x14ac:dyDescent="0.25">
      <c r="A25" s="11">
        <v>230</v>
      </c>
      <c r="B25" s="11"/>
      <c r="C25" s="11"/>
      <c r="D25" s="11">
        <v>0.87809999999999999</v>
      </c>
    </row>
    <row r="26" spans="1:4" x14ac:dyDescent="0.25">
      <c r="A26" s="11">
        <v>240</v>
      </c>
      <c r="B26" s="11"/>
      <c r="C26" s="11"/>
      <c r="D26" s="11">
        <v>0.98</v>
      </c>
    </row>
    <row r="27" spans="1:4" x14ac:dyDescent="0.25">
      <c r="A27" s="11">
        <v>250</v>
      </c>
      <c r="B27" s="11"/>
      <c r="C27" s="11"/>
      <c r="D27" s="11">
        <v>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3 (a)</vt:lpstr>
      <vt:lpstr>Figure 3 (b)</vt:lpstr>
      <vt:lpstr>Table 1</vt:lpstr>
      <vt:lpstr>Table 2</vt:lpstr>
      <vt:lpstr>Figure 8</vt:lpstr>
      <vt:lpstr>Table 3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Fletcher</dc:creator>
  <cp:lastModifiedBy>Ben Fletcher</cp:lastModifiedBy>
  <dcterms:created xsi:type="dcterms:W3CDTF">2019-06-03T10:24:40Z</dcterms:created>
  <dcterms:modified xsi:type="dcterms:W3CDTF">2019-06-03T13:43:14Z</dcterms:modified>
</cp:coreProperties>
</file>