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908"/>
  <workbookPr/>
  <mc:AlternateContent xmlns:mc="http://schemas.openxmlformats.org/markup-compatibility/2006">
    <mc:Choice Requires="x15">
      <x15ac:absPath xmlns:x15ac="http://schemas.microsoft.com/office/spreadsheetml/2010/11/ac" url="/Users/user/Documents/Values/WorkShops/"/>
    </mc:Choice>
  </mc:AlternateContent>
  <bookViews>
    <workbookView xWindow="27620" yWindow="1880" windowWidth="35240" windowHeight="19200" tabRatio="500" activeTab="1"/>
  </bookViews>
  <sheets>
    <sheet name="Action" sheetId="1" r:id="rId1"/>
    <sheet name="Sites" sheetId="2" r:id="rId2"/>
    <sheet name="Interaction" sheetId="3" r:id="rId3"/>
  </sheets>
  <definedNames>
    <definedName name="_xlnm._FilterDatabase" localSheetId="2" hidden="1">Interaction!$A$3:$Q$16</definedName>
    <definedName name="_xlnm._FilterDatabase" localSheetId="1" hidden="1">Sites!$A$3:$S$113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S27" i="3" l="1"/>
  <c r="Q29" i="3"/>
  <c r="O32" i="3"/>
  <c r="M21" i="3"/>
  <c r="L17" i="3"/>
  <c r="T12" i="3"/>
  <c r="K17" i="3"/>
  <c r="T11" i="3"/>
  <c r="J17" i="3"/>
  <c r="T10" i="3"/>
  <c r="I17" i="3"/>
  <c r="T9" i="3"/>
  <c r="H17" i="3"/>
  <c r="T8" i="3"/>
  <c r="G17" i="3"/>
  <c r="T7" i="3"/>
  <c r="F17" i="3"/>
  <c r="T6" i="3"/>
  <c r="E17" i="3"/>
  <c r="T5" i="3"/>
  <c r="L3" i="3"/>
  <c r="S12" i="3"/>
  <c r="K3" i="3"/>
  <c r="S11" i="3"/>
  <c r="J3" i="3"/>
  <c r="S10" i="3"/>
  <c r="I3" i="3"/>
  <c r="S9" i="3"/>
  <c r="H3" i="3"/>
  <c r="S8" i="3"/>
  <c r="G3" i="3"/>
  <c r="S7" i="3"/>
  <c r="F3" i="3"/>
  <c r="S6" i="3"/>
  <c r="E3" i="3"/>
  <c r="S5" i="3"/>
  <c r="M20" i="3"/>
  <c r="M19" i="3"/>
  <c r="M18" i="3"/>
  <c r="E133" i="2"/>
  <c r="E36" i="3"/>
  <c r="E132" i="2"/>
  <c r="E35" i="3"/>
  <c r="E131" i="2"/>
  <c r="E34" i="3"/>
  <c r="E130" i="2"/>
  <c r="E33" i="3"/>
  <c r="E129" i="2"/>
  <c r="E32" i="3"/>
  <c r="E128" i="2"/>
  <c r="E31" i="3"/>
  <c r="E127" i="2"/>
  <c r="E30" i="3"/>
  <c r="E126" i="2"/>
  <c r="E29" i="3"/>
  <c r="E125" i="2"/>
  <c r="E28" i="3"/>
  <c r="E124" i="2"/>
  <c r="E27" i="3"/>
  <c r="E123" i="2"/>
  <c r="E26" i="3"/>
  <c r="E122" i="2"/>
  <c r="E25" i="3"/>
  <c r="E121" i="2"/>
  <c r="E24" i="3"/>
  <c r="E120" i="2"/>
  <c r="E23" i="3"/>
  <c r="D118" i="2"/>
  <c r="D21" i="3"/>
  <c r="D117" i="2"/>
  <c r="D20" i="3"/>
  <c r="D116" i="2"/>
  <c r="D19" i="3"/>
  <c r="D24" i="3"/>
  <c r="C40" i="3"/>
  <c r="D27" i="3"/>
  <c r="C41" i="3"/>
  <c r="D35" i="3"/>
  <c r="C42" i="3"/>
  <c r="D29" i="3"/>
  <c r="C43" i="3"/>
  <c r="D30" i="3"/>
  <c r="C44" i="3"/>
  <c r="D26" i="3"/>
  <c r="C45" i="3"/>
  <c r="D23" i="3"/>
  <c r="C46" i="3"/>
  <c r="D31" i="3"/>
  <c r="C47" i="3"/>
  <c r="D32" i="3"/>
  <c r="C48" i="3"/>
  <c r="D25" i="3"/>
  <c r="C49" i="3"/>
  <c r="D28" i="3"/>
  <c r="C50" i="3"/>
  <c r="D33" i="3"/>
  <c r="C51" i="3"/>
  <c r="D34" i="3"/>
  <c r="C52" i="3"/>
  <c r="D36" i="3"/>
  <c r="C53" i="3"/>
  <c r="C55" i="3"/>
  <c r="D38" i="3"/>
  <c r="C21" i="3"/>
  <c r="C20" i="3"/>
  <c r="C19" i="3"/>
  <c r="E135" i="2"/>
  <c r="D115" i="2"/>
  <c r="D123" i="2"/>
  <c r="C142" i="2"/>
  <c r="D121" i="2"/>
  <c r="C137" i="2"/>
  <c r="D124" i="2"/>
  <c r="C138" i="2"/>
  <c r="D132" i="2"/>
  <c r="C139" i="2"/>
  <c r="D126" i="2"/>
  <c r="C140" i="2"/>
  <c r="D127" i="2"/>
  <c r="C141" i="2"/>
  <c r="D120" i="2"/>
  <c r="C143" i="2"/>
  <c r="D128" i="2"/>
  <c r="C144" i="2"/>
  <c r="D129" i="2"/>
  <c r="C145" i="2"/>
  <c r="D122" i="2"/>
  <c r="C146" i="2"/>
  <c r="D125" i="2"/>
  <c r="C147" i="2"/>
  <c r="D130" i="2"/>
  <c r="C148" i="2"/>
  <c r="D131" i="2"/>
  <c r="C149" i="2"/>
  <c r="D133" i="2"/>
  <c r="C150" i="2"/>
  <c r="C152" i="2"/>
  <c r="D135" i="2"/>
  <c r="C118" i="2"/>
  <c r="C117" i="2"/>
  <c r="C116" i="2"/>
  <c r="C115" i="2"/>
  <c r="N3" i="2"/>
  <c r="M3" i="2"/>
  <c r="L3" i="2"/>
  <c r="K3" i="2"/>
  <c r="J3" i="2"/>
  <c r="I3" i="2"/>
  <c r="H3" i="2"/>
  <c r="G3" i="2"/>
  <c r="F3" i="2"/>
  <c r="E3" i="2"/>
</calcChain>
</file>

<file path=xl/sharedStrings.xml><?xml version="1.0" encoding="utf-8"?>
<sst xmlns="http://schemas.openxmlformats.org/spreadsheetml/2006/main" count="638" uniqueCount="260">
  <si>
    <t>Youtube.com</t>
  </si>
  <si>
    <t>Google.com</t>
  </si>
  <si>
    <t>No.</t>
  </si>
  <si>
    <t>#</t>
  </si>
  <si>
    <t>¿Qué valor recibe usted del sitio?</t>
  </si>
  <si>
    <t>¿Qué valor entrega usted al sitio?</t>
  </si>
  <si>
    <t>¿Qué no le gusta del sitio?</t>
  </si>
  <si>
    <t>¿Pagaría por usarlo?</t>
  </si>
  <si>
    <t>msn.com</t>
  </si>
  <si>
    <t>amazon.com</t>
  </si>
  <si>
    <t>¿Qué actividades generales usted realiza en la Web?</t>
  </si>
  <si>
    <t>¿Por qué usted realiza esta actividad en la Web?</t>
  </si>
  <si>
    <t>¿Qué quiere obtener al hacer esto en la Web?</t>
  </si>
  <si>
    <t>¿Cuál es el mayor valor que usted quiere obtener al realizar esta actividad en la Web?</t>
  </si>
  <si>
    <t>¿Cuál sería el peor resultado al realizar la acción por la Web?</t>
  </si>
  <si>
    <t>¿Si no obtiene lo que quiere, qué alternativa tiene?</t>
  </si>
  <si>
    <t>¿Cuáles serían las consecuencias inaceptables de su acción en la Web?</t>
  </si>
  <si>
    <t>¿Qué restricciones tiene esta acción?</t>
  </si>
  <si>
    <t>¿Si no hay límites, hasta dónde llegaría con esta acción?</t>
  </si>
  <si>
    <t>¿Considera que su participación cuenta?</t>
  </si>
  <si>
    <t>¿Qué es lo más esencial para usted?</t>
  </si>
  <si>
    <t>País</t>
  </si>
  <si>
    <t>Grupo de Edad</t>
  </si>
  <si>
    <t>Mayor nivel académico</t>
  </si>
  <si>
    <t>Género</t>
  </si>
  <si>
    <t>ACTIVIDADES Y VALORES EN LA WEB</t>
  </si>
  <si>
    <t>ACTIVIDADES</t>
  </si>
  <si>
    <t>Ecuador</t>
  </si>
  <si>
    <t>Yasuni</t>
  </si>
  <si>
    <t>Communicate</t>
  </si>
  <si>
    <t>Send information</t>
  </si>
  <si>
    <t>to researchers, about Guaorani culture</t>
  </si>
  <si>
    <t>to help the development of the community</t>
  </si>
  <si>
    <t xml:space="preserve">ask teachers (linguistics, anthropologists, education, psychology) </t>
  </si>
  <si>
    <t>that helps researchers to give advice and material according to community</t>
  </si>
  <si>
    <t>Coordinate</t>
  </si>
  <si>
    <t>to confirm with researchers their action over community</t>
  </si>
  <si>
    <t>researcher's support upon community</t>
  </si>
  <si>
    <t>in spanish with researchers</t>
  </si>
  <si>
    <t>be en contact with Guaorani friends from other provinces: Napo, Pastaza, Orellana. Guaorani es agraph, then they communicate using latin alphabet</t>
  </si>
  <si>
    <t>Watch</t>
  </si>
  <si>
    <t>Musical videos</t>
  </si>
  <si>
    <t>Gaming</t>
  </si>
  <si>
    <t>video games of sports, car racing</t>
  </si>
  <si>
    <t>Download</t>
  </si>
  <si>
    <t>music files MP3</t>
  </si>
  <si>
    <t>Interact</t>
  </si>
  <si>
    <t>use Facebook to upload pictures of their community</t>
  </si>
  <si>
    <t>Socialize their community, show their environment</t>
  </si>
  <si>
    <t>Google.com.ec</t>
  </si>
  <si>
    <t>Facebook.com</t>
  </si>
  <si>
    <t>Elcomercio.com</t>
  </si>
  <si>
    <t>Eluniverso.com</t>
  </si>
  <si>
    <t>Live.com</t>
  </si>
  <si>
    <t>Ecuavisa.com</t>
  </si>
  <si>
    <t>Yahoo.com</t>
  </si>
  <si>
    <t>Wikipedia.org</t>
  </si>
  <si>
    <t>Twitter.com</t>
  </si>
  <si>
    <t>Estadio.ec</t>
  </si>
  <si>
    <t>Blogspot.com</t>
  </si>
  <si>
    <t>Instagram.com</t>
  </si>
  <si>
    <t>Mercadolibre.com.ec</t>
  </si>
  <si>
    <t>Pichincha.com</t>
  </si>
  <si>
    <t>Uptodown.com</t>
  </si>
  <si>
    <t>Olx.com.ec</t>
  </si>
  <si>
    <t>Onclickads.net</t>
  </si>
  <si>
    <t>Whatsapp.com</t>
  </si>
  <si>
    <t>Google.es</t>
  </si>
  <si>
    <t>Linkedin.com</t>
  </si>
  <si>
    <t>Vistazo.com</t>
  </si>
  <si>
    <t>Ecuagol.com</t>
  </si>
  <si>
    <t>Wordpress.com</t>
  </si>
  <si>
    <t>Sri.gob.ec</t>
  </si>
  <si>
    <t>T.co</t>
  </si>
  <si>
    <t>Studiofutbol.com.ec</t>
  </si>
  <si>
    <t>Netflix.com</t>
  </si>
  <si>
    <t>Iess.gob.ec</t>
  </si>
  <si>
    <t>Teleamazonas.com</t>
  </si>
  <si>
    <t>Paypal.com</t>
  </si>
  <si>
    <t>Adf.ly</t>
  </si>
  <si>
    <t>Ask.com</t>
  </si>
  <si>
    <t>Adbooth.com</t>
  </si>
  <si>
    <t>Office.com</t>
  </si>
  <si>
    <t>Popads.net</t>
  </si>
  <si>
    <t>Slideshare.net</t>
  </si>
  <si>
    <t>Xvideos.com</t>
  </si>
  <si>
    <t>Blogger.com</t>
  </si>
  <si>
    <t>Educacion.gob.ec</t>
  </si>
  <si>
    <t>Apple.com</t>
  </si>
  <si>
    <t>Microsoftonline.com</t>
  </si>
  <si>
    <t>Stackoverflow.com</t>
  </si>
  <si>
    <t>Bet365.com</t>
  </si>
  <si>
    <t>Aliexpress.com</t>
  </si>
  <si>
    <t>Adnetworkperformance.com</t>
  </si>
  <si>
    <t>Bongacams.com</t>
  </si>
  <si>
    <t>Taringa.net</t>
  </si>
  <si>
    <t>Isanalyze.com</t>
  </si>
  <si>
    <t>Ebay.com</t>
  </si>
  <si>
    <t>Microsoft.com</t>
  </si>
  <si>
    <t>Freelotto.com</t>
  </si>
  <si>
    <t>Produbanco.com</t>
  </si>
  <si>
    <t>Futbolecuador.com</t>
  </si>
  <si>
    <t>Pinterest.com</t>
  </si>
  <si>
    <t>Eltelegrafo.com.ec</t>
  </si>
  <si>
    <t>Wetransfer.com</t>
  </si>
  <si>
    <t>Bolivariano.com</t>
  </si>
  <si>
    <t>Github.com</t>
  </si>
  <si>
    <t>Rt.com</t>
  </si>
  <si>
    <t>Biess.fin.ec</t>
  </si>
  <si>
    <t>Godaddy.com</t>
  </si>
  <si>
    <t>Wordreference.com</t>
  </si>
  <si>
    <t>Reimageplus.com</t>
  </si>
  <si>
    <t>Thewhizmarketing.com</t>
  </si>
  <si>
    <t>Mega.nz</t>
  </si>
  <si>
    <t>Bing.com</t>
  </si>
  <si>
    <t>Blastingnews.com</t>
  </si>
  <si>
    <t>Wordpress.org</t>
  </si>
  <si>
    <t>Dropbox.com</t>
  </si>
  <si>
    <t>through messenger</t>
  </si>
  <si>
    <t>twitter</t>
  </si>
  <si>
    <t>look for synonims, antonyms</t>
  </si>
  <si>
    <t>help others to understand meaning, socialize within the community as a university requirement</t>
  </si>
  <si>
    <t>Nothing</t>
  </si>
  <si>
    <t>complete assignment given by teachers. To satisfy curiosity</t>
  </si>
  <si>
    <t>Difficult to go to the city. They don't have physical books, thus they try to find another Internet access point</t>
  </si>
  <si>
    <t>access only in specific points, relatively close. They don't have telephone land line, and little celular coverage (12 Km from community)</t>
  </si>
  <si>
    <t xml:space="preserve">Youngsters from 13 to 16 are in social networks, and they don't like to help to community </t>
  </si>
  <si>
    <t xml:space="preserve">They only switch on the Internet when they needed. Partially because they have diesel (expensive for them, and difficult to get due to only one near station) power generator. Some times oil companies help them with diesel provision, but they spend a lot of time in response </t>
  </si>
  <si>
    <t>Try to enhance access, but giving turns to youngsters who should explain their purpose of use</t>
  </si>
  <si>
    <t>information about their relatives who are disperse</t>
  </si>
  <si>
    <t>to be in touch with their relatives. To ask for help. To pass voice</t>
  </si>
  <si>
    <t>harassment, bullying, envy</t>
  </si>
  <si>
    <t>to send and receive assignments</t>
  </si>
  <si>
    <t>they are writing their history</t>
  </si>
  <si>
    <t>email</t>
  </si>
  <si>
    <t>to store</t>
  </si>
  <si>
    <t>to preserve culture</t>
  </si>
  <si>
    <t>historical legacy</t>
  </si>
  <si>
    <t>store in different servers (yahoo, hotmail, gmail (3))</t>
  </si>
  <si>
    <t>laboral history in the social service</t>
  </si>
  <si>
    <t>Translate</t>
  </si>
  <si>
    <t>soaps</t>
  </si>
  <si>
    <t>Yes</t>
  </si>
  <si>
    <t>Surveillance</t>
  </si>
  <si>
    <t>information</t>
  </si>
  <si>
    <t>feedback upon use</t>
  </si>
  <si>
    <t>No</t>
  </si>
  <si>
    <t>videos</t>
  </si>
  <si>
    <t>to publish their own videos in order to have more friends, to promote themselves about their performance, to receive feedback</t>
  </si>
  <si>
    <t>their videos</t>
  </si>
  <si>
    <t>Dunno</t>
  </si>
  <si>
    <t>Friends</t>
  </si>
  <si>
    <t>Rivalry, unfriendship</t>
  </si>
  <si>
    <t>no</t>
  </si>
  <si>
    <t>nothing</t>
  </si>
  <si>
    <t>yes</t>
  </si>
  <si>
    <t>email service, verification of identity</t>
  </si>
  <si>
    <t>personal data</t>
  </si>
  <si>
    <t>Followers and following</t>
  </si>
  <si>
    <t>Information</t>
  </si>
  <si>
    <t>NO</t>
  </si>
  <si>
    <t>openenglish.com</t>
  </si>
  <si>
    <t>Learn english</t>
  </si>
  <si>
    <t>reliable communication</t>
  </si>
  <si>
    <t>25,27</t>
  </si>
  <si>
    <t>c</t>
  </si>
  <si>
    <t>m</t>
  </si>
  <si>
    <t>consultation</t>
  </si>
  <si>
    <t>Provenance</t>
  </si>
  <si>
    <t>Type</t>
  </si>
  <si>
    <t>T</t>
  </si>
  <si>
    <t>G</t>
  </si>
  <si>
    <t>L</t>
  </si>
  <si>
    <t>TECH</t>
  </si>
  <si>
    <t>MEDIA</t>
  </si>
  <si>
    <t>elnoticiero.com.ec</t>
  </si>
  <si>
    <t>scribd.com</t>
  </si>
  <si>
    <t>friv.com</t>
  </si>
  <si>
    <t>monografias.com</t>
  </si>
  <si>
    <t>alibaba.com</t>
  </si>
  <si>
    <t>globaloffers.link</t>
  </si>
  <si>
    <t>popcash.net</t>
  </si>
  <si>
    <t>tumblr.com</t>
  </si>
  <si>
    <t>mediafire.com</t>
  </si>
  <si>
    <t>clubcontento.com</t>
  </si>
  <si>
    <t>mbtrx.com</t>
  </si>
  <si>
    <t>repelis.tv</t>
  </si>
  <si>
    <t>ampclicks.com</t>
  </si>
  <si>
    <t>terraclicks.com</t>
  </si>
  <si>
    <t>brainly.lt</t>
  </si>
  <si>
    <t>cnn.com</t>
  </si>
  <si>
    <t>snna.gob.ec</t>
  </si>
  <si>
    <t>laafoka.com</t>
  </si>
  <si>
    <t>myway.com</t>
  </si>
  <si>
    <t>pornhub.com</t>
  </si>
  <si>
    <t>ecuadorinmediato.com</t>
  </si>
  <si>
    <t>larepublica.ec</t>
  </si>
  <si>
    <t>seriesflv.net</t>
  </si>
  <si>
    <t>4dsply.com</t>
  </si>
  <si>
    <t>neobux.com</t>
  </si>
  <si>
    <t>softsonic.com</t>
  </si>
  <si>
    <t>Ecuador Top-sites 11/10/2016</t>
  </si>
  <si>
    <t>PORTAL</t>
  </si>
  <si>
    <t>GAME</t>
  </si>
  <si>
    <t>MERCH</t>
  </si>
  <si>
    <t>SEARCH</t>
  </si>
  <si>
    <t>OSN</t>
  </si>
  <si>
    <t>REF</t>
  </si>
  <si>
    <t>FINANCE</t>
  </si>
  <si>
    <t>GOV</t>
  </si>
  <si>
    <t>VIDEO</t>
  </si>
  <si>
    <t>PORN</t>
  </si>
  <si>
    <t>Taylored</t>
  </si>
  <si>
    <t>Local</t>
  </si>
  <si>
    <t>Global</t>
  </si>
  <si>
    <t>Search</t>
  </si>
  <si>
    <t>Merch</t>
  </si>
  <si>
    <t>Gov</t>
  </si>
  <si>
    <t>Finance</t>
  </si>
  <si>
    <t>Tech</t>
  </si>
  <si>
    <t>Social Network</t>
  </si>
  <si>
    <t>Academy</t>
  </si>
  <si>
    <t>Porn</t>
  </si>
  <si>
    <t>Reference</t>
  </si>
  <si>
    <t>Video</t>
  </si>
  <si>
    <t>Media</t>
  </si>
  <si>
    <t>Portal / Digital Services</t>
  </si>
  <si>
    <t>Type of Site</t>
  </si>
  <si>
    <t>Merchandising</t>
  </si>
  <si>
    <t>Games</t>
  </si>
  <si>
    <t>Governmental</t>
  </si>
  <si>
    <t>Reference / Information</t>
  </si>
  <si>
    <t>Video on demand</t>
  </si>
  <si>
    <t>ACD</t>
  </si>
  <si>
    <t>COM</t>
  </si>
  <si>
    <t>Com</t>
  </si>
  <si>
    <t>Community</t>
  </si>
  <si>
    <t>Ad Server</t>
  </si>
  <si>
    <t>Interviewed</t>
  </si>
  <si>
    <t>Country</t>
  </si>
  <si>
    <t>content</t>
  </si>
  <si>
    <t>Friends, promotion</t>
  </si>
  <si>
    <t>feedback upon use, content</t>
  </si>
  <si>
    <t>Site considers you?</t>
  </si>
  <si>
    <t>don't know</t>
  </si>
  <si>
    <t>Value received</t>
  </si>
  <si>
    <t>Value Given</t>
  </si>
  <si>
    <t>Negative Value</t>
  </si>
  <si>
    <t>friends</t>
  </si>
  <si>
    <t>promotion</t>
  </si>
  <si>
    <t>email service</t>
  </si>
  <si>
    <t>verification of identity</t>
  </si>
  <si>
    <t>followers</t>
  </si>
  <si>
    <t>learn english</t>
  </si>
  <si>
    <t>feedback</t>
  </si>
  <si>
    <t>Don't know</t>
  </si>
  <si>
    <t>unfriendship</t>
  </si>
  <si>
    <t>blanks</t>
  </si>
  <si>
    <t xml:space="preserve">no </t>
  </si>
  <si>
    <t>Segumedik.com</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</si>
</sst>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Calibri"/>
      <family val="2"/>
      <scheme val="minor"/>
    </font>
    <font>
      <sz val="11"/>
      <name val="Cambria"/>
      <family val="1"/>
      <charset val="1"/>
    </font>
    <font>
      <b/>
      <sz val="11"/>
      <color rgb="FFC27BA0"/>
      <name val="Cambria"/>
      <family val="1"/>
      <charset val="1"/>
    </font>
    <font>
      <b/>
      <sz val="11"/>
      <color rgb="FF7F6000"/>
      <name val="Cambria"/>
      <family val="1"/>
      <charset val="1"/>
    </font>
    <font>
      <b/>
      <sz val="11"/>
      <color rgb="FF6AA84F"/>
      <name val="Cambria"/>
      <family val="1"/>
      <charset val="1"/>
    </font>
    <font>
      <b/>
      <sz val="11"/>
      <color rgb="FF38761D"/>
      <name val="Cambria"/>
      <family val="1"/>
      <charset val="1"/>
    </font>
    <font>
      <b/>
      <sz val="10"/>
      <color rgb="FF000000"/>
      <name val="Arial"/>
      <family val="2"/>
      <charset val="1"/>
    </font>
    <font>
      <b/>
      <sz val="11"/>
      <name val="Cambria"/>
      <family val="1"/>
      <charset val="1"/>
    </font>
    <font>
      <b/>
      <sz val="11"/>
      <color rgb="FFFF00FF"/>
      <name val="Cambria"/>
      <family val="1"/>
      <charset val="1"/>
    </font>
    <font>
      <b/>
      <sz val="12"/>
      <color theme="1"/>
      <name val="Calibri"/>
      <family val="2"/>
      <scheme val="minor"/>
    </font>
    <font>
      <b/>
      <sz val="14"/>
      <name val="Cambria"/>
      <family val="1"/>
      <charset val="1"/>
    </font>
    <font>
      <sz val="8"/>
      <name val="Calibri"/>
      <family val="2"/>
      <scheme val="minor"/>
    </font>
    <font>
      <sz val="10"/>
      <name val="Arial"/>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hair">
        <color auto="1"/>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0" fillId="0" borderId="1" xfId="0" applyBorder="1"/>
    <xf numFmtId="0" fontId="1" fillId="0" borderId="3" xfId="0" applyFont="1" applyBorder="1" applyAlignment="1"/>
    <xf numFmtId="0" fontId="1" fillId="0" borderId="3" xfId="0" applyFont="1" applyBorder="1" applyAlignment="1">
      <alignment horizontal="center" wrapText="1"/>
    </xf>
    <xf numFmtId="0" fontId="0" fillId="0" borderId="0" xfId="0" applyAlignment="1">
      <alignment vertical="center" wrapText="1"/>
    </xf>
    <xf numFmtId="0" fontId="0" fillId="0" borderId="0" xfId="0" applyAlignment="1">
      <alignment vertical="center"/>
    </xf>
    <xf numFmtId="0" fontId="2"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wrapText="1"/>
    </xf>
    <xf numFmtId="0" fontId="0" fillId="0" borderId="1" xfId="0" applyFill="1" applyBorder="1"/>
    <xf numFmtId="0" fontId="0" fillId="0" borderId="1" xfId="0" applyBorder="1" applyAlignment="1">
      <alignment horizontal="center"/>
    </xf>
    <xf numFmtId="0" fontId="9" fillId="0" borderId="1" xfId="0" applyFont="1" applyBorder="1"/>
    <xf numFmtId="0" fontId="7" fillId="0" borderId="1" xfId="0" applyFont="1" applyFill="1" applyBorder="1" applyAlignment="1">
      <alignment wrapText="1"/>
    </xf>
    <xf numFmtId="0" fontId="1" fillId="0" borderId="1" xfId="0" applyFont="1" applyBorder="1" applyAlignment="1">
      <alignment wrapText="1"/>
    </xf>
    <xf numFmtId="0" fontId="0" fillId="0" borderId="1" xfId="0" applyBorder="1" applyAlignment="1">
      <alignment vertical="center"/>
    </xf>
    <xf numFmtId="0" fontId="0" fillId="0" borderId="10" xfId="0" applyBorder="1"/>
    <xf numFmtId="0" fontId="0" fillId="0" borderId="11" xfId="0" applyBorder="1"/>
    <xf numFmtId="0" fontId="7" fillId="0" borderId="4" xfId="0" applyFont="1" applyBorder="1" applyAlignment="1">
      <alignment wrapText="1"/>
    </xf>
    <xf numFmtId="0" fontId="1" fillId="0" borderId="5" xfId="0" applyFont="1" applyBorder="1" applyAlignment="1">
      <alignment wrapText="1"/>
    </xf>
    <xf numFmtId="0" fontId="0" fillId="0" borderId="5" xfId="0" applyFill="1" applyBorder="1"/>
    <xf numFmtId="0" fontId="0" fillId="0" borderId="12" xfId="0" applyFont="1" applyBorder="1"/>
    <xf numFmtId="0" fontId="0" fillId="0" borderId="1" xfId="0" applyBorder="1" applyAlignment="1">
      <alignment horizontal="left"/>
    </xf>
    <xf numFmtId="0" fontId="0" fillId="0" borderId="0" xfId="0" applyFont="1" applyAlignment="1"/>
    <xf numFmtId="0" fontId="0" fillId="0" borderId="2" xfId="0" applyBorder="1"/>
    <xf numFmtId="0" fontId="0" fillId="0" borderId="0" xfId="0" applyFont="1" applyFill="1" applyBorder="1" applyAlignment="1">
      <alignment vertical="center"/>
    </xf>
    <xf numFmtId="0" fontId="12" fillId="0" borderId="0" xfId="0" applyFont="1" applyAlignment="1"/>
    <xf numFmtId="0" fontId="0" fillId="0" borderId="1" xfId="0" applyFont="1" applyBorder="1" applyAlignment="1"/>
    <xf numFmtId="1" fontId="0" fillId="0" borderId="10" xfId="0" applyNumberFormat="1" applyFont="1" applyBorder="1" applyAlignment="1"/>
    <xf numFmtId="1" fontId="0" fillId="0" borderId="1" xfId="0" applyNumberFormat="1" applyFont="1" applyBorder="1" applyAlignment="1"/>
    <xf numFmtId="0" fontId="0" fillId="0" borderId="1" xfId="0" applyFont="1" applyFill="1" applyBorder="1" applyAlignment="1"/>
    <xf numFmtId="1" fontId="0" fillId="0" borderId="1" xfId="0" applyNumberFormat="1" applyFont="1" applyFill="1" applyBorder="1" applyAlignment="1"/>
    <xf numFmtId="0" fontId="1" fillId="0" borderId="2" xfId="0" applyFont="1" applyFill="1" applyBorder="1" applyAlignment="1">
      <alignment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1" fillId="0" borderId="4" xfId="0" applyFont="1" applyBorder="1" applyAlignment="1">
      <alignment vertical="center" wrapText="1"/>
    </xf>
    <xf numFmtId="0" fontId="0" fillId="0" borderId="2" xfId="0" applyBorder="1" applyAlignment="1">
      <alignment vertical="center" wrapText="1"/>
    </xf>
    <xf numFmtId="0" fontId="0" fillId="0" borderId="5" xfId="0" applyBorder="1" applyAlignment="1">
      <alignment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10" fillId="0" borderId="8" xfId="0" applyFont="1" applyFill="1" applyBorder="1" applyAlignment="1">
      <alignment horizontal="center"/>
    </xf>
    <xf numFmtId="0" fontId="10" fillId="0" borderId="0" xfId="0" applyFont="1" applyFill="1" applyBorder="1" applyAlignment="1">
      <alignment horizont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9" fillId="0" borderId="9" xfId="0" applyFont="1" applyBorder="1" applyAlignment="1">
      <alignment horizontal="center"/>
    </xf>
    <xf numFmtId="0" fontId="0" fillId="0" borderId="1" xfId="0" applyFont="1" applyBorder="1" applyAlignment="1">
      <alignment horizont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2.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3.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lvl="0">
              <a:defRPr/>
            </a:pPr>
            <a:r>
              <a:rPr lang="en-US"/>
              <a:t>% of Sites according activity</a:t>
            </a:r>
          </a:p>
        </c:rich>
      </c:tx>
      <c:layout/>
      <c:overlay val="0"/>
    </c:title>
    <c:autoTitleDeleted val="0"/>
    <c:plotArea>
      <c:layout/>
      <c:pieChart>
        <c:varyColors val="1"/>
        <c:ser>
          <c:idx val="0"/>
          <c:order val="0"/>
          <c:dPt>
            <c:idx val="7"/>
            <c:bubble3D val="0"/>
            <c:spPr>
              <a:solidFill>
                <a:srgbClr val="66AA00"/>
              </a:solidFill>
            </c:spPr>
          </c:dPt>
          <c:dPt>
            <c:idx val="8"/>
            <c:bubble3D val="0"/>
            <c:spPr>
              <a:solidFill>
                <a:srgbClr val="B82E2E"/>
              </a:solidFill>
            </c:spPr>
          </c:dPt>
          <c:dPt>
            <c:idx val="9"/>
            <c:bubble3D val="0"/>
            <c:spPr>
              <a:solidFill>
                <a:srgbClr val="316395"/>
              </a:solidFill>
            </c:spPr>
          </c:dPt>
          <c:dPt>
            <c:idx val="10"/>
            <c:bubble3D val="0"/>
            <c:spPr>
              <a:solidFill>
                <a:srgbClr val="994499"/>
              </a:solidFill>
            </c:spPr>
          </c:dPt>
          <c:dPt>
            <c:idx val="11"/>
            <c:bubble3D val="0"/>
            <c:spPr>
              <a:solidFill>
                <a:srgbClr val="22AA99"/>
              </a:solidFill>
            </c:spPr>
          </c:dPt>
          <c:dPt>
            <c:idx val="12"/>
            <c:bubble3D val="0"/>
            <c:spPr>
              <a:solidFill>
                <a:srgbClr val="AAAA11"/>
              </a:solidFill>
            </c:spPr>
          </c:dPt>
          <c:dPt>
            <c:idx val="13"/>
            <c:bubble3D val="0"/>
            <c:spPr>
              <a:solidFill>
                <a:srgbClr val="6633CC"/>
              </a:solidFill>
            </c:spPr>
          </c:dPt>
          <c:dPt>
            <c:idx val="14"/>
            <c:bubble3D val="0"/>
            <c:spPr>
              <a:solidFill>
                <a:srgbClr val="E67300"/>
              </a:solidFill>
            </c:spPr>
          </c:dPt>
          <c:dPt>
            <c:idx val="15"/>
            <c:bubble3D val="0"/>
            <c:spPr>
              <a:solidFill>
                <a:srgbClr val="8B0707"/>
              </a:solidFill>
            </c:spPr>
          </c:dPt>
          <c:dPt>
            <c:idx val="16"/>
            <c:bubble3D val="0"/>
            <c:spPr>
              <a:solidFill>
                <a:srgbClr val="651067"/>
              </a:solidFill>
            </c:spPr>
          </c:dPt>
          <c:dPt>
            <c:idx val="17"/>
            <c:bubble3D val="0"/>
            <c:spPr>
              <a:solidFill>
                <a:srgbClr val="329262"/>
              </a:solidFill>
            </c:spPr>
          </c:dPt>
          <c:dPt>
            <c:idx val="18"/>
            <c:bubble3D val="0"/>
            <c:spPr>
              <a:solidFill>
                <a:srgbClr val="5574A6"/>
              </a:solidFill>
            </c:spPr>
          </c:dPt>
          <c:dPt>
            <c:idx val="19"/>
            <c:bubble3D val="0"/>
            <c:spPr>
              <a:solidFill>
                <a:srgbClr val="3B3EAC"/>
              </a:solidFill>
            </c:spPr>
          </c:dPt>
          <c:dPt>
            <c:idx val="20"/>
            <c:bubble3D val="0"/>
            <c:spPr>
              <a:solidFill>
                <a:srgbClr val="B77322"/>
              </a:solidFill>
            </c:spPr>
          </c:dPt>
          <c:dPt>
            <c:idx val="21"/>
            <c:bubble3D val="0"/>
            <c:spPr>
              <a:solidFill>
                <a:srgbClr val="16D620"/>
              </a:solidFill>
            </c:spPr>
          </c:dPt>
          <c:dPt>
            <c:idx val="22"/>
            <c:bubble3D val="0"/>
            <c:spPr>
              <a:solidFill>
                <a:srgbClr val="B91383"/>
              </a:solidFill>
            </c:spPr>
          </c:dPt>
          <c:dPt>
            <c:idx val="23"/>
            <c:bubble3D val="0"/>
            <c:spPr>
              <a:solidFill>
                <a:srgbClr val="F4359E"/>
              </a:solidFill>
            </c:spPr>
          </c:dPt>
          <c:dPt>
            <c:idx val="24"/>
            <c:bubble3D val="0"/>
            <c:spPr>
              <a:solidFill>
                <a:srgbClr val="9C5935"/>
              </a:solidFill>
            </c:spPr>
          </c:dPt>
          <c:dPt>
            <c:idx val="25"/>
            <c:bubble3D val="0"/>
            <c:spPr>
              <a:solidFill>
                <a:srgbClr val="A9C413"/>
              </a:solidFill>
            </c:spPr>
          </c:dPt>
          <c:dPt>
            <c:idx val="26"/>
            <c:bubble3D val="0"/>
            <c:spPr>
              <a:solidFill>
                <a:srgbClr val="2A778D"/>
              </a:solidFill>
            </c:spPr>
          </c:dPt>
          <c:dPt>
            <c:idx val="27"/>
            <c:bubble3D val="0"/>
            <c:spPr>
              <a:solidFill>
                <a:srgbClr val="668D1C"/>
              </a:solidFill>
            </c:spPr>
          </c:dPt>
          <c:dPt>
            <c:idx val="28"/>
            <c:bubble3D val="0"/>
            <c:spPr>
              <a:solidFill>
                <a:srgbClr val="BEA413"/>
              </a:solidFill>
            </c:spPr>
          </c:dPt>
          <c:dPt>
            <c:idx val="29"/>
            <c:bubble3D val="0"/>
            <c:spPr>
              <a:solidFill>
                <a:srgbClr val="0C5922"/>
              </a:solidFill>
            </c:spPr>
          </c:dPt>
          <c:dPt>
            <c:idx val="30"/>
            <c:bubble3D val="0"/>
            <c:spPr>
              <a:solidFill>
                <a:srgbClr val="743411"/>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Interaction!$S$5:$S$12</c:f>
              <c:strCache>
                <c:ptCount val="8"/>
                <c:pt idx="0">
                  <c:v>consultation</c:v>
                </c:pt>
                <c:pt idx="1">
                  <c:v>Communicate</c:v>
                </c:pt>
                <c:pt idx="2">
                  <c:v>Send information</c:v>
                </c:pt>
                <c:pt idx="3">
                  <c:v>Coordinate</c:v>
                </c:pt>
                <c:pt idx="4">
                  <c:v>Watch</c:v>
                </c:pt>
                <c:pt idx="5">
                  <c:v>Gaming</c:v>
                </c:pt>
                <c:pt idx="6">
                  <c:v>Download</c:v>
                </c:pt>
                <c:pt idx="7">
                  <c:v>Translate</c:v>
                </c:pt>
              </c:strCache>
            </c:strRef>
          </c:cat>
          <c:val>
            <c:numRef>
              <c:f>Interaction!$T$5:$T$12</c:f>
              <c:numCache>
                <c:formatCode>General</c:formatCode>
                <c:ptCount val="8"/>
                <c:pt idx="0">
                  <c:v>7.0</c:v>
                </c:pt>
                <c:pt idx="1">
                  <c:v>5.0</c:v>
                </c:pt>
                <c:pt idx="2">
                  <c:v>7.0</c:v>
                </c:pt>
                <c:pt idx="3">
                  <c:v>2.0</c:v>
                </c:pt>
                <c:pt idx="4">
                  <c:v>5.0</c:v>
                </c:pt>
                <c:pt idx="5">
                  <c:v>0.0</c:v>
                </c:pt>
                <c:pt idx="6">
                  <c:v>1.0</c:v>
                </c:pt>
                <c:pt idx="7">
                  <c:v>2.0</c:v>
                </c:pt>
              </c:numCache>
            </c:numRef>
          </c:val>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Provenance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Interaction!$C$18</c:f>
              <c:strCache>
                <c:ptCount val="1"/>
                <c:pt idx="0">
                  <c:v>Interviewed</c:v>
                </c:pt>
              </c:strCache>
            </c:strRef>
          </c:tx>
          <c:spPr>
            <a:ln w="28575" cap="rnd">
              <a:solidFill>
                <a:schemeClr val="accent1"/>
              </a:solidFill>
              <a:round/>
            </a:ln>
            <a:effectLst/>
          </c:spPr>
          <c:marker>
            <c:symbol val="none"/>
          </c:marker>
          <c:cat>
            <c:strRef>
              <c:f>Interaction!$B$19:$B$21</c:f>
              <c:strCache>
                <c:ptCount val="3"/>
                <c:pt idx="0">
                  <c:v>Taylored</c:v>
                </c:pt>
                <c:pt idx="1">
                  <c:v>Local</c:v>
                </c:pt>
                <c:pt idx="2">
                  <c:v>Global</c:v>
                </c:pt>
              </c:strCache>
            </c:strRef>
          </c:cat>
          <c:val>
            <c:numRef>
              <c:f>Interaction!$C$19:$C$21</c:f>
              <c:numCache>
                <c:formatCode>General</c:formatCode>
                <c:ptCount val="3"/>
                <c:pt idx="0">
                  <c:v>2.0</c:v>
                </c:pt>
                <c:pt idx="1">
                  <c:v>2.0</c:v>
                </c:pt>
                <c:pt idx="2">
                  <c:v>9.0</c:v>
                </c:pt>
              </c:numCache>
            </c:numRef>
          </c:val>
        </c:ser>
        <c:ser>
          <c:idx val="1"/>
          <c:order val="1"/>
          <c:tx>
            <c:strRef>
              <c:f>Interaction!$D$18</c:f>
              <c:strCache>
                <c:ptCount val="1"/>
                <c:pt idx="0">
                  <c:v>Country</c:v>
                </c:pt>
              </c:strCache>
            </c:strRef>
          </c:tx>
          <c:spPr>
            <a:ln w="28575" cap="rnd">
              <a:solidFill>
                <a:schemeClr val="accent2"/>
              </a:solidFill>
              <a:round/>
            </a:ln>
            <a:effectLst/>
          </c:spPr>
          <c:marker>
            <c:symbol val="none"/>
          </c:marker>
          <c:cat>
            <c:strRef>
              <c:f>Interaction!$B$19:$B$21</c:f>
              <c:strCache>
                <c:ptCount val="3"/>
                <c:pt idx="0">
                  <c:v>Taylored</c:v>
                </c:pt>
                <c:pt idx="1">
                  <c:v>Local</c:v>
                </c:pt>
                <c:pt idx="2">
                  <c:v>Global</c:v>
                </c:pt>
              </c:strCache>
            </c:strRef>
          </c:cat>
          <c:val>
            <c:numRef>
              <c:f>Interaction!$D$19:$D$21</c:f>
              <c:numCache>
                <c:formatCode>General</c:formatCode>
                <c:ptCount val="3"/>
                <c:pt idx="0">
                  <c:v>3.0</c:v>
                </c:pt>
                <c:pt idx="1">
                  <c:v>22.0</c:v>
                </c:pt>
                <c:pt idx="2">
                  <c:v>75.0</c:v>
                </c:pt>
              </c:numCache>
            </c:numRef>
          </c:val>
        </c:ser>
        <c:dLbls>
          <c:showLegendKey val="0"/>
          <c:showVal val="0"/>
          <c:showCatName val="0"/>
          <c:showSerName val="0"/>
          <c:showPercent val="0"/>
          <c:showBubbleSize val="0"/>
        </c:dLbls>
        <c:axId val="1616201792"/>
        <c:axId val="1616156064"/>
      </c:radarChart>
      <c:catAx>
        <c:axId val="1616201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16156064"/>
        <c:crosses val="autoZero"/>
        <c:auto val="1"/>
        <c:lblAlgn val="ctr"/>
        <c:lblOffset val="100"/>
        <c:noMultiLvlLbl val="0"/>
      </c:catAx>
      <c:valAx>
        <c:axId val="1616156064"/>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16201792"/>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Interaction!$D$22</c:f>
              <c:strCache>
                <c:ptCount val="1"/>
                <c:pt idx="0">
                  <c:v>Interviewed</c:v>
                </c:pt>
              </c:strCache>
            </c:strRef>
          </c:tx>
          <c:spPr>
            <a:ln w="28575" cap="rnd">
              <a:solidFill>
                <a:schemeClr val="accent1"/>
              </a:solidFill>
              <a:round/>
            </a:ln>
            <a:effectLst/>
          </c:spPr>
          <c:marker>
            <c:symbol val="none"/>
          </c:marker>
          <c:cat>
            <c:strRef>
              <c:f>Interaction!$B$23:$B$36</c:f>
              <c:strCache>
                <c:ptCount val="14"/>
                <c:pt idx="0">
                  <c:v>Search</c:v>
                </c:pt>
                <c:pt idx="1">
                  <c:v>Merch</c:v>
                </c:pt>
                <c:pt idx="2">
                  <c:v>Gov</c:v>
                </c:pt>
                <c:pt idx="3">
                  <c:v>Com</c:v>
                </c:pt>
                <c:pt idx="4">
                  <c:v>Finance</c:v>
                </c:pt>
                <c:pt idx="5">
                  <c:v>Tech</c:v>
                </c:pt>
                <c:pt idx="6">
                  <c:v>Gaming</c:v>
                </c:pt>
                <c:pt idx="7">
                  <c:v>Social Network</c:v>
                </c:pt>
                <c:pt idx="8">
                  <c:v>Academy</c:v>
                </c:pt>
                <c:pt idx="9">
                  <c:v>Porn</c:v>
                </c:pt>
                <c:pt idx="10">
                  <c:v>Reference</c:v>
                </c:pt>
                <c:pt idx="11">
                  <c:v>Video</c:v>
                </c:pt>
                <c:pt idx="12">
                  <c:v>Media</c:v>
                </c:pt>
                <c:pt idx="13">
                  <c:v>Portal / Digital Services</c:v>
                </c:pt>
              </c:strCache>
            </c:strRef>
          </c:cat>
          <c:val>
            <c:numRef>
              <c:f>Interaction!$D$23:$D$36</c:f>
              <c:numCache>
                <c:formatCode>General</c:formatCode>
                <c:ptCount val="14"/>
                <c:pt idx="0">
                  <c:v>1.0</c:v>
                </c:pt>
                <c:pt idx="1">
                  <c:v>1.0</c:v>
                </c:pt>
                <c:pt idx="2">
                  <c:v>1.0</c:v>
                </c:pt>
                <c:pt idx="3">
                  <c:v>1.0</c:v>
                </c:pt>
                <c:pt idx="4">
                  <c:v>0.0</c:v>
                </c:pt>
                <c:pt idx="5">
                  <c:v>0.0</c:v>
                </c:pt>
                <c:pt idx="6">
                  <c:v>0.0</c:v>
                </c:pt>
                <c:pt idx="7">
                  <c:v>4.0</c:v>
                </c:pt>
                <c:pt idx="8">
                  <c:v>1.0</c:v>
                </c:pt>
                <c:pt idx="9">
                  <c:v>0.0</c:v>
                </c:pt>
                <c:pt idx="10">
                  <c:v>0.0</c:v>
                </c:pt>
                <c:pt idx="11">
                  <c:v>0.0</c:v>
                </c:pt>
                <c:pt idx="12">
                  <c:v>2.0</c:v>
                </c:pt>
                <c:pt idx="13">
                  <c:v>2.0</c:v>
                </c:pt>
              </c:numCache>
            </c:numRef>
          </c:val>
        </c:ser>
        <c:ser>
          <c:idx val="1"/>
          <c:order val="1"/>
          <c:tx>
            <c:strRef>
              <c:f>Interaction!$E$22</c:f>
              <c:strCache>
                <c:ptCount val="1"/>
                <c:pt idx="0">
                  <c:v>Country</c:v>
                </c:pt>
              </c:strCache>
            </c:strRef>
          </c:tx>
          <c:spPr>
            <a:ln w="28575" cap="rnd">
              <a:solidFill>
                <a:schemeClr val="accent2"/>
              </a:solidFill>
              <a:round/>
            </a:ln>
            <a:effectLst/>
          </c:spPr>
          <c:marker>
            <c:symbol val="none"/>
          </c:marker>
          <c:cat>
            <c:strRef>
              <c:f>Interaction!$B$23:$B$36</c:f>
              <c:strCache>
                <c:ptCount val="14"/>
                <c:pt idx="0">
                  <c:v>Search</c:v>
                </c:pt>
                <c:pt idx="1">
                  <c:v>Merch</c:v>
                </c:pt>
                <c:pt idx="2">
                  <c:v>Gov</c:v>
                </c:pt>
                <c:pt idx="3">
                  <c:v>Com</c:v>
                </c:pt>
                <c:pt idx="4">
                  <c:v>Finance</c:v>
                </c:pt>
                <c:pt idx="5">
                  <c:v>Tech</c:v>
                </c:pt>
                <c:pt idx="6">
                  <c:v>Gaming</c:v>
                </c:pt>
                <c:pt idx="7">
                  <c:v>Social Network</c:v>
                </c:pt>
                <c:pt idx="8">
                  <c:v>Academy</c:v>
                </c:pt>
                <c:pt idx="9">
                  <c:v>Porn</c:v>
                </c:pt>
                <c:pt idx="10">
                  <c:v>Reference</c:v>
                </c:pt>
                <c:pt idx="11">
                  <c:v>Video</c:v>
                </c:pt>
                <c:pt idx="12">
                  <c:v>Media</c:v>
                </c:pt>
                <c:pt idx="13">
                  <c:v>Portal / Digital Services</c:v>
                </c:pt>
              </c:strCache>
            </c:strRef>
          </c:cat>
          <c:val>
            <c:numRef>
              <c:f>Interaction!$E$23:$E$36</c:f>
              <c:numCache>
                <c:formatCode>General</c:formatCode>
                <c:ptCount val="14"/>
                <c:pt idx="0">
                  <c:v>6.0</c:v>
                </c:pt>
                <c:pt idx="1">
                  <c:v>27.0</c:v>
                </c:pt>
                <c:pt idx="2">
                  <c:v>5.0</c:v>
                </c:pt>
                <c:pt idx="3">
                  <c:v>2.0</c:v>
                </c:pt>
                <c:pt idx="4">
                  <c:v>4.0</c:v>
                </c:pt>
                <c:pt idx="5">
                  <c:v>5.0</c:v>
                </c:pt>
                <c:pt idx="6">
                  <c:v>3.0</c:v>
                </c:pt>
                <c:pt idx="7">
                  <c:v>9.0</c:v>
                </c:pt>
                <c:pt idx="8">
                  <c:v>1.0</c:v>
                </c:pt>
                <c:pt idx="9">
                  <c:v>3.0</c:v>
                </c:pt>
                <c:pt idx="10">
                  <c:v>3.0</c:v>
                </c:pt>
                <c:pt idx="11">
                  <c:v>3.0</c:v>
                </c:pt>
                <c:pt idx="12">
                  <c:v>23.0</c:v>
                </c:pt>
                <c:pt idx="13">
                  <c:v>6.0</c:v>
                </c:pt>
              </c:numCache>
            </c:numRef>
          </c:val>
        </c:ser>
        <c:dLbls>
          <c:showLegendKey val="0"/>
          <c:showVal val="0"/>
          <c:showCatName val="0"/>
          <c:showSerName val="0"/>
          <c:showPercent val="0"/>
          <c:showBubbleSize val="0"/>
        </c:dLbls>
        <c:axId val="1616824528"/>
        <c:axId val="1616819744"/>
      </c:radarChart>
      <c:catAx>
        <c:axId val="161682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16819744"/>
        <c:crosses val="autoZero"/>
        <c:auto val="1"/>
        <c:lblAlgn val="ctr"/>
        <c:lblOffset val="100"/>
        <c:noMultiLvlLbl val="0"/>
      </c:catAx>
      <c:valAx>
        <c:axId val="1616819744"/>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16824528"/>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19</xdr:col>
      <xdr:colOff>38100</xdr:colOff>
      <xdr:row>11</xdr:row>
      <xdr:rowOff>177800</xdr:rowOff>
    </xdr:from>
    <xdr:to>
      <xdr:col>27</xdr:col>
      <xdr:colOff>6350</xdr:colOff>
      <xdr:row>29</xdr:row>
      <xdr:rowOff>28575</xdr:rowOff>
    </xdr:to>
    <xdr:graphicFrame macro="">
      <xdr:nvGraphicFramePr>
        <xdr:cNvPr id="2" name="Chart 1"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5</xdr:col>
      <xdr:colOff>317500</xdr:colOff>
      <xdr:row>18</xdr:row>
      <xdr:rowOff>12700</xdr:rowOff>
    </xdr:from>
    <xdr:to>
      <xdr:col>11</xdr:col>
      <xdr:colOff>25400</xdr:colOff>
      <xdr:row>38</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241300</xdr:colOff>
      <xdr:row>34</xdr:row>
      <xdr:rowOff>0</xdr:rowOff>
    </xdr:from>
    <xdr:to>
      <xdr:col>17</xdr:col>
      <xdr:colOff>38100</xdr:colOff>
      <xdr:row>63</xdr:row>
      <xdr:rowOff>190500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96"/>
  <sheetViews>
    <sheetView workbookViewId="0">
      <selection activeCell="B16" sqref="B16:B24"/>
    </sheetView>
  </sheetViews>
  <sheetFormatPr baseColWidth="10" defaultRowHeight="16" x14ac:dyDescent="0.2"/>
  <cols>
    <col min="2" max="2" width="21.6640625" customWidth="1"/>
    <col min="3" max="3" width="27.1640625" customWidth="1"/>
    <col min="4" max="4" width="21.6640625" customWidth="1"/>
    <col min="5" max="5" width="24.5" customWidth="1"/>
    <col min="6" max="6" width="21.5" customWidth="1"/>
    <col min="7" max="8" width="21.6640625" customWidth="1"/>
    <col min="9" max="9" width="21.83203125" customWidth="1"/>
    <col min="10" max="10" width="21.6640625" customWidth="1"/>
    <col min="11" max="11" width="29.83203125" customWidth="1"/>
  </cols>
  <sheetData>
    <row r="1" spans="1:11" x14ac:dyDescent="0.2">
      <c r="A1" s="2" t="s">
        <v>21</v>
      </c>
      <c r="B1" s="3" t="s">
        <v>27</v>
      </c>
      <c r="C1" t="s">
        <v>28</v>
      </c>
      <c r="D1" s="4"/>
      <c r="E1" s="5"/>
      <c r="F1" s="4"/>
    </row>
    <row r="2" spans="1:11" x14ac:dyDescent="0.2">
      <c r="A2" s="2" t="s">
        <v>22</v>
      </c>
      <c r="B2" s="3" t="s">
        <v>164</v>
      </c>
      <c r="D2" s="6"/>
      <c r="E2" s="7"/>
      <c r="F2" s="4"/>
    </row>
    <row r="3" spans="1:11" x14ac:dyDescent="0.2">
      <c r="A3" s="2" t="s">
        <v>23</v>
      </c>
      <c r="B3" s="3" t="s">
        <v>165</v>
      </c>
      <c r="D3" s="4"/>
      <c r="E3" s="8"/>
      <c r="F3" s="9"/>
    </row>
    <row r="4" spans="1:11" x14ac:dyDescent="0.2">
      <c r="A4" s="2" t="s">
        <v>24</v>
      </c>
      <c r="B4" s="3" t="s">
        <v>166</v>
      </c>
      <c r="D4" s="4"/>
      <c r="E4" s="5"/>
      <c r="F4" s="4"/>
    </row>
    <row r="5" spans="1:11" ht="18" x14ac:dyDescent="0.2">
      <c r="A5" s="63" t="s">
        <v>25</v>
      </c>
      <c r="B5" s="64"/>
      <c r="C5" s="64"/>
      <c r="D5" s="64"/>
      <c r="E5" s="64"/>
      <c r="F5" s="64"/>
      <c r="G5" s="64"/>
      <c r="H5" s="64"/>
      <c r="I5" s="64"/>
      <c r="J5" s="64"/>
      <c r="K5" s="64"/>
    </row>
    <row r="6" spans="1:11" ht="57" x14ac:dyDescent="0.2">
      <c r="A6" s="10" t="s">
        <v>2</v>
      </c>
      <c r="B6" s="11" t="s">
        <v>10</v>
      </c>
      <c r="C6" s="11" t="s">
        <v>11</v>
      </c>
      <c r="D6" s="11" t="s">
        <v>12</v>
      </c>
      <c r="E6" s="12" t="s">
        <v>13</v>
      </c>
      <c r="F6" s="12" t="s">
        <v>14</v>
      </c>
      <c r="G6" s="13" t="s">
        <v>15</v>
      </c>
      <c r="H6" s="13" t="s">
        <v>16</v>
      </c>
      <c r="I6" s="13" t="s">
        <v>17</v>
      </c>
      <c r="J6" s="13" t="s">
        <v>18</v>
      </c>
      <c r="K6" s="13" t="s">
        <v>20</v>
      </c>
    </row>
    <row r="7" spans="1:11" x14ac:dyDescent="0.2">
      <c r="A7" s="41">
        <v>1</v>
      </c>
      <c r="B7" s="42" t="s">
        <v>167</v>
      </c>
      <c r="C7" s="37" t="s">
        <v>33</v>
      </c>
      <c r="D7" s="37" t="s">
        <v>123</v>
      </c>
      <c r="E7" s="46" t="s">
        <v>121</v>
      </c>
      <c r="F7" s="37" t="s">
        <v>122</v>
      </c>
      <c r="G7" s="37" t="s">
        <v>124</v>
      </c>
      <c r="H7" s="37"/>
      <c r="I7" s="37" t="s">
        <v>125</v>
      </c>
      <c r="J7" s="37" t="s">
        <v>126</v>
      </c>
      <c r="K7" s="37" t="s">
        <v>127</v>
      </c>
    </row>
    <row r="8" spans="1:11" x14ac:dyDescent="0.2">
      <c r="A8" s="41"/>
      <c r="B8" s="42"/>
      <c r="C8" s="38"/>
      <c r="D8" s="38"/>
      <c r="E8" s="47"/>
      <c r="F8" s="38"/>
      <c r="G8" s="38"/>
      <c r="H8" s="38"/>
      <c r="I8" s="38"/>
      <c r="J8" s="38"/>
      <c r="K8" s="38"/>
    </row>
    <row r="9" spans="1:11" x14ac:dyDescent="0.2">
      <c r="A9" s="41"/>
      <c r="B9" s="42"/>
      <c r="C9" s="39"/>
      <c r="D9" s="38"/>
      <c r="E9" s="47"/>
      <c r="F9" s="38"/>
      <c r="G9" s="38"/>
      <c r="H9" s="38"/>
      <c r="I9" s="38"/>
      <c r="J9" s="38"/>
      <c r="K9" s="38"/>
    </row>
    <row r="10" spans="1:11" x14ac:dyDescent="0.2">
      <c r="A10" s="41"/>
      <c r="B10" s="42"/>
      <c r="C10" s="40" t="s">
        <v>120</v>
      </c>
      <c r="D10" s="38"/>
      <c r="E10" s="47"/>
      <c r="F10" s="38"/>
      <c r="G10" s="38"/>
      <c r="H10" s="38"/>
      <c r="I10" s="38"/>
      <c r="J10" s="38"/>
      <c r="K10" s="38"/>
    </row>
    <row r="11" spans="1:11" x14ac:dyDescent="0.2">
      <c r="A11" s="41"/>
      <c r="B11" s="42"/>
      <c r="C11" s="40"/>
      <c r="D11" s="38"/>
      <c r="E11" s="47"/>
      <c r="F11" s="38"/>
      <c r="G11" s="38"/>
      <c r="H11" s="38"/>
      <c r="I11" s="38"/>
      <c r="J11" s="38"/>
      <c r="K11" s="38"/>
    </row>
    <row r="12" spans="1:11" x14ac:dyDescent="0.2">
      <c r="A12" s="41"/>
      <c r="B12" s="42"/>
      <c r="C12" s="40"/>
      <c r="D12" s="38"/>
      <c r="E12" s="47"/>
      <c r="F12" s="38"/>
      <c r="G12" s="38"/>
      <c r="H12" s="38"/>
      <c r="I12" s="38"/>
      <c r="J12" s="38"/>
      <c r="K12" s="38"/>
    </row>
    <row r="13" spans="1:11" x14ac:dyDescent="0.2">
      <c r="A13" s="41"/>
      <c r="B13" s="42"/>
      <c r="C13" s="37" t="s">
        <v>139</v>
      </c>
      <c r="D13" s="38"/>
      <c r="E13" s="47"/>
      <c r="F13" s="38"/>
      <c r="G13" s="38"/>
      <c r="H13" s="38"/>
      <c r="I13" s="38"/>
      <c r="J13" s="38"/>
      <c r="K13" s="38"/>
    </row>
    <row r="14" spans="1:11" x14ac:dyDescent="0.2">
      <c r="A14" s="41"/>
      <c r="B14" s="42"/>
      <c r="C14" s="38"/>
      <c r="D14" s="38"/>
      <c r="E14" s="47"/>
      <c r="F14" s="38"/>
      <c r="G14" s="38"/>
      <c r="H14" s="38"/>
      <c r="I14" s="38"/>
      <c r="J14" s="38"/>
      <c r="K14" s="38"/>
    </row>
    <row r="15" spans="1:11" x14ac:dyDescent="0.2">
      <c r="A15" s="41"/>
      <c r="B15" s="42"/>
      <c r="C15" s="39"/>
      <c r="D15" s="39"/>
      <c r="E15" s="48"/>
      <c r="F15" s="39"/>
      <c r="G15" s="39"/>
      <c r="H15" s="39"/>
      <c r="I15" s="39"/>
      <c r="J15" s="39"/>
      <c r="K15" s="39"/>
    </row>
    <row r="16" spans="1:11" ht="24" customHeight="1" x14ac:dyDescent="0.2">
      <c r="A16" s="41">
        <v>2</v>
      </c>
      <c r="B16" s="42" t="s">
        <v>29</v>
      </c>
      <c r="C16" s="37" t="s">
        <v>39</v>
      </c>
      <c r="D16" s="37" t="s">
        <v>129</v>
      </c>
      <c r="E16" s="46" t="s">
        <v>130</v>
      </c>
      <c r="F16" s="37" t="s">
        <v>131</v>
      </c>
      <c r="G16" s="49" t="s">
        <v>128</v>
      </c>
      <c r="H16" s="43"/>
      <c r="I16" s="37"/>
      <c r="J16" s="37"/>
      <c r="K16" s="37"/>
    </row>
    <row r="17" spans="1:11" ht="26" customHeight="1" x14ac:dyDescent="0.2">
      <c r="A17" s="41"/>
      <c r="B17" s="42"/>
      <c r="C17" s="38"/>
      <c r="D17" s="38"/>
      <c r="E17" s="47"/>
      <c r="F17" s="38"/>
      <c r="G17" s="50"/>
      <c r="H17" s="44"/>
      <c r="I17" s="38"/>
      <c r="J17" s="38"/>
      <c r="K17" s="38"/>
    </row>
    <row r="18" spans="1:11" ht="27" customHeight="1" x14ac:dyDescent="0.2">
      <c r="A18" s="41"/>
      <c r="B18" s="42"/>
      <c r="C18" s="39"/>
      <c r="D18" s="38"/>
      <c r="E18" s="47"/>
      <c r="F18" s="38"/>
      <c r="G18" s="50"/>
      <c r="H18" s="44"/>
      <c r="I18" s="38"/>
      <c r="J18" s="38"/>
      <c r="K18" s="38"/>
    </row>
    <row r="19" spans="1:11" x14ac:dyDescent="0.2">
      <c r="A19" s="41"/>
      <c r="B19" s="42"/>
      <c r="C19" s="40" t="s">
        <v>38</v>
      </c>
      <c r="D19" s="38"/>
      <c r="E19" s="47"/>
      <c r="F19" s="38"/>
      <c r="G19" s="50"/>
      <c r="H19" s="44"/>
      <c r="I19" s="38"/>
      <c r="J19" s="38"/>
      <c r="K19" s="38"/>
    </row>
    <row r="20" spans="1:11" x14ac:dyDescent="0.2">
      <c r="A20" s="41"/>
      <c r="B20" s="42"/>
      <c r="C20" s="40"/>
      <c r="D20" s="38"/>
      <c r="E20" s="47"/>
      <c r="F20" s="38"/>
      <c r="G20" s="50"/>
      <c r="H20" s="44"/>
      <c r="I20" s="38"/>
      <c r="J20" s="38"/>
      <c r="K20" s="38"/>
    </row>
    <row r="21" spans="1:11" x14ac:dyDescent="0.2">
      <c r="A21" s="41"/>
      <c r="B21" s="42"/>
      <c r="C21" s="40"/>
      <c r="D21" s="38"/>
      <c r="E21" s="47"/>
      <c r="F21" s="38"/>
      <c r="G21" s="50"/>
      <c r="H21" s="44"/>
      <c r="I21" s="38"/>
      <c r="J21" s="38"/>
      <c r="K21" s="38"/>
    </row>
    <row r="22" spans="1:11" x14ac:dyDescent="0.2">
      <c r="A22" s="41"/>
      <c r="B22" s="42"/>
      <c r="C22" s="40"/>
      <c r="D22" s="38"/>
      <c r="E22" s="47"/>
      <c r="F22" s="38"/>
      <c r="G22" s="50"/>
      <c r="H22" s="44"/>
      <c r="I22" s="38"/>
      <c r="J22" s="38"/>
      <c r="K22" s="38"/>
    </row>
    <row r="23" spans="1:11" x14ac:dyDescent="0.2">
      <c r="A23" s="41"/>
      <c r="B23" s="42"/>
      <c r="C23" s="40"/>
      <c r="D23" s="38"/>
      <c r="E23" s="47"/>
      <c r="F23" s="38"/>
      <c r="G23" s="50"/>
      <c r="H23" s="44"/>
      <c r="I23" s="38"/>
      <c r="J23" s="38"/>
      <c r="K23" s="38"/>
    </row>
    <row r="24" spans="1:11" x14ac:dyDescent="0.2">
      <c r="A24" s="41"/>
      <c r="B24" s="42"/>
      <c r="C24" s="40"/>
      <c r="D24" s="39"/>
      <c r="E24" s="48"/>
      <c r="F24" s="39"/>
      <c r="G24" s="51"/>
      <c r="H24" s="45"/>
      <c r="I24" s="39"/>
      <c r="J24" s="39"/>
      <c r="K24" s="39"/>
    </row>
    <row r="25" spans="1:11" x14ac:dyDescent="0.2">
      <c r="A25" s="41">
        <v>3</v>
      </c>
      <c r="B25" s="42" t="s">
        <v>30</v>
      </c>
      <c r="C25" s="37" t="s">
        <v>31</v>
      </c>
      <c r="D25" s="58"/>
      <c r="E25" s="52"/>
      <c r="F25" s="37"/>
      <c r="G25" s="55"/>
      <c r="H25" s="43"/>
      <c r="I25" s="37"/>
      <c r="J25" s="37"/>
      <c r="K25" s="37"/>
    </row>
    <row r="26" spans="1:11" x14ac:dyDescent="0.2">
      <c r="A26" s="41"/>
      <c r="B26" s="42"/>
      <c r="C26" s="38"/>
      <c r="D26" s="59"/>
      <c r="E26" s="53"/>
      <c r="F26" s="38"/>
      <c r="G26" s="56"/>
      <c r="H26" s="44"/>
      <c r="I26" s="38"/>
      <c r="J26" s="38"/>
      <c r="K26" s="38"/>
    </row>
    <row r="27" spans="1:11" x14ac:dyDescent="0.2">
      <c r="A27" s="41"/>
      <c r="B27" s="42"/>
      <c r="C27" s="39"/>
      <c r="D27" s="59"/>
      <c r="E27" s="53"/>
      <c r="F27" s="38"/>
      <c r="G27" s="56"/>
      <c r="H27" s="44"/>
      <c r="I27" s="38"/>
      <c r="J27" s="38"/>
      <c r="K27" s="38"/>
    </row>
    <row r="28" spans="1:11" x14ac:dyDescent="0.2">
      <c r="A28" s="41"/>
      <c r="B28" s="42"/>
      <c r="C28" s="37" t="s">
        <v>32</v>
      </c>
      <c r="D28" s="59"/>
      <c r="E28" s="53"/>
      <c r="F28" s="38"/>
      <c r="G28" s="56"/>
      <c r="H28" s="44"/>
      <c r="I28" s="38"/>
      <c r="J28" s="38"/>
      <c r="K28" s="38"/>
    </row>
    <row r="29" spans="1:11" x14ac:dyDescent="0.2">
      <c r="A29" s="41"/>
      <c r="B29" s="42"/>
      <c r="C29" s="38"/>
      <c r="D29" s="59"/>
      <c r="E29" s="53"/>
      <c r="F29" s="38"/>
      <c r="G29" s="56"/>
      <c r="H29" s="44"/>
      <c r="I29" s="38"/>
      <c r="J29" s="38"/>
      <c r="K29" s="38"/>
    </row>
    <row r="30" spans="1:11" x14ac:dyDescent="0.2">
      <c r="A30" s="41"/>
      <c r="B30" s="42"/>
      <c r="C30" s="39"/>
      <c r="D30" s="59"/>
      <c r="E30" s="53"/>
      <c r="F30" s="38"/>
      <c r="G30" s="56"/>
      <c r="H30" s="44"/>
      <c r="I30" s="38"/>
      <c r="J30" s="38"/>
      <c r="K30" s="38"/>
    </row>
    <row r="31" spans="1:11" x14ac:dyDescent="0.2">
      <c r="A31" s="41"/>
      <c r="B31" s="42"/>
      <c r="C31" s="37" t="s">
        <v>34</v>
      </c>
      <c r="D31" s="59"/>
      <c r="E31" s="53"/>
      <c r="F31" s="38"/>
      <c r="G31" s="56"/>
      <c r="H31" s="44"/>
      <c r="I31" s="38"/>
      <c r="J31" s="38"/>
      <c r="K31" s="38"/>
    </row>
    <row r="32" spans="1:11" x14ac:dyDescent="0.2">
      <c r="A32" s="41"/>
      <c r="B32" s="42"/>
      <c r="C32" s="38"/>
      <c r="D32" s="59"/>
      <c r="E32" s="53"/>
      <c r="F32" s="38"/>
      <c r="G32" s="56"/>
      <c r="H32" s="44"/>
      <c r="I32" s="38"/>
      <c r="J32" s="38"/>
      <c r="K32" s="38"/>
    </row>
    <row r="33" spans="1:11" x14ac:dyDescent="0.2">
      <c r="A33" s="41"/>
      <c r="B33" s="42"/>
      <c r="C33" s="39"/>
      <c r="D33" s="59"/>
      <c r="E33" s="54"/>
      <c r="F33" s="39"/>
      <c r="G33" s="57"/>
      <c r="H33" s="45"/>
      <c r="I33" s="39"/>
      <c r="J33" s="39"/>
      <c r="K33" s="39"/>
    </row>
    <row r="34" spans="1:11" x14ac:dyDescent="0.2">
      <c r="A34" s="41">
        <v>4</v>
      </c>
      <c r="B34" s="42" t="s">
        <v>35</v>
      </c>
      <c r="C34" s="37" t="s">
        <v>36</v>
      </c>
      <c r="D34" s="49"/>
      <c r="E34" s="46"/>
      <c r="F34" s="60"/>
      <c r="G34" s="60"/>
      <c r="H34" s="60"/>
      <c r="I34" s="60"/>
      <c r="J34" s="60"/>
      <c r="K34" s="37"/>
    </row>
    <row r="35" spans="1:11" x14ac:dyDescent="0.2">
      <c r="A35" s="41"/>
      <c r="B35" s="42"/>
      <c r="C35" s="38"/>
      <c r="D35" s="50"/>
      <c r="E35" s="47"/>
      <c r="F35" s="61"/>
      <c r="G35" s="61"/>
      <c r="H35" s="61"/>
      <c r="I35" s="61"/>
      <c r="J35" s="61"/>
      <c r="K35" s="38"/>
    </row>
    <row r="36" spans="1:11" x14ac:dyDescent="0.2">
      <c r="A36" s="41"/>
      <c r="B36" s="42"/>
      <c r="C36" s="39"/>
      <c r="D36" s="50"/>
      <c r="E36" s="47"/>
      <c r="F36" s="61"/>
      <c r="G36" s="61"/>
      <c r="H36" s="61"/>
      <c r="I36" s="61"/>
      <c r="J36" s="61"/>
      <c r="K36" s="38"/>
    </row>
    <row r="37" spans="1:11" x14ac:dyDescent="0.2">
      <c r="A37" s="41"/>
      <c r="B37" s="42"/>
      <c r="C37" s="37" t="s">
        <v>37</v>
      </c>
      <c r="D37" s="50"/>
      <c r="E37" s="47"/>
      <c r="F37" s="61"/>
      <c r="G37" s="61"/>
      <c r="H37" s="61"/>
      <c r="I37" s="61"/>
      <c r="J37" s="61"/>
      <c r="K37" s="38"/>
    </row>
    <row r="38" spans="1:11" x14ac:dyDescent="0.2">
      <c r="A38" s="41"/>
      <c r="B38" s="42"/>
      <c r="C38" s="38"/>
      <c r="D38" s="50"/>
      <c r="E38" s="47"/>
      <c r="F38" s="61"/>
      <c r="G38" s="61"/>
      <c r="H38" s="61"/>
      <c r="I38" s="61"/>
      <c r="J38" s="61"/>
      <c r="K38" s="38"/>
    </row>
    <row r="39" spans="1:11" x14ac:dyDescent="0.2">
      <c r="A39" s="41"/>
      <c r="B39" s="42"/>
      <c r="C39" s="39"/>
      <c r="D39" s="50"/>
      <c r="E39" s="47"/>
      <c r="F39" s="61"/>
      <c r="G39" s="61"/>
      <c r="H39" s="61"/>
      <c r="I39" s="61"/>
      <c r="J39" s="61"/>
      <c r="K39" s="38"/>
    </row>
    <row r="40" spans="1:11" x14ac:dyDescent="0.2">
      <c r="A40" s="41"/>
      <c r="B40" s="42"/>
      <c r="C40" s="40"/>
      <c r="D40" s="50"/>
      <c r="E40" s="47"/>
      <c r="F40" s="61"/>
      <c r="G40" s="61"/>
      <c r="H40" s="61"/>
      <c r="I40" s="61"/>
      <c r="J40" s="61"/>
      <c r="K40" s="38"/>
    </row>
    <row r="41" spans="1:11" x14ac:dyDescent="0.2">
      <c r="A41" s="41"/>
      <c r="B41" s="42"/>
      <c r="C41" s="41"/>
      <c r="D41" s="50"/>
      <c r="E41" s="47"/>
      <c r="F41" s="61"/>
      <c r="G41" s="61"/>
      <c r="H41" s="61"/>
      <c r="I41" s="61"/>
      <c r="J41" s="61"/>
      <c r="K41" s="38"/>
    </row>
    <row r="42" spans="1:11" x14ac:dyDescent="0.2">
      <c r="A42" s="41"/>
      <c r="B42" s="42"/>
      <c r="C42" s="41"/>
      <c r="D42" s="51"/>
      <c r="E42" s="48"/>
      <c r="F42" s="62"/>
      <c r="G42" s="62"/>
      <c r="H42" s="62"/>
      <c r="I42" s="62"/>
      <c r="J42" s="62"/>
      <c r="K42" s="39"/>
    </row>
    <row r="43" spans="1:11" x14ac:dyDescent="0.2">
      <c r="A43" s="41">
        <v>5</v>
      </c>
      <c r="B43" s="42" t="s">
        <v>40</v>
      </c>
      <c r="C43" s="40" t="s">
        <v>41</v>
      </c>
      <c r="D43" s="60"/>
      <c r="E43" s="60"/>
      <c r="F43" s="60"/>
      <c r="G43" s="65"/>
      <c r="H43" s="60"/>
      <c r="I43" s="60"/>
      <c r="J43" s="60"/>
      <c r="K43" s="37"/>
    </row>
    <row r="44" spans="1:11" x14ac:dyDescent="0.2">
      <c r="A44" s="41"/>
      <c r="B44" s="42"/>
      <c r="C44" s="41"/>
      <c r="D44" s="61"/>
      <c r="E44" s="61"/>
      <c r="F44" s="61"/>
      <c r="G44" s="66"/>
      <c r="H44" s="61"/>
      <c r="I44" s="61"/>
      <c r="J44" s="61"/>
      <c r="K44" s="38"/>
    </row>
    <row r="45" spans="1:11" x14ac:dyDescent="0.2">
      <c r="A45" s="41"/>
      <c r="B45" s="42"/>
      <c r="C45" s="41"/>
      <c r="D45" s="61"/>
      <c r="E45" s="61"/>
      <c r="F45" s="61"/>
      <c r="G45" s="66"/>
      <c r="H45" s="61"/>
      <c r="I45" s="61"/>
      <c r="J45" s="61"/>
      <c r="K45" s="38"/>
    </row>
    <row r="46" spans="1:11" x14ac:dyDescent="0.2">
      <c r="A46" s="41"/>
      <c r="B46" s="42"/>
      <c r="C46" s="40" t="s">
        <v>141</v>
      </c>
      <c r="D46" s="61"/>
      <c r="E46" s="61"/>
      <c r="F46" s="61"/>
      <c r="G46" s="66"/>
      <c r="H46" s="61"/>
      <c r="I46" s="61"/>
      <c r="J46" s="61"/>
      <c r="K46" s="38"/>
    </row>
    <row r="47" spans="1:11" x14ac:dyDescent="0.2">
      <c r="A47" s="41"/>
      <c r="B47" s="42"/>
      <c r="C47" s="41"/>
      <c r="D47" s="61"/>
      <c r="E47" s="61"/>
      <c r="F47" s="61"/>
      <c r="G47" s="66"/>
      <c r="H47" s="61"/>
      <c r="I47" s="61"/>
      <c r="J47" s="61"/>
      <c r="K47" s="38"/>
    </row>
    <row r="48" spans="1:11" x14ac:dyDescent="0.2">
      <c r="A48" s="41"/>
      <c r="B48" s="42"/>
      <c r="C48" s="41"/>
      <c r="D48" s="61"/>
      <c r="E48" s="61"/>
      <c r="F48" s="61"/>
      <c r="G48" s="66"/>
      <c r="H48" s="61"/>
      <c r="I48" s="61"/>
      <c r="J48" s="61"/>
      <c r="K48" s="38"/>
    </row>
    <row r="49" spans="1:11" x14ac:dyDescent="0.2">
      <c r="A49" s="41"/>
      <c r="B49" s="42"/>
      <c r="C49" s="40"/>
      <c r="D49" s="61"/>
      <c r="E49" s="61"/>
      <c r="F49" s="61"/>
      <c r="G49" s="66"/>
      <c r="H49" s="61"/>
      <c r="I49" s="61"/>
      <c r="J49" s="61"/>
      <c r="K49" s="38"/>
    </row>
    <row r="50" spans="1:11" x14ac:dyDescent="0.2">
      <c r="A50" s="41"/>
      <c r="B50" s="42"/>
      <c r="C50" s="41"/>
      <c r="D50" s="61"/>
      <c r="E50" s="61"/>
      <c r="F50" s="61"/>
      <c r="G50" s="66"/>
      <c r="H50" s="61"/>
      <c r="I50" s="61"/>
      <c r="J50" s="61"/>
      <c r="K50" s="38"/>
    </row>
    <row r="51" spans="1:11" x14ac:dyDescent="0.2">
      <c r="A51" s="41"/>
      <c r="B51" s="42"/>
      <c r="C51" s="41"/>
      <c r="D51" s="62"/>
      <c r="E51" s="62"/>
      <c r="F51" s="62"/>
      <c r="G51" s="67"/>
      <c r="H51" s="62"/>
      <c r="I51" s="62"/>
      <c r="J51" s="62"/>
      <c r="K51" s="39"/>
    </row>
    <row r="52" spans="1:11" x14ac:dyDescent="0.2">
      <c r="A52" s="41">
        <v>6</v>
      </c>
      <c r="B52" s="42" t="s">
        <v>42</v>
      </c>
      <c r="C52" s="40" t="s">
        <v>43</v>
      </c>
      <c r="D52" s="60"/>
      <c r="E52" s="60"/>
      <c r="F52" s="60"/>
      <c r="G52" s="65"/>
      <c r="H52" s="60"/>
      <c r="I52" s="60"/>
      <c r="J52" s="60"/>
      <c r="K52" s="37"/>
    </row>
    <row r="53" spans="1:11" x14ac:dyDescent="0.2">
      <c r="A53" s="41"/>
      <c r="B53" s="42"/>
      <c r="C53" s="41"/>
      <c r="D53" s="61"/>
      <c r="E53" s="61"/>
      <c r="F53" s="61"/>
      <c r="G53" s="66"/>
      <c r="H53" s="61"/>
      <c r="I53" s="61"/>
      <c r="J53" s="61"/>
      <c r="K53" s="38"/>
    </row>
    <row r="54" spans="1:11" x14ac:dyDescent="0.2">
      <c r="A54" s="41"/>
      <c r="B54" s="42"/>
      <c r="C54" s="41"/>
      <c r="D54" s="61"/>
      <c r="E54" s="61"/>
      <c r="F54" s="61"/>
      <c r="G54" s="66"/>
      <c r="H54" s="61"/>
      <c r="I54" s="61"/>
      <c r="J54" s="61"/>
      <c r="K54" s="38"/>
    </row>
    <row r="55" spans="1:11" x14ac:dyDescent="0.2">
      <c r="A55" s="41"/>
      <c r="B55" s="42"/>
      <c r="C55" s="40"/>
      <c r="D55" s="61"/>
      <c r="E55" s="61"/>
      <c r="F55" s="61"/>
      <c r="G55" s="66"/>
      <c r="H55" s="61"/>
      <c r="I55" s="61"/>
      <c r="J55" s="61"/>
      <c r="K55" s="38"/>
    </row>
    <row r="56" spans="1:11" x14ac:dyDescent="0.2">
      <c r="A56" s="41"/>
      <c r="B56" s="42"/>
      <c r="C56" s="41"/>
      <c r="D56" s="61"/>
      <c r="E56" s="61"/>
      <c r="F56" s="61"/>
      <c r="G56" s="66"/>
      <c r="H56" s="61"/>
      <c r="I56" s="61"/>
      <c r="J56" s="61"/>
      <c r="K56" s="38"/>
    </row>
    <row r="57" spans="1:11" x14ac:dyDescent="0.2">
      <c r="A57" s="41"/>
      <c r="B57" s="42"/>
      <c r="C57" s="41"/>
      <c r="D57" s="61"/>
      <c r="E57" s="61"/>
      <c r="F57" s="61"/>
      <c r="G57" s="66"/>
      <c r="H57" s="61"/>
      <c r="I57" s="61"/>
      <c r="J57" s="61"/>
      <c r="K57" s="38"/>
    </row>
    <row r="58" spans="1:11" x14ac:dyDescent="0.2">
      <c r="A58" s="41"/>
      <c r="B58" s="42"/>
      <c r="C58" s="40"/>
      <c r="D58" s="61"/>
      <c r="E58" s="61"/>
      <c r="F58" s="61"/>
      <c r="G58" s="66"/>
      <c r="H58" s="61"/>
      <c r="I58" s="61"/>
      <c r="J58" s="61"/>
      <c r="K58" s="38"/>
    </row>
    <row r="59" spans="1:11" x14ac:dyDescent="0.2">
      <c r="A59" s="41"/>
      <c r="B59" s="42"/>
      <c r="C59" s="41"/>
      <c r="D59" s="61"/>
      <c r="E59" s="61"/>
      <c r="F59" s="61"/>
      <c r="G59" s="66"/>
      <c r="H59" s="61"/>
      <c r="I59" s="61"/>
      <c r="J59" s="61"/>
      <c r="K59" s="38"/>
    </row>
    <row r="60" spans="1:11" x14ac:dyDescent="0.2">
      <c r="A60" s="41"/>
      <c r="B60" s="42"/>
      <c r="C60" s="41"/>
      <c r="D60" s="62"/>
      <c r="E60" s="62"/>
      <c r="F60" s="62"/>
      <c r="G60" s="67"/>
      <c r="H60" s="62"/>
      <c r="I60" s="62"/>
      <c r="J60" s="62"/>
      <c r="K60" s="39"/>
    </row>
    <row r="61" spans="1:11" x14ac:dyDescent="0.2">
      <c r="A61" s="41">
        <v>7</v>
      </c>
      <c r="B61" s="42" t="s">
        <v>44</v>
      </c>
      <c r="C61" s="40" t="s">
        <v>45</v>
      </c>
      <c r="D61" s="60"/>
      <c r="E61" s="60"/>
      <c r="F61" s="60"/>
      <c r="G61" s="65"/>
      <c r="H61" s="60"/>
      <c r="I61" s="60"/>
      <c r="J61" s="60"/>
      <c r="K61" s="37"/>
    </row>
    <row r="62" spans="1:11" x14ac:dyDescent="0.2">
      <c r="A62" s="41"/>
      <c r="B62" s="42"/>
      <c r="C62" s="41"/>
      <c r="D62" s="61"/>
      <c r="E62" s="61"/>
      <c r="F62" s="61"/>
      <c r="G62" s="66"/>
      <c r="H62" s="61"/>
      <c r="I62" s="61"/>
      <c r="J62" s="61"/>
      <c r="K62" s="38"/>
    </row>
    <row r="63" spans="1:11" x14ac:dyDescent="0.2">
      <c r="A63" s="41"/>
      <c r="B63" s="42"/>
      <c r="C63" s="41"/>
      <c r="D63" s="61"/>
      <c r="E63" s="61"/>
      <c r="F63" s="61"/>
      <c r="G63" s="66"/>
      <c r="H63" s="61"/>
      <c r="I63" s="61"/>
      <c r="J63" s="61"/>
      <c r="K63" s="38"/>
    </row>
    <row r="64" spans="1:11" x14ac:dyDescent="0.2">
      <c r="A64" s="41"/>
      <c r="B64" s="42"/>
      <c r="C64" s="40"/>
      <c r="D64" s="61"/>
      <c r="E64" s="61"/>
      <c r="F64" s="61"/>
      <c r="G64" s="66"/>
      <c r="H64" s="61"/>
      <c r="I64" s="61"/>
      <c r="J64" s="61"/>
      <c r="K64" s="38"/>
    </row>
    <row r="65" spans="1:11" x14ac:dyDescent="0.2">
      <c r="A65" s="41"/>
      <c r="B65" s="42"/>
      <c r="C65" s="41"/>
      <c r="D65" s="61"/>
      <c r="E65" s="61"/>
      <c r="F65" s="61"/>
      <c r="G65" s="66"/>
      <c r="H65" s="61"/>
      <c r="I65" s="61"/>
      <c r="J65" s="61"/>
      <c r="K65" s="38"/>
    </row>
    <row r="66" spans="1:11" x14ac:dyDescent="0.2">
      <c r="A66" s="41"/>
      <c r="B66" s="42"/>
      <c r="C66" s="41"/>
      <c r="D66" s="61"/>
      <c r="E66" s="61"/>
      <c r="F66" s="61"/>
      <c r="G66" s="66"/>
      <c r="H66" s="61"/>
      <c r="I66" s="61"/>
      <c r="J66" s="61"/>
      <c r="K66" s="38"/>
    </row>
    <row r="67" spans="1:11" x14ac:dyDescent="0.2">
      <c r="A67" s="41"/>
      <c r="B67" s="42"/>
      <c r="C67" s="40"/>
      <c r="D67" s="61"/>
      <c r="E67" s="61"/>
      <c r="F67" s="61"/>
      <c r="G67" s="66"/>
      <c r="H67" s="61"/>
      <c r="I67" s="61"/>
      <c r="J67" s="61"/>
      <c r="K67" s="38"/>
    </row>
    <row r="68" spans="1:11" x14ac:dyDescent="0.2">
      <c r="A68" s="41"/>
      <c r="B68" s="42"/>
      <c r="C68" s="41"/>
      <c r="D68" s="61"/>
      <c r="E68" s="61"/>
      <c r="F68" s="61"/>
      <c r="G68" s="66"/>
      <c r="H68" s="61"/>
      <c r="I68" s="61"/>
      <c r="J68" s="61"/>
      <c r="K68" s="38"/>
    </row>
    <row r="69" spans="1:11" x14ac:dyDescent="0.2">
      <c r="A69" s="41"/>
      <c r="B69" s="42"/>
      <c r="C69" s="41"/>
      <c r="D69" s="62"/>
      <c r="E69" s="62"/>
      <c r="F69" s="62"/>
      <c r="G69" s="67"/>
      <c r="H69" s="62"/>
      <c r="I69" s="62"/>
      <c r="J69" s="62"/>
      <c r="K69" s="39"/>
    </row>
    <row r="70" spans="1:11" x14ac:dyDescent="0.2">
      <c r="A70" s="41">
        <v>8</v>
      </c>
      <c r="B70" s="42" t="s">
        <v>46</v>
      </c>
      <c r="C70" s="37" t="s">
        <v>47</v>
      </c>
      <c r="D70" s="60" t="s">
        <v>48</v>
      </c>
      <c r="E70" s="60" t="s">
        <v>148</v>
      </c>
      <c r="F70" s="60"/>
      <c r="G70" s="65"/>
      <c r="H70" s="60"/>
      <c r="I70" s="60"/>
      <c r="J70" s="60"/>
      <c r="K70" s="37"/>
    </row>
    <row r="71" spans="1:11" x14ac:dyDescent="0.2">
      <c r="A71" s="41"/>
      <c r="B71" s="42"/>
      <c r="C71" s="68"/>
      <c r="D71" s="61"/>
      <c r="E71" s="61"/>
      <c r="F71" s="61"/>
      <c r="G71" s="66"/>
      <c r="H71" s="61"/>
      <c r="I71" s="61"/>
      <c r="J71" s="61"/>
      <c r="K71" s="38"/>
    </row>
    <row r="72" spans="1:11" x14ac:dyDescent="0.2">
      <c r="A72" s="41"/>
      <c r="B72" s="42"/>
      <c r="C72" s="69"/>
      <c r="D72" s="61"/>
      <c r="E72" s="61"/>
      <c r="F72" s="61"/>
      <c r="G72" s="66"/>
      <c r="H72" s="61"/>
      <c r="I72" s="61"/>
      <c r="J72" s="61"/>
      <c r="K72" s="38"/>
    </row>
    <row r="73" spans="1:11" x14ac:dyDescent="0.2">
      <c r="A73" s="41"/>
      <c r="B73" s="42"/>
      <c r="C73" s="55" t="s">
        <v>118</v>
      </c>
      <c r="D73" s="61"/>
      <c r="E73" s="61"/>
      <c r="F73" s="61"/>
      <c r="G73" s="66"/>
      <c r="H73" s="61"/>
      <c r="I73" s="61"/>
      <c r="J73" s="61"/>
      <c r="K73" s="38"/>
    </row>
    <row r="74" spans="1:11" x14ac:dyDescent="0.2">
      <c r="A74" s="41"/>
      <c r="B74" s="42"/>
      <c r="C74" s="56"/>
      <c r="D74" s="61"/>
      <c r="E74" s="61"/>
      <c r="F74" s="61"/>
      <c r="G74" s="66"/>
      <c r="H74" s="61"/>
      <c r="I74" s="61"/>
      <c r="J74" s="61"/>
      <c r="K74" s="38"/>
    </row>
    <row r="75" spans="1:11" x14ac:dyDescent="0.2">
      <c r="A75" s="41"/>
      <c r="B75" s="42"/>
      <c r="C75" s="57"/>
      <c r="D75" s="61"/>
      <c r="E75" s="61"/>
      <c r="F75" s="61"/>
      <c r="G75" s="66"/>
      <c r="H75" s="61"/>
      <c r="I75" s="61"/>
      <c r="J75" s="61"/>
      <c r="K75" s="38"/>
    </row>
    <row r="76" spans="1:11" x14ac:dyDescent="0.2">
      <c r="A76" s="41"/>
      <c r="B76" s="42"/>
      <c r="C76" s="40" t="s">
        <v>119</v>
      </c>
      <c r="D76" s="61"/>
      <c r="E76" s="61"/>
      <c r="F76" s="61"/>
      <c r="G76" s="66"/>
      <c r="H76" s="61"/>
      <c r="I76" s="61"/>
      <c r="J76" s="61"/>
      <c r="K76" s="38"/>
    </row>
    <row r="77" spans="1:11" x14ac:dyDescent="0.2">
      <c r="A77" s="41"/>
      <c r="B77" s="42"/>
      <c r="C77" s="41"/>
      <c r="D77" s="61"/>
      <c r="E77" s="61"/>
      <c r="F77" s="61"/>
      <c r="G77" s="66"/>
      <c r="H77" s="61"/>
      <c r="I77" s="61"/>
      <c r="J77" s="61"/>
      <c r="K77" s="38"/>
    </row>
    <row r="78" spans="1:11" x14ac:dyDescent="0.2">
      <c r="A78" s="41"/>
      <c r="B78" s="42"/>
      <c r="C78" s="41"/>
      <c r="D78" s="62"/>
      <c r="E78" s="62"/>
      <c r="F78" s="62"/>
      <c r="G78" s="67"/>
      <c r="H78" s="62"/>
      <c r="I78" s="62"/>
      <c r="J78" s="62"/>
      <c r="K78" s="39"/>
    </row>
    <row r="79" spans="1:11" x14ac:dyDescent="0.2">
      <c r="A79" s="41">
        <v>9</v>
      </c>
      <c r="B79" s="42" t="s">
        <v>134</v>
      </c>
      <c r="C79" s="40" t="s">
        <v>132</v>
      </c>
      <c r="D79" s="60" t="s">
        <v>133</v>
      </c>
      <c r="E79" s="60" t="s">
        <v>136</v>
      </c>
      <c r="F79" s="60"/>
      <c r="G79" s="60" t="s">
        <v>138</v>
      </c>
      <c r="H79" s="60"/>
      <c r="I79" s="60"/>
      <c r="J79" s="60"/>
      <c r="K79" s="37" t="s">
        <v>137</v>
      </c>
    </row>
    <row r="80" spans="1:11" x14ac:dyDescent="0.2">
      <c r="A80" s="41"/>
      <c r="B80" s="42"/>
      <c r="C80" s="41"/>
      <c r="D80" s="61"/>
      <c r="E80" s="61"/>
      <c r="F80" s="61"/>
      <c r="G80" s="61"/>
      <c r="H80" s="61"/>
      <c r="I80" s="61"/>
      <c r="J80" s="61"/>
      <c r="K80" s="38"/>
    </row>
    <row r="81" spans="1:11" x14ac:dyDescent="0.2">
      <c r="A81" s="41"/>
      <c r="B81" s="42"/>
      <c r="C81" s="41"/>
      <c r="D81" s="61"/>
      <c r="E81" s="61"/>
      <c r="F81" s="61"/>
      <c r="G81" s="61"/>
      <c r="H81" s="61"/>
      <c r="I81" s="61"/>
      <c r="J81" s="61"/>
      <c r="K81" s="38"/>
    </row>
    <row r="82" spans="1:11" x14ac:dyDescent="0.2">
      <c r="A82" s="41"/>
      <c r="B82" s="42"/>
      <c r="C82" s="40" t="s">
        <v>135</v>
      </c>
      <c r="D82" s="61"/>
      <c r="E82" s="61"/>
      <c r="F82" s="61"/>
      <c r="G82" s="61"/>
      <c r="H82" s="61"/>
      <c r="I82" s="61"/>
      <c r="J82" s="61"/>
      <c r="K82" s="38"/>
    </row>
    <row r="83" spans="1:11" x14ac:dyDescent="0.2">
      <c r="A83" s="41"/>
      <c r="B83" s="42"/>
      <c r="C83" s="41"/>
      <c r="D83" s="61"/>
      <c r="E83" s="61"/>
      <c r="F83" s="61"/>
      <c r="G83" s="61"/>
      <c r="H83" s="61"/>
      <c r="I83" s="61"/>
      <c r="J83" s="61"/>
      <c r="K83" s="38"/>
    </row>
    <row r="84" spans="1:11" x14ac:dyDescent="0.2">
      <c r="A84" s="41"/>
      <c r="B84" s="42"/>
      <c r="C84" s="41"/>
      <c r="D84" s="61"/>
      <c r="E84" s="61"/>
      <c r="F84" s="61"/>
      <c r="G84" s="61"/>
      <c r="H84" s="61"/>
      <c r="I84" s="61"/>
      <c r="J84" s="61"/>
      <c r="K84" s="38"/>
    </row>
    <row r="85" spans="1:11" x14ac:dyDescent="0.2">
      <c r="A85" s="41"/>
      <c r="B85" s="42"/>
      <c r="C85" s="40"/>
      <c r="D85" s="61"/>
      <c r="E85" s="61"/>
      <c r="F85" s="61"/>
      <c r="G85" s="61"/>
      <c r="H85" s="61"/>
      <c r="I85" s="61"/>
      <c r="J85" s="61"/>
      <c r="K85" s="38"/>
    </row>
    <row r="86" spans="1:11" x14ac:dyDescent="0.2">
      <c r="A86" s="41"/>
      <c r="B86" s="42"/>
      <c r="C86" s="41"/>
      <c r="D86" s="61"/>
      <c r="E86" s="61"/>
      <c r="F86" s="61"/>
      <c r="G86" s="61"/>
      <c r="H86" s="61"/>
      <c r="I86" s="61"/>
      <c r="J86" s="61"/>
      <c r="K86" s="38"/>
    </row>
    <row r="87" spans="1:11" x14ac:dyDescent="0.2">
      <c r="A87" s="41"/>
      <c r="B87" s="42"/>
      <c r="C87" s="41"/>
      <c r="D87" s="62"/>
      <c r="E87" s="62"/>
      <c r="F87" s="62"/>
      <c r="G87" s="62"/>
      <c r="H87" s="62"/>
      <c r="I87" s="62"/>
      <c r="J87" s="62"/>
      <c r="K87" s="39"/>
    </row>
    <row r="88" spans="1:11" x14ac:dyDescent="0.2">
      <c r="A88" s="41">
        <v>10</v>
      </c>
      <c r="B88" s="42" t="s">
        <v>140</v>
      </c>
      <c r="C88" s="40"/>
      <c r="D88" s="60"/>
      <c r="E88" s="60"/>
      <c r="F88" s="60"/>
      <c r="G88" s="65"/>
      <c r="H88" s="60"/>
      <c r="I88" s="60"/>
      <c r="J88" s="60"/>
      <c r="K88" s="37"/>
    </row>
    <row r="89" spans="1:11" x14ac:dyDescent="0.2">
      <c r="A89" s="41"/>
      <c r="B89" s="42"/>
      <c r="C89" s="41"/>
      <c r="D89" s="61"/>
      <c r="E89" s="61"/>
      <c r="F89" s="61"/>
      <c r="G89" s="66"/>
      <c r="H89" s="61"/>
      <c r="I89" s="61"/>
      <c r="J89" s="61"/>
      <c r="K89" s="38"/>
    </row>
    <row r="90" spans="1:11" x14ac:dyDescent="0.2">
      <c r="A90" s="41"/>
      <c r="B90" s="42"/>
      <c r="C90" s="41"/>
      <c r="D90" s="61"/>
      <c r="E90" s="61"/>
      <c r="F90" s="61"/>
      <c r="G90" s="66"/>
      <c r="H90" s="61"/>
      <c r="I90" s="61"/>
      <c r="J90" s="61"/>
      <c r="K90" s="38"/>
    </row>
    <row r="91" spans="1:11" x14ac:dyDescent="0.2">
      <c r="A91" s="41"/>
      <c r="B91" s="42"/>
      <c r="C91" s="40"/>
      <c r="D91" s="61"/>
      <c r="E91" s="61"/>
      <c r="F91" s="61"/>
      <c r="G91" s="66"/>
      <c r="H91" s="61"/>
      <c r="I91" s="61"/>
      <c r="J91" s="61"/>
      <c r="K91" s="38"/>
    </row>
    <row r="92" spans="1:11" x14ac:dyDescent="0.2">
      <c r="A92" s="41"/>
      <c r="B92" s="42"/>
      <c r="C92" s="41"/>
      <c r="D92" s="61"/>
      <c r="E92" s="61"/>
      <c r="F92" s="61"/>
      <c r="G92" s="66"/>
      <c r="H92" s="61"/>
      <c r="I92" s="61"/>
      <c r="J92" s="61"/>
      <c r="K92" s="38"/>
    </row>
    <row r="93" spans="1:11" x14ac:dyDescent="0.2">
      <c r="A93" s="41"/>
      <c r="B93" s="42"/>
      <c r="C93" s="41"/>
      <c r="D93" s="61"/>
      <c r="E93" s="61"/>
      <c r="F93" s="61"/>
      <c r="G93" s="66"/>
      <c r="H93" s="61"/>
      <c r="I93" s="61"/>
      <c r="J93" s="61"/>
      <c r="K93" s="38"/>
    </row>
    <row r="94" spans="1:11" x14ac:dyDescent="0.2">
      <c r="A94" s="41"/>
      <c r="B94" s="42"/>
      <c r="C94" s="40"/>
      <c r="D94" s="61"/>
      <c r="E94" s="61"/>
      <c r="F94" s="61"/>
      <c r="G94" s="66"/>
      <c r="H94" s="61"/>
      <c r="I94" s="61"/>
      <c r="J94" s="61"/>
      <c r="K94" s="38"/>
    </row>
    <row r="95" spans="1:11" x14ac:dyDescent="0.2">
      <c r="A95" s="41"/>
      <c r="B95" s="42"/>
      <c r="C95" s="41"/>
      <c r="D95" s="61"/>
      <c r="E95" s="61"/>
      <c r="F95" s="61"/>
      <c r="G95" s="66"/>
      <c r="H95" s="61"/>
      <c r="I95" s="61"/>
      <c r="J95" s="61"/>
      <c r="K95" s="38"/>
    </row>
    <row r="96" spans="1:11" x14ac:dyDescent="0.2">
      <c r="A96" s="41"/>
      <c r="B96" s="42"/>
      <c r="C96" s="41"/>
      <c r="D96" s="62"/>
      <c r="E96" s="62"/>
      <c r="F96" s="62"/>
      <c r="G96" s="67"/>
      <c r="H96" s="62"/>
      <c r="I96" s="62"/>
      <c r="J96" s="62"/>
      <c r="K96" s="39"/>
    </row>
  </sheetData>
  <mergeCells count="131">
    <mergeCell ref="K79:K87"/>
    <mergeCell ref="C82:C84"/>
    <mergeCell ref="C85:C87"/>
    <mergeCell ref="A88:A96"/>
    <mergeCell ref="B88:B96"/>
    <mergeCell ref="C88:C90"/>
    <mergeCell ref="D88:D96"/>
    <mergeCell ref="E88:E96"/>
    <mergeCell ref="F88:F96"/>
    <mergeCell ref="G88:G96"/>
    <mergeCell ref="H88:H96"/>
    <mergeCell ref="I88:I96"/>
    <mergeCell ref="J88:J96"/>
    <mergeCell ref="K88:K96"/>
    <mergeCell ref="C91:C93"/>
    <mergeCell ref="C94:C96"/>
    <mergeCell ref="F79:F87"/>
    <mergeCell ref="G79:G87"/>
    <mergeCell ref="H79:H87"/>
    <mergeCell ref="I79:I87"/>
    <mergeCell ref="J79:J87"/>
    <mergeCell ref="A79:A87"/>
    <mergeCell ref="B79:B87"/>
    <mergeCell ref="C79:C81"/>
    <mergeCell ref="D79:D87"/>
    <mergeCell ref="E79:E87"/>
    <mergeCell ref="I61:I69"/>
    <mergeCell ref="J61:J69"/>
    <mergeCell ref="K61:K69"/>
    <mergeCell ref="A70:A78"/>
    <mergeCell ref="B70:B78"/>
    <mergeCell ref="C70:C72"/>
    <mergeCell ref="D70:D78"/>
    <mergeCell ref="E70:E78"/>
    <mergeCell ref="F70:F78"/>
    <mergeCell ref="G70:G78"/>
    <mergeCell ref="H70:H78"/>
    <mergeCell ref="I70:I78"/>
    <mergeCell ref="J70:J78"/>
    <mergeCell ref="K70:K78"/>
    <mergeCell ref="C73:C75"/>
    <mergeCell ref="C76:C78"/>
    <mergeCell ref="D61:D69"/>
    <mergeCell ref="E61:E69"/>
    <mergeCell ref="F61:F69"/>
    <mergeCell ref="G61:G69"/>
    <mergeCell ref="H61:H69"/>
    <mergeCell ref="A61:A69"/>
    <mergeCell ref="A5:K5"/>
    <mergeCell ref="D52:D60"/>
    <mergeCell ref="E52:E60"/>
    <mergeCell ref="F52:F60"/>
    <mergeCell ref="G52:G60"/>
    <mergeCell ref="H52:H60"/>
    <mergeCell ref="I52:I60"/>
    <mergeCell ref="J52:J60"/>
    <mergeCell ref="K52:K60"/>
    <mergeCell ref="G43:G51"/>
    <mergeCell ref="H43:H51"/>
    <mergeCell ref="I43:I51"/>
    <mergeCell ref="J43:J51"/>
    <mergeCell ref="K43:K51"/>
    <mergeCell ref="K34:K42"/>
    <mergeCell ref="C37:C39"/>
    <mergeCell ref="C40:C42"/>
    <mergeCell ref="D43:D51"/>
    <mergeCell ref="E43:E51"/>
    <mergeCell ref="F43:F51"/>
    <mergeCell ref="F34:F42"/>
    <mergeCell ref="G34:G42"/>
    <mergeCell ref="H34:H42"/>
    <mergeCell ref="I34:I42"/>
    <mergeCell ref="B61:B69"/>
    <mergeCell ref="C61:C63"/>
    <mergeCell ref="C64:C66"/>
    <mergeCell ref="C67:C69"/>
    <mergeCell ref="C46:C48"/>
    <mergeCell ref="C49:C51"/>
    <mergeCell ref="A52:A60"/>
    <mergeCell ref="B52:B60"/>
    <mergeCell ref="C52:C54"/>
    <mergeCell ref="C55:C57"/>
    <mergeCell ref="C58:C60"/>
    <mergeCell ref="A43:A51"/>
    <mergeCell ref="B43:B51"/>
    <mergeCell ref="C43:C45"/>
    <mergeCell ref="I16:I24"/>
    <mergeCell ref="J16:J24"/>
    <mergeCell ref="J34:J42"/>
    <mergeCell ref="A34:A42"/>
    <mergeCell ref="B34:B42"/>
    <mergeCell ref="C34:C36"/>
    <mergeCell ref="D34:D42"/>
    <mergeCell ref="E34:E42"/>
    <mergeCell ref="A25:A33"/>
    <mergeCell ref="B25:B33"/>
    <mergeCell ref="C25:C27"/>
    <mergeCell ref="K25:K33"/>
    <mergeCell ref="C28:C30"/>
    <mergeCell ref="C31:C33"/>
    <mergeCell ref="E25:E33"/>
    <mergeCell ref="F25:F33"/>
    <mergeCell ref="G25:G33"/>
    <mergeCell ref="H25:H33"/>
    <mergeCell ref="I25:I33"/>
    <mergeCell ref="J25:J33"/>
    <mergeCell ref="D25:D33"/>
    <mergeCell ref="K16:K24"/>
    <mergeCell ref="C10:C12"/>
    <mergeCell ref="C13:C15"/>
    <mergeCell ref="A16:A24"/>
    <mergeCell ref="B16:B24"/>
    <mergeCell ref="C16:C18"/>
    <mergeCell ref="A7:A15"/>
    <mergeCell ref="B7:B15"/>
    <mergeCell ref="C7:C9"/>
    <mergeCell ref="C19:C21"/>
    <mergeCell ref="C22:C24"/>
    <mergeCell ref="H16:H24"/>
    <mergeCell ref="H7:H15"/>
    <mergeCell ref="I7:I15"/>
    <mergeCell ref="D16:D24"/>
    <mergeCell ref="E16:E24"/>
    <mergeCell ref="F16:F24"/>
    <mergeCell ref="G16:G24"/>
    <mergeCell ref="G7:G15"/>
    <mergeCell ref="D7:D15"/>
    <mergeCell ref="E7:E15"/>
    <mergeCell ref="F7:F15"/>
    <mergeCell ref="J7:J15"/>
    <mergeCell ref="K7:K15"/>
  </mergeCells>
  <phoneticPr fontId="11" type="noConversion"/>
  <pageMargins left="0.7" right="0.7" top="0.75" bottom="0.75" header="0.3" footer="0.3"/>
  <pageSetup paperSize="8" scale="46" orientation="landscape" horizontalDpi="0" verticalDpi="0" copies="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S152"/>
  <sheetViews>
    <sheetView tabSelected="1" workbookViewId="0">
      <pane ySplit="3" topLeftCell="A66" activePane="bottomLeft" state="frozen"/>
      <selection pane="bottomLeft" activeCell="D87" sqref="D87"/>
    </sheetView>
  </sheetViews>
  <sheetFormatPr baseColWidth="10" defaultRowHeight="16" x14ac:dyDescent="0.2"/>
  <cols>
    <col min="1" max="1" width="4.1640625" bestFit="1" customWidth="1"/>
    <col min="2" max="2" width="24.5" bestFit="1" customWidth="1"/>
    <col min="3" max="3" width="11" bestFit="1" customWidth="1"/>
    <col min="4" max="4" width="9.6640625" customWidth="1"/>
    <col min="5" max="5" width="11.6640625" customWidth="1"/>
    <col min="6" max="6" width="13.1640625" customWidth="1"/>
    <col min="7" max="7" width="15" customWidth="1"/>
    <col min="8" max="8" width="10.33203125" customWidth="1"/>
    <col min="9" max="9" width="9.5" customWidth="1"/>
    <col min="10" max="10" width="11.5" customWidth="1"/>
    <col min="11" max="11" width="10.5" customWidth="1"/>
    <col min="12" max="12" width="21" customWidth="1"/>
    <col min="13" max="13" width="17.83203125" customWidth="1"/>
    <col min="14" max="14" width="10.33203125" customWidth="1"/>
    <col min="15" max="15" width="21.1640625" customWidth="1"/>
    <col min="16" max="16" width="26.33203125" customWidth="1"/>
    <col min="17" max="17" width="24.6640625" customWidth="1"/>
    <col min="18" max="18" width="21.5" customWidth="1"/>
  </cols>
  <sheetData>
    <row r="2" spans="1:19" x14ac:dyDescent="0.2">
      <c r="E2" s="70" t="s">
        <v>26</v>
      </c>
      <c r="F2" s="70"/>
      <c r="G2" s="70"/>
      <c r="H2" s="70"/>
      <c r="I2" s="70"/>
      <c r="J2" s="70"/>
      <c r="K2" s="70"/>
      <c r="L2" s="70"/>
      <c r="M2" s="70"/>
      <c r="N2" s="70"/>
    </row>
    <row r="3" spans="1:19" ht="43" x14ac:dyDescent="0.2">
      <c r="A3" s="16" t="s">
        <v>3</v>
      </c>
      <c r="B3" s="22" t="s">
        <v>201</v>
      </c>
      <c r="C3" s="22" t="s">
        <v>168</v>
      </c>
      <c r="D3" s="22" t="s">
        <v>169</v>
      </c>
      <c r="E3" s="13" t="str">
        <f>Action!B7</f>
        <v>consultation</v>
      </c>
      <c r="F3" s="13" t="str">
        <f>Action!B16</f>
        <v>Communicate</v>
      </c>
      <c r="G3" s="13" t="str">
        <f>Action!B25</f>
        <v>Send information</v>
      </c>
      <c r="H3" s="13" t="str">
        <f>Action!B34</f>
        <v>Coordinate</v>
      </c>
      <c r="I3" s="13" t="str">
        <f>Action!B43</f>
        <v>Watch</v>
      </c>
      <c r="J3" s="13" t="str">
        <f>Action!B52</f>
        <v>Gaming</v>
      </c>
      <c r="K3" s="13" t="str">
        <f>Action!B61</f>
        <v>Download</v>
      </c>
      <c r="L3" s="13" t="str">
        <f>Action!C70</f>
        <v>use Facebook to upload pictures of their community</v>
      </c>
      <c r="M3" s="13" t="str">
        <f>Action!D79</f>
        <v>they are writing their history</v>
      </c>
      <c r="N3" s="13" t="str">
        <f>Action!B88</f>
        <v>Translate</v>
      </c>
      <c r="O3" s="13" t="s">
        <v>19</v>
      </c>
      <c r="P3" s="13" t="s">
        <v>4</v>
      </c>
      <c r="Q3" s="13" t="s">
        <v>5</v>
      </c>
      <c r="R3" s="17" t="s">
        <v>6</v>
      </c>
      <c r="S3" s="17" t="s">
        <v>7</v>
      </c>
    </row>
    <row r="4" spans="1:19" x14ac:dyDescent="0.2">
      <c r="A4" s="20">
        <v>1</v>
      </c>
      <c r="B4" s="19" t="s">
        <v>49</v>
      </c>
      <c r="C4" s="19" t="s">
        <v>170</v>
      </c>
      <c r="D4" s="19" t="s">
        <v>205</v>
      </c>
      <c r="E4" s="21">
        <v>1</v>
      </c>
      <c r="F4" s="1"/>
      <c r="G4" s="1"/>
      <c r="H4" s="1"/>
      <c r="I4" s="1"/>
      <c r="J4" s="1"/>
      <c r="K4" s="1">
        <v>1</v>
      </c>
      <c r="L4" s="1"/>
      <c r="M4" s="1">
        <v>1</v>
      </c>
      <c r="N4" s="1">
        <v>1</v>
      </c>
      <c r="O4" s="15" t="s">
        <v>142</v>
      </c>
      <c r="P4" s="1" t="s">
        <v>144</v>
      </c>
      <c r="Q4" s="1" t="s">
        <v>145</v>
      </c>
      <c r="R4" s="1" t="s">
        <v>143</v>
      </c>
      <c r="S4" s="1" t="s">
        <v>146</v>
      </c>
    </row>
    <row r="5" spans="1:19" x14ac:dyDescent="0.2">
      <c r="A5" s="20">
        <v>2</v>
      </c>
      <c r="B5" s="19" t="s">
        <v>0</v>
      </c>
      <c r="C5" s="19" t="s">
        <v>171</v>
      </c>
      <c r="D5" s="19" t="s">
        <v>174</v>
      </c>
      <c r="E5" s="21"/>
      <c r="F5" s="1"/>
      <c r="G5" s="1"/>
      <c r="H5" s="1"/>
      <c r="I5" s="1">
        <v>1</v>
      </c>
      <c r="J5" s="1"/>
      <c r="K5" s="1"/>
      <c r="L5" s="1"/>
      <c r="M5" s="1"/>
      <c r="N5" s="1"/>
      <c r="O5" s="15" t="s">
        <v>146</v>
      </c>
      <c r="P5" s="1" t="s">
        <v>147</v>
      </c>
      <c r="Q5" s="1" t="s">
        <v>149</v>
      </c>
      <c r="R5" s="1" t="s">
        <v>150</v>
      </c>
      <c r="S5" s="1" t="s">
        <v>146</v>
      </c>
    </row>
    <row r="6" spans="1:19" x14ac:dyDescent="0.2">
      <c r="A6" s="20">
        <v>3</v>
      </c>
      <c r="B6" s="19" t="s">
        <v>1</v>
      </c>
      <c r="C6" s="19" t="s">
        <v>171</v>
      </c>
      <c r="D6" s="19" t="s">
        <v>205</v>
      </c>
      <c r="E6" s="21"/>
      <c r="F6" s="1"/>
      <c r="G6" s="1"/>
      <c r="H6" s="1"/>
      <c r="I6" s="1"/>
      <c r="J6" s="1"/>
      <c r="K6" s="1"/>
      <c r="L6" s="1"/>
      <c r="M6" s="1"/>
      <c r="N6" s="1"/>
      <c r="O6" s="1"/>
      <c r="P6" s="1"/>
      <c r="Q6" s="1"/>
      <c r="R6" s="1"/>
      <c r="S6" s="1"/>
    </row>
    <row r="7" spans="1:19" x14ac:dyDescent="0.2">
      <c r="A7" s="20">
        <v>4</v>
      </c>
      <c r="B7" s="19" t="s">
        <v>50</v>
      </c>
      <c r="C7" s="19" t="s">
        <v>171</v>
      </c>
      <c r="D7" s="19" t="s">
        <v>206</v>
      </c>
      <c r="E7" s="21">
        <v>1</v>
      </c>
      <c r="F7" s="1">
        <v>1</v>
      </c>
      <c r="G7" s="1">
        <v>1</v>
      </c>
      <c r="H7" s="1"/>
      <c r="I7" s="1">
        <v>1</v>
      </c>
      <c r="J7" s="1"/>
      <c r="K7" s="1"/>
      <c r="L7" s="1">
        <v>1</v>
      </c>
      <c r="M7" s="1"/>
      <c r="N7" s="1"/>
      <c r="O7" s="1" t="s">
        <v>150</v>
      </c>
      <c r="P7" s="1" t="s">
        <v>151</v>
      </c>
      <c r="Q7" s="1"/>
      <c r="R7" s="1" t="s">
        <v>152</v>
      </c>
      <c r="S7" s="1" t="s">
        <v>150</v>
      </c>
    </row>
    <row r="8" spans="1:19" x14ac:dyDescent="0.2">
      <c r="A8" s="20">
        <v>5</v>
      </c>
      <c r="B8" s="19" t="s">
        <v>51</v>
      </c>
      <c r="C8" s="19" t="s">
        <v>172</v>
      </c>
      <c r="D8" s="19" t="s">
        <v>174</v>
      </c>
      <c r="E8" s="21">
        <v>1</v>
      </c>
      <c r="F8" s="1"/>
      <c r="G8" s="1"/>
      <c r="H8" s="1"/>
      <c r="I8" s="1"/>
      <c r="J8" s="1"/>
      <c r="K8" s="1"/>
      <c r="L8" s="1"/>
      <c r="M8" s="1"/>
      <c r="N8" s="1"/>
      <c r="O8" s="1" t="s">
        <v>153</v>
      </c>
      <c r="P8" s="1" t="s">
        <v>144</v>
      </c>
      <c r="Q8" s="1" t="s">
        <v>154</v>
      </c>
      <c r="R8" s="1"/>
      <c r="S8" s="1" t="s">
        <v>146</v>
      </c>
    </row>
    <row r="9" spans="1:19" x14ac:dyDescent="0.2">
      <c r="A9" s="20">
        <v>6</v>
      </c>
      <c r="B9" s="19" t="s">
        <v>52</v>
      </c>
      <c r="C9" s="19" t="s">
        <v>172</v>
      </c>
      <c r="D9" s="19" t="s">
        <v>174</v>
      </c>
      <c r="E9" s="21"/>
      <c r="F9" s="1"/>
      <c r="G9" s="1"/>
      <c r="H9" s="1"/>
      <c r="I9" s="1"/>
      <c r="J9" s="1"/>
      <c r="K9" s="1"/>
      <c r="L9" s="1"/>
      <c r="M9" s="1"/>
      <c r="N9" s="1"/>
      <c r="O9" s="1"/>
      <c r="P9" s="1"/>
      <c r="Q9" s="1"/>
      <c r="R9" s="1"/>
      <c r="S9" s="1"/>
    </row>
    <row r="10" spans="1:19" x14ac:dyDescent="0.2">
      <c r="A10" s="20">
        <v>7</v>
      </c>
      <c r="B10" s="19" t="s">
        <v>53</v>
      </c>
      <c r="C10" s="19" t="s">
        <v>171</v>
      </c>
      <c r="D10" s="19" t="s">
        <v>202</v>
      </c>
      <c r="E10" s="21"/>
      <c r="F10" s="1"/>
      <c r="G10" s="1"/>
      <c r="H10" s="1"/>
      <c r="I10" s="1"/>
      <c r="J10" s="1"/>
      <c r="K10" s="1"/>
      <c r="L10" s="1"/>
      <c r="M10" s="1"/>
      <c r="N10" s="1"/>
      <c r="O10" s="1"/>
      <c r="P10" s="1"/>
      <c r="Q10" s="1"/>
      <c r="R10" s="1"/>
      <c r="S10" s="1"/>
    </row>
    <row r="11" spans="1:19" x14ac:dyDescent="0.2">
      <c r="A11" s="20">
        <v>8</v>
      </c>
      <c r="B11" s="19" t="s">
        <v>54</v>
      </c>
      <c r="C11" s="19" t="s">
        <v>172</v>
      </c>
      <c r="D11" s="19" t="s">
        <v>174</v>
      </c>
      <c r="E11" s="21"/>
      <c r="F11" s="1"/>
      <c r="G11" s="1"/>
      <c r="H11" s="1"/>
      <c r="I11" s="1"/>
      <c r="J11" s="1"/>
      <c r="K11" s="1"/>
      <c r="L11" s="1"/>
      <c r="M11" s="1"/>
      <c r="N11" s="1"/>
      <c r="O11" s="1"/>
      <c r="P11" s="1"/>
      <c r="Q11" s="1"/>
      <c r="R11" s="1"/>
      <c r="S11" s="1"/>
    </row>
    <row r="12" spans="1:19" x14ac:dyDescent="0.2">
      <c r="A12" s="20">
        <v>9</v>
      </c>
      <c r="B12" s="19" t="s">
        <v>55</v>
      </c>
      <c r="C12" s="19" t="s">
        <v>171</v>
      </c>
      <c r="D12" s="19" t="s">
        <v>202</v>
      </c>
      <c r="E12" s="21"/>
      <c r="F12" s="1">
        <v>1</v>
      </c>
      <c r="G12" s="1">
        <v>1</v>
      </c>
      <c r="H12" s="1">
        <v>1</v>
      </c>
      <c r="I12" s="1">
        <v>1</v>
      </c>
      <c r="J12" s="1"/>
      <c r="K12" s="1"/>
      <c r="L12" s="1"/>
      <c r="M12" s="1"/>
      <c r="N12" s="1"/>
      <c r="O12" s="1" t="s">
        <v>155</v>
      </c>
      <c r="P12" s="1" t="s">
        <v>156</v>
      </c>
      <c r="Q12" s="1" t="s">
        <v>157</v>
      </c>
      <c r="R12" s="1"/>
      <c r="S12" s="1" t="s">
        <v>146</v>
      </c>
    </row>
    <row r="13" spans="1:19" x14ac:dyDescent="0.2">
      <c r="A13" s="20">
        <v>10</v>
      </c>
      <c r="B13" s="19" t="s">
        <v>56</v>
      </c>
      <c r="C13" s="19" t="s">
        <v>171</v>
      </c>
      <c r="D13" s="19" t="s">
        <v>234</v>
      </c>
      <c r="E13" s="21">
        <v>1</v>
      </c>
      <c r="F13" s="1"/>
      <c r="G13" s="1"/>
      <c r="H13" s="1"/>
      <c r="I13" s="1"/>
      <c r="J13" s="1"/>
      <c r="K13" s="1"/>
      <c r="L13" s="1"/>
      <c r="M13" s="1"/>
      <c r="N13" s="1"/>
      <c r="O13" s="1" t="s">
        <v>153</v>
      </c>
      <c r="P13" s="1" t="s">
        <v>144</v>
      </c>
      <c r="Q13" s="1" t="s">
        <v>122</v>
      </c>
      <c r="R13" s="1"/>
      <c r="S13" s="1" t="s">
        <v>146</v>
      </c>
    </row>
    <row r="14" spans="1:19" x14ac:dyDescent="0.2">
      <c r="A14" s="20">
        <v>11</v>
      </c>
      <c r="B14" s="19" t="s">
        <v>57</v>
      </c>
      <c r="C14" s="19" t="s">
        <v>171</v>
      </c>
      <c r="D14" s="19" t="s">
        <v>206</v>
      </c>
      <c r="E14" s="21"/>
      <c r="F14" s="1"/>
      <c r="G14" s="1">
        <v>1</v>
      </c>
      <c r="H14" s="1"/>
      <c r="I14" s="1"/>
      <c r="J14" s="1"/>
      <c r="K14" s="1"/>
      <c r="L14" s="1"/>
      <c r="M14" s="1"/>
      <c r="N14" s="1"/>
      <c r="O14" s="1" t="s">
        <v>155</v>
      </c>
      <c r="P14" s="1"/>
      <c r="Q14" s="1" t="s">
        <v>144</v>
      </c>
      <c r="R14" s="1"/>
      <c r="S14" s="1" t="s">
        <v>153</v>
      </c>
    </row>
    <row r="15" spans="1:19" x14ac:dyDescent="0.2">
      <c r="A15" s="20">
        <v>12</v>
      </c>
      <c r="B15" s="19" t="s">
        <v>58</v>
      </c>
      <c r="C15" s="19" t="s">
        <v>172</v>
      </c>
      <c r="D15" s="19" t="s">
        <v>174</v>
      </c>
      <c r="E15" s="21"/>
      <c r="F15" s="1"/>
      <c r="G15" s="1"/>
      <c r="H15" s="1"/>
      <c r="I15" s="1"/>
      <c r="J15" s="1"/>
      <c r="K15" s="1"/>
      <c r="L15" s="1"/>
      <c r="M15" s="1"/>
      <c r="N15" s="1"/>
      <c r="O15" s="1"/>
      <c r="P15" s="1"/>
      <c r="Q15" s="1"/>
      <c r="R15" s="1"/>
      <c r="S15" s="1"/>
    </row>
    <row r="16" spans="1:19" x14ac:dyDescent="0.2">
      <c r="A16" s="20">
        <v>13</v>
      </c>
      <c r="B16" s="19" t="s">
        <v>59</v>
      </c>
      <c r="C16" s="19" t="s">
        <v>171</v>
      </c>
      <c r="D16" s="19" t="s">
        <v>174</v>
      </c>
      <c r="E16" s="21"/>
      <c r="F16" s="1"/>
      <c r="G16" s="1"/>
      <c r="H16" s="1"/>
      <c r="I16" s="1"/>
      <c r="J16" s="1"/>
      <c r="K16" s="1"/>
      <c r="L16" s="1"/>
      <c r="M16" s="1"/>
      <c r="N16" s="1"/>
      <c r="O16" s="1"/>
      <c r="P16" s="1"/>
      <c r="Q16" s="1"/>
      <c r="R16" s="1"/>
      <c r="S16" s="1"/>
    </row>
    <row r="17" spans="1:19" x14ac:dyDescent="0.2">
      <c r="A17" s="20">
        <v>14</v>
      </c>
      <c r="B17" s="19" t="s">
        <v>8</v>
      </c>
      <c r="C17" s="19" t="s">
        <v>171</v>
      </c>
      <c r="D17" s="19" t="s">
        <v>174</v>
      </c>
      <c r="E17" s="21">
        <v>1</v>
      </c>
      <c r="F17" s="1">
        <v>1</v>
      </c>
      <c r="G17" s="1">
        <v>1</v>
      </c>
      <c r="H17" s="1"/>
      <c r="I17" s="1"/>
      <c r="J17" s="1"/>
      <c r="K17" s="1"/>
      <c r="L17" s="1"/>
      <c r="M17" s="1"/>
      <c r="N17" s="1"/>
      <c r="O17" s="1"/>
      <c r="P17" s="1"/>
      <c r="Q17" s="1"/>
      <c r="R17" s="1"/>
      <c r="S17" s="1"/>
    </row>
    <row r="18" spans="1:19" x14ac:dyDescent="0.2">
      <c r="A18" s="20">
        <v>15</v>
      </c>
      <c r="B18" s="19" t="s">
        <v>9</v>
      </c>
      <c r="C18" s="19" t="s">
        <v>171</v>
      </c>
      <c r="D18" s="19" t="s">
        <v>204</v>
      </c>
      <c r="E18" s="21"/>
      <c r="F18" s="1"/>
      <c r="G18" s="1"/>
      <c r="H18" s="1"/>
      <c r="I18" s="1"/>
      <c r="J18" s="1"/>
      <c r="K18" s="1"/>
      <c r="L18" s="1"/>
      <c r="M18" s="1"/>
      <c r="N18" s="1"/>
      <c r="O18" s="1"/>
      <c r="P18" s="1"/>
      <c r="Q18" s="1"/>
      <c r="R18" s="1"/>
      <c r="S18" s="1"/>
    </row>
    <row r="19" spans="1:19" x14ac:dyDescent="0.2">
      <c r="A19" s="20">
        <v>16</v>
      </c>
      <c r="B19" s="19" t="s">
        <v>60</v>
      </c>
      <c r="C19" s="19" t="s">
        <v>171</v>
      </c>
      <c r="D19" s="19" t="s">
        <v>206</v>
      </c>
      <c r="E19" s="21"/>
      <c r="F19" s="1">
        <v>1</v>
      </c>
      <c r="G19" s="1">
        <v>1</v>
      </c>
      <c r="H19" s="1"/>
      <c r="I19" s="1">
        <v>1</v>
      </c>
      <c r="J19" s="1"/>
      <c r="K19" s="1"/>
      <c r="L19" s="1">
        <v>1</v>
      </c>
      <c r="M19" s="1"/>
      <c r="N19" s="1"/>
      <c r="O19" s="1" t="s">
        <v>142</v>
      </c>
      <c r="P19" s="1" t="s">
        <v>158</v>
      </c>
      <c r="Q19" s="1" t="s">
        <v>154</v>
      </c>
      <c r="R19" s="1"/>
      <c r="S19" s="1" t="s">
        <v>146</v>
      </c>
    </row>
    <row r="20" spans="1:19" x14ac:dyDescent="0.2">
      <c r="A20" s="20">
        <v>17</v>
      </c>
      <c r="B20" s="19" t="s">
        <v>61</v>
      </c>
      <c r="C20" s="19" t="s">
        <v>170</v>
      </c>
      <c r="D20" s="19" t="s">
        <v>204</v>
      </c>
      <c r="E20" s="21"/>
      <c r="F20" s="1"/>
      <c r="G20" s="1"/>
      <c r="H20" s="1"/>
      <c r="I20" s="1"/>
      <c r="J20" s="1"/>
      <c r="K20" s="1"/>
      <c r="L20" s="1"/>
      <c r="M20" s="1"/>
      <c r="N20" s="1"/>
      <c r="O20" s="1"/>
      <c r="P20" s="1"/>
      <c r="Q20" s="1"/>
      <c r="R20" s="1"/>
      <c r="S20" s="1"/>
    </row>
    <row r="21" spans="1:19" x14ac:dyDescent="0.2">
      <c r="A21" s="20">
        <v>18</v>
      </c>
      <c r="B21" s="19" t="s">
        <v>62</v>
      </c>
      <c r="C21" s="19" t="s">
        <v>172</v>
      </c>
      <c r="D21" s="19" t="s">
        <v>208</v>
      </c>
      <c r="E21" s="21"/>
      <c r="F21" s="1"/>
      <c r="G21" s="1"/>
      <c r="H21" s="1"/>
      <c r="I21" s="1"/>
      <c r="J21" s="1"/>
      <c r="K21" s="1"/>
      <c r="L21" s="1"/>
      <c r="M21" s="1"/>
      <c r="N21" s="1"/>
      <c r="O21" s="1"/>
      <c r="P21" s="1"/>
      <c r="Q21" s="1"/>
      <c r="R21" s="1"/>
      <c r="S21" s="1"/>
    </row>
    <row r="22" spans="1:19" x14ac:dyDescent="0.2">
      <c r="A22" s="20">
        <v>19</v>
      </c>
      <c r="B22" s="19" t="s">
        <v>63</v>
      </c>
      <c r="C22" s="19" t="s">
        <v>171</v>
      </c>
      <c r="D22" s="19" t="s">
        <v>173</v>
      </c>
      <c r="E22" s="21"/>
      <c r="F22" s="1"/>
      <c r="G22" s="1"/>
      <c r="H22" s="1"/>
      <c r="I22" s="1"/>
      <c r="J22" s="1"/>
      <c r="K22" s="1"/>
      <c r="L22" s="1"/>
      <c r="M22" s="1"/>
      <c r="N22" s="1"/>
      <c r="O22" s="1"/>
      <c r="P22" s="1"/>
      <c r="Q22" s="1"/>
      <c r="R22" s="1"/>
      <c r="S22" s="1"/>
    </row>
    <row r="23" spans="1:19" x14ac:dyDescent="0.2">
      <c r="A23" s="20">
        <v>20</v>
      </c>
      <c r="B23" s="19" t="s">
        <v>64</v>
      </c>
      <c r="C23" s="19" t="s">
        <v>170</v>
      </c>
      <c r="D23" s="19" t="s">
        <v>204</v>
      </c>
      <c r="E23" s="21">
        <v>1</v>
      </c>
      <c r="F23" s="1"/>
      <c r="G23" s="1"/>
      <c r="H23" s="1"/>
      <c r="I23" s="1">
        <v>1</v>
      </c>
      <c r="J23" s="1"/>
      <c r="K23" s="1"/>
      <c r="L23" s="1"/>
      <c r="M23" s="1"/>
      <c r="N23" s="1"/>
      <c r="O23" s="1"/>
      <c r="P23" s="1"/>
      <c r="Q23" s="1"/>
      <c r="R23" s="1"/>
      <c r="S23" s="1"/>
    </row>
    <row r="24" spans="1:19" x14ac:dyDescent="0.2">
      <c r="A24" s="20">
        <v>21</v>
      </c>
      <c r="B24" s="19" t="s">
        <v>65</v>
      </c>
      <c r="C24" s="19" t="s">
        <v>171</v>
      </c>
      <c r="D24" s="19" t="s">
        <v>204</v>
      </c>
      <c r="E24" s="21"/>
      <c r="F24" s="1"/>
      <c r="G24" s="1"/>
      <c r="H24" s="1"/>
      <c r="I24" s="1"/>
      <c r="J24" s="1"/>
      <c r="K24" s="1"/>
      <c r="L24" s="1"/>
      <c r="M24" s="1"/>
      <c r="N24" s="1"/>
      <c r="O24" s="1"/>
      <c r="P24" s="1"/>
      <c r="Q24" s="1"/>
      <c r="R24" s="1"/>
      <c r="S24" s="1"/>
    </row>
    <row r="25" spans="1:19" x14ac:dyDescent="0.2">
      <c r="A25" s="20">
        <v>22</v>
      </c>
      <c r="B25" s="19" t="s">
        <v>66</v>
      </c>
      <c r="C25" s="19" t="s">
        <v>171</v>
      </c>
      <c r="D25" s="19" t="s">
        <v>206</v>
      </c>
      <c r="E25" s="21"/>
      <c r="F25" s="1">
        <v>1</v>
      </c>
      <c r="G25" s="1">
        <v>1</v>
      </c>
      <c r="H25" s="1">
        <v>1</v>
      </c>
      <c r="I25" s="1"/>
      <c r="J25" s="1"/>
      <c r="K25" s="1"/>
      <c r="L25" s="1"/>
      <c r="M25" s="1"/>
      <c r="N25" s="1"/>
      <c r="O25" s="1" t="s">
        <v>142</v>
      </c>
      <c r="P25" s="1" t="s">
        <v>163</v>
      </c>
      <c r="Q25" s="1"/>
      <c r="R25" s="1"/>
      <c r="S25" s="1" t="s">
        <v>146</v>
      </c>
    </row>
    <row r="26" spans="1:19" x14ac:dyDescent="0.2">
      <c r="A26" s="20">
        <v>23</v>
      </c>
      <c r="B26" s="19" t="s">
        <v>67</v>
      </c>
      <c r="C26" s="19" t="s">
        <v>171</v>
      </c>
      <c r="D26" s="19" t="s">
        <v>205</v>
      </c>
      <c r="E26" s="21"/>
      <c r="F26" s="1"/>
      <c r="G26" s="1"/>
      <c r="H26" s="1"/>
      <c r="I26" s="1"/>
      <c r="J26" s="1"/>
      <c r="K26" s="1"/>
      <c r="L26" s="1"/>
      <c r="M26" s="1"/>
      <c r="N26" s="1"/>
      <c r="O26" s="1"/>
      <c r="P26" s="1"/>
      <c r="Q26" s="1"/>
      <c r="R26" s="1"/>
      <c r="S26" s="1"/>
    </row>
    <row r="27" spans="1:19" x14ac:dyDescent="0.2">
      <c r="A27" s="20">
        <v>24</v>
      </c>
      <c r="B27" s="19" t="s">
        <v>68</v>
      </c>
      <c r="C27" s="19" t="s">
        <v>171</v>
      </c>
      <c r="D27" s="19" t="s">
        <v>206</v>
      </c>
      <c r="E27" s="21"/>
      <c r="F27" s="1"/>
      <c r="G27" s="1"/>
      <c r="H27" s="1"/>
      <c r="I27" s="1"/>
      <c r="J27" s="1"/>
      <c r="K27" s="1"/>
      <c r="L27" s="1"/>
      <c r="M27" s="1"/>
      <c r="N27" s="1"/>
      <c r="O27" s="1"/>
      <c r="P27" s="1"/>
      <c r="Q27" s="1"/>
      <c r="R27" s="1"/>
      <c r="S27" s="1"/>
    </row>
    <row r="28" spans="1:19" x14ac:dyDescent="0.2">
      <c r="A28" s="20">
        <v>25</v>
      </c>
      <c r="B28" s="19" t="s">
        <v>69</v>
      </c>
      <c r="C28" s="19" t="s">
        <v>172</v>
      </c>
      <c r="D28" s="19" t="s">
        <v>174</v>
      </c>
      <c r="E28" s="21"/>
      <c r="F28" s="1"/>
      <c r="G28" s="1"/>
      <c r="H28" s="1"/>
      <c r="I28" s="1"/>
      <c r="J28" s="1"/>
      <c r="K28" s="1"/>
      <c r="L28" s="1"/>
      <c r="M28" s="1"/>
      <c r="N28" s="1"/>
      <c r="O28" s="1"/>
      <c r="P28" s="1"/>
      <c r="Q28" s="1"/>
      <c r="R28" s="1"/>
      <c r="S28" s="1"/>
    </row>
    <row r="29" spans="1:19" x14ac:dyDescent="0.2">
      <c r="A29" s="20">
        <v>26</v>
      </c>
      <c r="B29" s="19" t="s">
        <v>70</v>
      </c>
      <c r="C29" s="19" t="s">
        <v>172</v>
      </c>
      <c r="D29" s="19" t="s">
        <v>174</v>
      </c>
      <c r="E29" s="21"/>
      <c r="F29" s="1"/>
      <c r="G29" s="1"/>
      <c r="H29" s="1"/>
      <c r="I29" s="1"/>
      <c r="J29" s="1"/>
      <c r="K29" s="1"/>
      <c r="L29" s="1"/>
      <c r="M29" s="1"/>
      <c r="N29" s="1"/>
      <c r="O29" s="1"/>
      <c r="P29" s="1"/>
      <c r="Q29" s="1"/>
      <c r="R29" s="1"/>
      <c r="S29" s="1"/>
    </row>
    <row r="30" spans="1:19" x14ac:dyDescent="0.2">
      <c r="A30" s="20">
        <v>27</v>
      </c>
      <c r="B30" s="19" t="s">
        <v>71</v>
      </c>
      <c r="C30" s="19" t="s">
        <v>171</v>
      </c>
      <c r="D30" s="19" t="s">
        <v>174</v>
      </c>
      <c r="E30" s="21"/>
      <c r="F30" s="1"/>
      <c r="G30" s="1"/>
      <c r="H30" s="1"/>
      <c r="I30" s="1"/>
      <c r="J30" s="1"/>
      <c r="K30" s="1"/>
      <c r="L30" s="1"/>
      <c r="M30" s="1"/>
      <c r="N30" s="1"/>
      <c r="O30" s="1"/>
      <c r="P30" s="1"/>
      <c r="Q30" s="1"/>
      <c r="R30" s="1"/>
      <c r="S30" s="1"/>
    </row>
    <row r="31" spans="1:19" x14ac:dyDescent="0.2">
      <c r="A31" s="20">
        <v>28</v>
      </c>
      <c r="B31" s="19" t="s">
        <v>72</v>
      </c>
      <c r="C31" s="19" t="s">
        <v>172</v>
      </c>
      <c r="D31" s="19" t="s">
        <v>209</v>
      </c>
      <c r="E31" s="21"/>
      <c r="F31" s="1"/>
      <c r="G31" s="1"/>
      <c r="H31" s="1"/>
      <c r="I31" s="1"/>
      <c r="J31" s="1"/>
      <c r="K31" s="1"/>
      <c r="L31" s="1"/>
      <c r="M31" s="1"/>
      <c r="N31" s="1"/>
      <c r="O31" s="1"/>
      <c r="P31" s="1"/>
      <c r="Q31" s="1"/>
      <c r="R31" s="1"/>
      <c r="S31" s="1"/>
    </row>
    <row r="32" spans="1:19" x14ac:dyDescent="0.2">
      <c r="A32" s="20">
        <v>29</v>
      </c>
      <c r="B32" s="19" t="s">
        <v>73</v>
      </c>
      <c r="C32" s="19" t="s">
        <v>171</v>
      </c>
      <c r="D32" s="19" t="s">
        <v>206</v>
      </c>
      <c r="E32" s="21"/>
      <c r="F32" s="1"/>
      <c r="G32" s="1"/>
      <c r="H32" s="1"/>
      <c r="I32" s="1"/>
      <c r="J32" s="1"/>
      <c r="K32" s="1"/>
      <c r="L32" s="1"/>
      <c r="M32" s="1"/>
      <c r="N32" s="1"/>
      <c r="O32" s="1"/>
      <c r="P32" s="1"/>
      <c r="Q32" s="1"/>
      <c r="R32" s="1"/>
      <c r="S32" s="1"/>
    </row>
    <row r="33" spans="1:19" x14ac:dyDescent="0.2">
      <c r="A33" s="20">
        <v>30</v>
      </c>
      <c r="B33" s="19" t="s">
        <v>74</v>
      </c>
      <c r="C33" s="19" t="s">
        <v>172</v>
      </c>
      <c r="D33" s="19" t="s">
        <v>174</v>
      </c>
      <c r="E33" s="21"/>
      <c r="F33" s="1"/>
      <c r="G33" s="1"/>
      <c r="H33" s="1"/>
      <c r="I33" s="1"/>
      <c r="J33" s="1"/>
      <c r="K33" s="1"/>
      <c r="L33" s="1"/>
      <c r="M33" s="1"/>
      <c r="N33" s="1"/>
      <c r="O33" s="1"/>
      <c r="P33" s="1"/>
      <c r="Q33" s="1"/>
      <c r="R33" s="1"/>
      <c r="S33" s="1"/>
    </row>
    <row r="34" spans="1:19" x14ac:dyDescent="0.2">
      <c r="A34" s="20">
        <v>31</v>
      </c>
      <c r="B34" s="19" t="s">
        <v>75</v>
      </c>
      <c r="C34" s="19" t="s">
        <v>171</v>
      </c>
      <c r="D34" s="19" t="s">
        <v>210</v>
      </c>
      <c r="E34" s="21"/>
      <c r="F34" s="1"/>
      <c r="G34" s="1"/>
      <c r="H34" s="1"/>
      <c r="I34" s="1"/>
      <c r="J34" s="1"/>
      <c r="K34" s="1"/>
      <c r="L34" s="1"/>
      <c r="M34" s="1"/>
      <c r="N34" s="1"/>
      <c r="O34" s="1"/>
      <c r="P34" s="1"/>
      <c r="Q34" s="1"/>
      <c r="R34" s="1"/>
      <c r="S34" s="1"/>
    </row>
    <row r="35" spans="1:19" x14ac:dyDescent="0.2">
      <c r="A35" s="20">
        <v>32</v>
      </c>
      <c r="B35" s="19" t="s">
        <v>76</v>
      </c>
      <c r="C35" s="19" t="s">
        <v>172</v>
      </c>
      <c r="D35" s="19" t="s">
        <v>209</v>
      </c>
      <c r="E35" s="21">
        <v>1</v>
      </c>
      <c r="F35" s="1"/>
      <c r="G35" s="1">
        <v>1</v>
      </c>
      <c r="H35" s="1"/>
      <c r="I35" s="1"/>
      <c r="J35" s="1"/>
      <c r="K35" s="1"/>
      <c r="L35" s="1"/>
      <c r="M35" s="1"/>
      <c r="N35" s="1"/>
      <c r="O35" s="1" t="s">
        <v>146</v>
      </c>
      <c r="P35" s="1" t="s">
        <v>159</v>
      </c>
      <c r="Q35" s="1" t="s">
        <v>122</v>
      </c>
      <c r="R35" s="1"/>
      <c r="S35" s="1" t="s">
        <v>160</v>
      </c>
    </row>
    <row r="36" spans="1:19" x14ac:dyDescent="0.2">
      <c r="A36" s="20">
        <v>33</v>
      </c>
      <c r="B36" s="19" t="s">
        <v>77</v>
      </c>
      <c r="C36" s="19" t="s">
        <v>172</v>
      </c>
      <c r="D36" s="19" t="s">
        <v>174</v>
      </c>
      <c r="E36" s="21"/>
      <c r="F36" s="1"/>
      <c r="G36" s="1"/>
      <c r="H36" s="1"/>
      <c r="I36" s="1"/>
      <c r="J36" s="1"/>
      <c r="K36" s="1"/>
      <c r="L36" s="1"/>
      <c r="M36" s="1"/>
      <c r="N36" s="1"/>
      <c r="O36" s="1"/>
      <c r="P36" s="1"/>
      <c r="Q36" s="1"/>
      <c r="R36" s="1"/>
      <c r="S36" s="1"/>
    </row>
    <row r="37" spans="1:19" x14ac:dyDescent="0.2">
      <c r="A37" s="20">
        <v>34</v>
      </c>
      <c r="B37" s="19" t="s">
        <v>78</v>
      </c>
      <c r="C37" s="19" t="s">
        <v>171</v>
      </c>
      <c r="D37" s="19" t="s">
        <v>208</v>
      </c>
      <c r="E37" s="21"/>
      <c r="F37" s="1"/>
      <c r="G37" s="1"/>
      <c r="H37" s="1"/>
      <c r="I37" s="1"/>
      <c r="J37" s="1"/>
      <c r="K37" s="1"/>
      <c r="L37" s="1"/>
      <c r="M37" s="1"/>
      <c r="N37" s="1"/>
      <c r="O37" s="1"/>
      <c r="P37" s="1"/>
      <c r="Q37" s="1"/>
      <c r="R37" s="1"/>
      <c r="S37" s="1"/>
    </row>
    <row r="38" spans="1:19" x14ac:dyDescent="0.2">
      <c r="A38" s="20">
        <v>35</v>
      </c>
      <c r="B38" s="19" t="s">
        <v>79</v>
      </c>
      <c r="C38" s="19" t="s">
        <v>171</v>
      </c>
      <c r="D38" s="19" t="s">
        <v>204</v>
      </c>
      <c r="E38" s="21"/>
      <c r="F38" s="1"/>
      <c r="G38" s="1"/>
      <c r="H38" s="1"/>
      <c r="I38" s="1"/>
      <c r="J38" s="1"/>
      <c r="K38" s="1"/>
      <c r="L38" s="1"/>
      <c r="M38" s="1"/>
      <c r="N38" s="1"/>
      <c r="O38" s="1"/>
      <c r="P38" s="1"/>
      <c r="Q38" s="1"/>
      <c r="R38" s="1"/>
      <c r="S38" s="1"/>
    </row>
    <row r="39" spans="1:19" x14ac:dyDescent="0.2">
      <c r="A39" s="20">
        <v>36</v>
      </c>
      <c r="B39" s="19" t="s">
        <v>80</v>
      </c>
      <c r="C39" s="19" t="s">
        <v>171</v>
      </c>
      <c r="D39" s="19" t="s">
        <v>205</v>
      </c>
      <c r="E39" s="21"/>
      <c r="F39" s="1"/>
      <c r="G39" s="1"/>
      <c r="H39" s="1"/>
      <c r="I39" s="1"/>
      <c r="J39" s="1"/>
      <c r="K39" s="1"/>
      <c r="L39" s="1"/>
      <c r="M39" s="1"/>
      <c r="N39" s="1"/>
      <c r="O39" s="1"/>
      <c r="P39" s="1"/>
      <c r="Q39" s="1"/>
      <c r="R39" s="1"/>
      <c r="S39" s="1"/>
    </row>
    <row r="40" spans="1:19" x14ac:dyDescent="0.2">
      <c r="A40" s="20">
        <v>37</v>
      </c>
      <c r="B40" s="19" t="s">
        <v>81</v>
      </c>
      <c r="C40" s="19" t="s">
        <v>171</v>
      </c>
      <c r="D40" s="19" t="s">
        <v>204</v>
      </c>
      <c r="E40" s="21"/>
      <c r="F40" s="1"/>
      <c r="G40" s="1"/>
      <c r="H40" s="1"/>
      <c r="I40" s="1"/>
      <c r="J40" s="1"/>
      <c r="K40" s="1"/>
      <c r="L40" s="1"/>
      <c r="M40" s="1"/>
      <c r="N40" s="1"/>
      <c r="O40" s="1"/>
      <c r="P40" s="1"/>
      <c r="Q40" s="1"/>
      <c r="R40" s="1"/>
      <c r="S40" s="1"/>
    </row>
    <row r="41" spans="1:19" x14ac:dyDescent="0.2">
      <c r="A41" s="20">
        <v>38</v>
      </c>
      <c r="B41" s="19" t="s">
        <v>82</v>
      </c>
      <c r="C41" s="19" t="s">
        <v>171</v>
      </c>
      <c r="D41" s="19" t="s">
        <v>202</v>
      </c>
      <c r="E41" s="21"/>
      <c r="F41" s="1"/>
      <c r="G41" s="1"/>
      <c r="H41" s="1"/>
      <c r="I41" s="1"/>
      <c r="J41" s="1"/>
      <c r="K41" s="1"/>
      <c r="L41" s="1"/>
      <c r="M41" s="1"/>
      <c r="N41" s="1"/>
      <c r="O41" s="1"/>
      <c r="P41" s="1"/>
      <c r="Q41" s="1"/>
      <c r="R41" s="1"/>
      <c r="S41" s="1"/>
    </row>
    <row r="42" spans="1:19" x14ac:dyDescent="0.2">
      <c r="A42" s="20">
        <v>39</v>
      </c>
      <c r="B42" s="19" t="s">
        <v>83</v>
      </c>
      <c r="C42" s="19" t="s">
        <v>171</v>
      </c>
      <c r="D42" s="19" t="s">
        <v>204</v>
      </c>
      <c r="E42" s="21"/>
      <c r="F42" s="1"/>
      <c r="G42" s="1"/>
      <c r="H42" s="1"/>
      <c r="I42" s="1"/>
      <c r="J42" s="1"/>
      <c r="K42" s="1"/>
      <c r="L42" s="1"/>
      <c r="M42" s="1"/>
      <c r="N42" s="1"/>
      <c r="O42" s="1"/>
      <c r="P42" s="1"/>
      <c r="Q42" s="1"/>
      <c r="R42" s="1"/>
      <c r="S42" s="1"/>
    </row>
    <row r="43" spans="1:19" x14ac:dyDescent="0.2">
      <c r="A43" s="20">
        <v>40</v>
      </c>
      <c r="B43" s="19" t="s">
        <v>84</v>
      </c>
      <c r="C43" s="19" t="s">
        <v>171</v>
      </c>
      <c r="D43" s="19" t="s">
        <v>207</v>
      </c>
      <c r="E43" s="21"/>
      <c r="F43" s="1"/>
      <c r="G43" s="1"/>
      <c r="H43" s="1"/>
      <c r="I43" s="1"/>
      <c r="J43" s="1"/>
      <c r="K43" s="1"/>
      <c r="L43" s="1"/>
      <c r="M43" s="1"/>
      <c r="N43" s="1"/>
      <c r="O43" s="1"/>
      <c r="P43" s="1"/>
      <c r="Q43" s="1"/>
      <c r="R43" s="1"/>
      <c r="S43" s="1"/>
    </row>
    <row r="44" spans="1:19" x14ac:dyDescent="0.2">
      <c r="A44" s="20">
        <v>41</v>
      </c>
      <c r="B44" s="19" t="s">
        <v>85</v>
      </c>
      <c r="C44" s="19" t="s">
        <v>171</v>
      </c>
      <c r="D44" s="19" t="s">
        <v>211</v>
      </c>
      <c r="E44" s="21"/>
      <c r="F44" s="1"/>
      <c r="G44" s="1"/>
      <c r="H44" s="1"/>
      <c r="I44" s="1"/>
      <c r="J44" s="1"/>
      <c r="K44" s="1"/>
      <c r="L44" s="1"/>
      <c r="M44" s="1"/>
      <c r="N44" s="1"/>
      <c r="O44" s="1"/>
      <c r="P44" s="1"/>
      <c r="Q44" s="1"/>
      <c r="R44" s="1"/>
      <c r="S44" s="1"/>
    </row>
    <row r="45" spans="1:19" x14ac:dyDescent="0.2">
      <c r="A45" s="20">
        <v>42</v>
      </c>
      <c r="B45" s="19" t="s">
        <v>86</v>
      </c>
      <c r="C45" s="19" t="s">
        <v>171</v>
      </c>
      <c r="D45" s="19" t="s">
        <v>174</v>
      </c>
      <c r="E45" s="21"/>
      <c r="F45" s="1"/>
      <c r="G45" s="1"/>
      <c r="H45" s="1"/>
      <c r="I45" s="1"/>
      <c r="J45" s="1"/>
      <c r="K45" s="1"/>
      <c r="L45" s="1"/>
      <c r="M45" s="1"/>
      <c r="N45" s="1"/>
      <c r="O45" s="1"/>
      <c r="P45" s="1"/>
      <c r="Q45" s="1"/>
      <c r="R45" s="1"/>
      <c r="S45" s="1"/>
    </row>
    <row r="46" spans="1:19" x14ac:dyDescent="0.2">
      <c r="A46" s="20">
        <v>43</v>
      </c>
      <c r="B46" s="19" t="s">
        <v>87</v>
      </c>
      <c r="C46" s="19" t="s">
        <v>172</v>
      </c>
      <c r="D46" s="19" t="s">
        <v>209</v>
      </c>
      <c r="E46" s="21"/>
      <c r="F46" s="1"/>
      <c r="G46" s="1"/>
      <c r="H46" s="1"/>
      <c r="I46" s="1"/>
      <c r="J46" s="1"/>
      <c r="K46" s="1"/>
      <c r="L46" s="1"/>
      <c r="M46" s="1"/>
      <c r="N46" s="1"/>
      <c r="O46" s="1"/>
      <c r="P46" s="1"/>
      <c r="Q46" s="1"/>
      <c r="R46" s="1"/>
      <c r="S46" s="1"/>
    </row>
    <row r="47" spans="1:19" x14ac:dyDescent="0.2">
      <c r="A47" s="20">
        <v>44</v>
      </c>
      <c r="B47" s="19" t="s">
        <v>88</v>
      </c>
      <c r="C47" s="19" t="s">
        <v>171</v>
      </c>
      <c r="D47" s="19" t="s">
        <v>204</v>
      </c>
      <c r="E47" s="21"/>
      <c r="F47" s="1"/>
      <c r="G47" s="1"/>
      <c r="H47" s="1"/>
      <c r="I47" s="1"/>
      <c r="J47" s="1"/>
      <c r="K47" s="1"/>
      <c r="L47" s="1"/>
      <c r="M47" s="1"/>
      <c r="N47" s="1"/>
      <c r="O47" s="1"/>
      <c r="P47" s="1"/>
      <c r="Q47" s="1"/>
      <c r="R47" s="1"/>
      <c r="S47" s="1"/>
    </row>
    <row r="48" spans="1:19" x14ac:dyDescent="0.2">
      <c r="A48" s="20">
        <v>45</v>
      </c>
      <c r="B48" s="19" t="s">
        <v>89</v>
      </c>
      <c r="C48" s="19" t="s">
        <v>171</v>
      </c>
      <c r="D48" s="19" t="s">
        <v>204</v>
      </c>
      <c r="E48" s="21"/>
      <c r="F48" s="1"/>
      <c r="G48" s="1"/>
      <c r="H48" s="1"/>
      <c r="I48" s="1"/>
      <c r="J48" s="1"/>
      <c r="K48" s="1"/>
      <c r="L48" s="1"/>
      <c r="M48" s="1"/>
      <c r="N48" s="1"/>
      <c r="O48" s="1"/>
      <c r="P48" s="1"/>
      <c r="Q48" s="1"/>
      <c r="R48" s="1"/>
      <c r="S48" s="1"/>
    </row>
    <row r="49" spans="1:19" x14ac:dyDescent="0.2">
      <c r="A49" s="20">
        <v>46</v>
      </c>
      <c r="B49" s="19" t="s">
        <v>90</v>
      </c>
      <c r="C49" s="19" t="s">
        <v>171</v>
      </c>
      <c r="D49" s="19" t="s">
        <v>234</v>
      </c>
      <c r="E49" s="21"/>
      <c r="F49" s="1"/>
      <c r="G49" s="1"/>
      <c r="H49" s="1"/>
      <c r="I49" s="1"/>
      <c r="J49" s="1"/>
      <c r="K49" s="1"/>
      <c r="L49" s="1"/>
      <c r="M49" s="1"/>
      <c r="N49" s="1"/>
      <c r="O49" s="1"/>
      <c r="P49" s="1"/>
      <c r="Q49" s="1"/>
      <c r="R49" s="1"/>
      <c r="S49" s="1"/>
    </row>
    <row r="50" spans="1:19" x14ac:dyDescent="0.2">
      <c r="A50" s="20">
        <v>47</v>
      </c>
      <c r="B50" s="19" t="s">
        <v>91</v>
      </c>
      <c r="C50" s="19" t="s">
        <v>171</v>
      </c>
      <c r="D50" s="19" t="s">
        <v>203</v>
      </c>
      <c r="E50" s="21"/>
      <c r="F50" s="1"/>
      <c r="G50" s="1"/>
      <c r="H50" s="1"/>
      <c r="I50" s="1"/>
      <c r="J50" s="1"/>
      <c r="K50" s="1"/>
      <c r="L50" s="1"/>
      <c r="M50" s="1"/>
      <c r="N50" s="1"/>
      <c r="O50" s="1"/>
      <c r="P50" s="1"/>
      <c r="Q50" s="1"/>
      <c r="R50" s="1"/>
      <c r="S50" s="1"/>
    </row>
    <row r="51" spans="1:19" x14ac:dyDescent="0.2">
      <c r="A51" s="20">
        <v>48</v>
      </c>
      <c r="B51" s="19" t="s">
        <v>92</v>
      </c>
      <c r="C51" s="19" t="s">
        <v>171</v>
      </c>
      <c r="D51" s="19" t="s">
        <v>204</v>
      </c>
      <c r="E51" s="21"/>
      <c r="F51" s="1"/>
      <c r="G51" s="1"/>
      <c r="H51" s="1"/>
      <c r="I51" s="1"/>
      <c r="J51" s="1"/>
      <c r="K51" s="1"/>
      <c r="L51" s="1"/>
      <c r="M51" s="1"/>
      <c r="N51" s="1"/>
      <c r="O51" s="1"/>
      <c r="P51" s="1"/>
      <c r="Q51" s="1"/>
      <c r="R51" s="1"/>
      <c r="S51" s="1"/>
    </row>
    <row r="52" spans="1:19" x14ac:dyDescent="0.2">
      <c r="A52" s="20">
        <v>49</v>
      </c>
      <c r="B52" s="19" t="s">
        <v>93</v>
      </c>
      <c r="C52" s="19" t="s">
        <v>171</v>
      </c>
      <c r="D52" s="19" t="s">
        <v>204</v>
      </c>
      <c r="E52" s="21"/>
      <c r="F52" s="1"/>
      <c r="G52" s="1"/>
      <c r="H52" s="1"/>
      <c r="I52" s="1"/>
      <c r="J52" s="1"/>
      <c r="K52" s="1"/>
      <c r="L52" s="1"/>
      <c r="M52" s="1"/>
      <c r="N52" s="1"/>
      <c r="O52" s="1"/>
      <c r="P52" s="1"/>
      <c r="Q52" s="1"/>
      <c r="R52" s="1"/>
      <c r="S52" s="1"/>
    </row>
    <row r="53" spans="1:19" x14ac:dyDescent="0.2">
      <c r="A53" s="20">
        <v>50</v>
      </c>
      <c r="B53" s="19" t="s">
        <v>94</v>
      </c>
      <c r="C53" s="19" t="s">
        <v>171</v>
      </c>
      <c r="D53" s="19" t="s">
        <v>211</v>
      </c>
      <c r="E53" s="21"/>
      <c r="F53" s="1"/>
      <c r="G53" s="1"/>
      <c r="H53" s="1"/>
      <c r="I53" s="1"/>
      <c r="J53" s="1"/>
      <c r="K53" s="1"/>
      <c r="L53" s="1"/>
      <c r="M53" s="1"/>
      <c r="N53" s="1"/>
      <c r="O53" s="1"/>
      <c r="P53" s="1"/>
      <c r="Q53" s="1"/>
      <c r="R53" s="1"/>
      <c r="S53" s="1"/>
    </row>
    <row r="54" spans="1:19" x14ac:dyDescent="0.2">
      <c r="A54" s="20">
        <v>51</v>
      </c>
      <c r="B54" s="19" t="s">
        <v>95</v>
      </c>
      <c r="C54" s="19" t="s">
        <v>171</v>
      </c>
      <c r="D54" s="19" t="s">
        <v>206</v>
      </c>
      <c r="E54" s="21"/>
      <c r="F54" s="1"/>
      <c r="G54" s="1"/>
      <c r="H54" s="1"/>
      <c r="I54" s="1"/>
      <c r="J54" s="1"/>
      <c r="K54" s="1"/>
      <c r="L54" s="1"/>
      <c r="M54" s="1"/>
      <c r="N54" s="1"/>
      <c r="O54" s="1"/>
      <c r="P54" s="1"/>
      <c r="Q54" s="1"/>
      <c r="R54" s="1"/>
      <c r="S54" s="1"/>
    </row>
    <row r="55" spans="1:19" x14ac:dyDescent="0.2">
      <c r="A55" s="20">
        <v>52</v>
      </c>
      <c r="B55" s="19" t="s">
        <v>96</v>
      </c>
      <c r="C55" s="19" t="s">
        <v>171</v>
      </c>
      <c r="D55" s="19" t="s">
        <v>204</v>
      </c>
      <c r="E55" s="21"/>
      <c r="F55" s="1"/>
      <c r="G55" s="1"/>
      <c r="H55" s="1"/>
      <c r="I55" s="1"/>
      <c r="J55" s="1"/>
      <c r="K55" s="1"/>
      <c r="L55" s="1"/>
      <c r="M55" s="1"/>
      <c r="N55" s="1"/>
      <c r="O55" s="1"/>
      <c r="P55" s="1"/>
      <c r="Q55" s="1"/>
      <c r="R55" s="1"/>
      <c r="S55" s="1"/>
    </row>
    <row r="56" spans="1:19" x14ac:dyDescent="0.2">
      <c r="A56" s="20">
        <v>53</v>
      </c>
      <c r="B56" s="19" t="s">
        <v>97</v>
      </c>
      <c r="C56" s="19" t="s">
        <v>171</v>
      </c>
      <c r="D56" s="19" t="s">
        <v>204</v>
      </c>
      <c r="E56" s="21"/>
      <c r="F56" s="1"/>
      <c r="G56" s="1"/>
      <c r="H56" s="1"/>
      <c r="I56" s="1"/>
      <c r="J56" s="1"/>
      <c r="K56" s="1"/>
      <c r="L56" s="1"/>
      <c r="M56" s="1"/>
      <c r="N56" s="1"/>
      <c r="O56" s="1"/>
      <c r="P56" s="1"/>
      <c r="Q56" s="1"/>
      <c r="R56" s="1"/>
      <c r="S56" s="1"/>
    </row>
    <row r="57" spans="1:19" x14ac:dyDescent="0.2">
      <c r="A57" s="20">
        <v>54</v>
      </c>
      <c r="B57" s="19" t="s">
        <v>98</v>
      </c>
      <c r="C57" s="19" t="s">
        <v>171</v>
      </c>
      <c r="D57" s="19" t="s">
        <v>202</v>
      </c>
      <c r="E57" s="21"/>
      <c r="F57" s="1"/>
      <c r="G57" s="1"/>
      <c r="H57" s="1"/>
      <c r="I57" s="1"/>
      <c r="J57" s="1"/>
      <c r="K57" s="1"/>
      <c r="L57" s="1"/>
      <c r="M57" s="1"/>
      <c r="N57" s="1"/>
      <c r="O57" s="1"/>
      <c r="P57" s="1"/>
      <c r="Q57" s="1"/>
      <c r="R57" s="1"/>
      <c r="S57" s="1"/>
    </row>
    <row r="58" spans="1:19" x14ac:dyDescent="0.2">
      <c r="A58" s="20">
        <v>55</v>
      </c>
      <c r="B58" s="19" t="s">
        <v>99</v>
      </c>
      <c r="C58" s="19" t="s">
        <v>171</v>
      </c>
      <c r="D58" s="19" t="s">
        <v>203</v>
      </c>
      <c r="E58" s="21"/>
      <c r="F58" s="1"/>
      <c r="G58" s="1"/>
      <c r="H58" s="1"/>
      <c r="I58" s="1"/>
      <c r="J58" s="1"/>
      <c r="K58" s="1"/>
      <c r="L58" s="1"/>
      <c r="M58" s="1"/>
      <c r="N58" s="1"/>
      <c r="O58" s="1"/>
      <c r="P58" s="1"/>
      <c r="Q58" s="1"/>
      <c r="R58" s="1"/>
      <c r="S58" s="1"/>
    </row>
    <row r="59" spans="1:19" x14ac:dyDescent="0.2">
      <c r="A59" s="20">
        <v>56</v>
      </c>
      <c r="B59" s="19" t="s">
        <v>100</v>
      </c>
      <c r="C59" s="19" t="s">
        <v>172</v>
      </c>
      <c r="D59" s="19" t="s">
        <v>208</v>
      </c>
      <c r="E59" s="21"/>
      <c r="F59" s="1"/>
      <c r="G59" s="1"/>
      <c r="H59" s="1"/>
      <c r="I59" s="1"/>
      <c r="J59" s="1"/>
      <c r="K59" s="1"/>
      <c r="L59" s="1"/>
      <c r="M59" s="1"/>
      <c r="N59" s="1"/>
      <c r="O59" s="1"/>
      <c r="P59" s="1"/>
      <c r="Q59" s="1"/>
      <c r="R59" s="1"/>
      <c r="S59" s="1"/>
    </row>
    <row r="60" spans="1:19" x14ac:dyDescent="0.2">
      <c r="A60" s="20">
        <v>57</v>
      </c>
      <c r="B60" s="19" t="s">
        <v>101</v>
      </c>
      <c r="C60" s="19" t="s">
        <v>172</v>
      </c>
      <c r="D60" s="19" t="s">
        <v>174</v>
      </c>
      <c r="E60" s="21"/>
      <c r="F60" s="1"/>
      <c r="G60" s="1"/>
      <c r="H60" s="1"/>
      <c r="I60" s="1"/>
      <c r="J60" s="1"/>
      <c r="K60" s="1"/>
      <c r="L60" s="1"/>
      <c r="M60" s="1"/>
      <c r="N60" s="1"/>
      <c r="O60" s="1"/>
      <c r="P60" s="1"/>
      <c r="Q60" s="1"/>
      <c r="R60" s="1"/>
      <c r="S60" s="1"/>
    </row>
    <row r="61" spans="1:19" x14ac:dyDescent="0.2">
      <c r="A61" s="20">
        <v>58</v>
      </c>
      <c r="B61" s="19" t="s">
        <v>102</v>
      </c>
      <c r="C61" s="19" t="s">
        <v>171</v>
      </c>
      <c r="D61" s="19" t="s">
        <v>206</v>
      </c>
      <c r="E61" s="21"/>
      <c r="F61" s="1"/>
      <c r="G61" s="1"/>
      <c r="H61" s="1"/>
      <c r="I61" s="1"/>
      <c r="J61" s="1"/>
      <c r="K61" s="1"/>
      <c r="L61" s="1"/>
      <c r="M61" s="1"/>
      <c r="N61" s="1"/>
      <c r="O61" s="1"/>
      <c r="P61" s="1"/>
      <c r="Q61" s="1"/>
      <c r="R61" s="1"/>
      <c r="S61" s="1"/>
    </row>
    <row r="62" spans="1:19" x14ac:dyDescent="0.2">
      <c r="A62" s="20">
        <v>59</v>
      </c>
      <c r="B62" s="19" t="s">
        <v>103</v>
      </c>
      <c r="C62" s="19" t="s">
        <v>172</v>
      </c>
      <c r="D62" s="19" t="s">
        <v>174</v>
      </c>
      <c r="E62" s="21"/>
      <c r="F62" s="1"/>
      <c r="G62" s="1"/>
      <c r="H62" s="1"/>
      <c r="I62" s="1"/>
      <c r="J62" s="1"/>
      <c r="K62" s="1"/>
      <c r="L62" s="1"/>
      <c r="M62" s="1"/>
      <c r="N62" s="1"/>
      <c r="O62" s="1"/>
      <c r="P62" s="1"/>
      <c r="Q62" s="1"/>
      <c r="R62" s="1"/>
      <c r="S62" s="1"/>
    </row>
    <row r="63" spans="1:19" x14ac:dyDescent="0.2">
      <c r="A63" s="20">
        <v>60</v>
      </c>
      <c r="B63" s="19" t="s">
        <v>104</v>
      </c>
      <c r="C63" s="19" t="s">
        <v>171</v>
      </c>
      <c r="D63" s="19" t="s">
        <v>173</v>
      </c>
      <c r="E63" s="21"/>
      <c r="F63" s="1"/>
      <c r="G63" s="1"/>
      <c r="H63" s="1"/>
      <c r="I63" s="1"/>
      <c r="J63" s="1"/>
      <c r="K63" s="1"/>
      <c r="L63" s="1"/>
      <c r="M63" s="1"/>
      <c r="N63" s="1"/>
      <c r="O63" s="1"/>
      <c r="P63" s="1"/>
      <c r="Q63" s="1"/>
      <c r="R63" s="1"/>
      <c r="S63" s="1"/>
    </row>
    <row r="64" spans="1:19" x14ac:dyDescent="0.2">
      <c r="A64" s="20">
        <v>61</v>
      </c>
      <c r="B64" s="19" t="s">
        <v>105</v>
      </c>
      <c r="C64" s="19" t="s">
        <v>172</v>
      </c>
      <c r="D64" s="19" t="s">
        <v>208</v>
      </c>
      <c r="E64" s="21"/>
      <c r="F64" s="1"/>
      <c r="G64" s="1"/>
      <c r="H64" s="1"/>
      <c r="I64" s="1"/>
      <c r="J64" s="1"/>
      <c r="K64" s="1"/>
      <c r="L64" s="1"/>
      <c r="M64" s="1"/>
      <c r="N64" s="1"/>
      <c r="O64" s="1"/>
      <c r="P64" s="1"/>
      <c r="Q64" s="1"/>
      <c r="R64" s="1"/>
      <c r="S64" s="1"/>
    </row>
    <row r="65" spans="1:19" x14ac:dyDescent="0.2">
      <c r="A65" s="20">
        <v>62</v>
      </c>
      <c r="B65" s="19" t="s">
        <v>106</v>
      </c>
      <c r="C65" s="19" t="s">
        <v>171</v>
      </c>
      <c r="D65" s="19" t="s">
        <v>173</v>
      </c>
      <c r="E65" s="21"/>
      <c r="F65" s="1"/>
      <c r="G65" s="1"/>
      <c r="H65" s="1"/>
      <c r="I65" s="1"/>
      <c r="J65" s="1"/>
      <c r="K65" s="1"/>
      <c r="L65" s="1"/>
      <c r="M65" s="1"/>
      <c r="N65" s="1"/>
      <c r="O65" s="1"/>
      <c r="P65" s="1"/>
      <c r="Q65" s="1"/>
      <c r="R65" s="1"/>
      <c r="S65" s="1"/>
    </row>
    <row r="66" spans="1:19" x14ac:dyDescent="0.2">
      <c r="A66" s="20">
        <v>63</v>
      </c>
      <c r="B66" s="19" t="s">
        <v>107</v>
      </c>
      <c r="C66" s="19" t="s">
        <v>171</v>
      </c>
      <c r="D66" s="19" t="s">
        <v>174</v>
      </c>
      <c r="E66" s="21"/>
      <c r="F66" s="1"/>
      <c r="G66" s="1"/>
      <c r="H66" s="1"/>
      <c r="I66" s="1"/>
      <c r="J66" s="1"/>
      <c r="K66" s="1"/>
      <c r="L66" s="1"/>
      <c r="M66" s="1"/>
      <c r="N66" s="1"/>
      <c r="O66" s="1"/>
      <c r="P66" s="1"/>
      <c r="Q66" s="1"/>
      <c r="R66" s="1"/>
      <c r="S66" s="1"/>
    </row>
    <row r="67" spans="1:19" x14ac:dyDescent="0.2">
      <c r="A67" s="20">
        <v>64</v>
      </c>
      <c r="B67" s="19" t="s">
        <v>108</v>
      </c>
      <c r="C67" s="19" t="s">
        <v>172</v>
      </c>
      <c r="D67" s="19" t="s">
        <v>209</v>
      </c>
      <c r="E67" s="21"/>
      <c r="F67" s="1"/>
      <c r="G67" s="1"/>
      <c r="H67" s="1"/>
      <c r="I67" s="1"/>
      <c r="J67" s="1"/>
      <c r="K67" s="1"/>
      <c r="L67" s="1"/>
      <c r="M67" s="1"/>
      <c r="N67" s="1"/>
      <c r="O67" s="1"/>
      <c r="P67" s="1"/>
      <c r="Q67" s="1"/>
      <c r="R67" s="1"/>
      <c r="S67" s="1"/>
    </row>
    <row r="68" spans="1:19" x14ac:dyDescent="0.2">
      <c r="A68" s="20">
        <v>65</v>
      </c>
      <c r="B68" s="19" t="s">
        <v>109</v>
      </c>
      <c r="C68" s="19" t="s">
        <v>171</v>
      </c>
      <c r="D68" s="19" t="s">
        <v>204</v>
      </c>
      <c r="E68" s="21"/>
      <c r="F68" s="1"/>
      <c r="G68" s="1"/>
      <c r="H68" s="1"/>
      <c r="I68" s="1"/>
      <c r="J68" s="1"/>
      <c r="K68" s="1"/>
      <c r="L68" s="1"/>
      <c r="M68" s="1"/>
      <c r="N68" s="1"/>
      <c r="O68" s="1"/>
      <c r="P68" s="1"/>
      <c r="Q68" s="1"/>
      <c r="R68" s="1"/>
      <c r="S68" s="1"/>
    </row>
    <row r="69" spans="1:19" x14ac:dyDescent="0.2">
      <c r="A69" s="20">
        <v>66</v>
      </c>
      <c r="B69" s="19" t="s">
        <v>110</v>
      </c>
      <c r="C69" s="19" t="s">
        <v>171</v>
      </c>
      <c r="D69" s="19" t="s">
        <v>207</v>
      </c>
      <c r="E69" s="21"/>
      <c r="F69" s="1"/>
      <c r="G69" s="1"/>
      <c r="H69" s="1"/>
      <c r="I69" s="1"/>
      <c r="J69" s="1"/>
      <c r="K69" s="1"/>
      <c r="L69" s="1"/>
      <c r="M69" s="1"/>
      <c r="N69" s="1"/>
      <c r="O69" s="1"/>
      <c r="P69" s="1"/>
      <c r="Q69" s="1"/>
      <c r="R69" s="1"/>
      <c r="S69" s="1"/>
    </row>
    <row r="70" spans="1:19" x14ac:dyDescent="0.2">
      <c r="A70" s="20">
        <v>67</v>
      </c>
      <c r="B70" s="19" t="s">
        <v>111</v>
      </c>
      <c r="C70" s="19" t="s">
        <v>171</v>
      </c>
      <c r="D70" s="19" t="s">
        <v>204</v>
      </c>
      <c r="E70" s="21"/>
      <c r="F70" s="1"/>
      <c r="G70" s="1"/>
      <c r="H70" s="1"/>
      <c r="I70" s="1"/>
      <c r="J70" s="1"/>
      <c r="K70" s="1"/>
      <c r="L70" s="1"/>
      <c r="M70" s="1"/>
      <c r="N70" s="1"/>
      <c r="O70" s="1"/>
      <c r="P70" s="1"/>
      <c r="Q70" s="1"/>
      <c r="R70" s="1"/>
      <c r="S70" s="1"/>
    </row>
    <row r="71" spans="1:19" x14ac:dyDescent="0.2">
      <c r="A71" s="20">
        <v>68</v>
      </c>
      <c r="B71" s="19" t="s">
        <v>112</v>
      </c>
      <c r="C71" s="19" t="s">
        <v>171</v>
      </c>
      <c r="D71" s="19" t="s">
        <v>204</v>
      </c>
      <c r="E71" s="21"/>
      <c r="F71" s="1"/>
      <c r="G71" s="1"/>
      <c r="H71" s="1"/>
      <c r="I71" s="1"/>
      <c r="J71" s="1"/>
      <c r="K71" s="1"/>
      <c r="L71" s="1"/>
      <c r="M71" s="1"/>
      <c r="N71" s="1"/>
      <c r="O71" s="1"/>
      <c r="P71" s="1"/>
      <c r="Q71" s="1"/>
      <c r="R71" s="1"/>
      <c r="S71" s="1"/>
    </row>
    <row r="72" spans="1:19" x14ac:dyDescent="0.2">
      <c r="A72" s="20">
        <v>69</v>
      </c>
      <c r="B72" s="19" t="s">
        <v>259</v>
      </c>
      <c r="C72" s="19" t="s">
        <v>172</v>
      </c>
      <c r="D72" s="19" t="s">
        <v>202</v>
      </c>
      <c r="E72" s="21"/>
      <c r="F72" s="1"/>
      <c r="G72" s="1"/>
      <c r="H72" s="1"/>
      <c r="I72" s="1"/>
      <c r="J72" s="1"/>
      <c r="K72" s="1"/>
      <c r="L72" s="1"/>
      <c r="M72" s="1"/>
      <c r="N72" s="1"/>
      <c r="O72" s="1"/>
      <c r="P72" s="1"/>
      <c r="Q72" s="1"/>
      <c r="R72" s="1"/>
      <c r="S72" s="1"/>
    </row>
    <row r="73" spans="1:19" x14ac:dyDescent="0.2">
      <c r="A73" s="20">
        <v>70</v>
      </c>
      <c r="B73" s="19" t="s">
        <v>113</v>
      </c>
      <c r="C73" s="25" t="s">
        <v>171</v>
      </c>
      <c r="D73" s="25" t="s">
        <v>173</v>
      </c>
      <c r="E73" s="21"/>
      <c r="F73" s="1"/>
      <c r="G73" s="1"/>
      <c r="H73" s="1"/>
      <c r="I73" s="1"/>
      <c r="J73" s="1"/>
      <c r="K73" s="1"/>
      <c r="L73" s="1"/>
      <c r="M73" s="1"/>
      <c r="N73" s="1"/>
      <c r="O73" s="1"/>
      <c r="P73" s="1"/>
      <c r="Q73" s="1"/>
      <c r="R73" s="1"/>
      <c r="S73" s="1"/>
    </row>
    <row r="74" spans="1:19" x14ac:dyDescent="0.2">
      <c r="A74" s="20">
        <v>71</v>
      </c>
      <c r="B74" s="19" t="s">
        <v>114</v>
      </c>
      <c r="C74" s="19" t="s">
        <v>171</v>
      </c>
      <c r="D74" s="19" t="s">
        <v>205</v>
      </c>
      <c r="E74" s="21"/>
      <c r="F74" s="1"/>
      <c r="G74" s="1"/>
      <c r="H74" s="1"/>
      <c r="I74" s="1"/>
      <c r="J74" s="1"/>
      <c r="K74" s="1"/>
      <c r="L74" s="1"/>
      <c r="M74" s="1"/>
      <c r="N74" s="1"/>
      <c r="O74" s="1"/>
      <c r="P74" s="1"/>
      <c r="Q74" s="1"/>
      <c r="R74" s="1"/>
      <c r="S74" s="1"/>
    </row>
    <row r="75" spans="1:19" x14ac:dyDescent="0.2">
      <c r="A75" s="20">
        <v>72</v>
      </c>
      <c r="B75" s="19" t="s">
        <v>115</v>
      </c>
      <c r="C75" s="19" t="s">
        <v>171</v>
      </c>
      <c r="D75" s="19" t="s">
        <v>174</v>
      </c>
      <c r="E75" s="21"/>
      <c r="F75" s="1"/>
      <c r="G75" s="1"/>
      <c r="H75" s="1"/>
      <c r="I75" s="1"/>
      <c r="J75" s="1"/>
      <c r="K75" s="1"/>
      <c r="L75" s="1"/>
      <c r="M75" s="1"/>
      <c r="N75" s="1"/>
      <c r="O75" s="1"/>
      <c r="P75" s="1"/>
      <c r="Q75" s="1"/>
      <c r="R75" s="1"/>
      <c r="S75" s="1"/>
    </row>
    <row r="76" spans="1:19" x14ac:dyDescent="0.2">
      <c r="A76" s="20">
        <v>73</v>
      </c>
      <c r="B76" s="19" t="s">
        <v>116</v>
      </c>
      <c r="C76" s="19" t="s">
        <v>171</v>
      </c>
      <c r="D76" s="19" t="s">
        <v>174</v>
      </c>
      <c r="E76" s="21"/>
      <c r="F76" s="1"/>
      <c r="G76" s="1"/>
      <c r="H76" s="1"/>
      <c r="I76" s="1"/>
      <c r="J76" s="1"/>
      <c r="K76" s="1"/>
      <c r="L76" s="1"/>
      <c r="M76" s="1"/>
      <c r="N76" s="1"/>
      <c r="O76" s="1"/>
      <c r="P76" s="1"/>
      <c r="Q76" s="1"/>
      <c r="R76" s="1"/>
      <c r="S76" s="1"/>
    </row>
    <row r="77" spans="1:19" x14ac:dyDescent="0.2">
      <c r="A77" s="20">
        <v>74</v>
      </c>
      <c r="B77" s="19" t="s">
        <v>117</v>
      </c>
      <c r="C77" s="19" t="s">
        <v>171</v>
      </c>
      <c r="D77" s="19" t="s">
        <v>173</v>
      </c>
      <c r="E77" s="21"/>
      <c r="F77" s="1"/>
      <c r="G77" s="1"/>
      <c r="H77" s="1"/>
      <c r="I77" s="1"/>
      <c r="J77" s="1"/>
      <c r="K77" s="1"/>
      <c r="L77" s="1"/>
      <c r="M77" s="1"/>
      <c r="N77" s="1"/>
      <c r="O77" s="1"/>
      <c r="P77" s="1"/>
      <c r="Q77" s="1"/>
      <c r="R77" s="1"/>
      <c r="S77" s="1"/>
    </row>
    <row r="78" spans="1:19" x14ac:dyDescent="0.2">
      <c r="A78" s="20">
        <v>75</v>
      </c>
      <c r="B78" s="1" t="s">
        <v>175</v>
      </c>
      <c r="C78" s="1" t="s">
        <v>172</v>
      </c>
      <c r="D78" s="1" t="s">
        <v>174</v>
      </c>
      <c r="E78" s="21"/>
      <c r="F78" s="1"/>
      <c r="G78" s="1"/>
      <c r="H78" s="1"/>
      <c r="I78" s="1"/>
      <c r="J78" s="1"/>
      <c r="K78" s="1"/>
      <c r="L78" s="1"/>
      <c r="M78" s="1"/>
      <c r="N78" s="1"/>
      <c r="O78" s="1"/>
      <c r="P78" s="1"/>
      <c r="Q78" s="1"/>
      <c r="R78" s="1"/>
      <c r="S78" s="1"/>
    </row>
    <row r="79" spans="1:19" x14ac:dyDescent="0.2">
      <c r="A79" s="1">
        <v>76</v>
      </c>
      <c r="B79" s="23" t="s">
        <v>176</v>
      </c>
      <c r="C79" s="24" t="s">
        <v>171</v>
      </c>
      <c r="D79" s="24" t="s">
        <v>204</v>
      </c>
      <c r="E79" s="1"/>
      <c r="F79" s="1"/>
      <c r="G79" s="1"/>
      <c r="H79" s="1"/>
      <c r="I79" s="1"/>
      <c r="J79" s="1"/>
      <c r="K79" s="1"/>
      <c r="L79" s="1"/>
      <c r="M79" s="1"/>
      <c r="N79" s="1"/>
      <c r="O79" s="1"/>
      <c r="P79" s="1"/>
      <c r="Q79" s="1"/>
      <c r="R79" s="1"/>
      <c r="S79" s="1"/>
    </row>
    <row r="80" spans="1:19" x14ac:dyDescent="0.2">
      <c r="A80" s="1">
        <v>77</v>
      </c>
      <c r="B80" s="18" t="s">
        <v>177</v>
      </c>
      <c r="C80" s="1" t="s">
        <v>171</v>
      </c>
      <c r="D80" s="1" t="s">
        <v>203</v>
      </c>
      <c r="E80" s="1"/>
      <c r="F80" s="1"/>
      <c r="G80" s="1"/>
      <c r="H80" s="1"/>
      <c r="I80" s="1"/>
      <c r="J80" s="1"/>
      <c r="K80" s="1"/>
      <c r="L80" s="1"/>
      <c r="M80" s="1"/>
      <c r="N80" s="1"/>
      <c r="O80" s="1"/>
      <c r="P80" s="1"/>
      <c r="Q80" s="1"/>
      <c r="R80" s="1"/>
      <c r="S80" s="1"/>
    </row>
    <row r="81" spans="1:19" x14ac:dyDescent="0.2">
      <c r="A81" s="1">
        <v>78</v>
      </c>
      <c r="B81" s="18" t="s">
        <v>178</v>
      </c>
      <c r="C81" s="14" t="s">
        <v>171</v>
      </c>
      <c r="D81" s="14" t="s">
        <v>207</v>
      </c>
      <c r="E81" s="1"/>
      <c r="F81" s="1"/>
      <c r="G81" s="1"/>
      <c r="H81" s="1"/>
      <c r="I81" s="1"/>
      <c r="J81" s="1"/>
      <c r="K81" s="1"/>
      <c r="L81" s="1"/>
      <c r="M81" s="1"/>
      <c r="N81" s="1"/>
      <c r="O81" s="1"/>
      <c r="P81" s="1"/>
      <c r="Q81" s="1"/>
      <c r="R81" s="1"/>
      <c r="S81" s="1"/>
    </row>
    <row r="82" spans="1:19" x14ac:dyDescent="0.2">
      <c r="A82" s="1">
        <v>79</v>
      </c>
      <c r="B82" s="18" t="s">
        <v>179</v>
      </c>
      <c r="C82" s="1" t="s">
        <v>171</v>
      </c>
      <c r="D82" s="1" t="s">
        <v>204</v>
      </c>
      <c r="E82" s="1"/>
      <c r="F82" s="1"/>
      <c r="G82" s="1"/>
      <c r="H82" s="1"/>
      <c r="I82" s="1"/>
      <c r="J82" s="1"/>
      <c r="K82" s="1"/>
      <c r="L82" s="1"/>
      <c r="M82" s="1"/>
      <c r="N82" s="1"/>
      <c r="O82" s="1"/>
      <c r="P82" s="1"/>
      <c r="Q82" s="1"/>
      <c r="R82" s="1"/>
      <c r="S82" s="1"/>
    </row>
    <row r="83" spans="1:19" x14ac:dyDescent="0.2">
      <c r="A83" s="1">
        <v>80</v>
      </c>
      <c r="B83" s="18" t="s">
        <v>180</v>
      </c>
      <c r="C83" s="14" t="s">
        <v>171</v>
      </c>
      <c r="D83" s="14" t="s">
        <v>204</v>
      </c>
      <c r="E83" s="1"/>
      <c r="F83" s="1"/>
      <c r="G83" s="1"/>
      <c r="H83" s="1"/>
      <c r="I83" s="1"/>
      <c r="J83" s="1"/>
      <c r="K83" s="1"/>
      <c r="L83" s="1"/>
      <c r="M83" s="1"/>
      <c r="N83" s="1"/>
      <c r="O83" s="1"/>
      <c r="P83" s="1"/>
      <c r="Q83" s="1"/>
      <c r="R83" s="1"/>
      <c r="S83" s="1"/>
    </row>
    <row r="84" spans="1:19" x14ac:dyDescent="0.2">
      <c r="A84" s="1">
        <v>81</v>
      </c>
      <c r="B84" s="18" t="s">
        <v>181</v>
      </c>
      <c r="C84" s="14" t="s">
        <v>171</v>
      </c>
      <c r="D84" s="14" t="s">
        <v>204</v>
      </c>
      <c r="E84" s="1"/>
      <c r="F84" s="1"/>
      <c r="G84" s="1"/>
      <c r="H84" s="1"/>
      <c r="I84" s="1"/>
      <c r="J84" s="1"/>
      <c r="K84" s="1"/>
      <c r="L84" s="1"/>
      <c r="M84" s="1"/>
      <c r="N84" s="1"/>
      <c r="O84" s="1"/>
      <c r="P84" s="1"/>
      <c r="Q84" s="1"/>
      <c r="R84" s="1"/>
      <c r="S84" s="1"/>
    </row>
    <row r="85" spans="1:19" x14ac:dyDescent="0.2">
      <c r="A85" s="1">
        <v>82</v>
      </c>
      <c r="B85" s="18" t="s">
        <v>182</v>
      </c>
      <c r="C85" s="14" t="s">
        <v>171</v>
      </c>
      <c r="D85" s="14" t="s">
        <v>206</v>
      </c>
      <c r="E85" s="1"/>
      <c r="F85" s="1"/>
      <c r="G85" s="1"/>
      <c r="H85" s="1"/>
      <c r="I85" s="1"/>
      <c r="J85" s="1"/>
      <c r="K85" s="1"/>
      <c r="L85" s="1"/>
      <c r="M85" s="1"/>
      <c r="N85" s="1"/>
      <c r="O85" s="1"/>
      <c r="P85" s="1"/>
      <c r="Q85" s="1"/>
      <c r="R85" s="1"/>
      <c r="S85" s="1"/>
    </row>
    <row r="86" spans="1:19" x14ac:dyDescent="0.2">
      <c r="A86" s="1">
        <v>83</v>
      </c>
      <c r="B86" s="18" t="s">
        <v>183</v>
      </c>
      <c r="C86" s="1" t="s">
        <v>171</v>
      </c>
      <c r="D86" s="1" t="s">
        <v>205</v>
      </c>
      <c r="E86" s="1"/>
      <c r="F86" s="1"/>
      <c r="G86" s="1"/>
      <c r="H86" s="1"/>
      <c r="I86" s="1"/>
      <c r="J86" s="1"/>
      <c r="K86" s="1"/>
      <c r="L86" s="1"/>
      <c r="M86" s="1"/>
      <c r="N86" s="1"/>
      <c r="O86" s="1"/>
      <c r="P86" s="1"/>
      <c r="Q86" s="1"/>
      <c r="R86" s="1"/>
      <c r="S86" s="1"/>
    </row>
    <row r="87" spans="1:19" x14ac:dyDescent="0.2">
      <c r="A87" s="1">
        <v>84</v>
      </c>
      <c r="B87" s="18" t="s">
        <v>184</v>
      </c>
      <c r="C87" s="1" t="s">
        <v>171</v>
      </c>
      <c r="D87" s="1" t="s">
        <v>204</v>
      </c>
      <c r="E87" s="1"/>
      <c r="F87" s="1"/>
      <c r="G87" s="1"/>
      <c r="H87" s="1"/>
      <c r="I87" s="1"/>
      <c r="J87" s="1"/>
      <c r="K87" s="1"/>
      <c r="L87" s="1"/>
      <c r="M87" s="1"/>
      <c r="N87" s="1"/>
      <c r="O87" s="1"/>
      <c r="P87" s="1"/>
      <c r="Q87" s="1"/>
      <c r="R87" s="1"/>
      <c r="S87" s="1"/>
    </row>
    <row r="88" spans="1:19" x14ac:dyDescent="0.2">
      <c r="A88" s="1">
        <v>85</v>
      </c>
      <c r="B88" s="18" t="s">
        <v>185</v>
      </c>
      <c r="C88" s="14" t="s">
        <v>171</v>
      </c>
      <c r="D88" s="14" t="s">
        <v>204</v>
      </c>
      <c r="E88" s="1"/>
      <c r="F88" s="1"/>
      <c r="G88" s="1"/>
      <c r="H88" s="1"/>
      <c r="I88" s="1"/>
      <c r="J88" s="1"/>
      <c r="K88" s="1"/>
      <c r="L88" s="1"/>
      <c r="M88" s="1"/>
      <c r="N88" s="1"/>
      <c r="O88" s="1"/>
      <c r="P88" s="1"/>
      <c r="Q88" s="1"/>
      <c r="R88" s="1"/>
      <c r="S88" s="1"/>
    </row>
    <row r="89" spans="1:19" x14ac:dyDescent="0.2">
      <c r="A89" s="1">
        <v>86</v>
      </c>
      <c r="B89" s="18" t="s">
        <v>186</v>
      </c>
      <c r="C89" s="14" t="s">
        <v>171</v>
      </c>
      <c r="D89" s="14" t="s">
        <v>210</v>
      </c>
      <c r="E89" s="1"/>
      <c r="F89" s="1"/>
      <c r="G89" s="1"/>
      <c r="H89" s="1"/>
      <c r="I89" s="1"/>
      <c r="J89" s="1"/>
      <c r="K89" s="1"/>
      <c r="L89" s="1"/>
      <c r="M89" s="1"/>
      <c r="N89" s="1"/>
      <c r="O89" s="1"/>
      <c r="P89" s="1"/>
      <c r="Q89" s="1"/>
      <c r="R89" s="1"/>
      <c r="S89" s="1"/>
    </row>
    <row r="90" spans="1:19" x14ac:dyDescent="0.2">
      <c r="A90" s="1">
        <v>87</v>
      </c>
      <c r="B90" s="18" t="s">
        <v>187</v>
      </c>
      <c r="C90" s="1" t="s">
        <v>171</v>
      </c>
      <c r="D90" s="1" t="s">
        <v>204</v>
      </c>
      <c r="E90" s="1"/>
      <c r="F90" s="1"/>
      <c r="G90" s="1"/>
      <c r="H90" s="1"/>
      <c r="I90" s="1"/>
      <c r="J90" s="1"/>
      <c r="K90" s="1"/>
      <c r="L90" s="1"/>
      <c r="M90" s="1"/>
      <c r="N90" s="1"/>
      <c r="O90" s="1"/>
      <c r="P90" s="1"/>
      <c r="Q90" s="1"/>
      <c r="R90" s="1"/>
      <c r="S90" s="1"/>
    </row>
    <row r="91" spans="1:19" x14ac:dyDescent="0.2">
      <c r="A91" s="1">
        <v>88</v>
      </c>
      <c r="B91" s="18" t="s">
        <v>188</v>
      </c>
      <c r="C91" s="14" t="s">
        <v>171</v>
      </c>
      <c r="D91" s="14" t="s">
        <v>204</v>
      </c>
      <c r="E91" s="1"/>
      <c r="F91" s="1"/>
      <c r="G91" s="1"/>
      <c r="H91" s="1"/>
      <c r="I91" s="1"/>
      <c r="J91" s="1"/>
      <c r="K91" s="1"/>
      <c r="L91" s="1"/>
      <c r="M91" s="1"/>
      <c r="N91" s="1"/>
      <c r="O91" s="1"/>
      <c r="P91" s="1"/>
      <c r="Q91" s="1"/>
      <c r="R91" s="1"/>
      <c r="S91" s="1"/>
    </row>
    <row r="92" spans="1:19" x14ac:dyDescent="0.2">
      <c r="A92" s="1">
        <v>89</v>
      </c>
      <c r="B92" s="18" t="s">
        <v>189</v>
      </c>
      <c r="C92" s="1" t="s">
        <v>171</v>
      </c>
      <c r="D92" s="1" t="s">
        <v>233</v>
      </c>
      <c r="E92" s="1"/>
      <c r="F92" s="1"/>
      <c r="G92" s="1"/>
      <c r="H92" s="1"/>
      <c r="I92" s="1"/>
      <c r="J92" s="1"/>
      <c r="K92" s="1"/>
      <c r="L92" s="1"/>
      <c r="M92" s="1"/>
      <c r="N92" s="1"/>
      <c r="O92" s="1"/>
      <c r="P92" s="1"/>
      <c r="Q92" s="1"/>
      <c r="R92" s="1"/>
      <c r="S92" s="1"/>
    </row>
    <row r="93" spans="1:19" x14ac:dyDescent="0.2">
      <c r="A93" s="1">
        <v>90</v>
      </c>
      <c r="B93" s="18" t="s">
        <v>190</v>
      </c>
      <c r="C93" s="1" t="s">
        <v>171</v>
      </c>
      <c r="D93" s="1" t="s">
        <v>174</v>
      </c>
      <c r="E93" s="1"/>
      <c r="F93" s="1"/>
      <c r="G93" s="1"/>
      <c r="H93" s="1"/>
      <c r="I93" s="1"/>
      <c r="J93" s="1"/>
      <c r="K93" s="1"/>
      <c r="L93" s="1"/>
      <c r="M93" s="1"/>
      <c r="N93" s="1"/>
      <c r="O93" s="1"/>
      <c r="P93" s="1"/>
      <c r="Q93" s="1"/>
      <c r="R93" s="1"/>
      <c r="S93" s="1"/>
    </row>
    <row r="94" spans="1:19" x14ac:dyDescent="0.2">
      <c r="A94" s="1">
        <v>91</v>
      </c>
      <c r="B94" s="18" t="s">
        <v>191</v>
      </c>
      <c r="C94" s="1" t="s">
        <v>172</v>
      </c>
      <c r="D94" s="1" t="s">
        <v>209</v>
      </c>
      <c r="E94" s="1"/>
      <c r="F94" s="1"/>
      <c r="G94" s="1"/>
      <c r="H94" s="1"/>
      <c r="I94" s="1"/>
      <c r="J94" s="1"/>
      <c r="K94" s="1"/>
      <c r="L94" s="1"/>
      <c r="M94" s="1"/>
      <c r="N94" s="1"/>
      <c r="O94" s="1"/>
      <c r="P94" s="1"/>
      <c r="Q94" s="1"/>
      <c r="R94" s="1"/>
      <c r="S94" s="1"/>
    </row>
    <row r="95" spans="1:19" x14ac:dyDescent="0.2">
      <c r="A95" s="1">
        <v>92</v>
      </c>
      <c r="B95" s="18" t="s">
        <v>192</v>
      </c>
      <c r="C95" s="1" t="s">
        <v>171</v>
      </c>
      <c r="D95" s="1" t="s">
        <v>174</v>
      </c>
      <c r="E95" s="1"/>
      <c r="F95" s="1"/>
      <c r="G95" s="1"/>
      <c r="H95" s="1"/>
      <c r="I95" s="1"/>
      <c r="J95" s="1"/>
      <c r="K95" s="1"/>
      <c r="L95" s="1"/>
      <c r="M95" s="1"/>
      <c r="N95" s="1"/>
      <c r="O95" s="1"/>
      <c r="P95" s="1"/>
      <c r="Q95" s="1"/>
      <c r="R95" s="1"/>
      <c r="S95" s="1"/>
    </row>
    <row r="96" spans="1:19" x14ac:dyDescent="0.2">
      <c r="A96" s="1">
        <v>93</v>
      </c>
      <c r="B96" s="18" t="s">
        <v>193</v>
      </c>
      <c r="C96" s="14" t="s">
        <v>171</v>
      </c>
      <c r="D96" s="14" t="s">
        <v>204</v>
      </c>
      <c r="E96" s="1"/>
      <c r="F96" s="1"/>
      <c r="G96" s="1"/>
      <c r="H96" s="1"/>
      <c r="I96" s="1"/>
      <c r="J96" s="1"/>
      <c r="K96" s="1"/>
      <c r="L96" s="1"/>
      <c r="M96" s="1"/>
      <c r="N96" s="1"/>
      <c r="O96" s="1"/>
      <c r="P96" s="1"/>
      <c r="Q96" s="1"/>
      <c r="R96" s="1"/>
      <c r="S96" s="1"/>
    </row>
    <row r="97" spans="1:19" x14ac:dyDescent="0.2">
      <c r="A97" s="1">
        <v>94</v>
      </c>
      <c r="B97" s="18" t="s">
        <v>194</v>
      </c>
      <c r="C97" s="14" t="s">
        <v>171</v>
      </c>
      <c r="D97" s="14" t="s">
        <v>211</v>
      </c>
      <c r="E97" s="1"/>
      <c r="F97" s="1"/>
      <c r="G97" s="1"/>
      <c r="H97" s="1"/>
      <c r="I97" s="1"/>
      <c r="J97" s="1"/>
      <c r="K97" s="1"/>
      <c r="L97" s="1"/>
      <c r="M97" s="1"/>
      <c r="N97" s="1"/>
      <c r="O97" s="1"/>
      <c r="P97" s="1"/>
      <c r="Q97" s="1"/>
      <c r="R97" s="1"/>
      <c r="S97" s="1"/>
    </row>
    <row r="98" spans="1:19" x14ac:dyDescent="0.2">
      <c r="A98" s="1">
        <v>95</v>
      </c>
      <c r="B98" s="18" t="s">
        <v>195</v>
      </c>
      <c r="C98" s="14" t="s">
        <v>172</v>
      </c>
      <c r="D98" s="14" t="s">
        <v>174</v>
      </c>
      <c r="E98" s="1"/>
      <c r="F98" s="1"/>
      <c r="G98" s="1"/>
      <c r="H98" s="1"/>
      <c r="I98" s="1"/>
      <c r="J98" s="1"/>
      <c r="K98" s="1"/>
      <c r="L98" s="1"/>
      <c r="M98" s="1"/>
      <c r="N98" s="1"/>
      <c r="O98" s="1"/>
      <c r="P98" s="1"/>
      <c r="Q98" s="1"/>
      <c r="R98" s="1"/>
      <c r="S98" s="1"/>
    </row>
    <row r="99" spans="1:19" x14ac:dyDescent="0.2">
      <c r="A99" s="1">
        <v>96</v>
      </c>
      <c r="B99" s="18" t="s">
        <v>196</v>
      </c>
      <c r="C99" s="14" t="s">
        <v>172</v>
      </c>
      <c r="D99" s="14" t="s">
        <v>174</v>
      </c>
      <c r="E99" s="1"/>
      <c r="F99" s="1"/>
      <c r="G99" s="1"/>
      <c r="H99" s="1"/>
      <c r="I99" s="1"/>
      <c r="J99" s="1"/>
      <c r="K99" s="1"/>
      <c r="L99" s="1"/>
      <c r="M99" s="1"/>
      <c r="N99" s="1"/>
      <c r="O99" s="1"/>
      <c r="P99" s="1"/>
      <c r="Q99" s="1"/>
      <c r="R99" s="1"/>
      <c r="S99" s="1"/>
    </row>
    <row r="100" spans="1:19" x14ac:dyDescent="0.2">
      <c r="A100" s="1">
        <v>97</v>
      </c>
      <c r="B100" s="18" t="s">
        <v>197</v>
      </c>
      <c r="C100" s="1" t="s">
        <v>171</v>
      </c>
      <c r="D100" s="1" t="s">
        <v>210</v>
      </c>
      <c r="E100" s="1"/>
      <c r="F100" s="1"/>
      <c r="G100" s="1"/>
      <c r="H100" s="1"/>
      <c r="I100" s="1"/>
      <c r="J100" s="1"/>
      <c r="K100" s="1"/>
      <c r="L100" s="1"/>
      <c r="M100" s="1"/>
      <c r="N100" s="1"/>
      <c r="O100" s="1"/>
      <c r="P100" s="1"/>
      <c r="Q100" s="1"/>
      <c r="R100" s="1"/>
      <c r="S100" s="1"/>
    </row>
    <row r="101" spans="1:19" x14ac:dyDescent="0.2">
      <c r="A101" s="1">
        <v>98</v>
      </c>
      <c r="B101" s="18" t="s">
        <v>198</v>
      </c>
      <c r="C101" s="14" t="s">
        <v>171</v>
      </c>
      <c r="D101" s="14" t="s">
        <v>204</v>
      </c>
      <c r="E101" s="1"/>
      <c r="F101" s="1"/>
      <c r="G101" s="1"/>
      <c r="H101" s="1"/>
      <c r="I101" s="1"/>
      <c r="J101" s="1"/>
      <c r="K101" s="1"/>
      <c r="L101" s="1"/>
      <c r="M101" s="1"/>
      <c r="N101" s="1"/>
      <c r="O101" s="1"/>
      <c r="P101" s="1"/>
      <c r="Q101" s="1"/>
      <c r="R101" s="1"/>
      <c r="S101" s="1"/>
    </row>
    <row r="102" spans="1:19" x14ac:dyDescent="0.2">
      <c r="A102" s="1">
        <v>99</v>
      </c>
      <c r="B102" s="18" t="s">
        <v>199</v>
      </c>
      <c r="C102" s="14" t="s">
        <v>171</v>
      </c>
      <c r="D102" s="14" t="s">
        <v>204</v>
      </c>
      <c r="E102" s="1"/>
      <c r="F102" s="1"/>
      <c r="G102" s="1"/>
      <c r="H102" s="1"/>
      <c r="I102" s="1"/>
      <c r="J102" s="1"/>
      <c r="K102" s="1"/>
      <c r="L102" s="1"/>
      <c r="M102" s="1"/>
      <c r="N102" s="1"/>
      <c r="O102" s="1"/>
      <c r="P102" s="1"/>
      <c r="Q102" s="1"/>
      <c r="R102" s="1"/>
      <c r="S102" s="1"/>
    </row>
    <row r="103" spans="1:19" x14ac:dyDescent="0.2">
      <c r="A103" s="1">
        <v>100</v>
      </c>
      <c r="B103" s="14" t="s">
        <v>200</v>
      </c>
      <c r="C103" s="14" t="s">
        <v>171</v>
      </c>
      <c r="D103" s="14" t="s">
        <v>202</v>
      </c>
      <c r="E103" s="1"/>
      <c r="F103" s="1"/>
      <c r="G103" s="1"/>
      <c r="H103" s="1"/>
      <c r="I103" s="1"/>
      <c r="J103" s="1"/>
      <c r="K103" s="1"/>
      <c r="L103" s="1"/>
      <c r="M103" s="1"/>
      <c r="N103" s="1"/>
      <c r="O103" s="1"/>
      <c r="P103" s="1"/>
      <c r="Q103" s="1"/>
      <c r="R103" s="1"/>
      <c r="S103" s="1"/>
    </row>
    <row r="104" spans="1:19" x14ac:dyDescent="0.2">
      <c r="A104" s="14">
        <v>101</v>
      </c>
      <c r="B104" s="15" t="s">
        <v>161</v>
      </c>
      <c r="C104" s="26" t="s">
        <v>171</v>
      </c>
      <c r="D104" s="26" t="s">
        <v>233</v>
      </c>
      <c r="E104" s="1"/>
      <c r="F104" s="1"/>
      <c r="G104" s="1"/>
      <c r="H104" s="1"/>
      <c r="I104" s="1"/>
      <c r="J104" s="1"/>
      <c r="K104" s="1"/>
      <c r="L104" s="1"/>
      <c r="M104" s="1"/>
      <c r="N104" s="1">
        <v>1</v>
      </c>
      <c r="O104" s="1" t="s">
        <v>146</v>
      </c>
      <c r="P104" s="1" t="s">
        <v>162</v>
      </c>
      <c r="Q104" s="1" t="s">
        <v>122</v>
      </c>
      <c r="R104" s="1" t="s">
        <v>146</v>
      </c>
      <c r="S104" s="1"/>
    </row>
    <row r="105" spans="1:19" x14ac:dyDescent="0.2">
      <c r="A105" s="14">
        <v>102</v>
      </c>
      <c r="B105" s="15"/>
      <c r="C105" s="15"/>
      <c r="D105" s="15"/>
      <c r="E105" s="1"/>
      <c r="F105" s="1"/>
      <c r="G105" s="1"/>
      <c r="H105" s="1"/>
      <c r="I105" s="1"/>
      <c r="J105" s="1"/>
      <c r="K105" s="1"/>
      <c r="L105" s="1"/>
      <c r="M105" s="1"/>
      <c r="N105" s="1"/>
      <c r="O105" s="1"/>
      <c r="P105" s="1"/>
      <c r="Q105" s="1"/>
      <c r="R105" s="1"/>
      <c r="S105" s="1"/>
    </row>
    <row r="106" spans="1:19" x14ac:dyDescent="0.2">
      <c r="A106" s="14">
        <v>103</v>
      </c>
      <c r="B106" s="15"/>
      <c r="C106" s="15"/>
      <c r="D106" s="15"/>
      <c r="E106" s="1"/>
      <c r="F106" s="1"/>
      <c r="G106" s="1"/>
      <c r="H106" s="1"/>
      <c r="I106" s="1"/>
      <c r="J106" s="1"/>
      <c r="K106" s="1"/>
      <c r="L106" s="1"/>
      <c r="M106" s="1"/>
      <c r="N106" s="1"/>
      <c r="O106" s="1"/>
      <c r="P106" s="1"/>
      <c r="Q106" s="1"/>
      <c r="R106" s="1"/>
      <c r="S106" s="1"/>
    </row>
    <row r="107" spans="1:19" x14ac:dyDescent="0.2">
      <c r="A107" s="14">
        <v>104</v>
      </c>
      <c r="B107" s="15"/>
      <c r="C107" s="15"/>
      <c r="D107" s="15"/>
      <c r="E107" s="1"/>
      <c r="F107" s="1"/>
      <c r="G107" s="1"/>
      <c r="H107" s="1"/>
      <c r="I107" s="1"/>
      <c r="J107" s="1"/>
      <c r="K107" s="1"/>
      <c r="L107" s="1"/>
      <c r="M107" s="1"/>
      <c r="N107" s="1"/>
      <c r="O107" s="1"/>
      <c r="P107" s="1"/>
      <c r="Q107" s="1"/>
      <c r="R107" s="1"/>
      <c r="S107" s="1"/>
    </row>
    <row r="108" spans="1:19" x14ac:dyDescent="0.2">
      <c r="A108" s="14">
        <v>105</v>
      </c>
      <c r="B108" s="15"/>
      <c r="C108" s="15"/>
      <c r="D108" s="15"/>
      <c r="E108" s="1"/>
      <c r="F108" s="1"/>
      <c r="G108" s="1"/>
      <c r="H108" s="1"/>
      <c r="I108" s="1"/>
      <c r="J108" s="1"/>
      <c r="K108" s="1"/>
      <c r="L108" s="1"/>
      <c r="M108" s="1"/>
      <c r="N108" s="1"/>
      <c r="O108" s="1"/>
      <c r="P108" s="1"/>
      <c r="Q108" s="1"/>
      <c r="R108" s="1"/>
      <c r="S108" s="1"/>
    </row>
    <row r="109" spans="1:19" x14ac:dyDescent="0.2">
      <c r="A109" s="14">
        <v>106</v>
      </c>
      <c r="B109" s="15"/>
      <c r="C109" s="15"/>
      <c r="D109" s="15"/>
      <c r="E109" s="1"/>
      <c r="F109" s="1"/>
      <c r="G109" s="1"/>
      <c r="H109" s="1"/>
      <c r="I109" s="1"/>
      <c r="J109" s="1"/>
      <c r="K109" s="1"/>
      <c r="L109" s="1"/>
      <c r="M109" s="1"/>
      <c r="N109" s="1"/>
      <c r="O109" s="1"/>
      <c r="P109" s="1"/>
      <c r="Q109" s="1"/>
      <c r="R109" s="1"/>
      <c r="S109" s="1"/>
    </row>
    <row r="110" spans="1:19" x14ac:dyDescent="0.2">
      <c r="A110" s="14">
        <v>107</v>
      </c>
      <c r="B110" s="15"/>
      <c r="C110" s="15"/>
      <c r="D110" s="15"/>
      <c r="E110" s="1"/>
      <c r="F110" s="1"/>
      <c r="G110" s="1"/>
      <c r="H110" s="1"/>
      <c r="I110" s="1"/>
      <c r="J110" s="1"/>
      <c r="K110" s="1"/>
      <c r="L110" s="1"/>
      <c r="M110" s="1"/>
      <c r="N110" s="1"/>
      <c r="O110" s="1"/>
      <c r="P110" s="1"/>
      <c r="Q110" s="1"/>
      <c r="R110" s="1"/>
      <c r="S110" s="1"/>
    </row>
    <row r="111" spans="1:19" x14ac:dyDescent="0.2">
      <c r="A111" s="14">
        <v>108</v>
      </c>
      <c r="B111" s="15"/>
      <c r="C111" s="15"/>
      <c r="D111" s="15"/>
      <c r="E111" s="1"/>
      <c r="F111" s="1"/>
      <c r="G111" s="1"/>
      <c r="H111" s="1"/>
      <c r="I111" s="1"/>
      <c r="J111" s="1"/>
      <c r="K111" s="1"/>
      <c r="L111" s="1"/>
      <c r="M111" s="1"/>
      <c r="N111" s="1"/>
      <c r="O111" s="1"/>
      <c r="P111" s="1"/>
      <c r="Q111" s="1"/>
      <c r="R111" s="1"/>
      <c r="S111" s="1"/>
    </row>
    <row r="112" spans="1:19" x14ac:dyDescent="0.2">
      <c r="A112" s="14">
        <v>109</v>
      </c>
      <c r="B112" s="15"/>
      <c r="C112" s="15"/>
      <c r="D112" s="15"/>
      <c r="E112" s="1"/>
      <c r="F112" s="1"/>
      <c r="G112" s="1"/>
      <c r="H112" s="1"/>
      <c r="I112" s="1"/>
      <c r="J112" s="1"/>
      <c r="K112" s="1"/>
      <c r="L112" s="1"/>
      <c r="M112" s="1"/>
      <c r="N112" s="1"/>
      <c r="O112" s="1"/>
      <c r="P112" s="1"/>
      <c r="Q112" s="1"/>
      <c r="R112" s="1"/>
      <c r="S112" s="1"/>
    </row>
    <row r="113" spans="1:19" x14ac:dyDescent="0.2">
      <c r="A113" s="14">
        <v>110</v>
      </c>
      <c r="B113" s="15"/>
      <c r="C113" s="15"/>
      <c r="D113" s="15"/>
      <c r="E113" s="1"/>
      <c r="F113" s="1"/>
      <c r="G113" s="1"/>
      <c r="H113" s="1"/>
      <c r="I113" s="1"/>
      <c r="J113" s="1"/>
      <c r="K113" s="1"/>
      <c r="L113" s="1"/>
      <c r="M113" s="1"/>
      <c r="N113" s="1"/>
      <c r="O113" s="1"/>
      <c r="P113" s="1"/>
      <c r="Q113" s="1"/>
      <c r="R113" s="1"/>
      <c r="S113" s="1"/>
    </row>
    <row r="115" spans="1:19" x14ac:dyDescent="0.2">
      <c r="B115" s="27"/>
      <c r="C115" s="27">
        <f>SUM(C116:C118)</f>
        <v>101</v>
      </c>
      <c r="D115" s="27">
        <f>SUM(D116:D118)</f>
        <v>100</v>
      </c>
    </row>
    <row r="116" spans="1:19" x14ac:dyDescent="0.2">
      <c r="B116" s="28" t="s">
        <v>212</v>
      </c>
      <c r="C116" s="28">
        <f>COUNTIF(C$4:C$110,"T")</f>
        <v>3</v>
      </c>
      <c r="D116" s="28">
        <f>COUNTIF(C$4:C$103,"T")</f>
        <v>3</v>
      </c>
    </row>
    <row r="117" spans="1:19" x14ac:dyDescent="0.2">
      <c r="B117" s="28" t="s">
        <v>213</v>
      </c>
      <c r="C117" s="28">
        <f>COUNTIF(C$4:C$110,"L")</f>
        <v>22</v>
      </c>
      <c r="D117" s="28">
        <f>COUNTIF(C$4:C$103,"L")</f>
        <v>22</v>
      </c>
    </row>
    <row r="118" spans="1:19" x14ac:dyDescent="0.2">
      <c r="B118" s="28" t="s">
        <v>214</v>
      </c>
      <c r="C118" s="28">
        <f>COUNTIF(C$4:C$110,"G")</f>
        <v>76</v>
      </c>
      <c r="D118" s="28">
        <f>COUNTIF(C$4:C$103,"G")</f>
        <v>75</v>
      </c>
    </row>
    <row r="119" spans="1:19" x14ac:dyDescent="0.2">
      <c r="B119" s="28"/>
      <c r="C119" s="28"/>
      <c r="D119" s="28"/>
    </row>
    <row r="120" spans="1:19" x14ac:dyDescent="0.2">
      <c r="B120" s="28" t="s">
        <v>215</v>
      </c>
      <c r="C120" s="28"/>
      <c r="D120" s="28">
        <f>COUNTIF(D$4:D$110,"SEARCH")</f>
        <v>6</v>
      </c>
      <c r="E120" s="28">
        <f>COUNTIF(D$3:D$103,"SEARCH")</f>
        <v>6</v>
      </c>
      <c r="F120" t="s">
        <v>237</v>
      </c>
    </row>
    <row r="121" spans="1:19" x14ac:dyDescent="0.2">
      <c r="B121" s="28" t="s">
        <v>216</v>
      </c>
      <c r="C121" s="28"/>
      <c r="D121" s="28">
        <f>COUNTIF(D$4:D$110,"MERCH")</f>
        <v>27</v>
      </c>
      <c r="E121" s="28">
        <f>COUNTIF(D$3:D$103,"MERCH")</f>
        <v>27</v>
      </c>
      <c r="F121">
        <v>16</v>
      </c>
      <c r="G121" s="19" t="s">
        <v>65</v>
      </c>
    </row>
    <row r="122" spans="1:19" x14ac:dyDescent="0.2">
      <c r="B122" s="28" t="s">
        <v>217</v>
      </c>
      <c r="C122" s="28"/>
      <c r="D122" s="28">
        <f>COUNTIF(D$4:D$110,"GOV")</f>
        <v>5</v>
      </c>
      <c r="E122" s="28">
        <f>COUNTIF(D$3:D$103,"GOV")</f>
        <v>5</v>
      </c>
      <c r="G122" s="19" t="s">
        <v>79</v>
      </c>
    </row>
    <row r="123" spans="1:19" x14ac:dyDescent="0.2">
      <c r="B123" s="28" t="s">
        <v>235</v>
      </c>
      <c r="C123" s="28"/>
      <c r="D123" s="28">
        <f>COUNTIF(D$4:D$110,"COM")</f>
        <v>2</v>
      </c>
      <c r="E123" s="28">
        <f>COUNTIF(D$3:D$103,"COM")</f>
        <v>2</v>
      </c>
      <c r="G123" s="19" t="s">
        <v>81</v>
      </c>
    </row>
    <row r="124" spans="1:19" x14ac:dyDescent="0.2">
      <c r="B124" s="28" t="s">
        <v>218</v>
      </c>
      <c r="C124" s="28"/>
      <c r="D124" s="28">
        <f>COUNTIF(D$4:D$110,"FINANCE")</f>
        <v>4</v>
      </c>
      <c r="E124" s="28">
        <f>COUNTIF(D$3:D$103,"FINANCE")</f>
        <v>4</v>
      </c>
      <c r="G124" s="19" t="s">
        <v>83</v>
      </c>
    </row>
    <row r="125" spans="1:19" x14ac:dyDescent="0.2">
      <c r="B125" s="28" t="s">
        <v>219</v>
      </c>
      <c r="C125" s="28"/>
      <c r="D125" s="28">
        <f>COUNTIF(D$4:D$110,"TECH")</f>
        <v>5</v>
      </c>
      <c r="E125" s="28">
        <f>COUNTIF(D$3:D$103,"TECH")</f>
        <v>5</v>
      </c>
      <c r="G125" s="19" t="s">
        <v>93</v>
      </c>
    </row>
    <row r="126" spans="1:19" x14ac:dyDescent="0.2">
      <c r="B126" s="28" t="s">
        <v>42</v>
      </c>
      <c r="C126" s="28"/>
      <c r="D126" s="28">
        <f>COUNTIF(D$4:D$110,"GAME")</f>
        <v>3</v>
      </c>
      <c r="E126" s="28">
        <f>COUNTIF(D$3:D$103,"GAME")</f>
        <v>3</v>
      </c>
      <c r="G126" s="19" t="s">
        <v>96</v>
      </c>
    </row>
    <row r="127" spans="1:19" x14ac:dyDescent="0.2">
      <c r="B127" s="28" t="s">
        <v>220</v>
      </c>
      <c r="C127" s="28"/>
      <c r="D127" s="28">
        <f>COUNTIF(D$4:D$110,"OSN")</f>
        <v>9</v>
      </c>
      <c r="E127" s="28">
        <f>COUNTIF(D$3:D$103,"OSN")</f>
        <v>9</v>
      </c>
      <c r="G127" s="19" t="s">
        <v>111</v>
      </c>
    </row>
    <row r="128" spans="1:19" x14ac:dyDescent="0.2">
      <c r="B128" s="28" t="s">
        <v>221</v>
      </c>
      <c r="C128" s="28"/>
      <c r="D128" s="28">
        <f>COUNTIF(D$4:D$110,"ACD")</f>
        <v>2</v>
      </c>
      <c r="E128" s="28">
        <f>COUNTIF(D$3:D$103,"ACD")</f>
        <v>1</v>
      </c>
      <c r="G128" s="19" t="s">
        <v>112</v>
      </c>
    </row>
    <row r="129" spans="2:7" x14ac:dyDescent="0.2">
      <c r="B129" s="28" t="s">
        <v>222</v>
      </c>
      <c r="C129" s="28"/>
      <c r="D129" s="28">
        <f>COUNTIF(D$4:D$110,"PORN")</f>
        <v>3</v>
      </c>
      <c r="E129" s="28">
        <f>COUNTIF(D$3:D$103,"PORN")</f>
        <v>3</v>
      </c>
      <c r="G129" s="18" t="s">
        <v>180</v>
      </c>
    </row>
    <row r="130" spans="2:7" x14ac:dyDescent="0.2">
      <c r="B130" s="28" t="s">
        <v>223</v>
      </c>
      <c r="C130" s="28"/>
      <c r="D130" s="28">
        <f>COUNTIF(D$4:D$110,"REF")</f>
        <v>3</v>
      </c>
      <c r="E130" s="28">
        <f>COUNTIF(D$3:D$103,"REF")</f>
        <v>3</v>
      </c>
      <c r="G130" s="18" t="s">
        <v>181</v>
      </c>
    </row>
    <row r="131" spans="2:7" x14ac:dyDescent="0.2">
      <c r="B131" s="28" t="s">
        <v>224</v>
      </c>
      <c r="C131" s="28"/>
      <c r="D131" s="28">
        <f>COUNTIF(D$4:D$110,"VIDEO")</f>
        <v>3</v>
      </c>
      <c r="E131" s="28">
        <f>COUNTIF(D$3:D$103,"VIDEO")</f>
        <v>3</v>
      </c>
      <c r="G131" s="18" t="s">
        <v>185</v>
      </c>
    </row>
    <row r="132" spans="2:7" x14ac:dyDescent="0.2">
      <c r="B132" s="28" t="s">
        <v>225</v>
      </c>
      <c r="C132" s="28"/>
      <c r="D132" s="28">
        <f>COUNTIF(D$4:D$110,"MEDIA")</f>
        <v>23</v>
      </c>
      <c r="E132" s="28">
        <f>COUNTIF(D$3:D$103,"MEDIA")</f>
        <v>23</v>
      </c>
      <c r="G132" s="18" t="s">
        <v>187</v>
      </c>
    </row>
    <row r="133" spans="2:7" x14ac:dyDescent="0.2">
      <c r="B133" s="28" t="s">
        <v>226</v>
      </c>
      <c r="C133" s="28"/>
      <c r="D133" s="28">
        <f>COUNTIF(D$4:D$110,"PORTAL")</f>
        <v>6</v>
      </c>
      <c r="E133" s="28">
        <f>COUNTIF(D$3:D$103,"PORTAL")</f>
        <v>6</v>
      </c>
      <c r="G133" s="18" t="s">
        <v>188</v>
      </c>
    </row>
    <row r="134" spans="2:7" x14ac:dyDescent="0.2">
      <c r="B134" s="28"/>
      <c r="C134" s="28"/>
      <c r="D134" s="28"/>
      <c r="G134" s="18" t="s">
        <v>193</v>
      </c>
    </row>
    <row r="135" spans="2:7" x14ac:dyDescent="0.2">
      <c r="B135" s="28"/>
      <c r="C135" s="28"/>
      <c r="D135" s="28">
        <f>SUBTOTAL(9,D120:D134)</f>
        <v>101</v>
      </c>
      <c r="E135" s="28">
        <f>SUBTOTAL(9,E120:E134)</f>
        <v>100</v>
      </c>
      <c r="G135" s="18" t="s">
        <v>198</v>
      </c>
    </row>
    <row r="136" spans="2:7" x14ac:dyDescent="0.2">
      <c r="B136" s="15" t="s">
        <v>227</v>
      </c>
      <c r="C136" s="15" t="s">
        <v>146</v>
      </c>
      <c r="D136" s="28"/>
      <c r="G136" s="18" t="s">
        <v>199</v>
      </c>
    </row>
    <row r="137" spans="2:7" x14ac:dyDescent="0.2">
      <c r="B137" s="1" t="s">
        <v>228</v>
      </c>
      <c r="C137" s="1">
        <f>D121</f>
        <v>27</v>
      </c>
      <c r="D137" s="28"/>
      <c r="G137" s="36" t="s">
        <v>189</v>
      </c>
    </row>
    <row r="138" spans="2:7" x14ac:dyDescent="0.2">
      <c r="B138" s="1" t="s">
        <v>218</v>
      </c>
      <c r="C138" s="1">
        <f>D124</f>
        <v>4</v>
      </c>
      <c r="D138" s="28"/>
    </row>
    <row r="139" spans="2:7" x14ac:dyDescent="0.2">
      <c r="B139" s="1" t="s">
        <v>225</v>
      </c>
      <c r="C139" s="1">
        <f>D132</f>
        <v>23</v>
      </c>
      <c r="D139" s="28"/>
    </row>
    <row r="140" spans="2:7" x14ac:dyDescent="0.2">
      <c r="B140" s="1" t="s">
        <v>229</v>
      </c>
      <c r="C140" s="1">
        <f>D126</f>
        <v>3</v>
      </c>
      <c r="D140" s="28"/>
    </row>
    <row r="141" spans="2:7" x14ac:dyDescent="0.2">
      <c r="B141" s="1" t="s">
        <v>220</v>
      </c>
      <c r="C141" s="1">
        <f>D127</f>
        <v>9</v>
      </c>
      <c r="D141" s="28"/>
    </row>
    <row r="142" spans="2:7" x14ac:dyDescent="0.2">
      <c r="B142" s="1" t="s">
        <v>236</v>
      </c>
      <c r="C142" s="1">
        <f>D123</f>
        <v>2</v>
      </c>
      <c r="D142" s="28"/>
    </row>
    <row r="143" spans="2:7" x14ac:dyDescent="0.2">
      <c r="B143" s="1" t="s">
        <v>215</v>
      </c>
      <c r="C143" s="1">
        <f>D120</f>
        <v>6</v>
      </c>
      <c r="D143" s="28"/>
    </row>
    <row r="144" spans="2:7" x14ac:dyDescent="0.2">
      <c r="B144" s="1" t="s">
        <v>221</v>
      </c>
      <c r="C144" s="1">
        <f>D128</f>
        <v>2</v>
      </c>
      <c r="D144" s="28"/>
    </row>
    <row r="145" spans="2:4" x14ac:dyDescent="0.2">
      <c r="B145" s="1" t="s">
        <v>222</v>
      </c>
      <c r="C145" s="1">
        <f>D129</f>
        <v>3</v>
      </c>
      <c r="D145" s="28"/>
    </row>
    <row r="146" spans="2:4" x14ac:dyDescent="0.2">
      <c r="B146" s="1" t="s">
        <v>230</v>
      </c>
      <c r="C146" s="1">
        <f>D122</f>
        <v>5</v>
      </c>
      <c r="D146" s="28"/>
    </row>
    <row r="147" spans="2:4" x14ac:dyDescent="0.2">
      <c r="B147" s="1" t="s">
        <v>219</v>
      </c>
      <c r="C147" s="1">
        <f>D125</f>
        <v>5</v>
      </c>
      <c r="D147" s="28"/>
    </row>
    <row r="148" spans="2:4" x14ac:dyDescent="0.2">
      <c r="B148" s="1" t="s">
        <v>231</v>
      </c>
      <c r="C148" s="1">
        <f>D130</f>
        <v>3</v>
      </c>
      <c r="D148" s="28"/>
    </row>
    <row r="149" spans="2:4" x14ac:dyDescent="0.2">
      <c r="B149" s="1" t="s">
        <v>232</v>
      </c>
      <c r="C149" s="1">
        <f>D131</f>
        <v>3</v>
      </c>
      <c r="D149" s="28"/>
    </row>
    <row r="150" spans="2:4" x14ac:dyDescent="0.2">
      <c r="B150" s="1" t="s">
        <v>226</v>
      </c>
      <c r="C150" s="1">
        <f>D133</f>
        <v>6</v>
      </c>
      <c r="D150" s="28"/>
    </row>
    <row r="151" spans="2:4" x14ac:dyDescent="0.2">
      <c r="B151" s="28"/>
      <c r="C151" s="28"/>
      <c r="D151" s="28"/>
    </row>
    <row r="152" spans="2:4" x14ac:dyDescent="0.2">
      <c r="B152" s="28"/>
      <c r="C152" s="28">
        <f>SUM(C137:C151)</f>
        <v>101</v>
      </c>
      <c r="D152" s="28"/>
    </row>
  </sheetData>
  <autoFilter ref="A3:S113"/>
  <mergeCells count="1">
    <mergeCell ref="E2:N2"/>
  </mergeCells>
  <phoneticPr fontId="11" type="noConversion"/>
  <pageMargins left="0.7" right="0.7" top="0.75" bottom="0.75" header="0.3" footer="0.3"/>
  <pageSetup paperSize="8" scale="58" orientation="portrait" horizontalDpi="0" verticalDpi="0" copies="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T55"/>
  <sheetViews>
    <sheetView workbookViewId="0">
      <pane ySplit="3" topLeftCell="A4" activePane="bottomLeft" state="frozen"/>
      <selection pane="bottomLeft" activeCell="M19" sqref="M19"/>
    </sheetView>
  </sheetViews>
  <sheetFormatPr baseColWidth="10" defaultRowHeight="16" x14ac:dyDescent="0.2"/>
  <cols>
    <col min="1" max="1" width="4.1640625" bestFit="1" customWidth="1"/>
    <col min="2" max="2" width="24.5" bestFit="1" customWidth="1"/>
    <col min="3" max="3" width="11" bestFit="1" customWidth="1"/>
    <col min="4" max="4" width="9.6640625" customWidth="1"/>
    <col min="5" max="5" width="11.6640625" customWidth="1"/>
    <col min="6" max="6" width="13.1640625" customWidth="1"/>
    <col min="7" max="7" width="15" customWidth="1"/>
    <col min="8" max="8" width="10.33203125" customWidth="1"/>
    <col min="9" max="9" width="9.5" customWidth="1"/>
    <col min="10" max="10" width="11.5" customWidth="1"/>
    <col min="11" max="11" width="10.5" customWidth="1"/>
    <col min="12" max="12" width="10.33203125" customWidth="1"/>
    <col min="13" max="13" width="21.1640625" customWidth="1"/>
    <col min="14" max="14" width="26.33203125" customWidth="1"/>
    <col min="15" max="15" width="24.6640625" customWidth="1"/>
    <col min="16" max="16" width="21.5" customWidth="1"/>
  </cols>
  <sheetData>
    <row r="2" spans="1:20" x14ac:dyDescent="0.2">
      <c r="E2" s="70" t="s">
        <v>26</v>
      </c>
      <c r="F2" s="70"/>
      <c r="G2" s="70"/>
      <c r="H2" s="70"/>
      <c r="I2" s="70"/>
      <c r="J2" s="70"/>
      <c r="K2" s="70"/>
      <c r="L2" s="70"/>
    </row>
    <row r="3" spans="1:20" ht="29" x14ac:dyDescent="0.2">
      <c r="A3" s="16" t="s">
        <v>3</v>
      </c>
      <c r="B3" s="22" t="s">
        <v>201</v>
      </c>
      <c r="C3" s="22" t="s">
        <v>168</v>
      </c>
      <c r="D3" s="22" t="s">
        <v>169</v>
      </c>
      <c r="E3" s="13" t="str">
        <f>Action!B7</f>
        <v>consultation</v>
      </c>
      <c r="F3" s="13" t="str">
        <f>Action!B16</f>
        <v>Communicate</v>
      </c>
      <c r="G3" s="13" t="str">
        <f>Action!B25</f>
        <v>Send information</v>
      </c>
      <c r="H3" s="13" t="str">
        <f>Action!B34</f>
        <v>Coordinate</v>
      </c>
      <c r="I3" s="13" t="str">
        <f>Action!B43</f>
        <v>Watch</v>
      </c>
      <c r="J3" s="13" t="str">
        <f>Action!B52</f>
        <v>Gaming</v>
      </c>
      <c r="K3" s="13" t="str">
        <f>Action!B61</f>
        <v>Download</v>
      </c>
      <c r="L3" s="13" t="str">
        <f>Action!B88</f>
        <v>Translate</v>
      </c>
      <c r="M3" s="13" t="s">
        <v>19</v>
      </c>
      <c r="N3" s="13" t="s">
        <v>4</v>
      </c>
      <c r="O3" s="13" t="s">
        <v>5</v>
      </c>
      <c r="P3" s="17" t="s">
        <v>6</v>
      </c>
      <c r="Q3" s="17" t="s">
        <v>7</v>
      </c>
    </row>
    <row r="4" spans="1:20" x14ac:dyDescent="0.2">
      <c r="A4" s="20">
        <v>1</v>
      </c>
      <c r="B4" s="19" t="s">
        <v>49</v>
      </c>
      <c r="C4" s="19" t="s">
        <v>170</v>
      </c>
      <c r="D4" s="19" t="s">
        <v>205</v>
      </c>
      <c r="E4" s="21">
        <v>1</v>
      </c>
      <c r="F4" s="1"/>
      <c r="G4" s="1"/>
      <c r="H4" s="1"/>
      <c r="I4" s="1"/>
      <c r="J4" s="1"/>
      <c r="K4" s="1">
        <v>1</v>
      </c>
      <c r="L4" s="1">
        <v>1</v>
      </c>
      <c r="M4" s="15" t="s">
        <v>142</v>
      </c>
      <c r="N4" s="1" t="s">
        <v>144</v>
      </c>
      <c r="O4" s="1" t="s">
        <v>242</v>
      </c>
      <c r="P4" s="1" t="s">
        <v>143</v>
      </c>
      <c r="Q4" s="1" t="s">
        <v>146</v>
      </c>
    </row>
    <row r="5" spans="1:20" x14ac:dyDescent="0.2">
      <c r="A5" s="20">
        <v>2</v>
      </c>
      <c r="B5" s="19" t="s">
        <v>0</v>
      </c>
      <c r="C5" s="19" t="s">
        <v>171</v>
      </c>
      <c r="D5" s="19" t="s">
        <v>174</v>
      </c>
      <c r="E5" s="21"/>
      <c r="F5" s="1"/>
      <c r="G5" s="1"/>
      <c r="H5" s="1"/>
      <c r="I5" s="1">
        <v>1</v>
      </c>
      <c r="J5" s="1"/>
      <c r="K5" s="1"/>
      <c r="L5" s="1"/>
      <c r="M5" s="15" t="s">
        <v>146</v>
      </c>
      <c r="N5" s="1" t="s">
        <v>147</v>
      </c>
      <c r="O5" s="1" t="s">
        <v>149</v>
      </c>
      <c r="P5" s="1" t="s">
        <v>150</v>
      </c>
      <c r="Q5" s="1" t="s">
        <v>146</v>
      </c>
      <c r="S5" s="1" t="str">
        <f>E3</f>
        <v>consultation</v>
      </c>
      <c r="T5" s="1">
        <f>E17</f>
        <v>7</v>
      </c>
    </row>
    <row r="6" spans="1:20" x14ac:dyDescent="0.2">
      <c r="A6" s="20">
        <v>4</v>
      </c>
      <c r="B6" s="19" t="s">
        <v>50</v>
      </c>
      <c r="C6" s="19" t="s">
        <v>171</v>
      </c>
      <c r="D6" s="19" t="s">
        <v>206</v>
      </c>
      <c r="E6" s="21">
        <v>1</v>
      </c>
      <c r="F6" s="1">
        <v>1</v>
      </c>
      <c r="G6" s="1">
        <v>1</v>
      </c>
      <c r="H6" s="1"/>
      <c r="I6" s="1">
        <v>1</v>
      </c>
      <c r="J6" s="1"/>
      <c r="K6" s="1"/>
      <c r="L6" s="1"/>
      <c r="M6" s="1" t="s">
        <v>150</v>
      </c>
      <c r="N6" s="1" t="s">
        <v>241</v>
      </c>
      <c r="O6" s="1" t="s">
        <v>240</v>
      </c>
      <c r="P6" s="1" t="s">
        <v>152</v>
      </c>
      <c r="Q6" s="1" t="s">
        <v>150</v>
      </c>
      <c r="S6" s="1" t="str">
        <f>F3</f>
        <v>Communicate</v>
      </c>
      <c r="T6" s="1">
        <f>F17</f>
        <v>5</v>
      </c>
    </row>
    <row r="7" spans="1:20" x14ac:dyDescent="0.2">
      <c r="A7" s="20">
        <v>5</v>
      </c>
      <c r="B7" s="19" t="s">
        <v>51</v>
      </c>
      <c r="C7" s="19" t="s">
        <v>172</v>
      </c>
      <c r="D7" s="19" t="s">
        <v>174</v>
      </c>
      <c r="E7" s="21">
        <v>1</v>
      </c>
      <c r="F7" s="1"/>
      <c r="G7" s="1"/>
      <c r="H7" s="1"/>
      <c r="I7" s="1"/>
      <c r="J7" s="1"/>
      <c r="K7" s="1"/>
      <c r="L7" s="1"/>
      <c r="M7" s="1" t="s">
        <v>146</v>
      </c>
      <c r="N7" s="1" t="s">
        <v>144</v>
      </c>
      <c r="O7" s="1" t="s">
        <v>154</v>
      </c>
      <c r="P7" s="1"/>
      <c r="Q7" s="1" t="s">
        <v>146</v>
      </c>
      <c r="S7" s="1" t="str">
        <f>G3</f>
        <v>Send information</v>
      </c>
      <c r="T7" s="1">
        <f>G17</f>
        <v>7</v>
      </c>
    </row>
    <row r="8" spans="1:20" x14ac:dyDescent="0.2">
      <c r="A8" s="20">
        <v>9</v>
      </c>
      <c r="B8" s="19" t="s">
        <v>55</v>
      </c>
      <c r="C8" s="19" t="s">
        <v>171</v>
      </c>
      <c r="D8" s="19" t="s">
        <v>202</v>
      </c>
      <c r="E8" s="21"/>
      <c r="F8" s="1">
        <v>1</v>
      </c>
      <c r="G8" s="1">
        <v>1</v>
      </c>
      <c r="H8" s="1">
        <v>1</v>
      </c>
      <c r="I8" s="1">
        <v>1</v>
      </c>
      <c r="J8" s="1"/>
      <c r="K8" s="1"/>
      <c r="L8" s="1"/>
      <c r="M8" s="1" t="s">
        <v>155</v>
      </c>
      <c r="N8" s="1" t="s">
        <v>156</v>
      </c>
      <c r="O8" s="1" t="s">
        <v>157</v>
      </c>
      <c r="P8" s="1"/>
      <c r="Q8" s="1" t="s">
        <v>146</v>
      </c>
      <c r="S8" s="1" t="str">
        <f>H3</f>
        <v>Coordinate</v>
      </c>
      <c r="T8" s="1">
        <f>H17</f>
        <v>2</v>
      </c>
    </row>
    <row r="9" spans="1:20" x14ac:dyDescent="0.2">
      <c r="A9" s="20">
        <v>10</v>
      </c>
      <c r="B9" s="19" t="s">
        <v>56</v>
      </c>
      <c r="C9" s="19" t="s">
        <v>171</v>
      </c>
      <c r="D9" s="19" t="s">
        <v>234</v>
      </c>
      <c r="E9" s="21">
        <v>1</v>
      </c>
      <c r="F9" s="1"/>
      <c r="G9" s="1"/>
      <c r="H9" s="1"/>
      <c r="I9" s="1"/>
      <c r="J9" s="1"/>
      <c r="K9" s="1"/>
      <c r="L9" s="1"/>
      <c r="M9" s="1" t="s">
        <v>153</v>
      </c>
      <c r="N9" s="1" t="s">
        <v>144</v>
      </c>
      <c r="O9" s="1" t="s">
        <v>122</v>
      </c>
      <c r="P9" s="1"/>
      <c r="Q9" s="1" t="s">
        <v>146</v>
      </c>
      <c r="S9" s="1" t="str">
        <f>I3</f>
        <v>Watch</v>
      </c>
      <c r="T9" s="1">
        <f>I17</f>
        <v>5</v>
      </c>
    </row>
    <row r="10" spans="1:20" x14ac:dyDescent="0.2">
      <c r="A10" s="20">
        <v>11</v>
      </c>
      <c r="B10" s="19" t="s">
        <v>57</v>
      </c>
      <c r="C10" s="19" t="s">
        <v>171</v>
      </c>
      <c r="D10" s="19" t="s">
        <v>206</v>
      </c>
      <c r="E10" s="21"/>
      <c r="F10" s="1"/>
      <c r="G10" s="1">
        <v>1</v>
      </c>
      <c r="H10" s="1"/>
      <c r="I10" s="1"/>
      <c r="J10" s="1"/>
      <c r="K10" s="1"/>
      <c r="L10" s="1"/>
      <c r="M10" s="1" t="s">
        <v>155</v>
      </c>
      <c r="N10" s="1"/>
      <c r="O10" s="1" t="s">
        <v>144</v>
      </c>
      <c r="P10" s="1"/>
      <c r="Q10" s="1" t="s">
        <v>146</v>
      </c>
      <c r="S10" s="1" t="str">
        <f>J3</f>
        <v>Gaming</v>
      </c>
      <c r="T10" s="1">
        <f>J17</f>
        <v>0</v>
      </c>
    </row>
    <row r="11" spans="1:20" x14ac:dyDescent="0.2">
      <c r="A11" s="20">
        <v>14</v>
      </c>
      <c r="B11" s="19" t="s">
        <v>8</v>
      </c>
      <c r="C11" s="19" t="s">
        <v>171</v>
      </c>
      <c r="D11" s="19" t="s">
        <v>202</v>
      </c>
      <c r="E11" s="21">
        <v>1</v>
      </c>
      <c r="F11" s="1">
        <v>1</v>
      </c>
      <c r="G11" s="1">
        <v>1</v>
      </c>
      <c r="H11" s="1"/>
      <c r="I11" s="1"/>
      <c r="J11" s="1"/>
      <c r="K11" s="1"/>
      <c r="L11" s="1"/>
      <c r="M11" s="1"/>
      <c r="N11" s="1"/>
      <c r="O11" s="1"/>
      <c r="P11" s="1"/>
      <c r="Q11" s="1"/>
      <c r="S11" s="1" t="str">
        <f>K3</f>
        <v>Download</v>
      </c>
      <c r="T11" s="1">
        <f>K17</f>
        <v>1</v>
      </c>
    </row>
    <row r="12" spans="1:20" x14ac:dyDescent="0.2">
      <c r="A12" s="20">
        <v>16</v>
      </c>
      <c r="B12" s="19" t="s">
        <v>60</v>
      </c>
      <c r="C12" s="19" t="s">
        <v>171</v>
      </c>
      <c r="D12" s="19" t="s">
        <v>206</v>
      </c>
      <c r="E12" s="21"/>
      <c r="F12" s="1">
        <v>1</v>
      </c>
      <c r="G12" s="1">
        <v>1</v>
      </c>
      <c r="H12" s="1"/>
      <c r="I12" s="1">
        <v>1</v>
      </c>
      <c r="J12" s="1"/>
      <c r="K12" s="1"/>
      <c r="L12" s="1"/>
      <c r="M12" s="1" t="s">
        <v>142</v>
      </c>
      <c r="N12" s="1" t="s">
        <v>158</v>
      </c>
      <c r="O12" s="1" t="s">
        <v>154</v>
      </c>
      <c r="P12" s="1"/>
      <c r="Q12" s="1" t="s">
        <v>146</v>
      </c>
      <c r="S12" s="1" t="str">
        <f>L3</f>
        <v>Translate</v>
      </c>
      <c r="T12" s="1">
        <f>L17</f>
        <v>2</v>
      </c>
    </row>
    <row r="13" spans="1:20" x14ac:dyDescent="0.2">
      <c r="A13" s="20">
        <v>20</v>
      </c>
      <c r="B13" s="19" t="s">
        <v>64</v>
      </c>
      <c r="C13" s="19" t="s">
        <v>170</v>
      </c>
      <c r="D13" s="19" t="s">
        <v>204</v>
      </c>
      <c r="E13" s="21">
        <v>1</v>
      </c>
      <c r="F13" s="1"/>
      <c r="G13" s="1"/>
      <c r="H13" s="1"/>
      <c r="I13" s="1">
        <v>1</v>
      </c>
      <c r="J13" s="1"/>
      <c r="K13" s="1"/>
      <c r="L13" s="1"/>
      <c r="M13" s="1"/>
      <c r="N13" s="1"/>
      <c r="O13" s="1"/>
      <c r="P13" s="1"/>
      <c r="Q13" s="1"/>
    </row>
    <row r="14" spans="1:20" x14ac:dyDescent="0.2">
      <c r="A14" s="20">
        <v>22</v>
      </c>
      <c r="B14" s="19" t="s">
        <v>66</v>
      </c>
      <c r="C14" s="19" t="s">
        <v>171</v>
      </c>
      <c r="D14" s="19" t="s">
        <v>206</v>
      </c>
      <c r="E14" s="21"/>
      <c r="F14" s="1">
        <v>1</v>
      </c>
      <c r="G14" s="1">
        <v>1</v>
      </c>
      <c r="H14" s="1">
        <v>1</v>
      </c>
      <c r="I14" s="1"/>
      <c r="J14" s="1"/>
      <c r="K14" s="1"/>
      <c r="L14" s="1"/>
      <c r="M14" s="1" t="s">
        <v>142</v>
      </c>
      <c r="N14" s="1" t="s">
        <v>163</v>
      </c>
      <c r="O14" s="1"/>
      <c r="P14" s="1"/>
      <c r="Q14" s="1" t="s">
        <v>146</v>
      </c>
    </row>
    <row r="15" spans="1:20" x14ac:dyDescent="0.2">
      <c r="A15" s="20">
        <v>32</v>
      </c>
      <c r="B15" s="19" t="s">
        <v>76</v>
      </c>
      <c r="C15" s="19" t="s">
        <v>172</v>
      </c>
      <c r="D15" s="19" t="s">
        <v>209</v>
      </c>
      <c r="E15" s="21">
        <v>1</v>
      </c>
      <c r="F15" s="1"/>
      <c r="G15" s="1">
        <v>1</v>
      </c>
      <c r="H15" s="1"/>
      <c r="I15" s="1"/>
      <c r="J15" s="1"/>
      <c r="K15" s="1"/>
      <c r="L15" s="1"/>
      <c r="M15" s="1" t="s">
        <v>146</v>
      </c>
      <c r="N15" s="1" t="s">
        <v>159</v>
      </c>
      <c r="O15" s="1" t="s">
        <v>122</v>
      </c>
      <c r="P15" s="1"/>
      <c r="Q15" s="1" t="s">
        <v>146</v>
      </c>
    </row>
    <row r="16" spans="1:20" x14ac:dyDescent="0.2">
      <c r="A16" s="14">
        <v>101</v>
      </c>
      <c r="B16" s="15" t="s">
        <v>161</v>
      </c>
      <c r="C16" s="26" t="s">
        <v>171</v>
      </c>
      <c r="D16" s="26" t="s">
        <v>233</v>
      </c>
      <c r="E16" s="1"/>
      <c r="F16" s="1"/>
      <c r="G16" s="1"/>
      <c r="H16" s="1"/>
      <c r="I16" s="1"/>
      <c r="J16" s="1"/>
      <c r="K16" s="1"/>
      <c r="L16" s="1">
        <v>1</v>
      </c>
      <c r="M16" s="1" t="s">
        <v>146</v>
      </c>
      <c r="N16" s="1" t="s">
        <v>162</v>
      </c>
      <c r="O16" s="1" t="s">
        <v>122</v>
      </c>
      <c r="P16" s="1" t="s">
        <v>146</v>
      </c>
      <c r="Q16" s="1"/>
    </row>
    <row r="17" spans="2:19" x14ac:dyDescent="0.2">
      <c r="E17">
        <f>SUM(E4:E16)</f>
        <v>7</v>
      </c>
      <c r="F17">
        <f t="shared" ref="F17:L17" si="0">SUM(F4:F16)</f>
        <v>5</v>
      </c>
      <c r="G17">
        <f t="shared" si="0"/>
        <v>7</v>
      </c>
      <c r="H17">
        <f t="shared" si="0"/>
        <v>2</v>
      </c>
      <c r="I17">
        <f t="shared" si="0"/>
        <v>5</v>
      </c>
      <c r="J17">
        <f t="shared" si="0"/>
        <v>0</v>
      </c>
      <c r="K17">
        <f t="shared" si="0"/>
        <v>1</v>
      </c>
      <c r="L17">
        <f t="shared" si="0"/>
        <v>2</v>
      </c>
    </row>
    <row r="18" spans="2:19" x14ac:dyDescent="0.2">
      <c r="B18" s="29" t="s">
        <v>168</v>
      </c>
      <c r="C18" s="27" t="s">
        <v>238</v>
      </c>
      <c r="D18" s="27" t="s">
        <v>239</v>
      </c>
      <c r="L18" s="27" t="s">
        <v>243</v>
      </c>
      <c r="M18" s="28">
        <f>COUNTIF(M$4:M$16,"yes")</f>
        <v>5</v>
      </c>
      <c r="N18" s="30" t="s">
        <v>155</v>
      </c>
    </row>
    <row r="19" spans="2:19" x14ac:dyDescent="0.2">
      <c r="B19" s="28" t="s">
        <v>212</v>
      </c>
      <c r="C19" s="28">
        <f>COUNTIF(C$4:C$16,"T")</f>
        <v>2</v>
      </c>
      <c r="D19" s="28">
        <f>Sites!D116</f>
        <v>3</v>
      </c>
      <c r="L19" s="27"/>
      <c r="M19" s="28">
        <f>COUNTIF(M$4:M$16,"no")</f>
        <v>5</v>
      </c>
      <c r="N19" s="30" t="s">
        <v>153</v>
      </c>
    </row>
    <row r="20" spans="2:19" x14ac:dyDescent="0.2">
      <c r="B20" s="28" t="s">
        <v>213</v>
      </c>
      <c r="C20" s="28">
        <f>COUNTIF(C$4:C$16,"L")</f>
        <v>2</v>
      </c>
      <c r="D20" s="28">
        <f>Sites!D117</f>
        <v>22</v>
      </c>
      <c r="M20" s="28">
        <f>COUNTIF(M$4:M$16,"dunno")</f>
        <v>1</v>
      </c>
      <c r="N20" t="s">
        <v>244</v>
      </c>
    </row>
    <row r="21" spans="2:19" x14ac:dyDescent="0.2">
      <c r="B21" s="28" t="s">
        <v>214</v>
      </c>
      <c r="C21" s="28">
        <f>COUNTIF(C$4:C$16,"G")</f>
        <v>9</v>
      </c>
      <c r="D21" s="28">
        <f>Sites!D118</f>
        <v>75</v>
      </c>
      <c r="M21">
        <f>COUNTBLANK(M4:M16)</f>
        <v>2</v>
      </c>
      <c r="N21" t="s">
        <v>257</v>
      </c>
    </row>
    <row r="22" spans="2:19" x14ac:dyDescent="0.2">
      <c r="B22" s="28" t="s">
        <v>227</v>
      </c>
      <c r="C22" s="28"/>
      <c r="D22" s="28" t="s">
        <v>238</v>
      </c>
      <c r="E22" t="s">
        <v>239</v>
      </c>
      <c r="N22" s="71" t="s">
        <v>245</v>
      </c>
      <c r="O22" s="71"/>
      <c r="P22" s="71" t="s">
        <v>246</v>
      </c>
      <c r="Q22" s="71"/>
      <c r="R22" s="31" t="s">
        <v>247</v>
      </c>
      <c r="S22" s="31"/>
    </row>
    <row r="23" spans="2:19" x14ac:dyDescent="0.2">
      <c r="B23" s="28" t="s">
        <v>215</v>
      </c>
      <c r="C23" s="28"/>
      <c r="D23" s="28">
        <f>COUNTIF(D$4:D$16,"SEARCH")</f>
        <v>1</v>
      </c>
      <c r="E23" s="28">
        <f>Sites!E120</f>
        <v>6</v>
      </c>
      <c r="N23" s="1" t="s">
        <v>144</v>
      </c>
      <c r="O23" s="32">
        <v>4</v>
      </c>
      <c r="P23" s="31" t="s">
        <v>254</v>
      </c>
      <c r="Q23" s="33">
        <v>1</v>
      </c>
      <c r="R23" s="31" t="s">
        <v>143</v>
      </c>
      <c r="S23" s="31">
        <v>1</v>
      </c>
    </row>
    <row r="24" spans="2:19" x14ac:dyDescent="0.2">
      <c r="B24" s="28" t="s">
        <v>216</v>
      </c>
      <c r="C24" s="28"/>
      <c r="D24" s="28">
        <f>COUNTIF(D$4:D$16,"MERCH")</f>
        <v>1</v>
      </c>
      <c r="E24" s="28">
        <f>Sites!E121</f>
        <v>27</v>
      </c>
      <c r="N24" s="1" t="s">
        <v>147</v>
      </c>
      <c r="O24" s="33">
        <v>1</v>
      </c>
      <c r="P24" s="31" t="s">
        <v>240</v>
      </c>
      <c r="Q24" s="33">
        <v>2</v>
      </c>
      <c r="R24" s="31" t="s">
        <v>255</v>
      </c>
      <c r="S24" s="31">
        <v>1</v>
      </c>
    </row>
    <row r="25" spans="2:19" x14ac:dyDescent="0.2">
      <c r="B25" s="28" t="s">
        <v>217</v>
      </c>
      <c r="C25" s="28"/>
      <c r="D25" s="28">
        <f>COUNTIF(D$4:D$16,"GOV")</f>
        <v>1</v>
      </c>
      <c r="E25" s="28">
        <f>Sites!E122</f>
        <v>5</v>
      </c>
      <c r="N25" s="1" t="s">
        <v>248</v>
      </c>
      <c r="O25" s="33">
        <v>1</v>
      </c>
      <c r="P25" s="31" t="s">
        <v>147</v>
      </c>
      <c r="Q25" s="33">
        <v>1</v>
      </c>
      <c r="R25" s="34" t="s">
        <v>258</v>
      </c>
      <c r="S25" s="31">
        <v>1</v>
      </c>
    </row>
    <row r="26" spans="2:19" x14ac:dyDescent="0.2">
      <c r="B26" s="28" t="s">
        <v>235</v>
      </c>
      <c r="C26" s="28"/>
      <c r="D26" s="28">
        <f>COUNTIF(D$4:D$16,"COM")</f>
        <v>1</v>
      </c>
      <c r="E26" s="28">
        <f>Sites!E123</f>
        <v>2</v>
      </c>
      <c r="N26" s="1" t="s">
        <v>249</v>
      </c>
      <c r="O26" s="1">
        <v>1</v>
      </c>
      <c r="P26" s="34" t="s">
        <v>154</v>
      </c>
      <c r="Q26" s="35">
        <v>5</v>
      </c>
      <c r="R26" s="34" t="s">
        <v>256</v>
      </c>
      <c r="S26" s="34">
        <v>1</v>
      </c>
    </row>
    <row r="27" spans="2:19" x14ac:dyDescent="0.2">
      <c r="B27" s="28" t="s">
        <v>218</v>
      </c>
      <c r="C27" s="28"/>
      <c r="D27" s="28">
        <f>COUNTIF(D$4:D$16,"FINANCE")</f>
        <v>0</v>
      </c>
      <c r="E27" s="28">
        <f>Sites!E124</f>
        <v>4</v>
      </c>
      <c r="N27" s="1" t="s">
        <v>250</v>
      </c>
      <c r="O27" s="1">
        <v>1</v>
      </c>
      <c r="P27" s="34" t="s">
        <v>157</v>
      </c>
      <c r="Q27" s="35">
        <v>1</v>
      </c>
      <c r="R27" s="14" t="s">
        <v>257</v>
      </c>
      <c r="S27" s="1">
        <f>COUNTBLANK(P5:P16)</f>
        <v>9</v>
      </c>
    </row>
    <row r="28" spans="2:19" x14ac:dyDescent="0.2">
      <c r="B28" s="28" t="s">
        <v>219</v>
      </c>
      <c r="C28" s="28"/>
      <c r="D28" s="28">
        <f>COUNTIF(D$4:D$16,"TECH")</f>
        <v>0</v>
      </c>
      <c r="E28" s="28">
        <f>Sites!E125</f>
        <v>5</v>
      </c>
      <c r="N28" s="1" t="s">
        <v>251</v>
      </c>
      <c r="O28" s="1">
        <v>1</v>
      </c>
      <c r="P28" s="34" t="s">
        <v>144</v>
      </c>
      <c r="Q28" s="35">
        <v>1</v>
      </c>
    </row>
    <row r="29" spans="2:19" x14ac:dyDescent="0.2">
      <c r="B29" s="28" t="s">
        <v>42</v>
      </c>
      <c r="C29" s="28"/>
      <c r="D29" s="28">
        <f>COUNTIF(D$4:D$16,"GAME")</f>
        <v>0</v>
      </c>
      <c r="E29" s="28">
        <f>Sites!E126</f>
        <v>3</v>
      </c>
      <c r="N29" s="14" t="s">
        <v>252</v>
      </c>
      <c r="O29" s="14">
        <v>1</v>
      </c>
      <c r="P29" s="14" t="s">
        <v>257</v>
      </c>
      <c r="Q29" s="1">
        <f>COUNTBLANK(O2:O13)</f>
        <v>3</v>
      </c>
    </row>
    <row r="30" spans="2:19" x14ac:dyDescent="0.2">
      <c r="B30" s="28" t="s">
        <v>220</v>
      </c>
      <c r="C30" s="28"/>
      <c r="D30" s="28">
        <f>COUNTIF(D$4:D$16,"OSN")</f>
        <v>4</v>
      </c>
      <c r="E30" s="28">
        <f>Sites!E127</f>
        <v>9</v>
      </c>
      <c r="N30" s="14" t="s">
        <v>163</v>
      </c>
      <c r="O30" s="14">
        <v>1</v>
      </c>
    </row>
    <row r="31" spans="2:19" x14ac:dyDescent="0.2">
      <c r="B31" s="28" t="s">
        <v>221</v>
      </c>
      <c r="C31" s="28"/>
      <c r="D31" s="28">
        <f>COUNTIF(D$4:D$16,"ACD")</f>
        <v>1</v>
      </c>
      <c r="E31" s="28">
        <f>Sites!E128</f>
        <v>1</v>
      </c>
      <c r="N31" s="14" t="s">
        <v>253</v>
      </c>
      <c r="O31" s="14">
        <v>1</v>
      </c>
    </row>
    <row r="32" spans="2:19" x14ac:dyDescent="0.2">
      <c r="B32" s="28" t="s">
        <v>222</v>
      </c>
      <c r="C32" s="28"/>
      <c r="D32" s="28">
        <f>COUNTIF(D$4:D$16,"PORN")</f>
        <v>0</v>
      </c>
      <c r="E32" s="28">
        <f>Sites!E129</f>
        <v>3</v>
      </c>
      <c r="N32" s="14" t="s">
        <v>257</v>
      </c>
      <c r="O32" s="1">
        <f>COUNTBLANK(N5:N16)</f>
        <v>3</v>
      </c>
    </row>
    <row r="33" spans="2:5" x14ac:dyDescent="0.2">
      <c r="B33" s="28" t="s">
        <v>223</v>
      </c>
      <c r="C33" s="28"/>
      <c r="D33" s="28">
        <f>COUNTIF(D$4:D$16,"REF")</f>
        <v>0</v>
      </c>
      <c r="E33" s="28">
        <f>Sites!E130</f>
        <v>3</v>
      </c>
    </row>
    <row r="34" spans="2:5" x14ac:dyDescent="0.2">
      <c r="B34" s="28" t="s">
        <v>224</v>
      </c>
      <c r="C34" s="28"/>
      <c r="D34" s="28">
        <f>COUNTIF(D$4:D$16,"VIDEO")</f>
        <v>0</v>
      </c>
      <c r="E34" s="28">
        <f>Sites!E131</f>
        <v>3</v>
      </c>
    </row>
    <row r="35" spans="2:5" x14ac:dyDescent="0.2">
      <c r="B35" s="28" t="s">
        <v>225</v>
      </c>
      <c r="C35" s="28"/>
      <c r="D35" s="28">
        <f>COUNTIF(D$4:D$16,"MEDIA")</f>
        <v>2</v>
      </c>
      <c r="E35" s="28">
        <f>Sites!E132</f>
        <v>23</v>
      </c>
    </row>
    <row r="36" spans="2:5" x14ac:dyDescent="0.2">
      <c r="B36" s="28" t="s">
        <v>226</v>
      </c>
      <c r="C36" s="28"/>
      <c r="D36" s="28">
        <f>COUNTIF(D$4:D$16,"PORTAL")</f>
        <v>2</v>
      </c>
      <c r="E36" s="28">
        <f>Sites!E133</f>
        <v>6</v>
      </c>
    </row>
    <row r="37" spans="2:5" x14ac:dyDescent="0.2">
      <c r="B37" s="28"/>
      <c r="C37" s="28"/>
      <c r="D37" s="28"/>
    </row>
    <row r="38" spans="2:5" x14ac:dyDescent="0.2">
      <c r="B38" s="28"/>
      <c r="C38" s="28"/>
      <c r="D38" s="28">
        <f>SUBTOTAL(9,D23:D37)</f>
        <v>13</v>
      </c>
      <c r="E38" s="28"/>
    </row>
    <row r="39" spans="2:5" x14ac:dyDescent="0.2">
      <c r="B39" s="15" t="s">
        <v>227</v>
      </c>
      <c r="C39" s="15" t="s">
        <v>146</v>
      </c>
      <c r="D39" s="28"/>
    </row>
    <row r="40" spans="2:5" x14ac:dyDescent="0.2">
      <c r="B40" s="1" t="s">
        <v>228</v>
      </c>
      <c r="C40" s="1">
        <f>D24</f>
        <v>1</v>
      </c>
      <c r="D40" s="28"/>
    </row>
    <row r="41" spans="2:5" x14ac:dyDescent="0.2">
      <c r="B41" s="1" t="s">
        <v>218</v>
      </c>
      <c r="C41" s="1">
        <f>D27</f>
        <v>0</v>
      </c>
      <c r="D41" s="28"/>
    </row>
    <row r="42" spans="2:5" x14ac:dyDescent="0.2">
      <c r="B42" s="1" t="s">
        <v>225</v>
      </c>
      <c r="C42" s="1">
        <f>D35</f>
        <v>2</v>
      </c>
      <c r="D42" s="28"/>
    </row>
    <row r="43" spans="2:5" x14ac:dyDescent="0.2">
      <c r="B43" s="1" t="s">
        <v>229</v>
      </c>
      <c r="C43" s="1">
        <f>D29</f>
        <v>0</v>
      </c>
      <c r="D43" s="28"/>
    </row>
    <row r="44" spans="2:5" x14ac:dyDescent="0.2">
      <c r="B44" s="1" t="s">
        <v>220</v>
      </c>
      <c r="C44" s="1">
        <f>D30</f>
        <v>4</v>
      </c>
      <c r="D44" s="28"/>
    </row>
    <row r="45" spans="2:5" x14ac:dyDescent="0.2">
      <c r="B45" s="1" t="s">
        <v>236</v>
      </c>
      <c r="C45" s="1">
        <f>D26</f>
        <v>1</v>
      </c>
      <c r="D45" s="28"/>
    </row>
    <row r="46" spans="2:5" x14ac:dyDescent="0.2">
      <c r="B46" s="1" t="s">
        <v>215</v>
      </c>
      <c r="C46" s="1">
        <f>D23</f>
        <v>1</v>
      </c>
      <c r="D46" s="28"/>
    </row>
    <row r="47" spans="2:5" x14ac:dyDescent="0.2">
      <c r="B47" s="1" t="s">
        <v>221</v>
      </c>
      <c r="C47" s="1">
        <f>D31</f>
        <v>1</v>
      </c>
      <c r="D47" s="28"/>
    </row>
    <row r="48" spans="2:5" x14ac:dyDescent="0.2">
      <c r="B48" s="1" t="s">
        <v>222</v>
      </c>
      <c r="C48" s="1">
        <f>D32</f>
        <v>0</v>
      </c>
      <c r="D48" s="28"/>
    </row>
    <row r="49" spans="2:4" x14ac:dyDescent="0.2">
      <c r="B49" s="1" t="s">
        <v>230</v>
      </c>
      <c r="C49" s="1">
        <f>D25</f>
        <v>1</v>
      </c>
      <c r="D49" s="28"/>
    </row>
    <row r="50" spans="2:4" x14ac:dyDescent="0.2">
      <c r="B50" s="1" t="s">
        <v>219</v>
      </c>
      <c r="C50" s="1">
        <f>D28</f>
        <v>0</v>
      </c>
      <c r="D50" s="28"/>
    </row>
    <row r="51" spans="2:4" x14ac:dyDescent="0.2">
      <c r="B51" s="1" t="s">
        <v>231</v>
      </c>
      <c r="C51" s="1">
        <f>D33</f>
        <v>0</v>
      </c>
      <c r="D51" s="28"/>
    </row>
    <row r="52" spans="2:4" x14ac:dyDescent="0.2">
      <c r="B52" s="1" t="s">
        <v>232</v>
      </c>
      <c r="C52" s="1">
        <f>D34</f>
        <v>0</v>
      </c>
      <c r="D52" s="28"/>
    </row>
    <row r="53" spans="2:4" x14ac:dyDescent="0.2">
      <c r="B53" s="1" t="s">
        <v>226</v>
      </c>
      <c r="C53" s="1">
        <f>D36</f>
        <v>2</v>
      </c>
      <c r="D53" s="28"/>
    </row>
    <row r="54" spans="2:4" x14ac:dyDescent="0.2">
      <c r="B54" s="28"/>
      <c r="C54" s="28"/>
      <c r="D54" s="28"/>
    </row>
    <row r="55" spans="2:4" x14ac:dyDescent="0.2">
      <c r="B55" s="28"/>
      <c r="C55" s="28">
        <f>SUM(C40:C54)</f>
        <v>13</v>
      </c>
      <c r="D55" s="28"/>
    </row>
  </sheetData>
  <mergeCells count="3">
    <mergeCell ref="E2:L2"/>
    <mergeCell ref="N22:O22"/>
    <mergeCell ref="P22:Q22"/>
  </mergeCells>
  <pageMargins left="0.7" right="0.7" top="0.75" bottom="0.75" header="0.3" footer="0.3"/>
  <pageSetup paperSize="8" scale="58" orientation="portrait" horizontalDpi="0" verticalDpi="0" copies="5"/>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Action</vt:lpstr>
      <vt:lpstr>Sites</vt:lpstr>
      <vt:lpstr>Interaction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2016-10-04T17:36:25Z</cp:lastPrinted>
  <dcterms:created xsi:type="dcterms:W3CDTF">2016-09-30T11:21:41Z</dcterms:created>
  <dcterms:modified xsi:type="dcterms:W3CDTF">2017-11-27T19:10:35Z</dcterms:modified>
</cp:coreProperties>
</file>