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/>
  <mc:AlternateContent xmlns:mc="http://schemas.openxmlformats.org/markup-compatibility/2006">
    <mc:Choice Requires="x15">
      <x15ac:absPath xmlns:x15ac="http://schemas.microsoft.com/office/spreadsheetml/2010/11/ac" url="/Users/user/Documents/Values/WorkShops/"/>
    </mc:Choice>
  </mc:AlternateContent>
  <bookViews>
    <workbookView xWindow="25980" yWindow="700" windowWidth="28320" windowHeight="16640" tabRatio="500" activeTab="1"/>
  </bookViews>
  <sheets>
    <sheet name="Value" sheetId="1" r:id="rId1"/>
    <sheet name="Sites" sheetId="2" r:id="rId2"/>
    <sheet name="Interaction" sheetId="3" r:id="rId3"/>
  </sheets>
  <definedNames>
    <definedName name="_xlnm._FilterDatabase" localSheetId="2" hidden="1">Interaction!$A$3:$O$23</definedName>
    <definedName name="_xlnm._FilterDatabase" localSheetId="1" hidden="1">Sites!$A$3:$S$111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7" i="3" l="1"/>
  <c r="K26" i="3"/>
  <c r="K25" i="3"/>
  <c r="K24" i="3"/>
  <c r="J23" i="3"/>
  <c r="R9" i="3"/>
  <c r="I23" i="3"/>
  <c r="R8" i="3"/>
  <c r="H23" i="3"/>
  <c r="R7" i="3"/>
  <c r="G23" i="3"/>
  <c r="R6" i="3"/>
  <c r="F23" i="3"/>
  <c r="R5" i="3"/>
  <c r="E23" i="3"/>
  <c r="R4" i="3"/>
  <c r="J3" i="3"/>
  <c r="Q9" i="3"/>
  <c r="I3" i="3"/>
  <c r="Q8" i="3"/>
  <c r="H3" i="3"/>
  <c r="Q7" i="3"/>
  <c r="G3" i="3"/>
  <c r="Q6" i="3"/>
  <c r="F3" i="3"/>
  <c r="Q5" i="3"/>
  <c r="E3" i="3"/>
  <c r="Q4" i="3"/>
  <c r="E133" i="2"/>
  <c r="E45" i="3"/>
  <c r="E132" i="2"/>
  <c r="E44" i="3"/>
  <c r="E131" i="2"/>
  <c r="E43" i="3"/>
  <c r="E130" i="2"/>
  <c r="E42" i="3"/>
  <c r="E129" i="2"/>
  <c r="E41" i="3"/>
  <c r="E128" i="2"/>
  <c r="E40" i="3"/>
  <c r="E127" i="2"/>
  <c r="E39" i="3"/>
  <c r="E126" i="2"/>
  <c r="E38" i="3"/>
  <c r="E125" i="2"/>
  <c r="E37" i="3"/>
  <c r="E124" i="2"/>
  <c r="E36" i="3"/>
  <c r="E123" i="2"/>
  <c r="E35" i="3"/>
  <c r="E122" i="2"/>
  <c r="E34" i="3"/>
  <c r="E121" i="2"/>
  <c r="E33" i="3"/>
  <c r="E120" i="2"/>
  <c r="E32" i="3"/>
  <c r="E118" i="2"/>
  <c r="D30" i="3"/>
  <c r="E117" i="2"/>
  <c r="D29" i="3"/>
  <c r="E116" i="2"/>
  <c r="D28" i="3"/>
  <c r="D33" i="3"/>
  <c r="C49" i="3"/>
  <c r="D35" i="3"/>
  <c r="C50" i="3"/>
  <c r="D44" i="3"/>
  <c r="C51" i="3"/>
  <c r="D38" i="3"/>
  <c r="C52" i="3"/>
  <c r="D39" i="3"/>
  <c r="C53" i="3"/>
  <c r="D32" i="3"/>
  <c r="C54" i="3"/>
  <c r="D36" i="3"/>
  <c r="C55" i="3"/>
  <c r="D40" i="3"/>
  <c r="C56" i="3"/>
  <c r="D41" i="3"/>
  <c r="C57" i="3"/>
  <c r="D34" i="3"/>
  <c r="C58" i="3"/>
  <c r="D37" i="3"/>
  <c r="C59" i="3"/>
  <c r="D42" i="3"/>
  <c r="C60" i="3"/>
  <c r="D43" i="3"/>
  <c r="C61" i="3"/>
  <c r="D45" i="3"/>
  <c r="C62" i="3"/>
  <c r="C64" i="3"/>
  <c r="C30" i="3"/>
  <c r="C29" i="3"/>
  <c r="C28" i="3"/>
  <c r="D121" i="2"/>
  <c r="C137" i="2"/>
  <c r="D123" i="2"/>
  <c r="C138" i="2"/>
  <c r="D132" i="2"/>
  <c r="C139" i="2"/>
  <c r="D126" i="2"/>
  <c r="C140" i="2"/>
  <c r="D127" i="2"/>
  <c r="C141" i="2"/>
  <c r="D120" i="2"/>
  <c r="C142" i="2"/>
  <c r="D124" i="2"/>
  <c r="C143" i="2"/>
  <c r="D128" i="2"/>
  <c r="C144" i="2"/>
  <c r="D129" i="2"/>
  <c r="C145" i="2"/>
  <c r="D122" i="2"/>
  <c r="C146" i="2"/>
  <c r="D125" i="2"/>
  <c r="C147" i="2"/>
  <c r="D130" i="2"/>
  <c r="C148" i="2"/>
  <c r="D131" i="2"/>
  <c r="C149" i="2"/>
  <c r="D133" i="2"/>
  <c r="C150" i="2"/>
  <c r="C152" i="2"/>
  <c r="C118" i="2"/>
  <c r="C117" i="2"/>
  <c r="C116" i="2"/>
  <c r="C115" i="2"/>
  <c r="N3" i="2"/>
  <c r="M3" i="2"/>
  <c r="L3" i="2"/>
  <c r="K3" i="2"/>
  <c r="J3" i="2"/>
  <c r="I3" i="2"/>
  <c r="H3" i="2"/>
  <c r="G3" i="2"/>
  <c r="F3" i="2"/>
  <c r="E3" i="2"/>
  <c r="N111" i="2"/>
  <c r="J111" i="2"/>
  <c r="I111" i="2"/>
  <c r="H111" i="2"/>
  <c r="G111" i="2"/>
  <c r="F111" i="2"/>
  <c r="E111" i="2"/>
</calcChain>
</file>

<file path=xl/sharedStrings.xml><?xml version="1.0" encoding="utf-8"?>
<sst xmlns="http://schemas.openxmlformats.org/spreadsheetml/2006/main" count="790" uniqueCount="328">
  <si>
    <t>No.</t>
  </si>
  <si>
    <t>What is the main value? What is worth for you?</t>
  </si>
  <si>
    <t>What you don't like of this site?</t>
  </si>
  <si>
    <t>?</t>
  </si>
  <si>
    <t>What is your valuable contribution to the site?</t>
  </si>
  <si>
    <t>Would  you pay for it?</t>
  </si>
  <si>
    <t>Country Top-sites</t>
  </si>
  <si>
    <t>Actions</t>
  </si>
  <si>
    <t>VALUE EXCHANGE ON THE WEB</t>
  </si>
  <si>
    <t>What do you want to achieve by doing things on the Web?</t>
  </si>
  <si>
    <t>What are you doing on the Web?</t>
  </si>
  <si>
    <t>Whay do it on the Web particularly?</t>
  </si>
  <si>
    <t>Why is this important for you? Why does is make your life better?</t>
  </si>
  <si>
    <t>Give an example of when doing it on the Web doesn't give the value you expect</t>
  </si>
  <si>
    <t>Alternatives to doing it on the Web</t>
  </si>
  <si>
    <t>What alternative to doing it on the Web?</t>
  </si>
  <si>
    <t>Consequences</t>
  </si>
  <si>
    <t>What are the bad consequences for everyone of you doing it on the Web instead of using the alternative?</t>
  </si>
  <si>
    <t>How might the Web give you even more value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</si>
  <si>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</si>
  <si>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</si>
  <si>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</si>
  <si>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</si>
  <si>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</si>
  <si>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</si>
  <si>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</si>
  <si>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</si>
  <si>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</si>
  <si>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</si>
  <si>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How could your life be better if these constraints were removed?</t>
  </si>
  <si>
    <t>What constraints/blocks/impediments limit you from realising more of the main value in Column 4?</t>
  </si>
  <si>
    <t>Country:</t>
  </si>
  <si>
    <t>Age:</t>
  </si>
  <si>
    <t>Literacy:</t>
  </si>
  <si>
    <t>Gender:</t>
  </si>
  <si>
    <t>Does your participation matter to the site?</t>
  </si>
  <si>
    <t>What value do you receive from the site?</t>
  </si>
  <si>
    <t>Value Exchange</t>
  </si>
  <si>
    <t>Col 11</t>
  </si>
  <si>
    <t>Col 12</t>
  </si>
  <si>
    <t>Col 13</t>
  </si>
  <si>
    <t>Col 14</t>
  </si>
  <si>
    <t>Col 21</t>
  </si>
  <si>
    <t>Col 22</t>
  </si>
  <si>
    <t>Col 23</t>
  </si>
  <si>
    <t>Col 24</t>
  </si>
  <si>
    <t>Col 25</t>
  </si>
  <si>
    <t>Col 15</t>
  </si>
  <si>
    <t>Col 16</t>
  </si>
  <si>
    <t>Col 17</t>
  </si>
  <si>
    <t>Col 18</t>
  </si>
  <si>
    <t>Col 19</t>
  </si>
  <si>
    <t>Col 20</t>
  </si>
  <si>
    <t>youtube.com</t>
  </si>
  <si>
    <t>facebook.com</t>
  </si>
  <si>
    <t>wikipedia.org</t>
  </si>
  <si>
    <t>yahoo.com</t>
  </si>
  <si>
    <t>live.com</t>
  </si>
  <si>
    <t>twitter.com</t>
  </si>
  <si>
    <t>linkedin.com</t>
  </si>
  <si>
    <t>instagram.com</t>
  </si>
  <si>
    <t>t.co</t>
  </si>
  <si>
    <t>onclickads.net</t>
  </si>
  <si>
    <t>msn.com</t>
  </si>
  <si>
    <t>aliexpress.com</t>
  </si>
  <si>
    <t>wordpress.com</t>
  </si>
  <si>
    <t>pinterest.com</t>
  </si>
  <si>
    <t>tumblr.com</t>
  </si>
  <si>
    <t>vk.com</t>
  </si>
  <si>
    <t>paypal.com</t>
  </si>
  <si>
    <t>stackoverflow.com</t>
  </si>
  <si>
    <t>microsoft.com</t>
  </si>
  <si>
    <t>apple.com</t>
  </si>
  <si>
    <t>bing.com</t>
  </si>
  <si>
    <t>bongacams.com</t>
  </si>
  <si>
    <t>reddit.com</t>
  </si>
  <si>
    <t>#</t>
  </si>
  <si>
    <t>github.com</t>
  </si>
  <si>
    <t>pornhub.com</t>
  </si>
  <si>
    <t>xhamster.com</t>
  </si>
  <si>
    <t>amazon.com</t>
  </si>
  <si>
    <t>wordreference.com</t>
  </si>
  <si>
    <t>outbrain.com</t>
  </si>
  <si>
    <t>netflix.com</t>
  </si>
  <si>
    <t>office.com</t>
  </si>
  <si>
    <t>popads.net</t>
  </si>
  <si>
    <t>dropbox.com</t>
  </si>
  <si>
    <t>txxx.com</t>
  </si>
  <si>
    <t>adobe.com</t>
  </si>
  <si>
    <t>vimeo.com</t>
  </si>
  <si>
    <t>google.es</t>
  </si>
  <si>
    <t>amazon.es</t>
  </si>
  <si>
    <t>elpais.com</t>
  </si>
  <si>
    <t>Google.com</t>
  </si>
  <si>
    <t>elmundo.es</t>
  </si>
  <si>
    <t>marca.com</t>
  </si>
  <si>
    <t>milanuncios.com</t>
  </si>
  <si>
    <t>as.com</t>
  </si>
  <si>
    <t>whatsapp.com</t>
  </si>
  <si>
    <t>ebay.es</t>
  </si>
  <si>
    <t>lacaixa.es</t>
  </si>
  <si>
    <t>elconfidencial.com</t>
  </si>
  <si>
    <t>idealista.com</t>
  </si>
  <si>
    <t>blogger.com</t>
  </si>
  <si>
    <t>abc.es</t>
  </si>
  <si>
    <t>lavanguardia.com</t>
  </si>
  <si>
    <t>bet365.es</t>
  </si>
  <si>
    <t>ingdirect.es</t>
  </si>
  <si>
    <t>bancsabadell.com</t>
  </si>
  <si>
    <t>forocoches.com</t>
  </si>
  <si>
    <t>infojobs.net</t>
  </si>
  <si>
    <t>20minutos.es</t>
  </si>
  <si>
    <t>bet365.com</t>
  </si>
  <si>
    <t>bbva.es</t>
  </si>
  <si>
    <t>booking.com</t>
  </si>
  <si>
    <t>expansion.com</t>
  </si>
  <si>
    <t>mejortorrent.com</t>
  </si>
  <si>
    <t>filmaffinity.com</t>
  </si>
  <si>
    <t>adf.ly</t>
  </si>
  <si>
    <t>xvideos.com</t>
  </si>
  <si>
    <t>gruposantander.es</t>
  </si>
  <si>
    <t>eldiario.es</t>
  </si>
  <si>
    <t>tripadvisor.ex</t>
  </si>
  <si>
    <t>pordede.com</t>
  </si>
  <si>
    <t>eleconomista.es</t>
  </si>
  <si>
    <t>wetransfer.com</t>
  </si>
  <si>
    <t>googleusercontent.com</t>
  </si>
  <si>
    <t>sport.es</t>
  </si>
  <si>
    <t>streamcloud.eu</t>
  </si>
  <si>
    <t>elitetorrent.net</t>
  </si>
  <si>
    <t>gearbest.com</t>
  </si>
  <si>
    <t>rtve.es</t>
  </si>
  <si>
    <t>elcorteingles.es</t>
  </si>
  <si>
    <t>pccomponentes.com</t>
  </si>
  <si>
    <t>solicita.info</t>
  </si>
  <si>
    <t>eltiempo.es</t>
  </si>
  <si>
    <t>pubted.com</t>
  </si>
  <si>
    <t>fotocasa.es</t>
  </si>
  <si>
    <t>bankia.es</t>
  </si>
  <si>
    <t>mundodeportivo.com</t>
  </si>
  <si>
    <t>imdb.com</t>
  </si>
  <si>
    <t>movistar.es</t>
  </si>
  <si>
    <t>mediamarket.es</t>
  </si>
  <si>
    <t>1and1.es</t>
  </si>
  <si>
    <t>blogspot.com</t>
  </si>
  <si>
    <t>isanalyze.com</t>
  </si>
  <si>
    <t>trello.com</t>
  </si>
  <si>
    <t>quideo.men</t>
  </si>
  <si>
    <t>hootsuite.com</t>
  </si>
  <si>
    <t>loteriasyapuestas.es</t>
  </si>
  <si>
    <t>redsys.es</t>
  </si>
  <si>
    <t>vibbo.com</t>
  </si>
  <si>
    <t>feedly.com</t>
  </si>
  <si>
    <t>wordpress.org</t>
  </si>
  <si>
    <t>Alexa 15.10.2016</t>
  </si>
  <si>
    <t>Professional promotion</t>
  </si>
  <si>
    <t>Banking</t>
  </si>
  <si>
    <t>entertainment</t>
  </si>
  <si>
    <t>gaming</t>
  </si>
  <si>
    <t>as an alternative medium of promotion</t>
  </si>
  <si>
    <t>accounts controlling</t>
  </si>
  <si>
    <t>real, trustee, updated</t>
  </si>
  <si>
    <t>don't know</t>
  </si>
  <si>
    <t>engagement</t>
  </si>
  <si>
    <t>time saving</t>
  </si>
  <si>
    <t>depends: other values finding, or procastination</t>
  </si>
  <si>
    <t>better alternatives presenting</t>
  </si>
  <si>
    <t>comments</t>
  </si>
  <si>
    <t>difficult to say, print press</t>
  </si>
  <si>
    <t>print press</t>
  </si>
  <si>
    <t>word of mouth, self recommendation</t>
  </si>
  <si>
    <t>go to the branch</t>
  </si>
  <si>
    <t>be disconnected, when urgency, waste time in alternatives searching</t>
  </si>
  <si>
    <t>weak signals</t>
  </si>
  <si>
    <t>Not really</t>
  </si>
  <si>
    <t>Use twitter, instagram</t>
  </si>
  <si>
    <t>don't know how to explode it, or don't have the time</t>
  </si>
  <si>
    <t>information searching</t>
  </si>
  <si>
    <t>potential client</t>
  </si>
  <si>
    <t>another user</t>
  </si>
  <si>
    <t>monopoly, page rank</t>
  </si>
  <si>
    <t>No</t>
  </si>
  <si>
    <t>liability, warrants to access more clients, more information, know how</t>
  </si>
  <si>
    <t>valuable posts, not shit</t>
  </si>
  <si>
    <t>too generic, not quality selection</t>
  </si>
  <si>
    <t>no</t>
  </si>
  <si>
    <t>information</t>
  </si>
  <si>
    <t>post, information</t>
  </si>
  <si>
    <t>shopping</t>
  </si>
  <si>
    <t>convenience, choice, price</t>
  </si>
  <si>
    <t>potential client, rating</t>
  </si>
  <si>
    <t>satisfaction, choice</t>
  </si>
  <si>
    <t>money to be premium</t>
  </si>
  <si>
    <t>don't find the product</t>
  </si>
  <si>
    <t>Yes</t>
  </si>
  <si>
    <t>nothing</t>
  </si>
  <si>
    <t>don't like it</t>
  </si>
  <si>
    <t>confidence and convenience, don't botter others</t>
  </si>
  <si>
    <t>yes</t>
  </si>
  <si>
    <t>choice</t>
  </si>
  <si>
    <t>liability, warranty, security</t>
  </si>
  <si>
    <t>not friendly interface</t>
  </si>
  <si>
    <t>Yes, already</t>
  </si>
  <si>
    <t>(flickr) valuable user</t>
  </si>
  <si>
    <t>valuable information and material</t>
  </si>
  <si>
    <t>premium is expensive, not value for money</t>
  </si>
  <si>
    <t>500px.com</t>
  </si>
  <si>
    <t>valuable prosumer</t>
  </si>
  <si>
    <t>Yes, client</t>
  </si>
  <si>
    <t>bank services</t>
  </si>
  <si>
    <t>money</t>
  </si>
  <si>
    <t>business, selfish</t>
  </si>
  <si>
    <t>no questions when returning products</t>
  </si>
  <si>
    <t>potential client, and user</t>
  </si>
  <si>
    <t>the site sometimes is expensive</t>
  </si>
  <si>
    <t>already do it</t>
  </si>
  <si>
    <t>convenient</t>
  </si>
  <si>
    <t>user</t>
  </si>
  <si>
    <t>video, films</t>
  </si>
  <si>
    <t>liability</t>
  </si>
  <si>
    <t>premium service</t>
  </si>
  <si>
    <t>potential client - drive</t>
  </si>
  <si>
    <t>main source of information, backup and sharing</t>
  </si>
  <si>
    <t>offers</t>
  </si>
  <si>
    <t>if client, not as user</t>
  </si>
  <si>
    <t>wallapop.com</t>
  </si>
  <si>
    <t>potential user</t>
  </si>
  <si>
    <t>offers, selling options</t>
  </si>
  <si>
    <t>Spanish</t>
  </si>
  <si>
    <t>U</t>
  </si>
  <si>
    <t>m</t>
  </si>
  <si>
    <t>ease, fast, cheap</t>
  </si>
  <si>
    <t>updates</t>
  </si>
  <si>
    <t>comfort</t>
  </si>
  <si>
    <t>planning, location</t>
  </si>
  <si>
    <t>comfortable</t>
  </si>
  <si>
    <t>find out what others are doing</t>
  </si>
  <si>
    <t>know others' work</t>
  </si>
  <si>
    <t>Immediate achievement of goal</t>
  </si>
  <si>
    <t>reliable user</t>
  </si>
  <si>
    <t>ratings, reliable user</t>
  </si>
  <si>
    <t>reliable information</t>
  </si>
  <si>
    <t>reliable client</t>
  </si>
  <si>
    <t>reliable user, rating</t>
  </si>
  <si>
    <t>Provenance</t>
  </si>
  <si>
    <t>Type</t>
  </si>
  <si>
    <t>T</t>
  </si>
  <si>
    <t>SEARCH</t>
  </si>
  <si>
    <t>G</t>
  </si>
  <si>
    <t>MEDIA</t>
  </si>
  <si>
    <t>OSN</t>
  </si>
  <si>
    <t>MERCH</t>
  </si>
  <si>
    <t>REF</t>
  </si>
  <si>
    <t>PORTAL</t>
  </si>
  <si>
    <t>L</t>
  </si>
  <si>
    <t>FINANCE</t>
  </si>
  <si>
    <t>TECH</t>
  </si>
  <si>
    <t>PORN</t>
  </si>
  <si>
    <t>GAME</t>
  </si>
  <si>
    <t>VIDEO</t>
  </si>
  <si>
    <t>Taylored</t>
  </si>
  <si>
    <t>Local</t>
  </si>
  <si>
    <t>Global</t>
  </si>
  <si>
    <t>Search</t>
  </si>
  <si>
    <t>Merch</t>
  </si>
  <si>
    <t>Gov</t>
  </si>
  <si>
    <t>Finance</t>
  </si>
  <si>
    <t>Tech</t>
  </si>
  <si>
    <t>Gaming</t>
  </si>
  <si>
    <t>Social Network</t>
  </si>
  <si>
    <t>Academy</t>
  </si>
  <si>
    <t>Porn</t>
  </si>
  <si>
    <t>Reference</t>
  </si>
  <si>
    <t>Video</t>
  </si>
  <si>
    <t>Media</t>
  </si>
  <si>
    <t>Portal / Digital Services</t>
  </si>
  <si>
    <t>Type of Site</t>
  </si>
  <si>
    <t>Merchandising</t>
  </si>
  <si>
    <t>Games</t>
  </si>
  <si>
    <t>Governmental</t>
  </si>
  <si>
    <t>Reference / Information</t>
  </si>
  <si>
    <t>Video on demand</t>
  </si>
  <si>
    <t>COM</t>
  </si>
  <si>
    <t>Com</t>
  </si>
  <si>
    <t>Community</t>
  </si>
  <si>
    <t>Interviewed</t>
  </si>
  <si>
    <t>Country</t>
  </si>
  <si>
    <t>Type of site</t>
  </si>
  <si>
    <t>Gossip</t>
  </si>
  <si>
    <t>leisure</t>
  </si>
  <si>
    <t>posting</t>
  </si>
  <si>
    <t>Site considers you?</t>
  </si>
  <si>
    <t>dunno</t>
  </si>
  <si>
    <t>blanks</t>
  </si>
  <si>
    <t>valuable posts, not shit, watching ads</t>
  </si>
  <si>
    <t>Value received</t>
  </si>
  <si>
    <t>Value Given</t>
  </si>
  <si>
    <t>Negative Value</t>
  </si>
  <si>
    <t>main source of information</t>
  </si>
  <si>
    <t>backup</t>
  </si>
  <si>
    <t>sharing</t>
  </si>
  <si>
    <t>warrants to access</t>
  </si>
  <si>
    <t>clients</t>
  </si>
  <si>
    <t>know how</t>
  </si>
  <si>
    <t>satisfaction</t>
  </si>
  <si>
    <t>confidence</t>
  </si>
  <si>
    <t>convinience</t>
  </si>
  <si>
    <t>don't bother others</t>
  </si>
  <si>
    <t>security</t>
  </si>
  <si>
    <t>warranty</t>
  </si>
  <si>
    <t>video</t>
  </si>
  <si>
    <t>selling options</t>
  </si>
  <si>
    <t>convenience</t>
  </si>
  <si>
    <t>valuable posts</t>
  </si>
  <si>
    <t>watching ads</t>
  </si>
  <si>
    <t>valuable material</t>
  </si>
  <si>
    <t>ratings</t>
  </si>
  <si>
    <t>blank</t>
  </si>
  <si>
    <t>monopoly</t>
  </si>
  <si>
    <t>page rank biased</t>
  </si>
  <si>
    <t>too generic</t>
  </si>
  <si>
    <t>not quality selection</t>
  </si>
  <si>
    <t>no product finding</t>
  </si>
  <si>
    <t>premium is expensive</t>
  </si>
  <si>
    <t>not value for money</t>
  </si>
  <si>
    <t>all</t>
  </si>
  <si>
    <t>business</t>
  </si>
  <si>
    <t>selfish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</si>
</sst>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1"/>
      <name val="Cambria"/>
      <family val="1"/>
      <charset val="1"/>
    </font>
    <font>
      <b/>
      <sz val="11"/>
      <name val="Cambria"/>
      <family val="1"/>
      <charset val="1"/>
    </font>
    <font>
      <b/>
      <sz val="11"/>
      <color rgb="FF9900FF"/>
      <name val="Cambria"/>
      <family val="1"/>
      <charset val="1"/>
    </font>
    <font>
      <b/>
      <sz val="11"/>
      <color rgb="FFFF0000"/>
      <name val="Cambria"/>
      <family val="1"/>
      <charset val="1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0" fontId="2" fillId="0" borderId="1" xfId="0" applyFont="1" applyBorder="1" applyAlignment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5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vertical="center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ont="1" applyBorder="1"/>
    <xf numFmtId="0" fontId="0" fillId="0" borderId="2" xfId="0" applyFont="1" applyBorder="1"/>
    <xf numFmtId="0" fontId="0" fillId="2" borderId="2" xfId="0" applyFont="1" applyFill="1" applyBorder="1"/>
    <xf numFmtId="0" fontId="0" fillId="0" borderId="11" xfId="0" applyBorder="1" applyAlignment="1">
      <alignment horizontal="center" vertical="center" wrapText="1"/>
    </xf>
    <xf numFmtId="0" fontId="0" fillId="0" borderId="13" xfId="0" applyFont="1" applyBorder="1"/>
    <xf numFmtId="0" fontId="0" fillId="0" borderId="14" xfId="0" applyFont="1" applyBorder="1"/>
    <xf numFmtId="0" fontId="0" fillId="3" borderId="13" xfId="0" applyFont="1" applyFill="1" applyBorder="1"/>
    <xf numFmtId="0" fontId="0" fillId="4" borderId="13" xfId="0" applyFont="1" applyFill="1" applyBorder="1"/>
    <xf numFmtId="0" fontId="0" fillId="0" borderId="13" xfId="0" applyFont="1" applyFill="1" applyBorder="1"/>
    <xf numFmtId="0" fontId="0" fillId="0" borderId="0" xfId="0" applyFont="1" applyAlignment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Alignment="1"/>
    <xf numFmtId="0" fontId="0" fillId="0" borderId="0" xfId="0" applyFont="1"/>
    <xf numFmtId="0" fontId="0" fillId="0" borderId="0" xfId="0" applyFont="1" applyFill="1" applyBorder="1"/>
    <xf numFmtId="0" fontId="0" fillId="0" borderId="2" xfId="0" applyFont="1" applyBorder="1" applyAlignment="1"/>
    <xf numFmtId="0" fontId="0" fillId="0" borderId="11" xfId="0" applyFont="1" applyBorder="1" applyAlignment="1"/>
    <xf numFmtId="1" fontId="0" fillId="0" borderId="2" xfId="0" applyNumberFormat="1" applyFont="1" applyBorder="1" applyAlignment="1"/>
    <xf numFmtId="0" fontId="0" fillId="0" borderId="2" xfId="0" applyFont="1" applyFill="1" applyBorder="1"/>
    <xf numFmtId="1" fontId="0" fillId="0" borderId="10" xfId="0" applyNumberFormat="1" applyFont="1" applyBorder="1" applyAlignment="1"/>
    <xf numFmtId="0" fontId="0" fillId="0" borderId="2" xfId="0" applyFont="1" applyFill="1" applyBorder="1" applyAlignment="1"/>
    <xf numFmtId="1" fontId="0" fillId="0" borderId="10" xfId="0" applyNumberFormat="1" applyFont="1" applyFill="1" applyBorder="1" applyAlignment="1"/>
    <xf numFmtId="1" fontId="0" fillId="0" borderId="2" xfId="0" applyNumberFormat="1" applyFont="1" applyFill="1" applyBorder="1" applyAlignment="1"/>
    <xf numFmtId="0" fontId="0" fillId="0" borderId="2" xfId="0" applyFill="1" applyBorder="1"/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lvl="0">
              <a:defRPr/>
            </a:pPr>
            <a:r>
              <a:rPr lang="en-US"/>
              <a:t>% of Sites according activity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10"/>
            <c:bubble3D val="0"/>
            <c:spPr>
              <a:solidFill>
                <a:srgbClr val="994499"/>
              </a:solidFill>
            </c:spPr>
          </c:dPt>
          <c:dPt>
            <c:idx val="11"/>
            <c:bubble3D val="0"/>
            <c:spPr>
              <a:solidFill>
                <a:srgbClr val="22AA99"/>
              </a:solidFill>
            </c:spPr>
          </c:dPt>
          <c:dPt>
            <c:idx val="12"/>
            <c:bubble3D val="0"/>
            <c:spPr>
              <a:solidFill>
                <a:srgbClr val="AAAA11"/>
              </a:solidFill>
            </c:spPr>
          </c:dPt>
          <c:dPt>
            <c:idx val="13"/>
            <c:bubble3D val="0"/>
            <c:spPr>
              <a:solidFill>
                <a:srgbClr val="6633CC"/>
              </a:solidFill>
            </c:spPr>
          </c:dPt>
          <c:dPt>
            <c:idx val="14"/>
            <c:bubble3D val="0"/>
            <c:spPr>
              <a:solidFill>
                <a:srgbClr val="E67300"/>
              </a:solidFill>
            </c:spPr>
          </c:dPt>
          <c:dPt>
            <c:idx val="15"/>
            <c:bubble3D val="0"/>
            <c:spPr>
              <a:solidFill>
                <a:srgbClr val="8B0707"/>
              </a:solidFill>
            </c:spPr>
          </c:dPt>
          <c:dPt>
            <c:idx val="16"/>
            <c:bubble3D val="0"/>
            <c:spPr>
              <a:solidFill>
                <a:srgbClr val="651067"/>
              </a:solidFill>
            </c:spPr>
          </c:dPt>
          <c:dPt>
            <c:idx val="17"/>
            <c:bubble3D val="0"/>
            <c:spPr>
              <a:solidFill>
                <a:srgbClr val="329262"/>
              </a:solidFill>
            </c:spPr>
          </c:dPt>
          <c:dPt>
            <c:idx val="18"/>
            <c:bubble3D val="0"/>
            <c:spPr>
              <a:solidFill>
                <a:srgbClr val="5574A6"/>
              </a:solidFill>
            </c:spPr>
          </c:dPt>
          <c:dPt>
            <c:idx val="19"/>
            <c:bubble3D val="0"/>
            <c:spPr>
              <a:solidFill>
                <a:srgbClr val="3B3EAC"/>
              </a:solidFill>
            </c:spPr>
          </c:dPt>
          <c:dPt>
            <c:idx val="20"/>
            <c:bubble3D val="0"/>
            <c:spPr>
              <a:solidFill>
                <a:srgbClr val="B77322"/>
              </a:solidFill>
            </c:spPr>
          </c:dPt>
          <c:dPt>
            <c:idx val="21"/>
            <c:bubble3D val="0"/>
            <c:spPr>
              <a:solidFill>
                <a:srgbClr val="16D620"/>
              </a:solidFill>
            </c:spPr>
          </c:dPt>
          <c:dPt>
            <c:idx val="22"/>
            <c:bubble3D val="0"/>
            <c:spPr>
              <a:solidFill>
                <a:srgbClr val="B91383"/>
              </a:solidFill>
            </c:spPr>
          </c:dPt>
          <c:dPt>
            <c:idx val="23"/>
            <c:bubble3D val="0"/>
            <c:spPr>
              <a:solidFill>
                <a:srgbClr val="F4359E"/>
              </a:solidFill>
            </c:spPr>
          </c:dPt>
          <c:dPt>
            <c:idx val="24"/>
            <c:bubble3D val="0"/>
            <c:spPr>
              <a:solidFill>
                <a:srgbClr val="9C5935"/>
              </a:solidFill>
            </c:spPr>
          </c:dPt>
          <c:dPt>
            <c:idx val="25"/>
            <c:bubble3D val="0"/>
            <c:spPr>
              <a:solidFill>
                <a:srgbClr val="A9C413"/>
              </a:solidFill>
            </c:spPr>
          </c:dPt>
          <c:dPt>
            <c:idx val="26"/>
            <c:bubble3D val="0"/>
            <c:spPr>
              <a:solidFill>
                <a:srgbClr val="2A778D"/>
              </a:solidFill>
            </c:spPr>
          </c:dPt>
          <c:dPt>
            <c:idx val="27"/>
            <c:bubble3D val="0"/>
            <c:spPr>
              <a:solidFill>
                <a:srgbClr val="668D1C"/>
              </a:solidFill>
            </c:spPr>
          </c:dPt>
          <c:dPt>
            <c:idx val="28"/>
            <c:bubble3D val="0"/>
            <c:spPr>
              <a:solidFill>
                <a:srgbClr val="BEA413"/>
              </a:solidFill>
            </c:spPr>
          </c:dPt>
          <c:dPt>
            <c:idx val="29"/>
            <c:bubble3D val="0"/>
            <c:spPr>
              <a:solidFill>
                <a:srgbClr val="0C5922"/>
              </a:solidFill>
            </c:spPr>
          </c:dPt>
          <c:dPt>
            <c:idx val="30"/>
            <c:bubble3D val="0"/>
            <c:spPr>
              <a:solidFill>
                <a:srgbClr val="743411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Interaction!$Q$4:$Q$9</c:f>
              <c:strCache>
                <c:ptCount val="6"/>
                <c:pt idx="0">
                  <c:v>information searching</c:v>
                </c:pt>
                <c:pt idx="1">
                  <c:v>leisure</c:v>
                </c:pt>
                <c:pt idx="2">
                  <c:v>posting</c:v>
                </c:pt>
                <c:pt idx="3">
                  <c:v>Banking</c:v>
                </c:pt>
                <c:pt idx="4">
                  <c:v>Gossip</c:v>
                </c:pt>
                <c:pt idx="5">
                  <c:v>shopping</c:v>
                </c:pt>
              </c:strCache>
            </c:strRef>
          </c:cat>
          <c:val>
            <c:numRef>
              <c:f>Interaction!$R$4:$R$9</c:f>
              <c:numCache>
                <c:formatCode>General</c:formatCode>
                <c:ptCount val="6"/>
                <c:pt idx="0">
                  <c:v>11.0</c:v>
                </c:pt>
                <c:pt idx="1">
                  <c:v>3.0</c:v>
                </c:pt>
                <c:pt idx="2">
                  <c:v>6.0</c:v>
                </c:pt>
                <c:pt idx="3">
                  <c:v>3.0</c:v>
                </c:pt>
                <c:pt idx="4">
                  <c:v>2.0</c:v>
                </c:pt>
                <c:pt idx="5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Provenance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Interaction!$C$27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Interaction!$B$28:$B$30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Interaction!$C$28:$C$30</c:f>
              <c:numCache>
                <c:formatCode>General</c:formatCode>
                <c:ptCount val="3"/>
                <c:pt idx="0">
                  <c:v>3.0</c:v>
                </c:pt>
                <c:pt idx="1">
                  <c:v>5.0</c:v>
                </c:pt>
                <c:pt idx="2">
                  <c:v>11.0</c:v>
                </c:pt>
              </c:numCache>
            </c:numRef>
          </c:val>
        </c:ser>
        <c:ser>
          <c:idx val="1"/>
          <c:order val="1"/>
          <c:tx>
            <c:strRef>
              <c:f>Interaction!$D$27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Interaction!$B$28:$B$30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Interaction!$D$28:$D$30</c:f>
              <c:numCache>
                <c:formatCode>General</c:formatCode>
                <c:ptCount val="3"/>
                <c:pt idx="0">
                  <c:v>7.0</c:v>
                </c:pt>
                <c:pt idx="1">
                  <c:v>35.0</c:v>
                </c:pt>
                <c:pt idx="2">
                  <c:v>58.0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61726272"/>
        <c:axId val="-661723520"/>
      </c:radarChart>
      <c:catAx>
        <c:axId val="-66172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61723520"/>
        <c:crosses val="autoZero"/>
        <c:auto val="1"/>
        <c:lblAlgn val="ctr"/>
        <c:lblOffset val="100"/>
        <c:noMultiLvlLbl val="0"/>
      </c:catAx>
      <c:valAx>
        <c:axId val="-66172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6172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Type of site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Interaction!$D$31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Interaction!$B$32:$B$45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Finance</c:v>
                </c:pt>
                <c:pt idx="4">
                  <c:v>Com</c:v>
                </c:pt>
                <c:pt idx="5">
                  <c:v>Tech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Interaction!$D$32:$D$45</c:f>
              <c:numCache>
                <c:formatCode>General</c:formatCode>
                <c:ptCount val="14"/>
                <c:pt idx="0">
                  <c:v>1.0</c:v>
                </c:pt>
                <c:pt idx="1">
                  <c:v>7.0</c:v>
                </c:pt>
                <c:pt idx="2">
                  <c:v>0.0</c:v>
                </c:pt>
                <c:pt idx="3">
                  <c:v>3.0</c:v>
                </c:pt>
                <c:pt idx="4">
                  <c:v>1.0</c:v>
                </c:pt>
                <c:pt idx="5">
                  <c:v>1.0</c:v>
                </c:pt>
                <c:pt idx="6">
                  <c:v>0.0</c:v>
                </c:pt>
                <c:pt idx="7">
                  <c:v>3.0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</c:numCache>
            </c:numRef>
          </c:val>
        </c:ser>
        <c:ser>
          <c:idx val="1"/>
          <c:order val="1"/>
          <c:tx>
            <c:strRef>
              <c:f>Interaction!$E$31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Interaction!$B$32:$B$45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Finance</c:v>
                </c:pt>
                <c:pt idx="4">
                  <c:v>Com</c:v>
                </c:pt>
                <c:pt idx="5">
                  <c:v>Tech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Interaction!$E$32:$E$45</c:f>
              <c:numCache>
                <c:formatCode>General</c:formatCode>
                <c:ptCount val="14"/>
                <c:pt idx="0">
                  <c:v>3.0</c:v>
                </c:pt>
                <c:pt idx="1">
                  <c:v>26.0</c:v>
                </c:pt>
                <c:pt idx="2">
                  <c:v>0.0</c:v>
                </c:pt>
                <c:pt idx="3">
                  <c:v>9.0</c:v>
                </c:pt>
                <c:pt idx="4">
                  <c:v>2.0</c:v>
                </c:pt>
                <c:pt idx="5">
                  <c:v>5.0</c:v>
                </c:pt>
                <c:pt idx="6">
                  <c:v>3.0</c:v>
                </c:pt>
                <c:pt idx="7">
                  <c:v>12.0</c:v>
                </c:pt>
                <c:pt idx="8">
                  <c:v>0.0</c:v>
                </c:pt>
                <c:pt idx="9">
                  <c:v>5.0</c:v>
                </c:pt>
                <c:pt idx="10">
                  <c:v>1.0</c:v>
                </c:pt>
                <c:pt idx="11">
                  <c:v>4.0</c:v>
                </c:pt>
                <c:pt idx="12">
                  <c:v>23.0</c:v>
                </c:pt>
                <c:pt idx="13">
                  <c:v>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61698112"/>
        <c:axId val="-661695360"/>
      </c:radarChart>
      <c:catAx>
        <c:axId val="-66169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61695360"/>
        <c:crosses val="autoZero"/>
        <c:auto val="1"/>
        <c:lblAlgn val="ctr"/>
        <c:lblOffset val="100"/>
        <c:noMultiLvlLbl val="0"/>
      </c:catAx>
      <c:valAx>
        <c:axId val="-66169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6169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635000</xdr:colOff>
      <xdr:row>9</xdr:row>
      <xdr:rowOff>63500</xdr:rowOff>
    </xdr:from>
    <xdr:to>
      <xdr:col>20</xdr:col>
      <xdr:colOff>457200</xdr:colOff>
      <xdr:row>27</xdr:row>
      <xdr:rowOff>12700</xdr:rowOff>
    </xdr:to>
    <xdr:graphicFrame macro="">
      <xdr:nvGraphicFramePr>
        <xdr:cNvPr id="2" name="Chart 1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17</xdr:col>
      <xdr:colOff>127000</xdr:colOff>
      <xdr:row>33</xdr:row>
      <xdr:rowOff>171450</xdr:rowOff>
    </xdr:from>
    <xdr:to>
      <xdr:col>21</xdr:col>
      <xdr:colOff>190500</xdr:colOff>
      <xdr:row>53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114300</xdr:colOff>
      <xdr:row>50</xdr:row>
      <xdr:rowOff>158750</xdr:rowOff>
    </xdr:from>
    <xdr:to>
      <xdr:col>16</xdr:col>
      <xdr:colOff>596900</xdr:colOff>
      <xdr:row>87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69"/>
  <sheetViews>
    <sheetView topLeftCell="A2" workbookViewId="0">
      <selection activeCell="B7" sqref="B7:B9"/>
    </sheetView>
  </sheetViews>
  <sheetFormatPr baseColWidth="10" defaultRowHeight="16" x14ac:dyDescent="0.2"/>
  <cols>
    <col min="1" max="1" width="10.1640625" customWidth="1"/>
    <col min="2" max="2" width="27.33203125" customWidth="1"/>
    <col min="3" max="3" width="23.33203125" customWidth="1"/>
    <col min="4" max="4" width="24" customWidth="1"/>
    <col min="5" max="5" width="21.33203125" customWidth="1"/>
    <col min="6" max="6" width="25.6640625" customWidth="1"/>
    <col min="7" max="7" width="23.6640625" customWidth="1"/>
    <col min="8" max="8" width="28.6640625" customWidth="1"/>
    <col min="9" max="9" width="30.5" customWidth="1"/>
    <col min="10" max="10" width="23.33203125" customWidth="1"/>
  </cols>
  <sheetData>
    <row r="1" spans="1:10" ht="40" customHeight="1" x14ac:dyDescent="0.2">
      <c r="A1" s="75" t="s">
        <v>8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">
      <c r="A2" s="29" t="s">
        <v>31</v>
      </c>
      <c r="B2" s="26" t="s">
        <v>228</v>
      </c>
      <c r="C2" s="27"/>
      <c r="D2" s="30" t="s">
        <v>32</v>
      </c>
      <c r="E2" s="28">
        <v>52</v>
      </c>
      <c r="F2" s="30" t="s">
        <v>33</v>
      </c>
      <c r="G2" s="27" t="s">
        <v>229</v>
      </c>
      <c r="H2" s="27"/>
      <c r="I2" s="31" t="s">
        <v>34</v>
      </c>
      <c r="J2" s="27" t="s">
        <v>230</v>
      </c>
    </row>
    <row r="3" spans="1:10" x14ac:dyDescent="0.2">
      <c r="A3" s="15"/>
      <c r="B3" s="23"/>
      <c r="D3" s="1"/>
      <c r="E3" s="2"/>
      <c r="F3" s="1"/>
    </row>
    <row r="4" spans="1:10" ht="32" x14ac:dyDescent="0.2">
      <c r="A4" s="66" t="s">
        <v>0</v>
      </c>
      <c r="B4" s="64" t="s">
        <v>9</v>
      </c>
      <c r="C4" s="64"/>
      <c r="D4" s="64"/>
      <c r="E4" s="64"/>
      <c r="F4" s="64"/>
      <c r="G4" s="24" t="s">
        <v>14</v>
      </c>
      <c r="H4" s="25" t="s">
        <v>16</v>
      </c>
      <c r="I4" s="65" t="s">
        <v>18</v>
      </c>
      <c r="J4" s="65"/>
    </row>
    <row r="5" spans="1:10" x14ac:dyDescent="0.2">
      <c r="A5" s="67"/>
      <c r="B5" s="22" t="s">
        <v>19</v>
      </c>
      <c r="C5" s="22" t="s">
        <v>20</v>
      </c>
      <c r="D5" s="22" t="s">
        <v>21</v>
      </c>
      <c r="E5" s="22" t="s">
        <v>22</v>
      </c>
      <c r="F5" s="22" t="s">
        <v>23</v>
      </c>
      <c r="G5" s="22" t="s">
        <v>24</v>
      </c>
      <c r="H5" s="22" t="s">
        <v>25</v>
      </c>
      <c r="I5" s="22" t="s">
        <v>26</v>
      </c>
      <c r="J5" s="22" t="s">
        <v>27</v>
      </c>
    </row>
    <row r="6" spans="1:10" ht="56" x14ac:dyDescent="0.2">
      <c r="A6" s="68"/>
      <c r="B6" s="3" t="s">
        <v>10</v>
      </c>
      <c r="C6" s="3" t="s">
        <v>11</v>
      </c>
      <c r="D6" s="3" t="s">
        <v>12</v>
      </c>
      <c r="E6" s="3" t="s">
        <v>1</v>
      </c>
      <c r="F6" s="3" t="s">
        <v>13</v>
      </c>
      <c r="G6" s="3" t="s">
        <v>15</v>
      </c>
      <c r="H6" s="3" t="s">
        <v>17</v>
      </c>
      <c r="I6" s="3" t="s">
        <v>30</v>
      </c>
      <c r="J6" s="3" t="s">
        <v>29</v>
      </c>
    </row>
    <row r="7" spans="1:10" ht="25" customHeight="1" x14ac:dyDescent="0.2">
      <c r="A7" s="61">
        <v>1</v>
      </c>
      <c r="B7" s="72" t="s">
        <v>177</v>
      </c>
      <c r="C7" s="5" t="s">
        <v>231</v>
      </c>
      <c r="D7" s="5"/>
      <c r="E7" s="72" t="s">
        <v>161</v>
      </c>
      <c r="F7" s="69" t="s">
        <v>165</v>
      </c>
      <c r="G7" s="72" t="s">
        <v>168</v>
      </c>
      <c r="H7" s="69" t="s">
        <v>172</v>
      </c>
      <c r="I7" s="72" t="s">
        <v>173</v>
      </c>
      <c r="J7" s="72" t="s">
        <v>174</v>
      </c>
    </row>
    <row r="8" spans="1:10" ht="25" customHeight="1" x14ac:dyDescent="0.2">
      <c r="A8" s="62"/>
      <c r="B8" s="73"/>
      <c r="C8" s="5" t="s">
        <v>232</v>
      </c>
      <c r="D8" s="5"/>
      <c r="E8" s="73"/>
      <c r="F8" s="70"/>
      <c r="G8" s="73"/>
      <c r="H8" s="70"/>
      <c r="I8" s="73"/>
      <c r="J8" s="73"/>
    </row>
    <row r="9" spans="1:10" ht="25" customHeight="1" x14ac:dyDescent="0.2">
      <c r="A9" s="63"/>
      <c r="B9" s="74"/>
      <c r="C9" s="5" t="s">
        <v>233</v>
      </c>
      <c r="D9" s="5" t="s">
        <v>234</v>
      </c>
      <c r="E9" s="74"/>
      <c r="F9" s="71"/>
      <c r="G9" s="74"/>
      <c r="H9" s="71"/>
      <c r="I9" s="74"/>
      <c r="J9" s="74"/>
    </row>
    <row r="10" spans="1:10" ht="25" customHeight="1" x14ac:dyDescent="0.2">
      <c r="A10" s="61">
        <v>2</v>
      </c>
      <c r="B10" s="72" t="s">
        <v>289</v>
      </c>
      <c r="C10" s="5" t="s">
        <v>231</v>
      </c>
      <c r="D10" s="5" t="s">
        <v>157</v>
      </c>
      <c r="E10" s="69" t="s">
        <v>238</v>
      </c>
      <c r="F10" s="69" t="s">
        <v>166</v>
      </c>
      <c r="G10" s="72" t="s">
        <v>169</v>
      </c>
      <c r="H10" s="61"/>
      <c r="I10" s="61"/>
      <c r="J10" s="61"/>
    </row>
    <row r="11" spans="1:10" ht="25" customHeight="1" x14ac:dyDescent="0.2">
      <c r="A11" s="62"/>
      <c r="B11" s="73"/>
      <c r="C11" s="5"/>
      <c r="D11" s="5" t="s">
        <v>158</v>
      </c>
      <c r="E11" s="70"/>
      <c r="F11" s="70"/>
      <c r="G11" s="73"/>
      <c r="H11" s="62"/>
      <c r="I11" s="62"/>
      <c r="J11" s="62"/>
    </row>
    <row r="12" spans="1:10" ht="25" customHeight="1" x14ac:dyDescent="0.2">
      <c r="A12" s="63"/>
      <c r="B12" s="74"/>
      <c r="C12" s="5"/>
      <c r="D12" s="5"/>
      <c r="E12" s="71"/>
      <c r="F12" s="71"/>
      <c r="G12" s="74"/>
      <c r="H12" s="63"/>
      <c r="I12" s="63"/>
      <c r="J12" s="63"/>
    </row>
    <row r="13" spans="1:10" ht="25" customHeight="1" x14ac:dyDescent="0.2">
      <c r="A13" s="61">
        <v>3</v>
      </c>
      <c r="B13" s="72" t="s">
        <v>290</v>
      </c>
      <c r="C13" s="5" t="s">
        <v>155</v>
      </c>
      <c r="D13" s="34" t="s">
        <v>159</v>
      </c>
      <c r="E13" s="72" t="s">
        <v>162</v>
      </c>
      <c r="F13" s="72" t="s">
        <v>167</v>
      </c>
      <c r="G13" s="69" t="s">
        <v>170</v>
      </c>
      <c r="H13" s="61"/>
      <c r="I13" s="69" t="s">
        <v>176</v>
      </c>
      <c r="J13" s="72" t="s">
        <v>175</v>
      </c>
    </row>
    <row r="14" spans="1:10" ht="25" customHeight="1" x14ac:dyDescent="0.2">
      <c r="A14" s="62"/>
      <c r="B14" s="73"/>
      <c r="C14" s="5"/>
      <c r="D14" s="5" t="s">
        <v>163</v>
      </c>
      <c r="E14" s="73"/>
      <c r="F14" s="73"/>
      <c r="G14" s="70"/>
      <c r="H14" s="62"/>
      <c r="I14" s="70"/>
      <c r="J14" s="73"/>
    </row>
    <row r="15" spans="1:10" ht="25" customHeight="1" x14ac:dyDescent="0.2">
      <c r="A15" s="63"/>
      <c r="B15" s="74"/>
      <c r="C15" s="5"/>
      <c r="D15" s="5"/>
      <c r="E15" s="74"/>
      <c r="F15" s="74"/>
      <c r="G15" s="71"/>
      <c r="H15" s="63"/>
      <c r="I15" s="71"/>
      <c r="J15" s="74"/>
    </row>
    <row r="16" spans="1:10" ht="25" customHeight="1" x14ac:dyDescent="0.2">
      <c r="A16" s="61">
        <v>4</v>
      </c>
      <c r="B16" s="72" t="s">
        <v>156</v>
      </c>
      <c r="C16" s="5" t="s">
        <v>235</v>
      </c>
      <c r="D16" s="5" t="s">
        <v>160</v>
      </c>
      <c r="E16" s="72" t="s">
        <v>164</v>
      </c>
      <c r="F16" s="61"/>
      <c r="G16" s="72" t="s">
        <v>171</v>
      </c>
      <c r="H16" s="61"/>
      <c r="I16" s="61"/>
      <c r="J16" s="61"/>
    </row>
    <row r="17" spans="1:10" ht="25" customHeight="1" x14ac:dyDescent="0.2">
      <c r="A17" s="62"/>
      <c r="B17" s="73"/>
      <c r="C17" s="5"/>
      <c r="D17" s="5"/>
      <c r="E17" s="73"/>
      <c r="F17" s="62"/>
      <c r="G17" s="73"/>
      <c r="H17" s="62"/>
      <c r="I17" s="62"/>
      <c r="J17" s="62"/>
    </row>
    <row r="18" spans="1:10" ht="25" customHeight="1" x14ac:dyDescent="0.2">
      <c r="A18" s="63"/>
      <c r="B18" s="74"/>
      <c r="C18" s="5"/>
      <c r="D18" s="5"/>
      <c r="E18" s="74"/>
      <c r="F18" s="63"/>
      <c r="G18" s="74"/>
      <c r="H18" s="63"/>
      <c r="I18" s="63"/>
      <c r="J18" s="63"/>
    </row>
    <row r="19" spans="1:10" ht="25" customHeight="1" x14ac:dyDescent="0.2">
      <c r="A19" s="61">
        <v>5</v>
      </c>
      <c r="B19" s="72" t="s">
        <v>288</v>
      </c>
      <c r="C19" s="5" t="s">
        <v>236</v>
      </c>
      <c r="D19" s="5" t="s">
        <v>237</v>
      </c>
      <c r="E19" s="61"/>
      <c r="F19" s="61"/>
      <c r="G19" s="61"/>
      <c r="H19" s="61"/>
      <c r="I19" s="61"/>
      <c r="J19" s="61"/>
    </row>
    <row r="20" spans="1:10" ht="25" customHeight="1" x14ac:dyDescent="0.2">
      <c r="A20" s="62"/>
      <c r="B20" s="73"/>
      <c r="C20" s="5"/>
      <c r="D20" s="5"/>
      <c r="E20" s="62"/>
      <c r="F20" s="62"/>
      <c r="G20" s="62"/>
      <c r="H20" s="62"/>
      <c r="I20" s="62"/>
      <c r="J20" s="62"/>
    </row>
    <row r="21" spans="1:10" ht="25" customHeight="1" x14ac:dyDescent="0.2">
      <c r="A21" s="63"/>
      <c r="B21" s="74"/>
      <c r="C21" s="5"/>
      <c r="D21" s="5"/>
      <c r="E21" s="63"/>
      <c r="F21" s="63"/>
      <c r="G21" s="63"/>
      <c r="H21" s="63"/>
      <c r="I21" s="63"/>
      <c r="J21" s="63"/>
    </row>
    <row r="22" spans="1:10" ht="25" customHeight="1" x14ac:dyDescent="0.2">
      <c r="A22" s="61">
        <v>6</v>
      </c>
      <c r="B22" s="72" t="s">
        <v>188</v>
      </c>
      <c r="C22" s="5" t="s">
        <v>189</v>
      </c>
      <c r="D22" s="5"/>
      <c r="E22" s="61"/>
      <c r="F22" s="61"/>
      <c r="G22" s="61"/>
      <c r="H22" s="61"/>
      <c r="I22" s="61"/>
      <c r="J22" s="61"/>
    </row>
    <row r="23" spans="1:10" ht="25" customHeight="1" x14ac:dyDescent="0.2">
      <c r="A23" s="62"/>
      <c r="B23" s="73"/>
      <c r="C23" s="5"/>
      <c r="D23" s="5"/>
      <c r="E23" s="62"/>
      <c r="F23" s="62"/>
      <c r="G23" s="62"/>
      <c r="H23" s="62"/>
      <c r="I23" s="62"/>
      <c r="J23" s="62"/>
    </row>
    <row r="24" spans="1:10" ht="25" customHeight="1" x14ac:dyDescent="0.2">
      <c r="A24" s="63"/>
      <c r="B24" s="74"/>
      <c r="C24" s="5"/>
      <c r="D24" s="5"/>
      <c r="E24" s="63"/>
      <c r="F24" s="63"/>
      <c r="G24" s="63"/>
      <c r="H24" s="63"/>
      <c r="I24" s="63"/>
      <c r="J24" s="63"/>
    </row>
    <row r="25" spans="1:10" ht="25" customHeight="1" x14ac:dyDescent="0.2">
      <c r="A25" s="61">
        <v>7</v>
      </c>
      <c r="B25" s="61"/>
      <c r="C25" s="5"/>
      <c r="D25" s="5"/>
      <c r="E25" s="61"/>
      <c r="F25" s="61"/>
      <c r="G25" s="61"/>
      <c r="H25" s="61"/>
      <c r="I25" s="61"/>
      <c r="J25" s="61"/>
    </row>
    <row r="26" spans="1:10" ht="25" customHeight="1" x14ac:dyDescent="0.2">
      <c r="A26" s="62"/>
      <c r="B26" s="62"/>
      <c r="C26" s="5"/>
      <c r="D26" s="5"/>
      <c r="E26" s="62"/>
      <c r="F26" s="62"/>
      <c r="G26" s="62"/>
      <c r="H26" s="62"/>
      <c r="I26" s="62"/>
      <c r="J26" s="62"/>
    </row>
    <row r="27" spans="1:10" ht="25" customHeight="1" x14ac:dyDescent="0.2">
      <c r="A27" s="63"/>
      <c r="B27" s="63"/>
      <c r="C27" s="5"/>
      <c r="D27" s="5"/>
      <c r="E27" s="63"/>
      <c r="F27" s="63"/>
      <c r="G27" s="63"/>
      <c r="H27" s="63"/>
      <c r="I27" s="63"/>
      <c r="J27" s="63"/>
    </row>
    <row r="28" spans="1:10" ht="25" customHeight="1" x14ac:dyDescent="0.2">
      <c r="A28" s="61">
        <v>8</v>
      </c>
      <c r="B28" s="61"/>
      <c r="C28" s="5"/>
      <c r="D28" s="5"/>
      <c r="E28" s="61"/>
      <c r="F28" s="61"/>
      <c r="G28" s="61"/>
      <c r="H28" s="61"/>
      <c r="I28" s="61"/>
      <c r="J28" s="61"/>
    </row>
    <row r="29" spans="1:10" ht="25" customHeight="1" x14ac:dyDescent="0.2">
      <c r="A29" s="62"/>
      <c r="B29" s="62"/>
      <c r="C29" s="5"/>
      <c r="D29" s="5"/>
      <c r="E29" s="62"/>
      <c r="F29" s="62"/>
      <c r="G29" s="62"/>
      <c r="H29" s="62"/>
      <c r="I29" s="62"/>
      <c r="J29" s="62"/>
    </row>
    <row r="30" spans="1:10" ht="25" customHeight="1" x14ac:dyDescent="0.2">
      <c r="A30" s="63"/>
      <c r="B30" s="63"/>
      <c r="C30" s="5"/>
      <c r="D30" s="5"/>
      <c r="E30" s="63"/>
      <c r="F30" s="63"/>
      <c r="G30" s="63"/>
      <c r="H30" s="63"/>
      <c r="I30" s="63"/>
      <c r="J30" s="63"/>
    </row>
    <row r="31" spans="1:10" ht="25" customHeight="1" x14ac:dyDescent="0.2">
      <c r="A31" s="61">
        <v>9</v>
      </c>
      <c r="B31" s="61"/>
      <c r="C31" s="5"/>
      <c r="D31" s="5"/>
      <c r="E31" s="61"/>
      <c r="F31" s="61"/>
      <c r="G31" s="61"/>
      <c r="H31" s="61"/>
      <c r="I31" s="61"/>
      <c r="J31" s="61"/>
    </row>
    <row r="32" spans="1:10" ht="25" customHeight="1" x14ac:dyDescent="0.2">
      <c r="A32" s="62"/>
      <c r="B32" s="62"/>
      <c r="C32" s="5"/>
      <c r="D32" s="5"/>
      <c r="E32" s="62"/>
      <c r="F32" s="62"/>
      <c r="G32" s="62"/>
      <c r="H32" s="62"/>
      <c r="I32" s="62"/>
      <c r="J32" s="62"/>
    </row>
    <row r="33" spans="1:10" ht="25" customHeight="1" x14ac:dyDescent="0.2">
      <c r="A33" s="63"/>
      <c r="B33" s="63"/>
      <c r="C33" s="5"/>
      <c r="D33" s="5"/>
      <c r="E33" s="63"/>
      <c r="F33" s="63"/>
      <c r="G33" s="63"/>
      <c r="H33" s="63"/>
      <c r="I33" s="63"/>
      <c r="J33" s="63"/>
    </row>
    <row r="34" spans="1:10" ht="25" customHeight="1" x14ac:dyDescent="0.2">
      <c r="A34" s="61">
        <v>10</v>
      </c>
      <c r="B34" s="61"/>
      <c r="C34" s="5"/>
      <c r="D34" s="5"/>
      <c r="E34" s="61"/>
      <c r="F34" s="61"/>
      <c r="G34" s="61"/>
      <c r="H34" s="61"/>
      <c r="I34" s="61"/>
      <c r="J34" s="61"/>
    </row>
    <row r="35" spans="1:10" ht="25" customHeight="1" x14ac:dyDescent="0.2">
      <c r="A35" s="62"/>
      <c r="B35" s="62"/>
      <c r="C35" s="5"/>
      <c r="D35" s="5"/>
      <c r="E35" s="62"/>
      <c r="F35" s="62"/>
      <c r="G35" s="62"/>
      <c r="H35" s="62"/>
      <c r="I35" s="62"/>
      <c r="J35" s="62"/>
    </row>
    <row r="36" spans="1:10" ht="25" customHeight="1" x14ac:dyDescent="0.2">
      <c r="A36" s="63"/>
      <c r="B36" s="63"/>
      <c r="C36" s="5"/>
      <c r="D36" s="5"/>
      <c r="E36" s="63"/>
      <c r="F36" s="63"/>
      <c r="G36" s="63"/>
      <c r="H36" s="63"/>
      <c r="I36" s="63"/>
      <c r="J36" s="63"/>
    </row>
    <row r="37" spans="1:10" x14ac:dyDescent="0.2">
      <c r="A37" s="8"/>
      <c r="B37" s="9"/>
      <c r="C37" s="10"/>
      <c r="D37" s="10"/>
      <c r="E37" s="10"/>
      <c r="F37" s="11"/>
      <c r="G37" s="11"/>
      <c r="H37" s="11"/>
      <c r="I37" s="11"/>
      <c r="J37" s="11"/>
    </row>
    <row r="38" spans="1:10" x14ac:dyDescent="0.2">
      <c r="A38" s="8"/>
      <c r="B38" s="9"/>
      <c r="C38" s="8"/>
      <c r="D38" s="8"/>
      <c r="E38" s="8"/>
      <c r="F38" s="11"/>
      <c r="G38" s="11"/>
      <c r="H38" s="11"/>
      <c r="I38" s="11"/>
      <c r="J38" s="11"/>
    </row>
    <row r="39" spans="1:10" x14ac:dyDescent="0.2">
      <c r="A39" s="8"/>
      <c r="B39" s="9"/>
      <c r="C39" s="8"/>
      <c r="D39" s="8"/>
      <c r="E39" s="8"/>
      <c r="F39" s="11"/>
      <c r="G39" s="11"/>
      <c r="H39" s="11"/>
      <c r="I39" s="11"/>
      <c r="J39" s="11"/>
    </row>
    <row r="40" spans="1:10" x14ac:dyDescent="0.2">
      <c r="A40" s="8"/>
      <c r="B40" s="9"/>
      <c r="C40" s="10"/>
      <c r="D40" s="10"/>
      <c r="E40" s="10"/>
      <c r="F40" s="11"/>
      <c r="G40" s="11"/>
      <c r="H40" s="11"/>
      <c r="I40" s="11"/>
      <c r="J40" s="11"/>
    </row>
    <row r="41" spans="1:10" x14ac:dyDescent="0.2">
      <c r="A41" s="8"/>
      <c r="B41" s="9"/>
      <c r="C41" s="8"/>
      <c r="D41" s="8"/>
      <c r="E41" s="8"/>
      <c r="F41" s="11"/>
      <c r="G41" s="11"/>
      <c r="H41" s="11"/>
      <c r="I41" s="11"/>
      <c r="J41" s="11"/>
    </row>
    <row r="42" spans="1:10" x14ac:dyDescent="0.2">
      <c r="A42" s="8"/>
      <c r="B42" s="9"/>
      <c r="C42" s="8"/>
      <c r="D42" s="8"/>
      <c r="E42" s="8"/>
      <c r="F42" s="11"/>
      <c r="G42" s="11"/>
      <c r="H42" s="11"/>
      <c r="I42" s="11"/>
      <c r="J42" s="11"/>
    </row>
    <row r="43" spans="1:10" x14ac:dyDescent="0.2">
      <c r="A43" s="8"/>
      <c r="B43" s="9"/>
      <c r="C43" s="10"/>
      <c r="D43" s="10"/>
      <c r="E43" s="10"/>
      <c r="F43" s="11"/>
      <c r="G43" s="12"/>
      <c r="H43" s="11"/>
      <c r="I43" s="11"/>
      <c r="J43" s="11"/>
    </row>
    <row r="44" spans="1:10" x14ac:dyDescent="0.2">
      <c r="A44" s="8"/>
      <c r="B44" s="9"/>
      <c r="C44" s="8"/>
      <c r="D44" s="8"/>
      <c r="E44" s="8"/>
      <c r="F44" s="11"/>
      <c r="G44" s="12"/>
      <c r="H44" s="11"/>
      <c r="I44" s="11"/>
      <c r="J44" s="11"/>
    </row>
    <row r="45" spans="1:10" x14ac:dyDescent="0.2">
      <c r="A45" s="8"/>
      <c r="B45" s="9"/>
      <c r="C45" s="8"/>
      <c r="D45" s="8"/>
      <c r="E45" s="8"/>
      <c r="F45" s="11"/>
      <c r="G45" s="12"/>
      <c r="H45" s="11"/>
      <c r="I45" s="11"/>
      <c r="J45" s="11"/>
    </row>
    <row r="46" spans="1:10" x14ac:dyDescent="0.2">
      <c r="A46" s="8"/>
      <c r="B46" s="9"/>
      <c r="C46" s="10"/>
      <c r="D46" s="10"/>
      <c r="E46" s="10"/>
      <c r="F46" s="11"/>
      <c r="G46" s="12"/>
      <c r="H46" s="11"/>
      <c r="I46" s="11"/>
      <c r="J46" s="11"/>
    </row>
    <row r="47" spans="1:10" x14ac:dyDescent="0.2">
      <c r="A47" s="8"/>
      <c r="B47" s="9"/>
      <c r="C47" s="8"/>
      <c r="D47" s="8"/>
      <c r="E47" s="8"/>
      <c r="F47" s="11"/>
      <c r="G47" s="12"/>
      <c r="H47" s="11"/>
      <c r="I47" s="11"/>
      <c r="J47" s="11"/>
    </row>
    <row r="48" spans="1:10" x14ac:dyDescent="0.2">
      <c r="A48" s="8"/>
      <c r="B48" s="9"/>
      <c r="C48" s="8"/>
      <c r="D48" s="8"/>
      <c r="E48" s="8"/>
      <c r="F48" s="11"/>
      <c r="G48" s="12"/>
      <c r="H48" s="11"/>
      <c r="I48" s="11"/>
      <c r="J48" s="11"/>
    </row>
    <row r="49" spans="1:10" x14ac:dyDescent="0.2">
      <c r="A49" s="8"/>
      <c r="B49" s="9"/>
      <c r="C49" s="10"/>
      <c r="D49" s="10"/>
      <c r="E49" s="10"/>
      <c r="F49" s="11"/>
      <c r="G49" s="12"/>
      <c r="H49" s="11"/>
      <c r="I49" s="11"/>
      <c r="J49" s="11"/>
    </row>
    <row r="50" spans="1:10" x14ac:dyDescent="0.2">
      <c r="A50" s="8"/>
      <c r="B50" s="9"/>
      <c r="C50" s="8"/>
      <c r="D50" s="8"/>
      <c r="E50" s="8"/>
      <c r="F50" s="11"/>
      <c r="G50" s="12"/>
      <c r="H50" s="11"/>
      <c r="I50" s="11"/>
      <c r="J50" s="11"/>
    </row>
    <row r="51" spans="1:10" x14ac:dyDescent="0.2">
      <c r="A51" s="8"/>
      <c r="B51" s="9"/>
      <c r="C51" s="8"/>
      <c r="D51" s="8"/>
      <c r="E51" s="8"/>
      <c r="F51" s="11"/>
      <c r="G51" s="12"/>
      <c r="H51" s="11"/>
      <c r="I51" s="11"/>
      <c r="J51" s="11"/>
    </row>
    <row r="52" spans="1:10" x14ac:dyDescent="0.2">
      <c r="A52" s="8"/>
      <c r="B52" s="9"/>
      <c r="C52" s="10"/>
      <c r="D52" s="10"/>
      <c r="E52" s="10"/>
      <c r="F52" s="13"/>
      <c r="G52" s="14"/>
      <c r="H52" s="14"/>
      <c r="I52" s="14"/>
      <c r="J52" s="14"/>
    </row>
    <row r="53" spans="1:10" x14ac:dyDescent="0.2">
      <c r="A53" s="8"/>
      <c r="B53" s="9"/>
      <c r="C53" s="8"/>
      <c r="D53" s="8"/>
      <c r="E53" s="8"/>
      <c r="F53" s="13"/>
      <c r="G53" s="14"/>
      <c r="H53" s="14"/>
      <c r="I53" s="14"/>
      <c r="J53" s="14"/>
    </row>
    <row r="54" spans="1:10" x14ac:dyDescent="0.2">
      <c r="A54" s="8"/>
      <c r="B54" s="9"/>
      <c r="C54" s="8"/>
      <c r="D54" s="8"/>
      <c r="E54" s="8"/>
      <c r="F54" s="13"/>
      <c r="G54" s="14"/>
      <c r="H54" s="14"/>
      <c r="I54" s="14"/>
      <c r="J54" s="14"/>
    </row>
    <row r="55" spans="1:10" x14ac:dyDescent="0.2">
      <c r="A55" s="8"/>
      <c r="B55" s="9"/>
      <c r="C55" s="10"/>
      <c r="D55" s="10"/>
      <c r="E55" s="10"/>
      <c r="F55" s="13"/>
      <c r="G55" s="14"/>
      <c r="H55" s="14"/>
      <c r="I55" s="14"/>
      <c r="J55" s="14"/>
    </row>
    <row r="56" spans="1:10" x14ac:dyDescent="0.2">
      <c r="A56" s="8"/>
      <c r="B56" s="9"/>
      <c r="C56" s="8"/>
      <c r="D56" s="8"/>
      <c r="E56" s="8"/>
      <c r="F56" s="13"/>
      <c r="G56" s="14"/>
      <c r="H56" s="14"/>
      <c r="I56" s="14"/>
      <c r="J56" s="14"/>
    </row>
    <row r="57" spans="1:10" x14ac:dyDescent="0.2">
      <c r="A57" s="8"/>
      <c r="B57" s="9"/>
      <c r="C57" s="8"/>
      <c r="D57" s="8"/>
      <c r="E57" s="8"/>
      <c r="F57" s="13"/>
      <c r="G57" s="14"/>
      <c r="H57" s="14"/>
      <c r="I57" s="14"/>
      <c r="J57" s="14"/>
    </row>
    <row r="58" spans="1:10" x14ac:dyDescent="0.2">
      <c r="A58" s="8"/>
      <c r="B58" s="9"/>
      <c r="C58" s="10"/>
      <c r="D58" s="10"/>
      <c r="E58" s="10"/>
      <c r="F58" s="13"/>
      <c r="G58" s="14"/>
      <c r="H58" s="14"/>
      <c r="I58" s="14"/>
      <c r="J58" s="14"/>
    </row>
    <row r="59" spans="1:10" x14ac:dyDescent="0.2">
      <c r="A59" s="8"/>
      <c r="B59" s="9"/>
      <c r="C59" s="8"/>
      <c r="D59" s="8"/>
      <c r="E59" s="8"/>
      <c r="F59" s="13"/>
      <c r="G59" s="14"/>
      <c r="H59" s="14"/>
      <c r="I59" s="14"/>
      <c r="J59" s="14"/>
    </row>
    <row r="60" spans="1:10" x14ac:dyDescent="0.2">
      <c r="A60" s="8"/>
      <c r="B60" s="9"/>
      <c r="C60" s="8"/>
      <c r="D60" s="8"/>
      <c r="E60" s="8"/>
      <c r="F60" s="13"/>
      <c r="G60" s="14"/>
      <c r="H60" s="14"/>
      <c r="I60" s="14"/>
      <c r="J60" s="14"/>
    </row>
    <row r="61" spans="1:10" x14ac:dyDescent="0.2">
      <c r="A61" s="8"/>
      <c r="B61" s="9"/>
      <c r="C61" s="10"/>
      <c r="D61" s="10"/>
      <c r="E61" s="10"/>
      <c r="F61" s="13"/>
      <c r="G61" s="14"/>
      <c r="H61" s="14"/>
      <c r="I61" s="14"/>
      <c r="J61" s="14"/>
    </row>
    <row r="62" spans="1:10" x14ac:dyDescent="0.2">
      <c r="A62" s="8"/>
      <c r="B62" s="9"/>
      <c r="C62" s="8"/>
      <c r="D62" s="8"/>
      <c r="E62" s="8"/>
      <c r="F62" s="13"/>
      <c r="G62" s="14"/>
      <c r="H62" s="14"/>
      <c r="I62" s="14"/>
      <c r="J62" s="14"/>
    </row>
    <row r="63" spans="1:10" x14ac:dyDescent="0.2">
      <c r="A63" s="8"/>
      <c r="B63" s="9"/>
      <c r="C63" s="8"/>
      <c r="D63" s="8"/>
      <c r="E63" s="8"/>
      <c r="F63" s="13"/>
      <c r="G63" s="14"/>
      <c r="H63" s="14"/>
      <c r="I63" s="14"/>
      <c r="J63" s="14"/>
    </row>
    <row r="64" spans="1:10" x14ac:dyDescent="0.2">
      <c r="A64" s="8"/>
      <c r="B64" s="9"/>
      <c r="C64" s="10"/>
      <c r="D64" s="10"/>
      <c r="E64" s="10"/>
      <c r="F64" s="13"/>
      <c r="G64" s="14"/>
      <c r="H64" s="14"/>
      <c r="I64" s="14"/>
      <c r="J64" s="14"/>
    </row>
    <row r="65" spans="1:10" x14ac:dyDescent="0.2">
      <c r="A65" s="8"/>
      <c r="B65" s="9"/>
      <c r="C65" s="8"/>
      <c r="D65" s="8"/>
      <c r="E65" s="8"/>
      <c r="F65" s="13"/>
      <c r="G65" s="14"/>
      <c r="H65" s="14"/>
      <c r="I65" s="14"/>
      <c r="J65" s="14"/>
    </row>
    <row r="66" spans="1:10" x14ac:dyDescent="0.2">
      <c r="A66" s="8"/>
      <c r="B66" s="9"/>
      <c r="C66" s="8"/>
      <c r="D66" s="8"/>
      <c r="E66" s="8"/>
      <c r="F66" s="13"/>
      <c r="G66" s="14"/>
      <c r="H66" s="14"/>
      <c r="I66" s="14"/>
      <c r="J66" s="14"/>
    </row>
    <row r="67" spans="1:10" x14ac:dyDescent="0.2">
      <c r="A67" s="8"/>
      <c r="B67" s="9"/>
      <c r="C67" s="10"/>
      <c r="D67" s="10"/>
      <c r="E67" s="10"/>
      <c r="F67" s="13"/>
      <c r="G67" s="14"/>
      <c r="H67" s="14"/>
      <c r="I67" s="14"/>
      <c r="J67" s="14"/>
    </row>
    <row r="68" spans="1:10" x14ac:dyDescent="0.2">
      <c r="A68" s="8"/>
      <c r="B68" s="9"/>
      <c r="C68" s="8"/>
      <c r="D68" s="8"/>
      <c r="E68" s="8"/>
      <c r="F68" s="13"/>
      <c r="G68" s="14"/>
      <c r="H68" s="14"/>
      <c r="I68" s="14"/>
      <c r="J68" s="14"/>
    </row>
    <row r="69" spans="1:10" x14ac:dyDescent="0.2">
      <c r="A69" s="8"/>
      <c r="B69" s="9"/>
      <c r="C69" s="8"/>
      <c r="D69" s="8"/>
      <c r="E69" s="8"/>
      <c r="F69" s="13"/>
      <c r="G69" s="14"/>
      <c r="H69" s="14"/>
      <c r="I69" s="14"/>
      <c r="J69" s="14"/>
    </row>
  </sheetData>
  <mergeCells count="84">
    <mergeCell ref="A1:J1"/>
    <mergeCell ref="J7:J9"/>
    <mergeCell ref="J10:J12"/>
    <mergeCell ref="G22:G24"/>
    <mergeCell ref="G25:G27"/>
    <mergeCell ref="J13:J15"/>
    <mergeCell ref="J16:J18"/>
    <mergeCell ref="J19:J21"/>
    <mergeCell ref="I13:I15"/>
    <mergeCell ref="I16:I18"/>
    <mergeCell ref="I19:I21"/>
    <mergeCell ref="G7:G9"/>
    <mergeCell ref="G10:G12"/>
    <mergeCell ref="G13:G15"/>
    <mergeCell ref="G16:G18"/>
    <mergeCell ref="G19:G21"/>
    <mergeCell ref="A22:A24"/>
    <mergeCell ref="A25:A27"/>
    <mergeCell ref="B7:B9"/>
    <mergeCell ref="B10:B12"/>
    <mergeCell ref="B13:B15"/>
    <mergeCell ref="B16:B18"/>
    <mergeCell ref="B19:B21"/>
    <mergeCell ref="B22:B24"/>
    <mergeCell ref="B25:B27"/>
    <mergeCell ref="A7:A9"/>
    <mergeCell ref="A10:A12"/>
    <mergeCell ref="A13:A15"/>
    <mergeCell ref="A16:A18"/>
    <mergeCell ref="A19:A21"/>
    <mergeCell ref="E22:E24"/>
    <mergeCell ref="E25:E27"/>
    <mergeCell ref="F7:F9"/>
    <mergeCell ref="F10:F12"/>
    <mergeCell ref="F13:F15"/>
    <mergeCell ref="E7:E9"/>
    <mergeCell ref="E10:E12"/>
    <mergeCell ref="E13:E15"/>
    <mergeCell ref="E16:E18"/>
    <mergeCell ref="E19:E21"/>
    <mergeCell ref="F16:F18"/>
    <mergeCell ref="F19:F21"/>
    <mergeCell ref="F22:F24"/>
    <mergeCell ref="F25:F27"/>
    <mergeCell ref="J25:J27"/>
    <mergeCell ref="H7:H9"/>
    <mergeCell ref="H10:H12"/>
    <mergeCell ref="H13:H15"/>
    <mergeCell ref="H16:H18"/>
    <mergeCell ref="H19:H21"/>
    <mergeCell ref="I7:I9"/>
    <mergeCell ref="I10:I12"/>
    <mergeCell ref="B4:F4"/>
    <mergeCell ref="I4:J4"/>
    <mergeCell ref="A28:A30"/>
    <mergeCell ref="B28:B30"/>
    <mergeCell ref="E28:E30"/>
    <mergeCell ref="F28:F30"/>
    <mergeCell ref="G28:G30"/>
    <mergeCell ref="H28:H30"/>
    <mergeCell ref="I28:I30"/>
    <mergeCell ref="J28:J30"/>
    <mergeCell ref="A4:A6"/>
    <mergeCell ref="H22:H24"/>
    <mergeCell ref="I22:I24"/>
    <mergeCell ref="J22:J24"/>
    <mergeCell ref="H25:H27"/>
    <mergeCell ref="I25:I27"/>
    <mergeCell ref="H31:H33"/>
    <mergeCell ref="I31:I33"/>
    <mergeCell ref="J31:J33"/>
    <mergeCell ref="A34:A36"/>
    <mergeCell ref="B34:B36"/>
    <mergeCell ref="E34:E36"/>
    <mergeCell ref="F34:F36"/>
    <mergeCell ref="G34:G36"/>
    <mergeCell ref="H34:H36"/>
    <mergeCell ref="I34:I36"/>
    <mergeCell ref="J34:J36"/>
    <mergeCell ref="A31:A33"/>
    <mergeCell ref="B31:B33"/>
    <mergeCell ref="E31:E33"/>
    <mergeCell ref="F31:F33"/>
    <mergeCell ref="G31:G33"/>
  </mergeCells>
  <phoneticPr fontId="6" type="noConversion"/>
  <pageMargins left="0.7" right="0.7" top="0.75" bottom="0.75" header="0.3" footer="0.3"/>
  <pageSetup paperSize="8" scale="7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52"/>
  <sheetViews>
    <sheetView tabSelected="1" topLeftCell="A56" workbookViewId="0">
      <selection activeCell="C76" sqref="C76"/>
    </sheetView>
  </sheetViews>
  <sheetFormatPr baseColWidth="10" defaultColWidth="17.83203125" defaultRowHeight="16" x14ac:dyDescent="0.2"/>
  <cols>
    <col min="1" max="1" width="4.1640625" bestFit="1" customWidth="1"/>
    <col min="2" max="2" width="17" customWidth="1"/>
    <col min="3" max="3" width="11" bestFit="1" customWidth="1"/>
    <col min="4" max="4" width="8.33203125" bestFit="1" customWidth="1"/>
    <col min="5" max="5" width="13" customWidth="1"/>
    <col min="6" max="6" width="9.6640625" customWidth="1"/>
    <col min="7" max="7" width="9.33203125" customWidth="1"/>
    <col min="8" max="8" width="8.6640625" customWidth="1"/>
    <col min="9" max="9" width="8" customWidth="1"/>
    <col min="10" max="10" width="8.6640625" customWidth="1"/>
    <col min="11" max="13" width="8.6640625" hidden="1" customWidth="1"/>
    <col min="14" max="14" width="8.33203125" hidden="1" customWidth="1"/>
    <col min="15" max="15" width="24.6640625" customWidth="1"/>
    <col min="16" max="16" width="25" customWidth="1"/>
    <col min="17" max="17" width="23.33203125" customWidth="1"/>
    <col min="18" max="18" width="20" customWidth="1"/>
    <col min="19" max="19" width="11.83203125" customWidth="1"/>
  </cols>
  <sheetData>
    <row r="1" spans="1:19" x14ac:dyDescent="0.2">
      <c r="A1" s="77" t="s">
        <v>6</v>
      </c>
      <c r="B1" s="78"/>
      <c r="C1" s="39"/>
      <c r="D1" s="39"/>
      <c r="E1" s="76" t="s">
        <v>7</v>
      </c>
      <c r="F1" s="76"/>
      <c r="G1" s="76"/>
      <c r="H1" s="76"/>
      <c r="I1" s="76"/>
      <c r="J1" s="76"/>
      <c r="K1" s="76"/>
      <c r="L1" s="76"/>
      <c r="M1" s="76"/>
      <c r="N1" s="76"/>
      <c r="O1" s="76" t="s">
        <v>37</v>
      </c>
      <c r="P1" s="76"/>
      <c r="Q1" s="76"/>
      <c r="R1" s="76"/>
      <c r="S1" s="76"/>
    </row>
    <row r="2" spans="1:19" x14ac:dyDescent="0.2">
      <c r="A2" s="79" t="s">
        <v>76</v>
      </c>
      <c r="B2" s="34" t="s">
        <v>28</v>
      </c>
      <c r="C2" s="34"/>
      <c r="D2" s="34"/>
      <c r="E2" s="33" t="s">
        <v>38</v>
      </c>
      <c r="F2" s="32" t="s">
        <v>39</v>
      </c>
      <c r="G2" s="33" t="s">
        <v>40</v>
      </c>
      <c r="H2" s="32" t="s">
        <v>41</v>
      </c>
      <c r="I2" s="33" t="s">
        <v>47</v>
      </c>
      <c r="J2" s="32" t="s">
        <v>48</v>
      </c>
      <c r="K2" s="33" t="s">
        <v>49</v>
      </c>
      <c r="L2" s="32" t="s">
        <v>50</v>
      </c>
      <c r="M2" s="33" t="s">
        <v>51</v>
      </c>
      <c r="N2" s="32" t="s">
        <v>52</v>
      </c>
      <c r="O2" s="33" t="s">
        <v>42</v>
      </c>
      <c r="P2" s="32" t="s">
        <v>43</v>
      </c>
      <c r="Q2" s="33" t="s">
        <v>44</v>
      </c>
      <c r="R2" s="32" t="s">
        <v>45</v>
      </c>
      <c r="S2" s="33" t="s">
        <v>46</v>
      </c>
    </row>
    <row r="3" spans="1:19" ht="29" x14ac:dyDescent="0.2">
      <c r="A3" s="80"/>
      <c r="B3" s="35" t="s">
        <v>154</v>
      </c>
      <c r="C3" s="4" t="s">
        <v>244</v>
      </c>
      <c r="D3" s="4" t="s">
        <v>245</v>
      </c>
      <c r="E3" s="4" t="str">
        <f>Value!B7</f>
        <v>information searching</v>
      </c>
      <c r="F3" s="4" t="str">
        <f>Value!B10</f>
        <v>leisure</v>
      </c>
      <c r="G3" s="4" t="str">
        <f>Value!B13</f>
        <v>posting</v>
      </c>
      <c r="H3" s="4" t="str">
        <f>Value!B16</f>
        <v>Banking</v>
      </c>
      <c r="I3" s="4" t="str">
        <f>Value!B19</f>
        <v>Gossip</v>
      </c>
      <c r="J3" s="4" t="str">
        <f>Value!B22</f>
        <v>shopping</v>
      </c>
      <c r="K3" s="4">
        <f>Value!B25</f>
        <v>0</v>
      </c>
      <c r="L3" s="4">
        <f>Value!B28</f>
        <v>0</v>
      </c>
      <c r="M3" s="4">
        <f>Value!B31</f>
        <v>0</v>
      </c>
      <c r="N3" s="4">
        <f>Value!B34</f>
        <v>0</v>
      </c>
      <c r="O3" s="4" t="s">
        <v>35</v>
      </c>
      <c r="P3" s="4" t="s">
        <v>36</v>
      </c>
      <c r="Q3" s="4" t="s">
        <v>4</v>
      </c>
      <c r="R3" s="4" t="s">
        <v>2</v>
      </c>
      <c r="S3" s="4" t="s">
        <v>5</v>
      </c>
    </row>
    <row r="4" spans="1:19" ht="29" x14ac:dyDescent="0.2">
      <c r="A4">
        <v>1</v>
      </c>
      <c r="B4" s="21" t="s">
        <v>90</v>
      </c>
      <c r="C4" s="40" t="s">
        <v>246</v>
      </c>
      <c r="D4" s="40" t="s">
        <v>247</v>
      </c>
      <c r="E4" s="16">
        <v>1</v>
      </c>
      <c r="F4" s="16"/>
      <c r="G4" s="17">
        <v>1</v>
      </c>
      <c r="H4" s="17"/>
      <c r="I4" s="16"/>
      <c r="J4" s="17"/>
      <c r="K4" s="17"/>
      <c r="L4" s="17"/>
      <c r="M4" s="17"/>
      <c r="N4" s="16"/>
      <c r="O4" s="16" t="s">
        <v>221</v>
      </c>
      <c r="P4" s="16" t="s">
        <v>222</v>
      </c>
      <c r="Q4" s="18" t="s">
        <v>179</v>
      </c>
      <c r="R4" s="17" t="s">
        <v>180</v>
      </c>
      <c r="S4" s="21" t="s">
        <v>181</v>
      </c>
    </row>
    <row r="5" spans="1:19" x14ac:dyDescent="0.2">
      <c r="A5">
        <v>2</v>
      </c>
      <c r="B5" s="21" t="s">
        <v>93</v>
      </c>
      <c r="C5" s="40" t="s">
        <v>248</v>
      </c>
      <c r="D5" s="40" t="s">
        <v>247</v>
      </c>
      <c r="E5" s="16"/>
      <c r="F5" s="16"/>
      <c r="G5" s="17"/>
      <c r="H5" s="16"/>
      <c r="I5" s="16"/>
      <c r="J5" s="17"/>
      <c r="K5" s="17"/>
      <c r="L5" s="17"/>
      <c r="M5" s="17"/>
      <c r="N5" s="16"/>
      <c r="O5" s="16"/>
      <c r="P5" s="16"/>
      <c r="Q5" s="18"/>
      <c r="R5" s="19"/>
      <c r="S5" s="21"/>
    </row>
    <row r="6" spans="1:19" ht="48" x14ac:dyDescent="0.2">
      <c r="A6">
        <v>3</v>
      </c>
      <c r="B6" s="21" t="s">
        <v>53</v>
      </c>
      <c r="C6" s="40" t="s">
        <v>248</v>
      </c>
      <c r="D6" s="40" t="s">
        <v>249</v>
      </c>
      <c r="E6" s="17">
        <v>1</v>
      </c>
      <c r="F6" s="17">
        <v>1</v>
      </c>
      <c r="G6" s="17">
        <v>1</v>
      </c>
      <c r="H6" s="17"/>
      <c r="I6" s="17"/>
      <c r="J6" s="17"/>
      <c r="K6" s="17"/>
      <c r="L6" s="17"/>
      <c r="M6" s="17"/>
      <c r="N6" s="17"/>
      <c r="O6" s="17" t="s">
        <v>178</v>
      </c>
      <c r="P6" s="17" t="s">
        <v>182</v>
      </c>
      <c r="Q6" s="18" t="s">
        <v>183</v>
      </c>
      <c r="R6" s="17" t="s">
        <v>184</v>
      </c>
      <c r="S6" s="21" t="s">
        <v>162</v>
      </c>
    </row>
    <row r="7" spans="1:19" ht="32" x14ac:dyDescent="0.2">
      <c r="A7">
        <v>4</v>
      </c>
      <c r="B7" s="21" t="s">
        <v>54</v>
      </c>
      <c r="C7" s="40" t="s">
        <v>248</v>
      </c>
      <c r="D7" s="40" t="s">
        <v>250</v>
      </c>
      <c r="E7" s="16"/>
      <c r="F7" s="16"/>
      <c r="G7" s="16">
        <v>1</v>
      </c>
      <c r="H7" s="16"/>
      <c r="I7" s="16">
        <v>1</v>
      </c>
      <c r="J7" s="17"/>
      <c r="K7" s="17"/>
      <c r="L7" s="17"/>
      <c r="M7" s="17"/>
      <c r="N7" s="16"/>
      <c r="O7" s="16" t="s">
        <v>185</v>
      </c>
      <c r="P7" s="16" t="s">
        <v>186</v>
      </c>
      <c r="Q7" s="18" t="s">
        <v>187</v>
      </c>
      <c r="R7" s="17" t="s">
        <v>184</v>
      </c>
      <c r="S7" s="21" t="s">
        <v>181</v>
      </c>
    </row>
    <row r="8" spans="1:19" x14ac:dyDescent="0.2">
      <c r="A8">
        <v>5</v>
      </c>
      <c r="B8" s="21" t="s">
        <v>58</v>
      </c>
      <c r="C8" s="40" t="s">
        <v>248</v>
      </c>
      <c r="D8" s="40" t="s">
        <v>250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8"/>
      <c r="R8" s="17"/>
      <c r="S8" s="21"/>
    </row>
    <row r="9" spans="1:19" x14ac:dyDescent="0.2">
      <c r="A9">
        <v>6</v>
      </c>
      <c r="B9" s="21" t="s">
        <v>91</v>
      </c>
      <c r="C9" s="40" t="s">
        <v>246</v>
      </c>
      <c r="D9" s="40" t="s">
        <v>251</v>
      </c>
      <c r="E9" s="17"/>
      <c r="F9" s="17"/>
      <c r="G9" s="17"/>
      <c r="H9" s="17"/>
      <c r="I9" s="17"/>
      <c r="J9" s="16">
        <v>1</v>
      </c>
      <c r="K9" s="16"/>
      <c r="L9" s="16"/>
      <c r="M9" s="16"/>
      <c r="N9" s="16"/>
      <c r="O9" s="16" t="s">
        <v>190</v>
      </c>
      <c r="P9" s="16" t="s">
        <v>191</v>
      </c>
      <c r="Q9" s="18" t="s">
        <v>192</v>
      </c>
      <c r="R9" s="19" t="s">
        <v>193</v>
      </c>
      <c r="S9" s="21" t="s">
        <v>194</v>
      </c>
    </row>
    <row r="10" spans="1:19" x14ac:dyDescent="0.2">
      <c r="A10">
        <v>7</v>
      </c>
      <c r="B10" s="21" t="s">
        <v>55</v>
      </c>
      <c r="C10" s="40" t="s">
        <v>248</v>
      </c>
      <c r="D10" s="40" t="s">
        <v>282</v>
      </c>
      <c r="E10" s="16">
        <v>1</v>
      </c>
      <c r="F10" s="16"/>
      <c r="G10" s="17"/>
      <c r="H10" s="17"/>
      <c r="I10" s="17"/>
      <c r="J10" s="17"/>
      <c r="K10" s="17"/>
      <c r="L10" s="17"/>
      <c r="M10" s="17"/>
      <c r="N10" s="16"/>
      <c r="O10" s="16" t="s">
        <v>162</v>
      </c>
      <c r="P10" s="16" t="s">
        <v>241</v>
      </c>
      <c r="Q10" s="18" t="s">
        <v>195</v>
      </c>
      <c r="R10" s="17" t="s">
        <v>195</v>
      </c>
      <c r="S10" s="21" t="s">
        <v>162</v>
      </c>
    </row>
    <row r="11" spans="1:19" x14ac:dyDescent="0.2">
      <c r="A11">
        <v>8</v>
      </c>
      <c r="B11" s="21" t="s">
        <v>57</v>
      </c>
      <c r="C11" s="40" t="s">
        <v>248</v>
      </c>
      <c r="D11" s="40" t="s">
        <v>253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8"/>
      <c r="R11" s="17"/>
      <c r="S11" s="21"/>
    </row>
    <row r="12" spans="1:19" x14ac:dyDescent="0.2">
      <c r="A12">
        <v>9</v>
      </c>
      <c r="B12" s="21" t="s">
        <v>59</v>
      </c>
      <c r="C12" s="40" t="s">
        <v>248</v>
      </c>
      <c r="D12" s="40" t="s">
        <v>250</v>
      </c>
      <c r="E12" s="17"/>
      <c r="F12" s="16"/>
      <c r="G12" s="17"/>
      <c r="H12" s="17"/>
      <c r="I12" s="17"/>
      <c r="J12" s="17"/>
      <c r="K12" s="17"/>
      <c r="L12" s="17"/>
      <c r="M12" s="17"/>
      <c r="N12" s="16"/>
      <c r="O12" s="16"/>
      <c r="P12" s="16"/>
      <c r="Q12" s="18"/>
      <c r="R12" s="17"/>
      <c r="S12" s="21"/>
    </row>
    <row r="13" spans="1:19" ht="32" x14ac:dyDescent="0.2">
      <c r="A13">
        <v>10</v>
      </c>
      <c r="B13" s="21" t="s">
        <v>56</v>
      </c>
      <c r="C13" s="40" t="s">
        <v>248</v>
      </c>
      <c r="D13" s="40" t="s">
        <v>253</v>
      </c>
      <c r="E13" s="17"/>
      <c r="F13" s="16"/>
      <c r="G13" s="17">
        <v>1</v>
      </c>
      <c r="H13" s="17"/>
      <c r="I13" s="17"/>
      <c r="J13" s="17"/>
      <c r="K13" s="17"/>
      <c r="L13" s="17"/>
      <c r="M13" s="17"/>
      <c r="N13" s="16"/>
      <c r="O13" s="16" t="s">
        <v>203</v>
      </c>
      <c r="P13" s="16" t="s">
        <v>241</v>
      </c>
      <c r="Q13" s="18" t="s">
        <v>204</v>
      </c>
      <c r="R13" s="17" t="s">
        <v>205</v>
      </c>
      <c r="S13" s="21" t="s">
        <v>181</v>
      </c>
    </row>
    <row r="14" spans="1:19" x14ac:dyDescent="0.2">
      <c r="A14">
        <v>11</v>
      </c>
      <c r="B14" s="21" t="s">
        <v>92</v>
      </c>
      <c r="C14" s="40" t="s">
        <v>254</v>
      </c>
      <c r="D14" s="40" t="s">
        <v>249</v>
      </c>
      <c r="E14" s="17"/>
      <c r="F14" s="17"/>
      <c r="G14" s="17"/>
      <c r="H14" s="17"/>
      <c r="I14" s="17"/>
      <c r="J14" s="16"/>
      <c r="K14" s="16"/>
      <c r="L14" s="16"/>
      <c r="M14" s="16"/>
      <c r="N14" s="16"/>
      <c r="O14" s="16"/>
      <c r="P14" s="16"/>
      <c r="Q14" s="18"/>
      <c r="R14" s="17"/>
      <c r="S14" s="21"/>
    </row>
    <row r="15" spans="1:19" x14ac:dyDescent="0.2">
      <c r="A15">
        <v>12</v>
      </c>
      <c r="B15" s="21" t="s">
        <v>94</v>
      </c>
      <c r="C15" s="40" t="s">
        <v>254</v>
      </c>
      <c r="D15" s="40" t="s">
        <v>249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8"/>
      <c r="R15" s="17"/>
      <c r="S15" s="21"/>
    </row>
    <row r="16" spans="1:19" x14ac:dyDescent="0.2">
      <c r="A16">
        <v>13</v>
      </c>
      <c r="B16" s="21" t="s">
        <v>60</v>
      </c>
      <c r="C16" s="40" t="s">
        <v>248</v>
      </c>
      <c r="D16" s="40" t="s">
        <v>250</v>
      </c>
      <c r="E16" s="16"/>
      <c r="F16" s="16"/>
      <c r="G16" s="17"/>
      <c r="H16" s="17"/>
      <c r="I16" s="17"/>
      <c r="J16" s="17"/>
      <c r="K16" s="17"/>
      <c r="L16" s="17"/>
      <c r="M16" s="17"/>
      <c r="N16" s="16"/>
      <c r="O16" s="16"/>
      <c r="P16" s="16"/>
      <c r="Q16" s="18"/>
      <c r="R16" s="17"/>
      <c r="S16" s="21"/>
    </row>
    <row r="17" spans="1:19" x14ac:dyDescent="0.2">
      <c r="A17">
        <v>14</v>
      </c>
      <c r="B17" s="21" t="s">
        <v>95</v>
      </c>
      <c r="C17" s="40" t="s">
        <v>254</v>
      </c>
      <c r="D17" s="40" t="s">
        <v>249</v>
      </c>
      <c r="E17" s="17"/>
      <c r="F17" s="16"/>
      <c r="G17" s="17"/>
      <c r="H17" s="17"/>
      <c r="I17" s="17"/>
      <c r="J17" s="17"/>
      <c r="K17" s="17"/>
      <c r="L17" s="17"/>
      <c r="M17" s="17"/>
      <c r="N17" s="16"/>
      <c r="O17" s="16"/>
      <c r="P17" s="16"/>
      <c r="Q17" s="18"/>
      <c r="R17" s="17"/>
      <c r="S17" s="21"/>
    </row>
    <row r="18" spans="1:19" x14ac:dyDescent="0.2">
      <c r="A18">
        <v>15</v>
      </c>
      <c r="B18" s="21" t="s">
        <v>61</v>
      </c>
      <c r="C18" s="40" t="s">
        <v>248</v>
      </c>
      <c r="D18" s="40" t="s">
        <v>250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21"/>
    </row>
    <row r="19" spans="1:19" x14ac:dyDescent="0.2">
      <c r="A19">
        <v>16</v>
      </c>
      <c r="B19" s="21" t="s">
        <v>65</v>
      </c>
      <c r="C19" s="40" t="s">
        <v>248</v>
      </c>
      <c r="D19" s="40" t="s">
        <v>249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21"/>
    </row>
    <row r="20" spans="1:19" x14ac:dyDescent="0.2">
      <c r="A20">
        <v>17</v>
      </c>
      <c r="B20" s="21" t="s">
        <v>96</v>
      </c>
      <c r="C20" s="40" t="s">
        <v>254</v>
      </c>
      <c r="D20" s="40" t="s">
        <v>251</v>
      </c>
      <c r="E20" s="17">
        <v>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 t="s">
        <v>196</v>
      </c>
      <c r="S20" s="21"/>
    </row>
    <row r="21" spans="1:19" x14ac:dyDescent="0.2">
      <c r="A21">
        <v>18</v>
      </c>
      <c r="B21" s="21" t="s">
        <v>64</v>
      </c>
      <c r="C21" s="40" t="s">
        <v>248</v>
      </c>
      <c r="D21" s="40" t="s">
        <v>251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21"/>
    </row>
    <row r="22" spans="1:19" x14ac:dyDescent="0.2">
      <c r="A22">
        <v>19</v>
      </c>
      <c r="B22" s="21" t="s">
        <v>97</v>
      </c>
      <c r="C22" s="40" t="s">
        <v>254</v>
      </c>
      <c r="D22" s="40" t="s">
        <v>249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21"/>
    </row>
    <row r="23" spans="1:19" ht="32" x14ac:dyDescent="0.2">
      <c r="A23">
        <v>20</v>
      </c>
      <c r="B23" s="21" t="s">
        <v>98</v>
      </c>
      <c r="C23" s="40" t="s">
        <v>248</v>
      </c>
      <c r="D23" s="40" t="s">
        <v>250</v>
      </c>
      <c r="E23" s="17">
        <v>1</v>
      </c>
      <c r="F23" s="17"/>
      <c r="G23" s="17"/>
      <c r="H23" s="17"/>
      <c r="I23" s="17"/>
      <c r="J23" s="17"/>
      <c r="K23" s="17"/>
      <c r="L23" s="17"/>
      <c r="M23" s="17"/>
      <c r="N23" s="17"/>
      <c r="O23" s="17" t="s">
        <v>178</v>
      </c>
      <c r="P23" s="17" t="s">
        <v>197</v>
      </c>
      <c r="Q23" s="17" t="s">
        <v>179</v>
      </c>
      <c r="R23" s="17" t="s">
        <v>195</v>
      </c>
      <c r="S23" s="21" t="s">
        <v>198</v>
      </c>
    </row>
    <row r="24" spans="1:19" x14ac:dyDescent="0.2">
      <c r="A24">
        <v>21</v>
      </c>
      <c r="B24" s="21" t="s">
        <v>99</v>
      </c>
      <c r="C24" s="40" t="s">
        <v>246</v>
      </c>
      <c r="D24" s="40" t="s">
        <v>251</v>
      </c>
      <c r="E24" s="17">
        <v>1</v>
      </c>
      <c r="F24" s="17"/>
      <c r="G24" s="17"/>
      <c r="H24" s="17"/>
      <c r="I24" s="17"/>
      <c r="J24" s="17"/>
      <c r="K24" s="17"/>
      <c r="L24" s="17"/>
      <c r="M24" s="17"/>
      <c r="N24" s="17"/>
      <c r="O24" s="17" t="s">
        <v>178</v>
      </c>
      <c r="P24" s="17" t="s">
        <v>199</v>
      </c>
      <c r="Q24" s="17" t="s">
        <v>240</v>
      </c>
      <c r="R24" s="17" t="s">
        <v>195</v>
      </c>
      <c r="S24" s="21" t="s">
        <v>162</v>
      </c>
    </row>
    <row r="25" spans="1:19" x14ac:dyDescent="0.2">
      <c r="A25">
        <v>22</v>
      </c>
      <c r="B25" s="21" t="s">
        <v>69</v>
      </c>
      <c r="C25" s="40" t="s">
        <v>248</v>
      </c>
      <c r="D25" s="40" t="s">
        <v>255</v>
      </c>
      <c r="E25" s="17"/>
      <c r="F25" s="17"/>
      <c r="G25" s="17"/>
      <c r="H25" s="17">
        <v>1</v>
      </c>
      <c r="I25" s="17"/>
      <c r="J25" s="17">
        <v>1</v>
      </c>
      <c r="K25" s="17"/>
      <c r="L25" s="17"/>
      <c r="M25" s="17"/>
      <c r="N25" s="17"/>
      <c r="O25" s="17" t="s">
        <v>178</v>
      </c>
      <c r="P25" s="17" t="s">
        <v>200</v>
      </c>
      <c r="Q25" s="17" t="s">
        <v>239</v>
      </c>
      <c r="R25" s="17" t="s">
        <v>201</v>
      </c>
      <c r="S25" s="21" t="s">
        <v>202</v>
      </c>
    </row>
    <row r="26" spans="1:19" x14ac:dyDescent="0.2">
      <c r="A26">
        <v>23</v>
      </c>
      <c r="B26" s="21" t="s">
        <v>100</v>
      </c>
      <c r="C26" s="40" t="s">
        <v>254</v>
      </c>
      <c r="D26" s="40" t="s">
        <v>255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21"/>
    </row>
    <row r="27" spans="1:19" x14ac:dyDescent="0.2">
      <c r="A27">
        <v>24</v>
      </c>
      <c r="B27" s="36" t="s">
        <v>101</v>
      </c>
      <c r="C27" s="41" t="s">
        <v>254</v>
      </c>
      <c r="D27" s="41" t="s">
        <v>249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21"/>
    </row>
    <row r="28" spans="1:19" x14ac:dyDescent="0.2">
      <c r="A28">
        <v>25</v>
      </c>
      <c r="B28" s="21" t="s">
        <v>62</v>
      </c>
      <c r="C28" s="40" t="s">
        <v>248</v>
      </c>
      <c r="D28" s="40" t="s">
        <v>251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21"/>
    </row>
    <row r="29" spans="1:19" x14ac:dyDescent="0.2">
      <c r="A29">
        <v>26</v>
      </c>
      <c r="B29" s="21" t="s">
        <v>102</v>
      </c>
      <c r="C29" s="40" t="s">
        <v>254</v>
      </c>
      <c r="D29" s="40" t="s">
        <v>251</v>
      </c>
      <c r="E29" s="17">
        <v>1</v>
      </c>
      <c r="F29" s="17"/>
      <c r="G29" s="17"/>
      <c r="H29" s="17"/>
      <c r="I29" s="17"/>
      <c r="J29" s="17">
        <v>1</v>
      </c>
      <c r="K29" s="17"/>
      <c r="L29" s="17"/>
      <c r="M29" s="17"/>
      <c r="N29" s="17"/>
      <c r="O29" s="17" t="s">
        <v>178</v>
      </c>
      <c r="P29" s="16" t="s">
        <v>241</v>
      </c>
      <c r="Q29" s="17" t="s">
        <v>239</v>
      </c>
      <c r="R29" s="17" t="s">
        <v>195</v>
      </c>
      <c r="S29" s="21" t="s">
        <v>194</v>
      </c>
    </row>
    <row r="30" spans="1:19" x14ac:dyDescent="0.2">
      <c r="A30">
        <v>27</v>
      </c>
      <c r="B30" s="21" t="s">
        <v>103</v>
      </c>
      <c r="C30" s="40" t="s">
        <v>248</v>
      </c>
      <c r="D30" s="40" t="s">
        <v>249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21"/>
    </row>
    <row r="31" spans="1:19" x14ac:dyDescent="0.2">
      <c r="A31">
        <v>28</v>
      </c>
      <c r="B31" s="21" t="s">
        <v>104</v>
      </c>
      <c r="C31" s="40" t="s">
        <v>254</v>
      </c>
      <c r="D31" s="40" t="s">
        <v>249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21"/>
    </row>
    <row r="32" spans="1:19" x14ac:dyDescent="0.2">
      <c r="A32">
        <v>29</v>
      </c>
      <c r="B32" s="21" t="s">
        <v>66</v>
      </c>
      <c r="C32" s="40" t="s">
        <v>248</v>
      </c>
      <c r="D32" s="40" t="s">
        <v>250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21"/>
    </row>
    <row r="33" spans="1:19" x14ac:dyDescent="0.2">
      <c r="A33">
        <v>30</v>
      </c>
      <c r="B33" s="21" t="s">
        <v>81</v>
      </c>
      <c r="C33" s="40" t="s">
        <v>248</v>
      </c>
      <c r="D33" s="40" t="s">
        <v>252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21"/>
    </row>
    <row r="34" spans="1:19" x14ac:dyDescent="0.2">
      <c r="A34">
        <v>31</v>
      </c>
      <c r="B34" s="21" t="s">
        <v>70</v>
      </c>
      <c r="C34" s="42" t="s">
        <v>248</v>
      </c>
      <c r="D34" s="40" t="s">
        <v>282</v>
      </c>
      <c r="E34" s="17"/>
      <c r="F34" s="17"/>
      <c r="G34" s="17"/>
      <c r="H34" s="17"/>
      <c r="I34" s="16"/>
      <c r="J34" s="17"/>
      <c r="K34" s="17"/>
      <c r="L34" s="17"/>
      <c r="M34" s="17"/>
      <c r="N34" s="16"/>
      <c r="O34" s="16"/>
      <c r="P34" s="16"/>
      <c r="Q34" s="18"/>
      <c r="R34" s="19"/>
      <c r="S34" s="21"/>
    </row>
    <row r="35" spans="1:19" x14ac:dyDescent="0.2">
      <c r="A35">
        <v>32</v>
      </c>
      <c r="B35" s="21" t="s">
        <v>105</v>
      </c>
      <c r="C35" s="40" t="s">
        <v>254</v>
      </c>
      <c r="D35" s="40" t="s">
        <v>249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/>
      <c r="R35" s="19"/>
      <c r="S35" s="21"/>
    </row>
    <row r="36" spans="1:19" x14ac:dyDescent="0.2">
      <c r="A36">
        <v>33</v>
      </c>
      <c r="B36" s="21" t="s">
        <v>74</v>
      </c>
      <c r="C36" s="40" t="s">
        <v>248</v>
      </c>
      <c r="D36" s="40" t="s">
        <v>257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9"/>
      <c r="S36" s="21"/>
    </row>
    <row r="37" spans="1:19" x14ac:dyDescent="0.2">
      <c r="A37">
        <v>34</v>
      </c>
      <c r="B37" s="21" t="s">
        <v>80</v>
      </c>
      <c r="C37" s="40" t="s">
        <v>248</v>
      </c>
      <c r="D37" s="40" t="s">
        <v>251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/>
      <c r="R37" s="19"/>
      <c r="S37" s="21"/>
    </row>
    <row r="38" spans="1:19" x14ac:dyDescent="0.2">
      <c r="A38">
        <v>35</v>
      </c>
      <c r="B38" s="21" t="s">
        <v>106</v>
      </c>
      <c r="C38" s="40" t="s">
        <v>246</v>
      </c>
      <c r="D38" s="40" t="s">
        <v>258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9"/>
      <c r="S38" s="21"/>
    </row>
    <row r="39" spans="1:19" x14ac:dyDescent="0.2">
      <c r="A39">
        <v>36</v>
      </c>
      <c r="B39" s="21" t="s">
        <v>63</v>
      </c>
      <c r="C39" s="40" t="s">
        <v>248</v>
      </c>
      <c r="D39" s="40" t="s">
        <v>253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/>
      <c r="R39" s="19"/>
      <c r="S39" s="21"/>
    </row>
    <row r="40" spans="1:19" x14ac:dyDescent="0.2">
      <c r="A40">
        <v>37</v>
      </c>
      <c r="B40" s="21" t="s">
        <v>72</v>
      </c>
      <c r="C40" s="40" t="s">
        <v>248</v>
      </c>
      <c r="D40" s="40" t="s">
        <v>251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/>
      <c r="R40" s="19"/>
      <c r="S40" s="21"/>
    </row>
    <row r="41" spans="1:19" x14ac:dyDescent="0.2">
      <c r="A41">
        <v>38</v>
      </c>
      <c r="B41" s="21" t="s">
        <v>107</v>
      </c>
      <c r="C41" s="40" t="s">
        <v>254</v>
      </c>
      <c r="D41" s="40" t="s">
        <v>255</v>
      </c>
      <c r="E41" s="17"/>
      <c r="F41" s="16"/>
      <c r="G41" s="17"/>
      <c r="H41" s="17"/>
      <c r="I41" s="17"/>
      <c r="J41" s="17"/>
      <c r="K41" s="17"/>
      <c r="L41" s="17"/>
      <c r="M41" s="17"/>
      <c r="N41" s="16"/>
      <c r="O41" s="16"/>
      <c r="P41" s="16"/>
      <c r="Q41" s="18"/>
      <c r="R41" s="19"/>
      <c r="S41" s="21"/>
    </row>
    <row r="42" spans="1:19" x14ac:dyDescent="0.2">
      <c r="A42">
        <v>39</v>
      </c>
      <c r="B42" s="21" t="s">
        <v>85</v>
      </c>
      <c r="C42" s="40" t="s">
        <v>248</v>
      </c>
      <c r="D42" s="40" t="s">
        <v>251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/>
      <c r="R42" s="19"/>
      <c r="S42" s="21"/>
    </row>
    <row r="43" spans="1:19" x14ac:dyDescent="0.2">
      <c r="A43">
        <v>40</v>
      </c>
      <c r="B43" s="21" t="s">
        <v>108</v>
      </c>
      <c r="C43" s="40" t="s">
        <v>254</v>
      </c>
      <c r="D43" s="40" t="s">
        <v>255</v>
      </c>
      <c r="E43" s="17"/>
      <c r="F43" s="17"/>
      <c r="G43" s="17"/>
      <c r="H43" s="17"/>
      <c r="I43" s="17"/>
      <c r="J43" s="16"/>
      <c r="K43" s="16"/>
      <c r="L43" s="16"/>
      <c r="M43" s="16"/>
      <c r="N43" s="16"/>
      <c r="O43" s="16"/>
      <c r="P43" s="16"/>
      <c r="Q43" s="18"/>
      <c r="R43" s="19"/>
      <c r="S43" s="21"/>
    </row>
    <row r="44" spans="1:19" x14ac:dyDescent="0.2">
      <c r="A44">
        <v>41</v>
      </c>
      <c r="B44" s="21" t="s">
        <v>71</v>
      </c>
      <c r="C44" s="40" t="s">
        <v>248</v>
      </c>
      <c r="D44" s="40" t="s">
        <v>253</v>
      </c>
      <c r="E44" s="17"/>
      <c r="F44" s="17"/>
      <c r="G44" s="16"/>
      <c r="H44" s="17"/>
      <c r="I44" s="17"/>
      <c r="J44" s="17"/>
      <c r="K44" s="17"/>
      <c r="L44" s="17"/>
      <c r="M44" s="17"/>
      <c r="N44" s="16"/>
      <c r="O44" s="16"/>
      <c r="P44" s="16"/>
      <c r="Q44" s="18"/>
      <c r="R44" s="19"/>
      <c r="S44" s="21"/>
    </row>
    <row r="45" spans="1:19" x14ac:dyDescent="0.2">
      <c r="A45">
        <v>42</v>
      </c>
      <c r="B45" s="21" t="s">
        <v>86</v>
      </c>
      <c r="C45" s="40" t="s">
        <v>248</v>
      </c>
      <c r="D45" s="40" t="s">
        <v>256</v>
      </c>
      <c r="E45" s="17">
        <v>1</v>
      </c>
      <c r="F45" s="17"/>
      <c r="G45" s="17">
        <v>1</v>
      </c>
      <c r="H45" s="17"/>
      <c r="I45" s="17">
        <v>1</v>
      </c>
      <c r="J45" s="17"/>
      <c r="K45" s="17"/>
      <c r="L45" s="17"/>
      <c r="M45" s="17"/>
      <c r="N45" s="17"/>
      <c r="O45" s="17" t="s">
        <v>178</v>
      </c>
      <c r="P45" s="17" t="s">
        <v>219</v>
      </c>
      <c r="Q45" s="17" t="s">
        <v>178</v>
      </c>
      <c r="R45" s="17" t="s">
        <v>220</v>
      </c>
      <c r="S45" s="21" t="s">
        <v>194</v>
      </c>
    </row>
    <row r="46" spans="1:19" x14ac:dyDescent="0.2">
      <c r="A46">
        <v>43</v>
      </c>
      <c r="B46" s="21" t="s">
        <v>109</v>
      </c>
      <c r="C46" s="40" t="s">
        <v>254</v>
      </c>
      <c r="D46" s="40" t="s">
        <v>251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21"/>
    </row>
    <row r="47" spans="1:19" x14ac:dyDescent="0.2">
      <c r="A47">
        <v>44</v>
      </c>
      <c r="B47" s="21" t="s">
        <v>110</v>
      </c>
      <c r="C47" s="40" t="s">
        <v>254</v>
      </c>
      <c r="D47" s="40" t="s">
        <v>250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21"/>
    </row>
    <row r="48" spans="1:19" x14ac:dyDescent="0.2">
      <c r="A48">
        <v>45</v>
      </c>
      <c r="B48" s="21" t="s">
        <v>77</v>
      </c>
      <c r="C48" s="40" t="s">
        <v>248</v>
      </c>
      <c r="D48" s="40" t="s">
        <v>256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21"/>
    </row>
    <row r="49" spans="1:19" x14ac:dyDescent="0.2">
      <c r="A49">
        <v>46</v>
      </c>
      <c r="B49" s="21" t="s">
        <v>111</v>
      </c>
      <c r="C49" s="40" t="s">
        <v>254</v>
      </c>
      <c r="D49" s="40" t="s">
        <v>249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21"/>
    </row>
    <row r="50" spans="1:19" x14ac:dyDescent="0.2">
      <c r="A50">
        <v>47</v>
      </c>
      <c r="B50" s="21" t="s">
        <v>112</v>
      </c>
      <c r="C50" s="40" t="s">
        <v>248</v>
      </c>
      <c r="D50" s="40" t="s">
        <v>258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21"/>
    </row>
    <row r="51" spans="1:19" x14ac:dyDescent="0.2">
      <c r="A51">
        <v>48</v>
      </c>
      <c r="B51" s="37" t="s">
        <v>82</v>
      </c>
      <c r="C51" s="40" t="s">
        <v>248</v>
      </c>
      <c r="D51" s="40" t="s">
        <v>251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21"/>
    </row>
    <row r="52" spans="1:19" x14ac:dyDescent="0.2">
      <c r="A52">
        <v>49</v>
      </c>
      <c r="B52" s="21" t="s">
        <v>113</v>
      </c>
      <c r="C52" s="40" t="s">
        <v>254</v>
      </c>
      <c r="D52" s="40" t="s">
        <v>255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21"/>
    </row>
    <row r="53" spans="1:19" x14ac:dyDescent="0.2">
      <c r="A53">
        <v>50</v>
      </c>
      <c r="B53" s="21" t="s">
        <v>67</v>
      </c>
      <c r="C53" s="40" t="s">
        <v>248</v>
      </c>
      <c r="D53" s="40" t="s">
        <v>249</v>
      </c>
      <c r="E53" s="17"/>
      <c r="F53" s="17"/>
      <c r="G53" s="17"/>
      <c r="H53" s="17"/>
      <c r="I53" s="16"/>
      <c r="J53" s="17"/>
      <c r="K53" s="17"/>
      <c r="L53" s="17"/>
      <c r="M53" s="17"/>
      <c r="N53" s="16"/>
      <c r="O53" s="16"/>
      <c r="P53" s="16"/>
      <c r="Q53" s="18"/>
      <c r="R53" s="19"/>
      <c r="S53" s="21"/>
    </row>
    <row r="54" spans="1:19" ht="32" x14ac:dyDescent="0.2">
      <c r="A54">
        <v>51</v>
      </c>
      <c r="B54" s="21" t="s">
        <v>114</v>
      </c>
      <c r="C54" s="40" t="s">
        <v>248</v>
      </c>
      <c r="D54" s="40" t="s">
        <v>251</v>
      </c>
      <c r="E54" s="17">
        <v>1</v>
      </c>
      <c r="F54" s="17">
        <v>1</v>
      </c>
      <c r="G54" s="17"/>
      <c r="H54" s="17"/>
      <c r="I54" s="16"/>
      <c r="J54" s="16"/>
      <c r="K54" s="16"/>
      <c r="L54" s="16"/>
      <c r="M54" s="16"/>
      <c r="N54" s="16"/>
      <c r="O54" s="16" t="s">
        <v>178</v>
      </c>
      <c r="P54" s="16" t="s">
        <v>223</v>
      </c>
      <c r="Q54" s="18" t="s">
        <v>239</v>
      </c>
      <c r="R54" s="19"/>
      <c r="S54" s="17" t="s">
        <v>224</v>
      </c>
    </row>
    <row r="55" spans="1:19" x14ac:dyDescent="0.2">
      <c r="A55">
        <v>52</v>
      </c>
      <c r="B55" s="21" t="s">
        <v>115</v>
      </c>
      <c r="C55" s="40" t="s">
        <v>254</v>
      </c>
      <c r="D55" s="40" t="s">
        <v>249</v>
      </c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21"/>
    </row>
    <row r="56" spans="1:19" x14ac:dyDescent="0.2">
      <c r="A56">
        <v>53</v>
      </c>
      <c r="B56" s="21" t="s">
        <v>116</v>
      </c>
      <c r="C56" s="40" t="s">
        <v>254</v>
      </c>
      <c r="D56" s="40" t="s">
        <v>259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21"/>
    </row>
    <row r="57" spans="1:19" x14ac:dyDescent="0.2">
      <c r="A57">
        <v>54</v>
      </c>
      <c r="B57" s="21" t="s">
        <v>78</v>
      </c>
      <c r="C57" s="40" t="s">
        <v>248</v>
      </c>
      <c r="D57" s="40" t="s">
        <v>257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21"/>
    </row>
    <row r="58" spans="1:19" x14ac:dyDescent="0.2">
      <c r="A58">
        <v>55</v>
      </c>
      <c r="B58" s="21" t="s">
        <v>117</v>
      </c>
      <c r="C58" s="40" t="s">
        <v>248</v>
      </c>
      <c r="D58" s="40" t="s">
        <v>250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21"/>
    </row>
    <row r="59" spans="1:19" x14ac:dyDescent="0.2">
      <c r="A59">
        <v>56</v>
      </c>
      <c r="B59" s="21" t="s">
        <v>118</v>
      </c>
      <c r="C59" s="40" t="s">
        <v>248</v>
      </c>
      <c r="D59" s="40" t="s">
        <v>251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21"/>
    </row>
    <row r="60" spans="1:19" x14ac:dyDescent="0.2">
      <c r="A60">
        <v>57</v>
      </c>
      <c r="B60" s="21" t="s">
        <v>119</v>
      </c>
      <c r="C60" s="40" t="s">
        <v>248</v>
      </c>
      <c r="D60" s="40" t="s">
        <v>257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21"/>
    </row>
    <row r="61" spans="1:19" x14ac:dyDescent="0.2">
      <c r="A61">
        <v>58</v>
      </c>
      <c r="B61" s="21" t="s">
        <v>120</v>
      </c>
      <c r="C61" s="40" t="s">
        <v>254</v>
      </c>
      <c r="D61" s="40" t="s">
        <v>255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21"/>
    </row>
    <row r="62" spans="1:19" x14ac:dyDescent="0.2">
      <c r="A62">
        <v>59</v>
      </c>
      <c r="B62" s="21" t="s">
        <v>121</v>
      </c>
      <c r="C62" s="40" t="s">
        <v>254</v>
      </c>
      <c r="D62" s="40" t="s">
        <v>249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21"/>
    </row>
    <row r="63" spans="1:19" x14ac:dyDescent="0.2">
      <c r="A63">
        <v>60</v>
      </c>
      <c r="B63" s="21" t="s">
        <v>122</v>
      </c>
      <c r="C63" s="40" t="s">
        <v>246</v>
      </c>
      <c r="D63" s="40" t="s">
        <v>251</v>
      </c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21"/>
    </row>
    <row r="64" spans="1:19" x14ac:dyDescent="0.2">
      <c r="A64">
        <v>61</v>
      </c>
      <c r="B64" s="38" t="s">
        <v>123</v>
      </c>
      <c r="C64" s="43" t="s">
        <v>248</v>
      </c>
      <c r="D64" s="43" t="s">
        <v>259</v>
      </c>
      <c r="E64" s="17"/>
      <c r="F64" s="16"/>
      <c r="G64" s="17"/>
      <c r="H64" s="17"/>
      <c r="I64" s="17"/>
      <c r="J64" s="17"/>
      <c r="K64" s="17"/>
      <c r="L64" s="17"/>
      <c r="M64" s="17"/>
      <c r="N64" s="16"/>
      <c r="O64" s="16"/>
      <c r="P64" s="16"/>
      <c r="Q64" s="18"/>
      <c r="R64" s="17"/>
      <c r="S64" s="21"/>
    </row>
    <row r="65" spans="1:19" x14ac:dyDescent="0.2">
      <c r="A65">
        <v>62</v>
      </c>
      <c r="B65" s="21" t="s">
        <v>68</v>
      </c>
      <c r="C65" s="40" t="s">
        <v>248</v>
      </c>
      <c r="D65" s="40" t="s">
        <v>250</v>
      </c>
      <c r="E65" s="17"/>
      <c r="F65" s="16"/>
      <c r="G65" s="17"/>
      <c r="H65" s="17"/>
      <c r="I65" s="17"/>
      <c r="J65" s="17"/>
      <c r="K65" s="17"/>
      <c r="L65" s="17"/>
      <c r="M65" s="17"/>
      <c r="N65" s="16"/>
      <c r="O65" s="16"/>
      <c r="P65" s="16"/>
      <c r="Q65" s="18"/>
      <c r="R65" s="17"/>
      <c r="S65" s="21"/>
    </row>
    <row r="66" spans="1:19" x14ac:dyDescent="0.2">
      <c r="A66">
        <v>63</v>
      </c>
      <c r="B66" s="21" t="s">
        <v>124</v>
      </c>
      <c r="C66" s="40" t="s">
        <v>254</v>
      </c>
      <c r="D66" s="40" t="s">
        <v>249</v>
      </c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21"/>
    </row>
    <row r="67" spans="1:19" x14ac:dyDescent="0.2">
      <c r="A67">
        <v>64</v>
      </c>
      <c r="B67" s="21" t="s">
        <v>125</v>
      </c>
      <c r="C67" s="40" t="s">
        <v>248</v>
      </c>
      <c r="D67" s="40" t="s">
        <v>255</v>
      </c>
      <c r="E67" s="17"/>
      <c r="F67" s="17"/>
      <c r="G67" s="17"/>
      <c r="H67" s="17">
        <v>1</v>
      </c>
      <c r="I67" s="17"/>
      <c r="J67" s="17"/>
      <c r="K67" s="17"/>
      <c r="L67" s="17"/>
      <c r="M67" s="17"/>
      <c r="N67" s="17"/>
      <c r="O67" s="17" t="s">
        <v>178</v>
      </c>
      <c r="P67" s="17" t="s">
        <v>216</v>
      </c>
      <c r="Q67" s="17" t="s">
        <v>217</v>
      </c>
      <c r="R67" s="17"/>
      <c r="S67" s="21" t="s">
        <v>185</v>
      </c>
    </row>
    <row r="68" spans="1:19" x14ac:dyDescent="0.2">
      <c r="A68">
        <v>65</v>
      </c>
      <c r="B68" s="21" t="s">
        <v>126</v>
      </c>
      <c r="C68" s="40" t="s">
        <v>248</v>
      </c>
      <c r="D68" s="40" t="s">
        <v>253</v>
      </c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21"/>
    </row>
    <row r="69" spans="1:19" x14ac:dyDescent="0.2">
      <c r="A69">
        <v>66</v>
      </c>
      <c r="B69" s="21" t="s">
        <v>79</v>
      </c>
      <c r="C69" s="40" t="s">
        <v>248</v>
      </c>
      <c r="D69" s="40" t="s">
        <v>257</v>
      </c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21"/>
    </row>
    <row r="70" spans="1:19" x14ac:dyDescent="0.2">
      <c r="A70">
        <v>67</v>
      </c>
      <c r="B70" s="21" t="s">
        <v>75</v>
      </c>
      <c r="C70" s="40" t="s">
        <v>248</v>
      </c>
      <c r="D70" s="40" t="s">
        <v>250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21"/>
    </row>
    <row r="71" spans="1:19" x14ac:dyDescent="0.2">
      <c r="A71">
        <v>68</v>
      </c>
      <c r="B71" s="21" t="s">
        <v>83</v>
      </c>
      <c r="C71" s="40" t="s">
        <v>248</v>
      </c>
      <c r="D71" s="40" t="s">
        <v>259</v>
      </c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21"/>
    </row>
    <row r="72" spans="1:19" x14ac:dyDescent="0.2">
      <c r="A72">
        <v>69</v>
      </c>
      <c r="B72" s="37" t="s">
        <v>127</v>
      </c>
      <c r="C72" s="40" t="s">
        <v>254</v>
      </c>
      <c r="D72" s="40" t="s">
        <v>249</v>
      </c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21"/>
    </row>
    <row r="73" spans="1:19" x14ac:dyDescent="0.2">
      <c r="A73">
        <v>70</v>
      </c>
      <c r="B73" s="21" t="s">
        <v>89</v>
      </c>
      <c r="C73" s="40" t="s">
        <v>248</v>
      </c>
      <c r="D73" s="40" t="s">
        <v>249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21"/>
    </row>
    <row r="74" spans="1:19" x14ac:dyDescent="0.2">
      <c r="A74">
        <v>71</v>
      </c>
      <c r="B74" s="37" t="s">
        <v>128</v>
      </c>
      <c r="C74" s="40" t="s">
        <v>248</v>
      </c>
      <c r="D74" s="40" t="s">
        <v>256</v>
      </c>
      <c r="E74" s="17"/>
      <c r="F74" s="17"/>
      <c r="G74" s="17"/>
      <c r="H74" s="17"/>
      <c r="I74" s="17"/>
      <c r="J74" s="16"/>
      <c r="K74" s="16"/>
      <c r="L74" s="16"/>
      <c r="M74" s="16"/>
      <c r="N74" s="16"/>
      <c r="O74" s="16"/>
      <c r="P74" s="16"/>
      <c r="Q74" s="18"/>
      <c r="R74" s="19"/>
      <c r="S74" s="21"/>
    </row>
    <row r="75" spans="1:19" x14ac:dyDescent="0.2">
      <c r="A75">
        <v>72</v>
      </c>
      <c r="B75" s="21" t="s">
        <v>129</v>
      </c>
      <c r="C75" s="40" t="s">
        <v>254</v>
      </c>
      <c r="D75" s="40" t="s">
        <v>259</v>
      </c>
      <c r="E75" s="17"/>
      <c r="F75" s="17">
        <v>1</v>
      </c>
      <c r="G75" s="17"/>
      <c r="H75" s="17"/>
      <c r="I75" s="17"/>
      <c r="J75" s="17"/>
      <c r="K75" s="17"/>
      <c r="L75" s="17"/>
      <c r="M75" s="17"/>
      <c r="N75" s="17"/>
      <c r="O75" s="17" t="s">
        <v>162</v>
      </c>
      <c r="P75" s="17" t="s">
        <v>218</v>
      </c>
      <c r="Q75" s="17" t="s">
        <v>217</v>
      </c>
      <c r="R75" s="17"/>
      <c r="S75" s="21" t="s">
        <v>185</v>
      </c>
    </row>
    <row r="76" spans="1:19" x14ac:dyDescent="0.2">
      <c r="A76">
        <v>73</v>
      </c>
      <c r="B76" s="21" t="s">
        <v>84</v>
      </c>
      <c r="C76" s="40" t="s">
        <v>248</v>
      </c>
      <c r="D76" s="40" t="s">
        <v>253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21"/>
    </row>
    <row r="77" spans="1:19" x14ac:dyDescent="0.2">
      <c r="A77">
        <v>74</v>
      </c>
      <c r="B77" s="37" t="s">
        <v>130</v>
      </c>
      <c r="C77" s="40" t="s">
        <v>248</v>
      </c>
      <c r="D77" s="40" t="s">
        <v>251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21"/>
    </row>
    <row r="78" spans="1:19" x14ac:dyDescent="0.2">
      <c r="A78">
        <v>75</v>
      </c>
      <c r="B78" s="37" t="s">
        <v>131</v>
      </c>
      <c r="C78" s="40" t="s">
        <v>254</v>
      </c>
      <c r="D78" s="40" t="s">
        <v>249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21"/>
    </row>
    <row r="79" spans="1:19" ht="32" x14ac:dyDescent="0.2">
      <c r="A79">
        <v>76</v>
      </c>
      <c r="B79" s="21" t="s">
        <v>132</v>
      </c>
      <c r="C79" s="40" t="s">
        <v>254</v>
      </c>
      <c r="D79" s="40" t="s">
        <v>251</v>
      </c>
      <c r="E79" s="17">
        <v>1</v>
      </c>
      <c r="F79" s="17"/>
      <c r="G79" s="17"/>
      <c r="H79" s="17"/>
      <c r="I79" s="17"/>
      <c r="J79" s="17">
        <v>1</v>
      </c>
      <c r="K79" s="17"/>
      <c r="L79" s="17"/>
      <c r="M79" s="17"/>
      <c r="N79" s="17"/>
      <c r="O79" s="17" t="s">
        <v>213</v>
      </c>
      <c r="P79" s="17" t="s">
        <v>212</v>
      </c>
      <c r="Q79" s="17" t="s">
        <v>242</v>
      </c>
      <c r="R79" s="17" t="s">
        <v>214</v>
      </c>
      <c r="S79" s="17" t="s">
        <v>215</v>
      </c>
    </row>
    <row r="80" spans="1:19" x14ac:dyDescent="0.2">
      <c r="A80">
        <v>77</v>
      </c>
      <c r="B80" s="21" t="s">
        <v>133</v>
      </c>
      <c r="C80" s="40" t="s">
        <v>254</v>
      </c>
      <c r="D80" s="40" t="s">
        <v>251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21"/>
    </row>
    <row r="81" spans="1:19" x14ac:dyDescent="0.2">
      <c r="A81">
        <v>78</v>
      </c>
      <c r="B81" s="37" t="s">
        <v>134</v>
      </c>
      <c r="C81" s="40" t="s">
        <v>254</v>
      </c>
      <c r="D81" s="40" t="s">
        <v>249</v>
      </c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21"/>
    </row>
    <row r="82" spans="1:19" x14ac:dyDescent="0.2">
      <c r="A82">
        <v>79</v>
      </c>
      <c r="B82" s="21" t="s">
        <v>135</v>
      </c>
      <c r="C82" s="40" t="s">
        <v>254</v>
      </c>
      <c r="D82" s="40" t="s">
        <v>249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21"/>
    </row>
    <row r="83" spans="1:19" x14ac:dyDescent="0.2">
      <c r="A83">
        <v>80</v>
      </c>
      <c r="B83" s="37" t="s">
        <v>136</v>
      </c>
      <c r="C83" s="40" t="s">
        <v>248</v>
      </c>
      <c r="D83" s="40" t="s">
        <v>251</v>
      </c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21"/>
    </row>
    <row r="84" spans="1:19" x14ac:dyDescent="0.2">
      <c r="A84">
        <v>81</v>
      </c>
      <c r="B84" s="37" t="s">
        <v>137</v>
      </c>
      <c r="C84" s="40" t="s">
        <v>254</v>
      </c>
      <c r="D84" s="40" t="s">
        <v>251</v>
      </c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21"/>
    </row>
    <row r="85" spans="1:19" x14ac:dyDescent="0.2">
      <c r="A85">
        <v>82</v>
      </c>
      <c r="B85" s="37" t="s">
        <v>138</v>
      </c>
      <c r="C85" s="40" t="s">
        <v>254</v>
      </c>
      <c r="D85" s="40" t="s">
        <v>255</v>
      </c>
      <c r="E85" s="17"/>
      <c r="F85" s="17"/>
      <c r="G85" s="17"/>
      <c r="H85" s="17">
        <v>1</v>
      </c>
      <c r="I85" s="17"/>
      <c r="J85" s="17"/>
      <c r="K85" s="17"/>
      <c r="L85" s="17"/>
      <c r="M85" s="17"/>
      <c r="N85" s="17"/>
      <c r="O85" s="17" t="s">
        <v>208</v>
      </c>
      <c r="P85" s="17" t="s">
        <v>209</v>
      </c>
      <c r="Q85" s="17" t="s">
        <v>210</v>
      </c>
      <c r="R85" s="17" t="s">
        <v>211</v>
      </c>
      <c r="S85" s="21" t="s">
        <v>202</v>
      </c>
    </row>
    <row r="86" spans="1:19" x14ac:dyDescent="0.2">
      <c r="A86">
        <v>83</v>
      </c>
      <c r="B86" s="21" t="s">
        <v>139</v>
      </c>
      <c r="C86" s="40" t="s">
        <v>254</v>
      </c>
      <c r="D86" s="40" t="s">
        <v>249</v>
      </c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21"/>
    </row>
    <row r="87" spans="1:19" x14ac:dyDescent="0.2">
      <c r="A87">
        <v>84</v>
      </c>
      <c r="B87" s="21" t="s">
        <v>73</v>
      </c>
      <c r="C87" s="40" t="s">
        <v>248</v>
      </c>
      <c r="D87" s="40" t="s">
        <v>247</v>
      </c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21"/>
    </row>
    <row r="88" spans="1:19" x14ac:dyDescent="0.2">
      <c r="A88">
        <v>85</v>
      </c>
      <c r="B88" s="37" t="s">
        <v>140</v>
      </c>
      <c r="C88" s="40" t="s">
        <v>248</v>
      </c>
      <c r="D88" s="40" t="s">
        <v>250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21"/>
    </row>
    <row r="89" spans="1:19" x14ac:dyDescent="0.2">
      <c r="A89">
        <v>86</v>
      </c>
      <c r="B89" s="37" t="s">
        <v>141</v>
      </c>
      <c r="C89" s="40" t="s">
        <v>254</v>
      </c>
      <c r="D89" s="40" t="s">
        <v>253</v>
      </c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21"/>
    </row>
    <row r="90" spans="1:19" x14ac:dyDescent="0.2">
      <c r="A90">
        <v>87</v>
      </c>
      <c r="B90" s="21" t="s">
        <v>87</v>
      </c>
      <c r="C90" s="40" t="s">
        <v>248</v>
      </c>
      <c r="D90" s="40" t="s">
        <v>257</v>
      </c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21"/>
    </row>
    <row r="91" spans="1:19" x14ac:dyDescent="0.2">
      <c r="A91">
        <v>88</v>
      </c>
      <c r="B91" s="37" t="s">
        <v>142</v>
      </c>
      <c r="C91" s="40" t="s">
        <v>246</v>
      </c>
      <c r="D91" s="40" t="s">
        <v>251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21"/>
    </row>
    <row r="92" spans="1:19" x14ac:dyDescent="0.2">
      <c r="A92">
        <v>89</v>
      </c>
      <c r="B92" s="21" t="s">
        <v>143</v>
      </c>
      <c r="C92" s="40" t="s">
        <v>246</v>
      </c>
      <c r="D92" s="40" t="s">
        <v>256</v>
      </c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21"/>
    </row>
    <row r="93" spans="1:19" x14ac:dyDescent="0.2">
      <c r="A93">
        <v>90</v>
      </c>
      <c r="B93" s="21" t="s">
        <v>144</v>
      </c>
      <c r="C93" s="40" t="s">
        <v>248</v>
      </c>
      <c r="D93" s="40" t="s">
        <v>249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21"/>
    </row>
    <row r="94" spans="1:19" x14ac:dyDescent="0.2">
      <c r="A94">
        <v>91</v>
      </c>
      <c r="B94" s="21" t="s">
        <v>145</v>
      </c>
      <c r="C94" s="40" t="s">
        <v>248</v>
      </c>
      <c r="D94" s="40" t="s">
        <v>251</v>
      </c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21"/>
    </row>
    <row r="95" spans="1:19" x14ac:dyDescent="0.2">
      <c r="A95">
        <v>92</v>
      </c>
      <c r="B95" s="21" t="s">
        <v>146</v>
      </c>
      <c r="C95" s="44" t="s">
        <v>248</v>
      </c>
      <c r="D95" s="40" t="s">
        <v>256</v>
      </c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21"/>
    </row>
    <row r="96" spans="1:19" x14ac:dyDescent="0.2">
      <c r="A96">
        <v>93</v>
      </c>
      <c r="B96" s="37" t="s">
        <v>147</v>
      </c>
      <c r="C96" s="40" t="s">
        <v>248</v>
      </c>
      <c r="D96" s="40" t="s">
        <v>251</v>
      </c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21"/>
    </row>
    <row r="97" spans="1:19" x14ac:dyDescent="0.2">
      <c r="A97">
        <v>94</v>
      </c>
      <c r="B97" s="37" t="s">
        <v>148</v>
      </c>
      <c r="C97" s="40" t="s">
        <v>248</v>
      </c>
      <c r="D97" s="40" t="s">
        <v>251</v>
      </c>
      <c r="E97" s="16"/>
      <c r="F97" s="17"/>
      <c r="G97" s="17"/>
      <c r="H97" s="17"/>
      <c r="I97" s="17"/>
      <c r="J97" s="17"/>
      <c r="K97" s="17"/>
      <c r="L97" s="17"/>
      <c r="M97" s="17"/>
      <c r="N97" s="16"/>
      <c r="O97" s="16"/>
      <c r="P97" s="16"/>
      <c r="Q97" s="18"/>
      <c r="R97" s="17"/>
      <c r="S97" s="21"/>
    </row>
    <row r="98" spans="1:19" x14ac:dyDescent="0.2">
      <c r="A98">
        <v>95</v>
      </c>
      <c r="B98" s="37" t="s">
        <v>149</v>
      </c>
      <c r="C98" s="40" t="s">
        <v>254</v>
      </c>
      <c r="D98" s="40" t="s">
        <v>258</v>
      </c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8"/>
      <c r="R98" s="17"/>
      <c r="S98" s="21"/>
    </row>
    <row r="99" spans="1:19" x14ac:dyDescent="0.2">
      <c r="A99">
        <v>96</v>
      </c>
      <c r="B99" s="37" t="s">
        <v>150</v>
      </c>
      <c r="C99" s="40" t="s">
        <v>254</v>
      </c>
      <c r="D99" s="40" t="s">
        <v>255</v>
      </c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8"/>
      <c r="R99" s="17"/>
      <c r="S99" s="21"/>
    </row>
    <row r="100" spans="1:19" x14ac:dyDescent="0.2">
      <c r="A100">
        <v>97</v>
      </c>
      <c r="B100" s="21" t="s">
        <v>151</v>
      </c>
      <c r="C100" s="40" t="s">
        <v>254</v>
      </c>
      <c r="D100" s="40" t="s">
        <v>251</v>
      </c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8"/>
      <c r="R100" s="17"/>
      <c r="S100" s="21"/>
    </row>
    <row r="101" spans="1:19" x14ac:dyDescent="0.2">
      <c r="A101">
        <v>98</v>
      </c>
      <c r="B101" s="37" t="s">
        <v>88</v>
      </c>
      <c r="C101" s="40" t="s">
        <v>248</v>
      </c>
      <c r="D101" s="40" t="s">
        <v>251</v>
      </c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8"/>
      <c r="R101" s="17"/>
      <c r="S101" s="21"/>
    </row>
    <row r="102" spans="1:19" x14ac:dyDescent="0.2">
      <c r="A102">
        <v>99</v>
      </c>
      <c r="B102" s="37" t="s">
        <v>152</v>
      </c>
      <c r="C102" s="40" t="s">
        <v>248</v>
      </c>
      <c r="D102" s="40" t="s">
        <v>251</v>
      </c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8"/>
      <c r="R102" s="17"/>
      <c r="S102" s="21"/>
    </row>
    <row r="103" spans="1:19" x14ac:dyDescent="0.2">
      <c r="A103">
        <v>100</v>
      </c>
      <c r="B103" s="37" t="s">
        <v>153</v>
      </c>
      <c r="C103" s="40" t="s">
        <v>248</v>
      </c>
      <c r="D103" s="40" t="s">
        <v>249</v>
      </c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8"/>
      <c r="R103" s="17"/>
      <c r="S103" s="21"/>
    </row>
    <row r="104" spans="1:19" x14ac:dyDescent="0.2">
      <c r="A104">
        <v>101</v>
      </c>
      <c r="B104" s="20" t="s">
        <v>206</v>
      </c>
      <c r="C104" s="20" t="s">
        <v>248</v>
      </c>
      <c r="D104" s="20" t="s">
        <v>250</v>
      </c>
      <c r="E104" s="17">
        <v>1</v>
      </c>
      <c r="F104" s="17"/>
      <c r="G104" s="16">
        <v>1</v>
      </c>
      <c r="H104" s="16"/>
      <c r="I104" s="17"/>
      <c r="J104" s="17"/>
      <c r="K104" s="17"/>
      <c r="L104" s="17"/>
      <c r="M104" s="17"/>
      <c r="N104" s="17"/>
      <c r="O104" s="17" t="s">
        <v>207</v>
      </c>
      <c r="P104" s="17" t="s">
        <v>241</v>
      </c>
      <c r="Q104" s="18" t="s">
        <v>243</v>
      </c>
      <c r="R104" s="17" t="s">
        <v>195</v>
      </c>
      <c r="S104" s="21" t="s">
        <v>162</v>
      </c>
    </row>
    <row r="105" spans="1:19" x14ac:dyDescent="0.2">
      <c r="A105">
        <v>102</v>
      </c>
      <c r="B105" s="20" t="s">
        <v>225</v>
      </c>
      <c r="C105" s="20" t="s">
        <v>254</v>
      </c>
      <c r="D105" s="20" t="s">
        <v>251</v>
      </c>
      <c r="E105" s="17"/>
      <c r="F105" s="17"/>
      <c r="G105" s="16"/>
      <c r="H105" s="16"/>
      <c r="I105" s="17"/>
      <c r="J105" s="17">
        <v>1</v>
      </c>
      <c r="K105" s="17"/>
      <c r="L105" s="17"/>
      <c r="M105" s="17"/>
      <c r="N105" s="17"/>
      <c r="O105" s="17" t="s">
        <v>226</v>
      </c>
      <c r="P105" s="17" t="s">
        <v>227</v>
      </c>
      <c r="Q105" s="18" t="s">
        <v>243</v>
      </c>
      <c r="R105" s="17" t="s">
        <v>195</v>
      </c>
      <c r="S105" s="21" t="s">
        <v>181</v>
      </c>
    </row>
    <row r="106" spans="1:19" x14ac:dyDescent="0.2">
      <c r="A106">
        <v>103</v>
      </c>
      <c r="B106" s="20" t="s">
        <v>3</v>
      </c>
      <c r="C106" s="20"/>
      <c r="D106" s="20"/>
      <c r="E106" s="17"/>
      <c r="F106" s="17"/>
      <c r="G106" s="16"/>
      <c r="H106" s="17"/>
      <c r="I106" s="16"/>
      <c r="J106" s="17"/>
      <c r="K106" s="17"/>
      <c r="L106" s="17"/>
      <c r="M106" s="17"/>
      <c r="N106" s="17"/>
      <c r="O106" s="17"/>
      <c r="P106" s="17"/>
      <c r="Q106" s="18"/>
      <c r="R106" s="17"/>
      <c r="S106" s="21"/>
    </row>
    <row r="107" spans="1:19" x14ac:dyDescent="0.2">
      <c r="A107">
        <v>104</v>
      </c>
      <c r="B107" s="20" t="s">
        <v>3</v>
      </c>
      <c r="C107" s="20"/>
      <c r="D107" s="20"/>
      <c r="E107" s="17"/>
      <c r="F107" s="17"/>
      <c r="G107" s="17"/>
      <c r="H107" s="16"/>
      <c r="I107" s="17"/>
      <c r="J107" s="17"/>
      <c r="K107" s="17"/>
      <c r="L107" s="17"/>
      <c r="M107" s="17"/>
      <c r="N107" s="17"/>
      <c r="O107" s="17"/>
      <c r="P107" s="17"/>
      <c r="Q107" s="18"/>
      <c r="R107" s="17"/>
      <c r="S107" s="21"/>
    </row>
    <row r="108" spans="1:19" x14ac:dyDescent="0.2">
      <c r="A108">
        <v>105</v>
      </c>
      <c r="B108" s="20" t="s">
        <v>3</v>
      </c>
      <c r="C108" s="20"/>
      <c r="D108" s="20"/>
      <c r="E108" s="17"/>
      <c r="F108" s="17"/>
      <c r="G108" s="17"/>
      <c r="H108" s="17"/>
      <c r="I108" s="17"/>
      <c r="J108" s="17"/>
      <c r="K108" s="17"/>
      <c r="L108" s="17"/>
      <c r="M108" s="17"/>
      <c r="N108" s="16"/>
      <c r="O108" s="16"/>
      <c r="P108" s="16"/>
      <c r="Q108" s="18"/>
      <c r="R108" s="17"/>
      <c r="S108" s="21"/>
    </row>
    <row r="109" spans="1:19" x14ac:dyDescent="0.2">
      <c r="A109">
        <v>106</v>
      </c>
      <c r="B109" s="20" t="s">
        <v>3</v>
      </c>
      <c r="C109" s="20"/>
      <c r="D109" s="20"/>
      <c r="E109" s="17"/>
      <c r="F109" s="17"/>
      <c r="G109" s="17"/>
      <c r="H109" s="17"/>
      <c r="I109" s="17"/>
      <c r="J109" s="17"/>
      <c r="K109" s="17"/>
      <c r="L109" s="17"/>
      <c r="M109" s="17"/>
      <c r="N109" s="16"/>
      <c r="O109" s="16"/>
      <c r="P109" s="16"/>
      <c r="Q109" s="18"/>
      <c r="R109" s="17"/>
      <c r="S109" s="21"/>
    </row>
    <row r="110" spans="1:19" x14ac:dyDescent="0.2">
      <c r="A110">
        <v>107</v>
      </c>
      <c r="B110" s="20" t="s">
        <v>3</v>
      </c>
      <c r="C110" s="20"/>
      <c r="D110" s="20"/>
      <c r="E110" s="17"/>
      <c r="F110" s="17"/>
      <c r="G110" s="17"/>
      <c r="H110" s="17"/>
      <c r="I110" s="17"/>
      <c r="J110" s="16"/>
      <c r="K110" s="16"/>
      <c r="L110" s="16"/>
      <c r="M110" s="16"/>
      <c r="N110" s="17"/>
      <c r="O110" s="17"/>
      <c r="P110" s="17"/>
      <c r="Q110" s="18"/>
      <c r="R110" s="17"/>
      <c r="S110" s="21"/>
    </row>
    <row r="111" spans="1:19" x14ac:dyDescent="0.2">
      <c r="B111" s="6"/>
      <c r="C111" s="6"/>
      <c r="D111" s="6"/>
      <c r="E111" s="7">
        <f t="shared" ref="E111:N111" si="0">SUM(E4:E110)</f>
        <v>11</v>
      </c>
      <c r="F111" s="7">
        <f t="shared" si="0"/>
        <v>3</v>
      </c>
      <c r="G111" s="7">
        <f t="shared" si="0"/>
        <v>6</v>
      </c>
      <c r="H111" s="7">
        <f t="shared" si="0"/>
        <v>3</v>
      </c>
      <c r="I111" s="7">
        <f t="shared" si="0"/>
        <v>2</v>
      </c>
      <c r="J111" s="7">
        <f t="shared" si="0"/>
        <v>5</v>
      </c>
      <c r="K111" s="7"/>
      <c r="L111" s="7"/>
      <c r="M111" s="7"/>
      <c r="N111" s="7">
        <f t="shared" si="0"/>
        <v>0</v>
      </c>
      <c r="O111" s="7"/>
      <c r="P111" s="7"/>
      <c r="Q111" s="7"/>
      <c r="R111" s="7"/>
    </row>
    <row r="115" spans="2:5" x14ac:dyDescent="0.2">
      <c r="B115" s="45"/>
      <c r="C115" s="45">
        <f>SUM(C116:C118)</f>
        <v>102</v>
      </c>
      <c r="D115" s="45"/>
    </row>
    <row r="116" spans="2:5" x14ac:dyDescent="0.2">
      <c r="B116" s="46" t="s">
        <v>260</v>
      </c>
      <c r="C116" s="46">
        <f>COUNTIF(C$4:C$110,"T")</f>
        <v>7</v>
      </c>
      <c r="D116" s="46"/>
      <c r="E116" s="46">
        <f>COUNTIF(C$4:C$103,"T")</f>
        <v>7</v>
      </c>
    </row>
    <row r="117" spans="2:5" x14ac:dyDescent="0.2">
      <c r="B117" s="46" t="s">
        <v>261</v>
      </c>
      <c r="C117" s="46">
        <f>COUNTIF(C$4:C$110,"L")</f>
        <v>36</v>
      </c>
      <c r="D117" s="46"/>
      <c r="E117" s="46">
        <f>COUNTIF(C$4:C$103,"L")</f>
        <v>35</v>
      </c>
    </row>
    <row r="118" spans="2:5" x14ac:dyDescent="0.2">
      <c r="B118" s="46" t="s">
        <v>262</v>
      </c>
      <c r="C118" s="46">
        <f>COUNTIF(C$4:C$110,"G")</f>
        <v>59</v>
      </c>
      <c r="D118" s="46"/>
      <c r="E118" s="46">
        <f>COUNTIF(C$4:C$103,"G")</f>
        <v>58</v>
      </c>
    </row>
    <row r="119" spans="2:5" x14ac:dyDescent="0.2">
      <c r="B119" s="46"/>
      <c r="C119" s="46"/>
      <c r="D119" s="46"/>
    </row>
    <row r="120" spans="2:5" x14ac:dyDescent="0.2">
      <c r="B120" s="46" t="s">
        <v>263</v>
      </c>
      <c r="C120" s="46"/>
      <c r="D120" s="46">
        <f>COUNTIF(D$4:D$110,"SEARCH")</f>
        <v>3</v>
      </c>
      <c r="E120" s="46">
        <f>COUNTIF(D$3:D$103,"SEARCH")</f>
        <v>3</v>
      </c>
    </row>
    <row r="121" spans="2:5" x14ac:dyDescent="0.2">
      <c r="B121" s="46" t="s">
        <v>264</v>
      </c>
      <c r="C121" s="46"/>
      <c r="D121" s="46">
        <f>COUNTIF(D$4:D$110,"MERCH")</f>
        <v>27</v>
      </c>
      <c r="E121" s="46">
        <f>COUNTIF(D$3:D$103,"MERCH")</f>
        <v>26</v>
      </c>
    </row>
    <row r="122" spans="2:5" x14ac:dyDescent="0.2">
      <c r="B122" s="46" t="s">
        <v>265</v>
      </c>
      <c r="C122" s="46"/>
      <c r="D122" s="46">
        <f>COUNTIF(D$4:D$110,"GOV")</f>
        <v>0</v>
      </c>
      <c r="E122" s="46">
        <f>COUNTIF(D$3:D$103,"GOV")</f>
        <v>0</v>
      </c>
    </row>
    <row r="123" spans="2:5" x14ac:dyDescent="0.2">
      <c r="B123" s="46" t="s">
        <v>266</v>
      </c>
      <c r="C123" s="46"/>
      <c r="D123" s="46">
        <f>COUNTIF(D$4:D$110,"FINANCE")</f>
        <v>9</v>
      </c>
      <c r="E123" s="46">
        <f>COUNTIF(D$3:D$103,"FINANCE")</f>
        <v>9</v>
      </c>
    </row>
    <row r="124" spans="2:5" x14ac:dyDescent="0.2">
      <c r="B124" s="46" t="s">
        <v>283</v>
      </c>
      <c r="C124" s="46"/>
      <c r="D124" s="46">
        <f>COUNTIF(D$4:D$110,"COM")</f>
        <v>2</v>
      </c>
      <c r="E124" s="46">
        <f>COUNTIF(D$3:D$103,"COM")</f>
        <v>2</v>
      </c>
    </row>
    <row r="125" spans="2:5" x14ac:dyDescent="0.2">
      <c r="B125" s="46" t="s">
        <v>267</v>
      </c>
      <c r="C125" s="46"/>
      <c r="D125" s="46">
        <f>COUNTIF(D$4:D$110,"TECH")</f>
        <v>5</v>
      </c>
      <c r="E125" s="46">
        <f>COUNTIF(D$3:D$103,"TECH")</f>
        <v>5</v>
      </c>
    </row>
    <row r="126" spans="2:5" x14ac:dyDescent="0.2">
      <c r="B126" s="46" t="s">
        <v>268</v>
      </c>
      <c r="C126" s="46"/>
      <c r="D126" s="46">
        <f>COUNTIF(D$4:D$110,"GAME")</f>
        <v>3</v>
      </c>
      <c r="E126" s="46">
        <f>COUNTIF(D$3:D$103,"GAME")</f>
        <v>3</v>
      </c>
    </row>
    <row r="127" spans="2:5" x14ac:dyDescent="0.2">
      <c r="B127" s="46" t="s">
        <v>269</v>
      </c>
      <c r="C127" s="46"/>
      <c r="D127" s="46">
        <f>COUNTIF(D$4:D$110,"OSN")</f>
        <v>13</v>
      </c>
      <c r="E127" s="46">
        <f>COUNTIF(D$3:D$103,"OSN")</f>
        <v>12</v>
      </c>
    </row>
    <row r="128" spans="2:5" x14ac:dyDescent="0.2">
      <c r="B128" s="46" t="s">
        <v>270</v>
      </c>
      <c r="C128" s="46"/>
      <c r="D128" s="46">
        <f>COUNTIF(D$4:D$110,"ACD")</f>
        <v>0</v>
      </c>
      <c r="E128" s="46">
        <f>COUNTIF(D$3:D$103,"ACD")</f>
        <v>0</v>
      </c>
    </row>
    <row r="129" spans="2:5" x14ac:dyDescent="0.2">
      <c r="B129" s="46" t="s">
        <v>271</v>
      </c>
      <c r="C129" s="46"/>
      <c r="D129" s="46">
        <f>COUNTIF(D$4:D$110,"PORN")</f>
        <v>5</v>
      </c>
      <c r="E129" s="46">
        <f>COUNTIF(D$3:D$103,"PORN")</f>
        <v>5</v>
      </c>
    </row>
    <row r="130" spans="2:5" x14ac:dyDescent="0.2">
      <c r="B130" s="46" t="s">
        <v>272</v>
      </c>
      <c r="C130" s="46"/>
      <c r="D130" s="46">
        <f>COUNTIF(D$4:D$110,"REF")</f>
        <v>1</v>
      </c>
      <c r="E130" s="46">
        <f>COUNTIF(D$3:D$103,"REF")</f>
        <v>1</v>
      </c>
    </row>
    <row r="131" spans="2:5" x14ac:dyDescent="0.2">
      <c r="B131" s="46" t="s">
        <v>273</v>
      </c>
      <c r="C131" s="46"/>
      <c r="D131" s="46">
        <f>COUNTIF(D$4:D$110,"VIDEO")</f>
        <v>4</v>
      </c>
      <c r="E131" s="46">
        <f>COUNTIF(D$3:D$103,"VIDEO")</f>
        <v>4</v>
      </c>
    </row>
    <row r="132" spans="2:5" x14ac:dyDescent="0.2">
      <c r="B132" s="46" t="s">
        <v>274</v>
      </c>
      <c r="C132" s="46"/>
      <c r="D132" s="46">
        <f>COUNTIF(D$4:D$110,"MEDIA")</f>
        <v>23</v>
      </c>
      <c r="E132" s="46">
        <f>COUNTIF(D$3:D$103,"MEDIA")</f>
        <v>23</v>
      </c>
    </row>
    <row r="133" spans="2:5" x14ac:dyDescent="0.2">
      <c r="B133" s="46" t="s">
        <v>275</v>
      </c>
      <c r="C133" s="46"/>
      <c r="D133" s="46">
        <f>COUNTIF(D$4:D$110,"PORTAL")</f>
        <v>7</v>
      </c>
      <c r="E133" s="46">
        <f>COUNTIF(D$3:D$103,"PORTAL")</f>
        <v>7</v>
      </c>
    </row>
    <row r="134" spans="2:5" x14ac:dyDescent="0.2">
      <c r="B134" s="46"/>
      <c r="C134" s="46"/>
      <c r="D134" s="46"/>
    </row>
    <row r="135" spans="2:5" x14ac:dyDescent="0.2">
      <c r="B135" s="46"/>
      <c r="C135" s="46"/>
      <c r="D135" s="46"/>
      <c r="E135" s="46"/>
    </row>
    <row r="136" spans="2:5" x14ac:dyDescent="0.2">
      <c r="B136" s="47" t="s">
        <v>276</v>
      </c>
      <c r="C136" s="47" t="s">
        <v>181</v>
      </c>
      <c r="D136" s="46"/>
    </row>
    <row r="137" spans="2:5" x14ac:dyDescent="0.2">
      <c r="B137" s="21" t="s">
        <v>277</v>
      </c>
      <c r="C137" s="21">
        <f>D121</f>
        <v>27</v>
      </c>
      <c r="D137" s="46"/>
    </row>
    <row r="138" spans="2:5" x14ac:dyDescent="0.2">
      <c r="B138" s="21" t="s">
        <v>266</v>
      </c>
      <c r="C138" s="21">
        <f>D123</f>
        <v>9</v>
      </c>
      <c r="D138" s="46"/>
    </row>
    <row r="139" spans="2:5" x14ac:dyDescent="0.2">
      <c r="B139" s="21" t="s">
        <v>274</v>
      </c>
      <c r="C139" s="21">
        <f>D132</f>
        <v>23</v>
      </c>
      <c r="D139" s="46"/>
    </row>
    <row r="140" spans="2:5" x14ac:dyDescent="0.2">
      <c r="B140" s="21" t="s">
        <v>278</v>
      </c>
      <c r="C140" s="21">
        <f>D126</f>
        <v>3</v>
      </c>
      <c r="D140" s="46"/>
    </row>
    <row r="141" spans="2:5" x14ac:dyDescent="0.2">
      <c r="B141" s="21" t="s">
        <v>269</v>
      </c>
      <c r="C141" s="21">
        <f>D127</f>
        <v>13</v>
      </c>
      <c r="D141" s="46"/>
    </row>
    <row r="142" spans="2:5" x14ac:dyDescent="0.2">
      <c r="B142" s="21" t="s">
        <v>263</v>
      </c>
      <c r="C142" s="21">
        <f>D120</f>
        <v>3</v>
      </c>
      <c r="D142" s="46"/>
    </row>
    <row r="143" spans="2:5" x14ac:dyDescent="0.2">
      <c r="B143" s="21" t="s">
        <v>284</v>
      </c>
      <c r="C143" s="21">
        <f>D124</f>
        <v>2</v>
      </c>
      <c r="D143" s="46"/>
    </row>
    <row r="144" spans="2:5" x14ac:dyDescent="0.2">
      <c r="B144" s="21" t="s">
        <v>270</v>
      </c>
      <c r="C144" s="21">
        <f>D128</f>
        <v>0</v>
      </c>
      <c r="D144" s="46"/>
    </row>
    <row r="145" spans="2:4" x14ac:dyDescent="0.2">
      <c r="B145" s="21" t="s">
        <v>271</v>
      </c>
      <c r="C145" s="21">
        <f>D129</f>
        <v>5</v>
      </c>
      <c r="D145" s="46"/>
    </row>
    <row r="146" spans="2:4" x14ac:dyDescent="0.2">
      <c r="B146" s="21" t="s">
        <v>279</v>
      </c>
      <c r="C146" s="21">
        <f>D122</f>
        <v>0</v>
      </c>
      <c r="D146" s="46"/>
    </row>
    <row r="147" spans="2:4" x14ac:dyDescent="0.2">
      <c r="B147" s="21" t="s">
        <v>267</v>
      </c>
      <c r="C147" s="21">
        <f>D125</f>
        <v>5</v>
      </c>
      <c r="D147" s="46"/>
    </row>
    <row r="148" spans="2:4" x14ac:dyDescent="0.2">
      <c r="B148" s="21" t="s">
        <v>280</v>
      </c>
      <c r="C148" s="21">
        <f>D130</f>
        <v>1</v>
      </c>
      <c r="D148" s="46"/>
    </row>
    <row r="149" spans="2:4" x14ac:dyDescent="0.2">
      <c r="B149" s="21" t="s">
        <v>281</v>
      </c>
      <c r="C149" s="21">
        <f>D131</f>
        <v>4</v>
      </c>
      <c r="D149" s="46"/>
    </row>
    <row r="150" spans="2:4" x14ac:dyDescent="0.2">
      <c r="B150" s="21" t="s">
        <v>275</v>
      </c>
      <c r="C150" s="21">
        <f>D133</f>
        <v>7</v>
      </c>
      <c r="D150" s="46"/>
    </row>
    <row r="151" spans="2:4" x14ac:dyDescent="0.2">
      <c r="B151" s="46"/>
      <c r="C151" s="46"/>
      <c r="D151" s="46"/>
    </row>
    <row r="152" spans="2:4" x14ac:dyDescent="0.2">
      <c r="B152" s="46"/>
      <c r="C152" s="46">
        <f>SUM(C137:C151)</f>
        <v>102</v>
      </c>
      <c r="D152" s="46"/>
    </row>
  </sheetData>
  <mergeCells count="4">
    <mergeCell ref="E1:N1"/>
    <mergeCell ref="O1:S1"/>
    <mergeCell ref="A1:B1"/>
    <mergeCell ref="A2:A3"/>
  </mergeCells>
  <phoneticPr fontId="6" type="noConversion"/>
  <pageMargins left="0.7" right="0.7" top="0.75" bottom="0.75" header="0.3" footer="0.3"/>
  <pageSetup paperSize="8" scale="58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64"/>
  <sheetViews>
    <sheetView workbookViewId="0">
      <selection activeCell="L29" sqref="L29:Q41"/>
    </sheetView>
  </sheetViews>
  <sheetFormatPr baseColWidth="10" defaultColWidth="17.83203125" defaultRowHeight="16" x14ac:dyDescent="0.2"/>
  <cols>
    <col min="1" max="1" width="4.1640625" bestFit="1" customWidth="1"/>
    <col min="2" max="2" width="17" customWidth="1"/>
    <col min="3" max="3" width="11" bestFit="1" customWidth="1"/>
    <col min="4" max="4" width="8.33203125" bestFit="1" customWidth="1"/>
    <col min="5" max="5" width="13" customWidth="1"/>
    <col min="6" max="6" width="9.6640625" customWidth="1"/>
    <col min="7" max="7" width="9.33203125" customWidth="1"/>
    <col min="8" max="8" width="8.6640625" customWidth="1"/>
    <col min="9" max="9" width="8" customWidth="1"/>
    <col min="10" max="10" width="8.6640625" customWidth="1"/>
    <col min="11" max="11" width="21.1640625" customWidth="1"/>
    <col min="12" max="12" width="25" customWidth="1"/>
    <col min="13" max="13" width="19.5" customWidth="1"/>
    <col min="14" max="14" width="20" customWidth="1"/>
    <col min="15" max="15" width="11.83203125" customWidth="1"/>
  </cols>
  <sheetData>
    <row r="1" spans="1:18" x14ac:dyDescent="0.2">
      <c r="A1" s="77" t="s">
        <v>6</v>
      </c>
      <c r="B1" s="78"/>
      <c r="C1" s="48"/>
      <c r="D1" s="48"/>
      <c r="E1" s="76" t="s">
        <v>7</v>
      </c>
      <c r="F1" s="76"/>
      <c r="G1" s="76"/>
      <c r="H1" s="76"/>
      <c r="I1" s="76"/>
      <c r="J1" s="76"/>
      <c r="K1" s="76" t="s">
        <v>37</v>
      </c>
      <c r="L1" s="76"/>
      <c r="M1" s="76"/>
      <c r="N1" s="76"/>
      <c r="O1" s="76"/>
    </row>
    <row r="2" spans="1:18" x14ac:dyDescent="0.2">
      <c r="A2" s="79" t="s">
        <v>76</v>
      </c>
      <c r="B2" s="34" t="s">
        <v>28</v>
      </c>
      <c r="C2" s="34"/>
      <c r="D2" s="34"/>
      <c r="E2" s="33" t="s">
        <v>38</v>
      </c>
      <c r="F2" s="32" t="s">
        <v>39</v>
      </c>
      <c r="G2" s="33" t="s">
        <v>40</v>
      </c>
      <c r="H2" s="32" t="s">
        <v>41</v>
      </c>
      <c r="I2" s="33" t="s">
        <v>47</v>
      </c>
      <c r="J2" s="32" t="s">
        <v>48</v>
      </c>
      <c r="K2" s="33" t="s">
        <v>42</v>
      </c>
      <c r="L2" s="32" t="s">
        <v>43</v>
      </c>
      <c r="M2" s="33" t="s">
        <v>44</v>
      </c>
      <c r="N2" s="32" t="s">
        <v>45</v>
      </c>
      <c r="O2" s="33" t="s">
        <v>46</v>
      </c>
    </row>
    <row r="3" spans="1:18" ht="43" x14ac:dyDescent="0.2">
      <c r="A3" s="80"/>
      <c r="B3" s="35" t="s">
        <v>154</v>
      </c>
      <c r="C3" s="4" t="s">
        <v>244</v>
      </c>
      <c r="D3" s="4" t="s">
        <v>245</v>
      </c>
      <c r="E3" s="4" t="str">
        <f>Value!B7</f>
        <v>information searching</v>
      </c>
      <c r="F3" s="4" t="str">
        <f>Value!B10</f>
        <v>leisure</v>
      </c>
      <c r="G3" s="4" t="str">
        <f>Value!B13</f>
        <v>posting</v>
      </c>
      <c r="H3" s="4" t="str">
        <f>Value!B16</f>
        <v>Banking</v>
      </c>
      <c r="I3" s="4" t="str">
        <f>Value!B19</f>
        <v>Gossip</v>
      </c>
      <c r="J3" s="4" t="str">
        <f>Value!B22</f>
        <v>shopping</v>
      </c>
      <c r="K3" s="4" t="s">
        <v>35</v>
      </c>
      <c r="L3" s="4" t="s">
        <v>36</v>
      </c>
      <c r="M3" s="4" t="s">
        <v>4</v>
      </c>
      <c r="N3" s="4" t="s">
        <v>2</v>
      </c>
      <c r="O3" s="4" t="s">
        <v>5</v>
      </c>
    </row>
    <row r="4" spans="1:18" ht="29" x14ac:dyDescent="0.2">
      <c r="A4">
        <v>1</v>
      </c>
      <c r="B4" s="21" t="s">
        <v>90</v>
      </c>
      <c r="C4" s="40" t="s">
        <v>246</v>
      </c>
      <c r="D4" s="40" t="s">
        <v>247</v>
      </c>
      <c r="E4" s="16">
        <v>1</v>
      </c>
      <c r="F4" s="16"/>
      <c r="G4" s="17">
        <v>1</v>
      </c>
      <c r="H4" s="17"/>
      <c r="I4" s="16"/>
      <c r="J4" s="17"/>
      <c r="K4" s="16" t="s">
        <v>198</v>
      </c>
      <c r="L4" s="16" t="s">
        <v>222</v>
      </c>
      <c r="M4" s="18" t="s">
        <v>179</v>
      </c>
      <c r="N4" s="17" t="s">
        <v>180</v>
      </c>
      <c r="O4" s="21" t="s">
        <v>181</v>
      </c>
      <c r="Q4" s="21" t="str">
        <f>E3</f>
        <v>information searching</v>
      </c>
      <c r="R4" s="21">
        <f>E23</f>
        <v>11</v>
      </c>
    </row>
    <row r="5" spans="1:18" ht="48" x14ac:dyDescent="0.2">
      <c r="A5">
        <v>3</v>
      </c>
      <c r="B5" s="21" t="s">
        <v>53</v>
      </c>
      <c r="C5" s="40" t="s">
        <v>248</v>
      </c>
      <c r="D5" s="40" t="s">
        <v>249</v>
      </c>
      <c r="E5" s="17">
        <v>1</v>
      </c>
      <c r="F5" s="17">
        <v>1</v>
      </c>
      <c r="G5" s="17">
        <v>1</v>
      </c>
      <c r="H5" s="17"/>
      <c r="I5" s="17"/>
      <c r="J5" s="17"/>
      <c r="K5" s="16" t="s">
        <v>198</v>
      </c>
      <c r="L5" s="17" t="s">
        <v>182</v>
      </c>
      <c r="M5" s="18" t="s">
        <v>294</v>
      </c>
      <c r="N5" s="17" t="s">
        <v>184</v>
      </c>
      <c r="O5" s="21" t="s">
        <v>162</v>
      </c>
      <c r="Q5" s="21" t="str">
        <f>F3</f>
        <v>leisure</v>
      </c>
      <c r="R5" s="21">
        <f>F23</f>
        <v>3</v>
      </c>
    </row>
    <row r="6" spans="1:18" ht="32" x14ac:dyDescent="0.2">
      <c r="A6">
        <v>4</v>
      </c>
      <c r="B6" s="21" t="s">
        <v>54</v>
      </c>
      <c r="C6" s="40" t="s">
        <v>248</v>
      </c>
      <c r="D6" s="40" t="s">
        <v>250</v>
      </c>
      <c r="E6" s="16"/>
      <c r="F6" s="16"/>
      <c r="G6" s="16">
        <v>1</v>
      </c>
      <c r="H6" s="16"/>
      <c r="I6" s="16">
        <v>1</v>
      </c>
      <c r="J6" s="17"/>
      <c r="K6" s="16" t="s">
        <v>185</v>
      </c>
      <c r="L6" s="16" t="s">
        <v>186</v>
      </c>
      <c r="M6" s="18" t="s">
        <v>187</v>
      </c>
      <c r="N6" s="17" t="s">
        <v>184</v>
      </c>
      <c r="O6" s="21" t="s">
        <v>181</v>
      </c>
      <c r="Q6" s="21" t="str">
        <f>G3</f>
        <v>posting</v>
      </c>
      <c r="R6" s="21">
        <f>G23</f>
        <v>6</v>
      </c>
    </row>
    <row r="7" spans="1:18" ht="29" x14ac:dyDescent="0.2">
      <c r="A7">
        <v>6</v>
      </c>
      <c r="B7" s="21" t="s">
        <v>91</v>
      </c>
      <c r="C7" s="40" t="s">
        <v>246</v>
      </c>
      <c r="D7" s="40" t="s">
        <v>251</v>
      </c>
      <c r="E7" s="17"/>
      <c r="F7" s="17"/>
      <c r="G7" s="17"/>
      <c r="H7" s="17"/>
      <c r="I7" s="17"/>
      <c r="J7" s="16">
        <v>1</v>
      </c>
      <c r="K7" s="16" t="s">
        <v>198</v>
      </c>
      <c r="L7" s="16" t="s">
        <v>191</v>
      </c>
      <c r="M7" s="18" t="s">
        <v>192</v>
      </c>
      <c r="N7" s="19" t="s">
        <v>193</v>
      </c>
      <c r="O7" s="21" t="s">
        <v>194</v>
      </c>
      <c r="Q7" s="21" t="str">
        <f>H3</f>
        <v>Banking</v>
      </c>
      <c r="R7" s="21">
        <f>H23</f>
        <v>3</v>
      </c>
    </row>
    <row r="8" spans="1:18" x14ac:dyDescent="0.2">
      <c r="A8">
        <v>7</v>
      </c>
      <c r="B8" s="21" t="s">
        <v>55</v>
      </c>
      <c r="C8" s="40" t="s">
        <v>248</v>
      </c>
      <c r="D8" s="40" t="s">
        <v>282</v>
      </c>
      <c r="E8" s="16">
        <v>1</v>
      </c>
      <c r="F8" s="16"/>
      <c r="G8" s="17"/>
      <c r="H8" s="17"/>
      <c r="I8" s="17"/>
      <c r="J8" s="17"/>
      <c r="K8" s="16" t="s">
        <v>292</v>
      </c>
      <c r="L8" s="16" t="s">
        <v>241</v>
      </c>
      <c r="M8" s="18" t="s">
        <v>195</v>
      </c>
      <c r="N8" s="17" t="s">
        <v>195</v>
      </c>
      <c r="O8" s="21" t="s">
        <v>162</v>
      </c>
      <c r="Q8" s="21" t="str">
        <f>I3</f>
        <v>Gossip</v>
      </c>
      <c r="R8" s="21">
        <f>I23</f>
        <v>2</v>
      </c>
    </row>
    <row r="9" spans="1:18" ht="32" x14ac:dyDescent="0.2">
      <c r="A9">
        <v>10</v>
      </c>
      <c r="B9" s="21" t="s">
        <v>56</v>
      </c>
      <c r="C9" s="40" t="s">
        <v>248</v>
      </c>
      <c r="D9" s="40" t="s">
        <v>253</v>
      </c>
      <c r="E9" s="17"/>
      <c r="F9" s="16"/>
      <c r="G9" s="17">
        <v>1</v>
      </c>
      <c r="H9" s="17"/>
      <c r="I9" s="17"/>
      <c r="J9" s="17"/>
      <c r="K9" s="16" t="s">
        <v>198</v>
      </c>
      <c r="L9" s="16" t="s">
        <v>241</v>
      </c>
      <c r="M9" s="18" t="s">
        <v>204</v>
      </c>
      <c r="N9" s="17" t="s">
        <v>205</v>
      </c>
      <c r="O9" s="21" t="s">
        <v>181</v>
      </c>
      <c r="Q9" s="21" t="str">
        <f>J3</f>
        <v>shopping</v>
      </c>
      <c r="R9" s="21">
        <f>J23</f>
        <v>5</v>
      </c>
    </row>
    <row r="10" spans="1:18" x14ac:dyDescent="0.2">
      <c r="A10">
        <v>17</v>
      </c>
      <c r="B10" s="21" t="s">
        <v>96</v>
      </c>
      <c r="C10" s="40" t="s">
        <v>254</v>
      </c>
      <c r="D10" s="40" t="s">
        <v>251</v>
      </c>
      <c r="E10" s="17">
        <v>1</v>
      </c>
      <c r="F10" s="17"/>
      <c r="G10" s="17"/>
      <c r="H10" s="17"/>
      <c r="I10" s="17"/>
      <c r="J10" s="17"/>
      <c r="K10" s="17"/>
      <c r="L10" s="17"/>
      <c r="M10" s="17"/>
      <c r="N10" s="17" t="s">
        <v>196</v>
      </c>
      <c r="O10" s="21"/>
    </row>
    <row r="11" spans="1:18" ht="32" x14ac:dyDescent="0.2">
      <c r="A11">
        <v>20</v>
      </c>
      <c r="B11" s="21" t="s">
        <v>98</v>
      </c>
      <c r="C11" s="40" t="s">
        <v>248</v>
      </c>
      <c r="D11" s="40" t="s">
        <v>250</v>
      </c>
      <c r="E11" s="17">
        <v>1</v>
      </c>
      <c r="F11" s="17"/>
      <c r="G11" s="17"/>
      <c r="H11" s="17"/>
      <c r="I11" s="17"/>
      <c r="J11" s="17"/>
      <c r="K11" s="17" t="s">
        <v>198</v>
      </c>
      <c r="L11" s="17" t="s">
        <v>197</v>
      </c>
      <c r="M11" s="17" t="s">
        <v>178</v>
      </c>
      <c r="N11" s="17" t="s">
        <v>195</v>
      </c>
      <c r="O11" s="21" t="s">
        <v>198</v>
      </c>
    </row>
    <row r="12" spans="1:18" x14ac:dyDescent="0.2">
      <c r="A12">
        <v>21</v>
      </c>
      <c r="B12" s="21" t="s">
        <v>99</v>
      </c>
      <c r="C12" s="40" t="s">
        <v>246</v>
      </c>
      <c r="D12" s="40" t="s">
        <v>251</v>
      </c>
      <c r="E12" s="17">
        <v>1</v>
      </c>
      <c r="F12" s="17"/>
      <c r="G12" s="17"/>
      <c r="H12" s="17"/>
      <c r="I12" s="17"/>
      <c r="J12" s="17"/>
      <c r="K12" s="17" t="s">
        <v>198</v>
      </c>
      <c r="L12" s="17" t="s">
        <v>199</v>
      </c>
      <c r="M12" s="17" t="s">
        <v>240</v>
      </c>
      <c r="N12" s="17" t="s">
        <v>195</v>
      </c>
      <c r="O12" s="21" t="s">
        <v>162</v>
      </c>
    </row>
    <row r="13" spans="1:18" x14ac:dyDescent="0.2">
      <c r="A13">
        <v>22</v>
      </c>
      <c r="B13" s="21" t="s">
        <v>69</v>
      </c>
      <c r="C13" s="40" t="s">
        <v>248</v>
      </c>
      <c r="D13" s="40" t="s">
        <v>255</v>
      </c>
      <c r="E13" s="17"/>
      <c r="F13" s="17"/>
      <c r="G13" s="17"/>
      <c r="H13" s="17">
        <v>1</v>
      </c>
      <c r="I13" s="17"/>
      <c r="J13" s="17">
        <v>1</v>
      </c>
      <c r="K13" s="17" t="s">
        <v>198</v>
      </c>
      <c r="L13" s="17" t="s">
        <v>200</v>
      </c>
      <c r="M13" s="17" t="s">
        <v>239</v>
      </c>
      <c r="N13" s="17" t="s">
        <v>201</v>
      </c>
      <c r="O13" s="21" t="s">
        <v>202</v>
      </c>
    </row>
    <row r="14" spans="1:18" x14ac:dyDescent="0.2">
      <c r="A14">
        <v>26</v>
      </c>
      <c r="B14" s="21" t="s">
        <v>102</v>
      </c>
      <c r="C14" s="40" t="s">
        <v>254</v>
      </c>
      <c r="D14" s="40" t="s">
        <v>251</v>
      </c>
      <c r="E14" s="17">
        <v>1</v>
      </c>
      <c r="F14" s="17"/>
      <c r="G14" s="17"/>
      <c r="H14" s="17"/>
      <c r="I14" s="17"/>
      <c r="J14" s="17">
        <v>1</v>
      </c>
      <c r="K14" s="17" t="s">
        <v>198</v>
      </c>
      <c r="L14" s="16" t="s">
        <v>241</v>
      </c>
      <c r="M14" s="17" t="s">
        <v>239</v>
      </c>
      <c r="N14" s="17" t="s">
        <v>195</v>
      </c>
      <c r="O14" s="21" t="s">
        <v>194</v>
      </c>
    </row>
    <row r="15" spans="1:18" x14ac:dyDescent="0.2">
      <c r="A15">
        <v>42</v>
      </c>
      <c r="B15" s="21" t="s">
        <v>86</v>
      </c>
      <c r="C15" s="40" t="s">
        <v>248</v>
      </c>
      <c r="D15" s="40" t="s">
        <v>256</v>
      </c>
      <c r="E15" s="17">
        <v>1</v>
      </c>
      <c r="F15" s="17"/>
      <c r="G15" s="17">
        <v>1</v>
      </c>
      <c r="H15" s="17"/>
      <c r="I15" s="17">
        <v>1</v>
      </c>
      <c r="J15" s="17"/>
      <c r="K15" s="17" t="s">
        <v>198</v>
      </c>
      <c r="L15" s="17" t="s">
        <v>219</v>
      </c>
      <c r="M15" s="17" t="s">
        <v>178</v>
      </c>
      <c r="N15" s="17" t="s">
        <v>220</v>
      </c>
      <c r="O15" s="21" t="s">
        <v>194</v>
      </c>
    </row>
    <row r="16" spans="1:18" ht="32" x14ac:dyDescent="0.2">
      <c r="A16">
        <v>51</v>
      </c>
      <c r="B16" s="21" t="s">
        <v>114</v>
      </c>
      <c r="C16" s="40" t="s">
        <v>248</v>
      </c>
      <c r="D16" s="40" t="s">
        <v>251</v>
      </c>
      <c r="E16" s="17">
        <v>1</v>
      </c>
      <c r="F16" s="17">
        <v>1</v>
      </c>
      <c r="G16" s="17"/>
      <c r="H16" s="17"/>
      <c r="I16" s="16"/>
      <c r="J16" s="16"/>
      <c r="K16" s="17" t="s">
        <v>198</v>
      </c>
      <c r="L16" s="16" t="s">
        <v>223</v>
      </c>
      <c r="M16" s="18" t="s">
        <v>239</v>
      </c>
      <c r="N16" s="19"/>
      <c r="O16" s="17" t="s">
        <v>224</v>
      </c>
    </row>
    <row r="17" spans="1:17" x14ac:dyDescent="0.2">
      <c r="A17">
        <v>64</v>
      </c>
      <c r="B17" s="21" t="s">
        <v>125</v>
      </c>
      <c r="C17" s="40" t="s">
        <v>248</v>
      </c>
      <c r="D17" s="40" t="s">
        <v>255</v>
      </c>
      <c r="E17" s="17"/>
      <c r="F17" s="17"/>
      <c r="G17" s="17"/>
      <c r="H17" s="17">
        <v>1</v>
      </c>
      <c r="I17" s="17"/>
      <c r="J17" s="17"/>
      <c r="K17" s="17" t="s">
        <v>198</v>
      </c>
      <c r="L17" s="17" t="s">
        <v>312</v>
      </c>
      <c r="M17" s="17" t="s">
        <v>178</v>
      </c>
      <c r="N17" s="17"/>
      <c r="O17" s="21" t="s">
        <v>185</v>
      </c>
    </row>
    <row r="18" spans="1:17" x14ac:dyDescent="0.2">
      <c r="A18">
        <v>72</v>
      </c>
      <c r="B18" s="21" t="s">
        <v>129</v>
      </c>
      <c r="C18" s="40" t="s">
        <v>248</v>
      </c>
      <c r="D18" s="40" t="s">
        <v>259</v>
      </c>
      <c r="E18" s="17"/>
      <c r="F18" s="17">
        <v>1</v>
      </c>
      <c r="G18" s="17"/>
      <c r="H18" s="17"/>
      <c r="I18" s="17"/>
      <c r="J18" s="17"/>
      <c r="K18" s="17" t="s">
        <v>292</v>
      </c>
      <c r="L18" s="17" t="s">
        <v>310</v>
      </c>
      <c r="M18" s="17" t="s">
        <v>217</v>
      </c>
      <c r="N18" s="17"/>
      <c r="O18" s="21" t="s">
        <v>185</v>
      </c>
    </row>
    <row r="19" spans="1:17" ht="32" x14ac:dyDescent="0.2">
      <c r="A19">
        <v>76</v>
      </c>
      <c r="B19" s="21" t="s">
        <v>132</v>
      </c>
      <c r="C19" s="40" t="s">
        <v>254</v>
      </c>
      <c r="D19" s="40" t="s">
        <v>251</v>
      </c>
      <c r="E19" s="17">
        <v>1</v>
      </c>
      <c r="F19" s="17"/>
      <c r="G19" s="17"/>
      <c r="H19" s="17"/>
      <c r="I19" s="17"/>
      <c r="J19" s="17">
        <v>1</v>
      </c>
      <c r="K19" s="17" t="s">
        <v>198</v>
      </c>
      <c r="L19" s="17" t="s">
        <v>212</v>
      </c>
      <c r="M19" s="17" t="s">
        <v>242</v>
      </c>
      <c r="N19" s="17" t="s">
        <v>214</v>
      </c>
      <c r="O19" s="17" t="s">
        <v>215</v>
      </c>
    </row>
    <row r="20" spans="1:17" x14ac:dyDescent="0.2">
      <c r="A20">
        <v>82</v>
      </c>
      <c r="B20" s="37" t="s">
        <v>138</v>
      </c>
      <c r="C20" s="40" t="s">
        <v>254</v>
      </c>
      <c r="D20" s="40" t="s">
        <v>255</v>
      </c>
      <c r="E20" s="17"/>
      <c r="F20" s="17"/>
      <c r="G20" s="17"/>
      <c r="H20" s="17">
        <v>1</v>
      </c>
      <c r="I20" s="17"/>
      <c r="J20" s="17"/>
      <c r="K20" s="17" t="s">
        <v>198</v>
      </c>
      <c r="L20" s="17" t="s">
        <v>209</v>
      </c>
      <c r="M20" s="17" t="s">
        <v>210</v>
      </c>
      <c r="N20" s="17" t="s">
        <v>211</v>
      </c>
      <c r="O20" s="21" t="s">
        <v>202</v>
      </c>
    </row>
    <row r="21" spans="1:17" x14ac:dyDescent="0.2">
      <c r="A21">
        <v>101</v>
      </c>
      <c r="B21" s="20" t="s">
        <v>206</v>
      </c>
      <c r="C21" s="40" t="s">
        <v>248</v>
      </c>
      <c r="D21" s="20" t="s">
        <v>250</v>
      </c>
      <c r="E21" s="17">
        <v>1</v>
      </c>
      <c r="F21" s="17"/>
      <c r="G21" s="16">
        <v>1</v>
      </c>
      <c r="H21" s="16"/>
      <c r="I21" s="17"/>
      <c r="J21" s="17"/>
      <c r="K21" s="17" t="s">
        <v>198</v>
      </c>
      <c r="L21" s="17" t="s">
        <v>241</v>
      </c>
      <c r="M21" s="18" t="s">
        <v>243</v>
      </c>
      <c r="N21" s="17" t="s">
        <v>195</v>
      </c>
      <c r="O21" s="21" t="s">
        <v>162</v>
      </c>
    </row>
    <row r="22" spans="1:17" x14ac:dyDescent="0.2">
      <c r="A22">
        <v>102</v>
      </c>
      <c r="B22" s="20" t="s">
        <v>225</v>
      </c>
      <c r="C22" s="40" t="s">
        <v>254</v>
      </c>
      <c r="D22" s="20" t="s">
        <v>251</v>
      </c>
      <c r="E22" s="17"/>
      <c r="F22" s="17"/>
      <c r="G22" s="16"/>
      <c r="H22" s="16"/>
      <c r="I22" s="17"/>
      <c r="J22" s="17">
        <v>1</v>
      </c>
      <c r="K22" s="17" t="s">
        <v>198</v>
      </c>
      <c r="L22" s="17" t="s">
        <v>227</v>
      </c>
      <c r="M22" s="18" t="s">
        <v>243</v>
      </c>
      <c r="N22" s="17" t="s">
        <v>195</v>
      </c>
      <c r="O22" s="21" t="s">
        <v>181</v>
      </c>
    </row>
    <row r="23" spans="1:17" x14ac:dyDescent="0.2">
      <c r="B23" s="6"/>
      <c r="C23" s="6"/>
      <c r="D23" s="6"/>
      <c r="E23" s="7">
        <f t="shared" ref="E23:J23" si="0">SUM(E4:E22)</f>
        <v>11</v>
      </c>
      <c r="F23" s="7">
        <f t="shared" si="0"/>
        <v>3</v>
      </c>
      <c r="G23" s="7">
        <f t="shared" si="0"/>
        <v>6</v>
      </c>
      <c r="H23" s="7">
        <f t="shared" si="0"/>
        <v>3</v>
      </c>
      <c r="I23" s="7">
        <f t="shared" si="0"/>
        <v>2</v>
      </c>
      <c r="J23" s="7">
        <f t="shared" si="0"/>
        <v>5</v>
      </c>
      <c r="K23" s="7"/>
      <c r="L23" s="7"/>
      <c r="M23" s="7"/>
      <c r="N23" s="7"/>
    </row>
    <row r="24" spans="1:17" x14ac:dyDescent="0.2">
      <c r="J24" s="45" t="s">
        <v>291</v>
      </c>
      <c r="K24" s="46">
        <f>COUNTIF(K$4:K$22,"yes")</f>
        <v>15</v>
      </c>
      <c r="L24" s="49" t="s">
        <v>198</v>
      </c>
    </row>
    <row r="25" spans="1:17" x14ac:dyDescent="0.2">
      <c r="J25" s="45"/>
      <c r="K25" s="46">
        <f>COUNTIF(K$4:K$22,"no")</f>
        <v>1</v>
      </c>
      <c r="L25" s="49" t="s">
        <v>185</v>
      </c>
    </row>
    <row r="26" spans="1:17" x14ac:dyDescent="0.2">
      <c r="J26" s="50"/>
      <c r="K26" s="46">
        <f>COUNTIF(K$4:K$22,"dunno")</f>
        <v>2</v>
      </c>
      <c r="L26" s="50" t="s">
        <v>292</v>
      </c>
    </row>
    <row r="27" spans="1:17" x14ac:dyDescent="0.2">
      <c r="B27" s="45" t="s">
        <v>244</v>
      </c>
      <c r="C27" s="45" t="s">
        <v>285</v>
      </c>
      <c r="D27" s="45" t="s">
        <v>286</v>
      </c>
      <c r="K27" s="46">
        <f>COUNTBLANK(K4:K22)</f>
        <v>1</v>
      </c>
      <c r="L27" s="51" t="s">
        <v>293</v>
      </c>
    </row>
    <row r="28" spans="1:17" x14ac:dyDescent="0.2">
      <c r="B28" s="46" t="s">
        <v>260</v>
      </c>
      <c r="C28" s="46">
        <f>COUNTIF(C$4:C$22,"T")</f>
        <v>3</v>
      </c>
      <c r="D28" s="46">
        <f>Sites!E116</f>
        <v>7</v>
      </c>
      <c r="E28" s="46"/>
    </row>
    <row r="29" spans="1:17" x14ac:dyDescent="0.2">
      <c r="B29" s="46" t="s">
        <v>261</v>
      </c>
      <c r="C29" s="46">
        <f>COUNTIF(C$4:C$22,"L")</f>
        <v>5</v>
      </c>
      <c r="D29" s="46">
        <f>Sites!E117</f>
        <v>35</v>
      </c>
      <c r="E29" s="46"/>
      <c r="L29" s="83" t="s">
        <v>295</v>
      </c>
      <c r="M29" s="83"/>
      <c r="N29" s="83" t="s">
        <v>296</v>
      </c>
      <c r="O29" s="83"/>
      <c r="P29" s="81" t="s">
        <v>297</v>
      </c>
      <c r="Q29" s="82"/>
    </row>
    <row r="30" spans="1:17" x14ac:dyDescent="0.2">
      <c r="B30" s="46" t="s">
        <v>262</v>
      </c>
      <c r="C30" s="46">
        <f>COUNTIF(C$4:C$22,"G")</f>
        <v>11</v>
      </c>
      <c r="D30" s="46">
        <f>Sites!E118</f>
        <v>58</v>
      </c>
      <c r="E30" s="46"/>
      <c r="L30" s="37" t="s">
        <v>298</v>
      </c>
      <c r="M30" s="37">
        <v>1</v>
      </c>
      <c r="N30" s="53" t="s">
        <v>217</v>
      </c>
      <c r="O30" s="54">
        <v>2</v>
      </c>
      <c r="P30" s="52" t="s">
        <v>318</v>
      </c>
      <c r="Q30" s="52">
        <v>1</v>
      </c>
    </row>
    <row r="31" spans="1:17" x14ac:dyDescent="0.2">
      <c r="B31" s="46" t="s">
        <v>287</v>
      </c>
      <c r="C31" s="46"/>
      <c r="D31" s="45" t="s">
        <v>285</v>
      </c>
      <c r="E31" s="45" t="s">
        <v>286</v>
      </c>
      <c r="L31" s="37" t="s">
        <v>299</v>
      </c>
      <c r="M31" s="37">
        <v>1</v>
      </c>
      <c r="N31" s="53" t="s">
        <v>313</v>
      </c>
      <c r="O31" s="54">
        <v>2</v>
      </c>
      <c r="P31" s="53" t="s">
        <v>319</v>
      </c>
      <c r="Q31" s="52">
        <v>1</v>
      </c>
    </row>
    <row r="32" spans="1:17" x14ac:dyDescent="0.2">
      <c r="B32" s="46" t="s">
        <v>263</v>
      </c>
      <c r="C32" s="46"/>
      <c r="D32" s="46">
        <f>COUNTIF(D$4:D$22,"SEARCH")</f>
        <v>1</v>
      </c>
      <c r="E32" s="46">
        <f>Sites!E120</f>
        <v>3</v>
      </c>
      <c r="L32" s="37" t="s">
        <v>300</v>
      </c>
      <c r="M32" s="37">
        <v>1</v>
      </c>
      <c r="N32" s="52" t="s">
        <v>314</v>
      </c>
      <c r="O32" s="54">
        <v>1</v>
      </c>
      <c r="P32" s="52" t="s">
        <v>320</v>
      </c>
      <c r="Q32" s="52">
        <v>2</v>
      </c>
    </row>
    <row r="33" spans="2:17" x14ac:dyDescent="0.2">
      <c r="B33" s="46" t="s">
        <v>264</v>
      </c>
      <c r="C33" s="46"/>
      <c r="D33" s="46">
        <f>COUNTIF(D$4:D$22,"MERCH")</f>
        <v>7</v>
      </c>
      <c r="E33" s="46">
        <f>Sites!E121</f>
        <v>26</v>
      </c>
      <c r="L33" s="55" t="s">
        <v>219</v>
      </c>
      <c r="M33" s="37">
        <v>3</v>
      </c>
      <c r="N33" s="52" t="s">
        <v>186</v>
      </c>
      <c r="O33" s="56">
        <v>1</v>
      </c>
      <c r="P33" s="57" t="s">
        <v>321</v>
      </c>
      <c r="Q33" s="57">
        <v>2</v>
      </c>
    </row>
    <row r="34" spans="2:17" x14ac:dyDescent="0.2">
      <c r="B34" s="46" t="s">
        <v>265</v>
      </c>
      <c r="C34" s="46"/>
      <c r="D34" s="46">
        <f>COUNTIF(D$4:D$22,"GOV")</f>
        <v>0</v>
      </c>
      <c r="E34" s="46">
        <f>Sites!E122</f>
        <v>0</v>
      </c>
      <c r="L34" s="55" t="s">
        <v>301</v>
      </c>
      <c r="M34" s="37">
        <v>1</v>
      </c>
      <c r="N34" s="57" t="s">
        <v>210</v>
      </c>
      <c r="O34" s="56">
        <v>2</v>
      </c>
      <c r="P34" s="57" t="s">
        <v>322</v>
      </c>
      <c r="Q34" s="57">
        <v>1</v>
      </c>
    </row>
    <row r="35" spans="2:17" x14ac:dyDescent="0.2">
      <c r="B35" s="46" t="s">
        <v>266</v>
      </c>
      <c r="C35" s="46"/>
      <c r="D35" s="46">
        <f>COUNTIF(D$4:D$22,"FINANCE")</f>
        <v>3</v>
      </c>
      <c r="E35" s="46">
        <f>Sites!E123</f>
        <v>9</v>
      </c>
      <c r="L35" s="55" t="s">
        <v>302</v>
      </c>
      <c r="M35" s="37">
        <v>1</v>
      </c>
      <c r="N35" s="57" t="s">
        <v>195</v>
      </c>
      <c r="O35" s="58">
        <v>1</v>
      </c>
      <c r="P35" s="57" t="s">
        <v>195</v>
      </c>
      <c r="Q35" s="57">
        <v>6</v>
      </c>
    </row>
    <row r="36" spans="2:17" x14ac:dyDescent="0.2">
      <c r="B36" s="46" t="s">
        <v>283</v>
      </c>
      <c r="C36" s="46"/>
      <c r="D36" s="46">
        <f>COUNTIF(D$4:D$22,"COM")</f>
        <v>1</v>
      </c>
      <c r="E36" s="46">
        <f>Sites!E124</f>
        <v>2</v>
      </c>
      <c r="L36" s="55" t="s">
        <v>186</v>
      </c>
      <c r="M36" s="21">
        <v>2</v>
      </c>
      <c r="N36" s="57" t="s">
        <v>315</v>
      </c>
      <c r="O36" s="58">
        <v>1</v>
      </c>
      <c r="P36" s="57" t="s">
        <v>323</v>
      </c>
      <c r="Q36" s="57">
        <v>3</v>
      </c>
    </row>
    <row r="37" spans="2:17" x14ac:dyDescent="0.2">
      <c r="B37" s="46" t="s">
        <v>267</v>
      </c>
      <c r="C37" s="46"/>
      <c r="D37" s="46">
        <f>COUNTIF(D$4:D$22,"TECH")</f>
        <v>1</v>
      </c>
      <c r="E37" s="46">
        <f>Sites!E125</f>
        <v>5</v>
      </c>
      <c r="L37" s="55" t="s">
        <v>303</v>
      </c>
      <c r="M37" s="21">
        <v>1</v>
      </c>
      <c r="N37" s="57" t="s">
        <v>178</v>
      </c>
      <c r="O37" s="59">
        <v>3</v>
      </c>
      <c r="P37" s="57" t="s">
        <v>324</v>
      </c>
      <c r="Q37" s="57">
        <v>1</v>
      </c>
    </row>
    <row r="38" spans="2:17" x14ac:dyDescent="0.2">
      <c r="B38" s="46" t="s">
        <v>268</v>
      </c>
      <c r="C38" s="46"/>
      <c r="D38" s="46">
        <f>COUNTIF(D$4:D$22,"GAME")</f>
        <v>0</v>
      </c>
      <c r="E38" s="46">
        <f>Sites!E126</f>
        <v>3</v>
      </c>
      <c r="L38" s="55" t="s">
        <v>304</v>
      </c>
      <c r="M38" s="21">
        <v>1</v>
      </c>
      <c r="N38" s="57" t="s">
        <v>316</v>
      </c>
      <c r="O38" s="59">
        <v>3</v>
      </c>
      <c r="P38" s="57" t="s">
        <v>325</v>
      </c>
      <c r="Q38" s="57">
        <v>1</v>
      </c>
    </row>
    <row r="39" spans="2:17" x14ac:dyDescent="0.2">
      <c r="B39" s="46" t="s">
        <v>269</v>
      </c>
      <c r="C39" s="46"/>
      <c r="D39" s="46">
        <f>COUNTIF(D$4:D$22,"OSN")</f>
        <v>3</v>
      </c>
      <c r="E39" s="46">
        <f>Sites!E127</f>
        <v>12</v>
      </c>
      <c r="L39" s="55" t="s">
        <v>199</v>
      </c>
      <c r="M39" s="21">
        <v>2</v>
      </c>
      <c r="N39" s="57" t="s">
        <v>239</v>
      </c>
      <c r="O39" s="59">
        <v>6</v>
      </c>
      <c r="P39" s="57" t="s">
        <v>201</v>
      </c>
      <c r="Q39" s="57">
        <v>1</v>
      </c>
    </row>
    <row r="40" spans="2:17" x14ac:dyDescent="0.2">
      <c r="B40" s="46" t="s">
        <v>270</v>
      </c>
      <c r="C40" s="46"/>
      <c r="D40" s="46">
        <f>COUNTIF(D$4:D$22,"ACD")</f>
        <v>0</v>
      </c>
      <c r="E40" s="46">
        <f>Sites!E128</f>
        <v>0</v>
      </c>
      <c r="L40" s="55" t="s">
        <v>241</v>
      </c>
      <c r="M40" s="21">
        <v>4</v>
      </c>
      <c r="N40" s="57" t="s">
        <v>317</v>
      </c>
      <c r="O40" s="59">
        <v>1</v>
      </c>
      <c r="P40" s="57" t="s">
        <v>326</v>
      </c>
      <c r="Q40" s="57">
        <v>1</v>
      </c>
    </row>
    <row r="41" spans="2:17" x14ac:dyDescent="0.2">
      <c r="B41" s="46" t="s">
        <v>271</v>
      </c>
      <c r="C41" s="46"/>
      <c r="D41" s="46">
        <f>COUNTIF(D$4:D$22,"PORN")</f>
        <v>0</v>
      </c>
      <c r="E41" s="46">
        <f>Sites!E129</f>
        <v>5</v>
      </c>
      <c r="L41" s="55" t="s">
        <v>305</v>
      </c>
      <c r="M41" s="21">
        <v>1</v>
      </c>
      <c r="N41" s="57" t="s">
        <v>242</v>
      </c>
      <c r="O41" s="59">
        <v>1</v>
      </c>
      <c r="P41" s="57" t="s">
        <v>327</v>
      </c>
      <c r="Q41" s="57">
        <v>1</v>
      </c>
    </row>
    <row r="42" spans="2:17" x14ac:dyDescent="0.2">
      <c r="B42" s="46" t="s">
        <v>272</v>
      </c>
      <c r="C42" s="46"/>
      <c r="D42" s="46">
        <f>COUNTIF(D$4:D$22,"REF")</f>
        <v>0</v>
      </c>
      <c r="E42" s="46">
        <f>Sites!E130</f>
        <v>1</v>
      </c>
      <c r="L42" s="55" t="s">
        <v>306</v>
      </c>
      <c r="M42" s="60">
        <v>2</v>
      </c>
      <c r="P42" s="57" t="s">
        <v>317</v>
      </c>
      <c r="Q42" s="57">
        <v>3</v>
      </c>
    </row>
    <row r="43" spans="2:17" x14ac:dyDescent="0.2">
      <c r="B43" s="46" t="s">
        <v>273</v>
      </c>
      <c r="C43" s="46"/>
      <c r="D43" s="46">
        <f>COUNTIF(D$4:D$22,"VIDEO")</f>
        <v>1</v>
      </c>
      <c r="E43" s="46">
        <f>Sites!E131</f>
        <v>4</v>
      </c>
      <c r="L43" s="55" t="s">
        <v>307</v>
      </c>
      <c r="M43" s="60">
        <v>1</v>
      </c>
    </row>
    <row r="44" spans="2:17" x14ac:dyDescent="0.2">
      <c r="B44" s="46" t="s">
        <v>274</v>
      </c>
      <c r="C44" s="46"/>
      <c r="D44" s="46">
        <f>COUNTIF(D$4:D$22,"MEDIA")</f>
        <v>1</v>
      </c>
      <c r="E44" s="46">
        <f>Sites!E132</f>
        <v>23</v>
      </c>
      <c r="L44" s="55" t="s">
        <v>308</v>
      </c>
      <c r="M44" s="60">
        <v>1</v>
      </c>
    </row>
    <row r="45" spans="2:17" x14ac:dyDescent="0.2">
      <c r="B45" s="46" t="s">
        <v>275</v>
      </c>
      <c r="C45" s="46"/>
      <c r="D45" s="46">
        <f>COUNTIF(D$4:D$22,"PORTAL")</f>
        <v>1</v>
      </c>
      <c r="E45" s="46">
        <f>Sites!E133</f>
        <v>7</v>
      </c>
      <c r="L45" s="55" t="s">
        <v>309</v>
      </c>
      <c r="M45" s="60">
        <v>1</v>
      </c>
    </row>
    <row r="46" spans="2:17" x14ac:dyDescent="0.2">
      <c r="B46" s="46"/>
      <c r="C46" s="46"/>
      <c r="D46" s="46"/>
      <c r="L46" s="55" t="s">
        <v>223</v>
      </c>
      <c r="M46" s="60">
        <v>2</v>
      </c>
    </row>
    <row r="47" spans="2:17" x14ac:dyDescent="0.2">
      <c r="B47" s="46"/>
      <c r="C47" s="46"/>
      <c r="D47" s="46"/>
      <c r="E47" s="46"/>
      <c r="L47" s="55" t="s">
        <v>310</v>
      </c>
      <c r="M47" s="60">
        <v>1</v>
      </c>
    </row>
    <row r="48" spans="2:17" x14ac:dyDescent="0.2">
      <c r="B48" s="47" t="s">
        <v>276</v>
      </c>
      <c r="C48" s="47" t="s">
        <v>181</v>
      </c>
      <c r="D48" s="46"/>
      <c r="L48" s="55" t="s">
        <v>212</v>
      </c>
      <c r="M48" s="60">
        <v>1</v>
      </c>
    </row>
    <row r="49" spans="2:13" x14ac:dyDescent="0.2">
      <c r="B49" s="21" t="s">
        <v>277</v>
      </c>
      <c r="C49" s="21">
        <f>D33</f>
        <v>7</v>
      </c>
      <c r="D49" s="46"/>
      <c r="L49" s="55" t="s">
        <v>209</v>
      </c>
      <c r="M49" s="60">
        <v>1</v>
      </c>
    </row>
    <row r="50" spans="2:13" x14ac:dyDescent="0.2">
      <c r="B50" s="21" t="s">
        <v>266</v>
      </c>
      <c r="C50" s="21">
        <f>D35</f>
        <v>3</v>
      </c>
      <c r="D50" s="46"/>
      <c r="L50" s="55" t="s">
        <v>311</v>
      </c>
      <c r="M50" s="60">
        <v>1</v>
      </c>
    </row>
    <row r="51" spans="2:13" x14ac:dyDescent="0.2">
      <c r="B51" s="21" t="s">
        <v>274</v>
      </c>
      <c r="C51" s="21">
        <f>D44</f>
        <v>1</v>
      </c>
      <c r="D51" s="46"/>
    </row>
    <row r="52" spans="2:13" x14ac:dyDescent="0.2">
      <c r="B52" s="21" t="s">
        <v>278</v>
      </c>
      <c r="C52" s="21">
        <f>D38</f>
        <v>0</v>
      </c>
      <c r="D52" s="46"/>
    </row>
    <row r="53" spans="2:13" x14ac:dyDescent="0.2">
      <c r="B53" s="21" t="s">
        <v>269</v>
      </c>
      <c r="C53" s="21">
        <f>D39</f>
        <v>3</v>
      </c>
      <c r="D53" s="46"/>
    </row>
    <row r="54" spans="2:13" x14ac:dyDescent="0.2">
      <c r="B54" s="21" t="s">
        <v>263</v>
      </c>
      <c r="C54" s="21">
        <f>D32</f>
        <v>1</v>
      </c>
      <c r="D54" s="46"/>
    </row>
    <row r="55" spans="2:13" x14ac:dyDescent="0.2">
      <c r="B55" s="21" t="s">
        <v>284</v>
      </c>
      <c r="C55" s="21">
        <f>D36</f>
        <v>1</v>
      </c>
      <c r="D55" s="46"/>
    </row>
    <row r="56" spans="2:13" x14ac:dyDescent="0.2">
      <c r="B56" s="21" t="s">
        <v>270</v>
      </c>
      <c r="C56" s="21">
        <f>D40</f>
        <v>0</v>
      </c>
      <c r="D56" s="46"/>
    </row>
    <row r="57" spans="2:13" x14ac:dyDescent="0.2">
      <c r="B57" s="21" t="s">
        <v>271</v>
      </c>
      <c r="C57" s="21">
        <f>D41</f>
        <v>0</v>
      </c>
      <c r="D57" s="46"/>
    </row>
    <row r="58" spans="2:13" x14ac:dyDescent="0.2">
      <c r="B58" s="21" t="s">
        <v>279</v>
      </c>
      <c r="C58" s="21">
        <f>D34</f>
        <v>0</v>
      </c>
      <c r="D58" s="46"/>
    </row>
    <row r="59" spans="2:13" x14ac:dyDescent="0.2">
      <c r="B59" s="21" t="s">
        <v>267</v>
      </c>
      <c r="C59" s="21">
        <f>D37</f>
        <v>1</v>
      </c>
      <c r="D59" s="46"/>
    </row>
    <row r="60" spans="2:13" x14ac:dyDescent="0.2">
      <c r="B60" s="21" t="s">
        <v>280</v>
      </c>
      <c r="C60" s="21">
        <f>D42</f>
        <v>0</v>
      </c>
      <c r="D60" s="46"/>
    </row>
    <row r="61" spans="2:13" x14ac:dyDescent="0.2">
      <c r="B61" s="21" t="s">
        <v>281</v>
      </c>
      <c r="C61" s="21">
        <f>D43</f>
        <v>1</v>
      </c>
      <c r="D61" s="46"/>
    </row>
    <row r="62" spans="2:13" x14ac:dyDescent="0.2">
      <c r="B62" s="21" t="s">
        <v>275</v>
      </c>
      <c r="C62" s="21">
        <f>D45</f>
        <v>1</v>
      </c>
      <c r="D62" s="46"/>
    </row>
    <row r="63" spans="2:13" x14ac:dyDescent="0.2">
      <c r="B63" s="46"/>
      <c r="C63" s="46"/>
      <c r="D63" s="46"/>
    </row>
    <row r="64" spans="2:13" x14ac:dyDescent="0.2">
      <c r="B64" s="46"/>
      <c r="C64" s="46">
        <f>SUM(C49:C63)</f>
        <v>19</v>
      </c>
      <c r="D64" s="46"/>
    </row>
  </sheetData>
  <mergeCells count="7">
    <mergeCell ref="P29:Q29"/>
    <mergeCell ref="A1:B1"/>
    <mergeCell ref="E1:J1"/>
    <mergeCell ref="K1:O1"/>
    <mergeCell ref="A2:A3"/>
    <mergeCell ref="L29:M29"/>
    <mergeCell ref="N29:O29"/>
  </mergeCells>
  <pageMargins left="0.7" right="0.7" top="0.75" bottom="0.75" header="0.3" footer="0.3"/>
  <pageSetup paperSize="8" scale="58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Value</vt:lpstr>
      <vt:lpstr>Sites</vt:lpstr>
      <vt:lpstr>Interaction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2016-09-12T07:52:46Z</dcterms:created>
  <dcterms:modified xsi:type="dcterms:W3CDTF">2016-12-16T16:55:52Z</dcterms:modified>
</cp:coreProperties>
</file>