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7715"/>
  <workbookPr/>
  <mc:AlternateContent xmlns:mc="http://schemas.openxmlformats.org/markup-compatibility/2006">
    <mc:Choice Requires="x15">
      <x15ac:absPath xmlns:x15ac="http://schemas.microsoft.com/office/spreadsheetml/2010/11/ac" url="/Users/user/Documents/Values/WorkShops/"/>
    </mc:Choice>
  </mc:AlternateContent>
  <bookViews>
    <workbookView xWindow="25960" yWindow="1640" windowWidth="30160" windowHeight="14600" tabRatio="500" activeTab="3"/>
  </bookViews>
  <sheets>
    <sheet name="Value" sheetId="1" r:id="rId1"/>
    <sheet name="Model" sheetId="3" r:id="rId2"/>
    <sheet name="Sites" sheetId="2" r:id="rId3"/>
    <sheet name="Interaction" sheetId="4" r:id="rId4"/>
  </sheet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H15" i="4" l="1"/>
  <c r="P7" i="4"/>
  <c r="G15" i="4"/>
  <c r="P6" i="4"/>
  <c r="F15" i="4"/>
  <c r="P5" i="4"/>
  <c r="E15" i="4"/>
  <c r="P4" i="4"/>
  <c r="H3" i="4"/>
  <c r="O7" i="4"/>
  <c r="G3" i="4"/>
  <c r="O6" i="4"/>
  <c r="F3" i="4"/>
  <c r="O5" i="4"/>
  <c r="E3" i="4"/>
  <c r="O4" i="4"/>
  <c r="I19" i="4"/>
  <c r="I18" i="4"/>
  <c r="I17" i="4"/>
  <c r="I16" i="4"/>
  <c r="D133" i="2"/>
  <c r="E37" i="4"/>
  <c r="D132" i="2"/>
  <c r="E36" i="4"/>
  <c r="D131" i="2"/>
  <c r="E35" i="4"/>
  <c r="D130" i="2"/>
  <c r="E34" i="4"/>
  <c r="D129" i="2"/>
  <c r="E33" i="4"/>
  <c r="D128" i="2"/>
  <c r="E32" i="4"/>
  <c r="D127" i="2"/>
  <c r="E31" i="4"/>
  <c r="D126" i="2"/>
  <c r="E30" i="4"/>
  <c r="D125" i="2"/>
  <c r="E29" i="4"/>
  <c r="D124" i="2"/>
  <c r="E28" i="4"/>
  <c r="D123" i="2"/>
  <c r="E27" i="4"/>
  <c r="D122" i="2"/>
  <c r="E26" i="4"/>
  <c r="D121" i="2"/>
  <c r="E25" i="4"/>
  <c r="D120" i="2"/>
  <c r="E24" i="4"/>
  <c r="C118" i="2"/>
  <c r="D22" i="4"/>
  <c r="C117" i="2"/>
  <c r="D21" i="4"/>
  <c r="C116" i="2"/>
  <c r="D20" i="4"/>
  <c r="D25" i="4"/>
  <c r="C41" i="4"/>
  <c r="D27" i="4"/>
  <c r="C42" i="4"/>
  <c r="D36" i="4"/>
  <c r="C43" i="4"/>
  <c r="D30" i="4"/>
  <c r="C44" i="4"/>
  <c r="D28" i="4"/>
  <c r="C45" i="4"/>
  <c r="D31" i="4"/>
  <c r="C46" i="4"/>
  <c r="D24" i="4"/>
  <c r="C47" i="4"/>
  <c r="D32" i="4"/>
  <c r="C48" i="4"/>
  <c r="D33" i="4"/>
  <c r="C49" i="4"/>
  <c r="D26" i="4"/>
  <c r="C50" i="4"/>
  <c r="D29" i="4"/>
  <c r="C51" i="4"/>
  <c r="D34" i="4"/>
  <c r="C52" i="4"/>
  <c r="D35" i="4"/>
  <c r="C53" i="4"/>
  <c r="D37" i="4"/>
  <c r="C54" i="4"/>
  <c r="C56" i="4"/>
  <c r="D39" i="4"/>
  <c r="C22" i="4"/>
  <c r="C21" i="4"/>
  <c r="C20" i="4"/>
  <c r="C137" i="2"/>
  <c r="C138" i="2"/>
  <c r="C139" i="2"/>
  <c r="C140" i="2"/>
  <c r="C141" i="2"/>
  <c r="C142" i="2"/>
  <c r="C143" i="2"/>
  <c r="C144" i="2"/>
  <c r="C145" i="2"/>
  <c r="C146" i="2"/>
  <c r="C147" i="2"/>
  <c r="C148" i="2"/>
  <c r="C149" i="2"/>
  <c r="C150" i="2"/>
  <c r="C152" i="2"/>
  <c r="D135" i="2"/>
  <c r="C115" i="2"/>
  <c r="N3" i="2"/>
  <c r="M3" i="2"/>
  <c r="L3" i="2"/>
  <c r="K3" i="2"/>
  <c r="J3" i="2"/>
  <c r="I3" i="2"/>
  <c r="H3" i="2"/>
  <c r="G3" i="2"/>
  <c r="F3" i="2"/>
  <c r="E3" i="2"/>
  <c r="N111" i="2"/>
  <c r="J111" i="2"/>
  <c r="I111" i="2"/>
  <c r="H111" i="2"/>
  <c r="G111" i="2"/>
  <c r="F111" i="2"/>
  <c r="E111" i="2"/>
</calcChain>
</file>

<file path=xl/sharedStrings.xml><?xml version="1.0" encoding="utf-8"?>
<sst xmlns="http://schemas.openxmlformats.org/spreadsheetml/2006/main" count="732" uniqueCount="322">
  <si>
    <t>No.</t>
  </si>
  <si>
    <t>What is the main value? What is worth for you?</t>
  </si>
  <si>
    <t>What you don't like of this site?</t>
  </si>
  <si>
    <t>What is your valuable contribution to the site?</t>
  </si>
  <si>
    <t>Would  you pay for it?</t>
  </si>
  <si>
    <t>Actions</t>
  </si>
  <si>
    <t>VALUE EXCHANGE ON THE WEB</t>
  </si>
  <si>
    <t>What do you want to achieve by doing things on the Web?</t>
  </si>
  <si>
    <t>What are you doing on the Web?</t>
  </si>
  <si>
    <t>Whay do it on the Web particularly?</t>
  </si>
  <si>
    <t>Why is this important for you? Why does is make your life better?</t>
  </si>
  <si>
    <t>Give an example of when doing it on the Web doesn't give the value you expect</t>
  </si>
  <si>
    <t>Alternatives to doing it on the Web</t>
  </si>
  <si>
    <t>What alternative to doing it on the Web?</t>
  </si>
  <si>
    <t>Consequences</t>
  </si>
  <si>
    <t>What are the bad consequences for everyone of you doing it on the Web instead of using the alternative?</t>
  </si>
  <si>
    <t>How might the Web give you even more value</t>
  </si>
  <si>
    <t>What constraints/blcoks/impediments limit you from realising more of the main value in Column 4?</t>
  </si>
  <si>
    <t>Col 1</t>
  </si>
  <si>
    <t>Col 2</t>
  </si>
  <si>
    <t>Col 3</t>
  </si>
  <si>
    <t>Col 4</t>
  </si>
  <si>
    <t>Col 5</t>
  </si>
  <si>
    <t>Col 6</t>
  </si>
  <si>
    <t>Col 7</t>
  </si>
  <si>
    <t>Col 8</t>
  </si>
  <si>
    <t>Col 9</t>
  </si>
  <si>
    <t>Col 10</t>
  </si>
  <si>
    <t>How could your life be better if these constraints were removed?</t>
  </si>
  <si>
    <t>MODEL</t>
  </si>
  <si>
    <t>CATEGORIES</t>
  </si>
  <si>
    <t>QUESTIONS</t>
  </si>
  <si>
    <t>ABOUT</t>
  </si>
  <si>
    <t>Value</t>
  </si>
  <si>
    <t>Values</t>
  </si>
  <si>
    <t>Value (explores breakdown of value)</t>
  </si>
  <si>
    <t>DOMAIN</t>
  </si>
  <si>
    <t>GENERAL</t>
  </si>
  <si>
    <t>Value (revisits Col 3)</t>
  </si>
  <si>
    <t>Action</t>
  </si>
  <si>
    <t>What constraints/blocks/impediments limit you from realising more of the main value in Column 4?</t>
  </si>
  <si>
    <t>Country:</t>
  </si>
  <si>
    <t>Age:</t>
  </si>
  <si>
    <t>Literacy:</t>
  </si>
  <si>
    <t>Gender:</t>
  </si>
  <si>
    <t>Does your participation matter to the site?</t>
  </si>
  <si>
    <t>What value do you receive from the site?</t>
  </si>
  <si>
    <t>Value Exchange</t>
  </si>
  <si>
    <t>SPECIFIC TO SITES</t>
  </si>
  <si>
    <t>Actions on web sites</t>
  </si>
  <si>
    <t>Value exchange</t>
  </si>
  <si>
    <t>Col 11</t>
  </si>
  <si>
    <t>Col 12</t>
  </si>
  <si>
    <t>Col 13</t>
  </si>
  <si>
    <t>Col 14</t>
  </si>
  <si>
    <t>Col 21</t>
  </si>
  <si>
    <t>Col 22</t>
  </si>
  <si>
    <t>Col 23</t>
  </si>
  <si>
    <t>Col 24</t>
  </si>
  <si>
    <t>Col 25</t>
  </si>
  <si>
    <t>Col 15</t>
  </si>
  <si>
    <t>Col 16</t>
  </si>
  <si>
    <t>Col 18</t>
  </si>
  <si>
    <t>Col 19</t>
  </si>
  <si>
    <t>Col 20</t>
  </si>
  <si>
    <t>aliexpress.com</t>
  </si>
  <si>
    <t>vk.com</t>
  </si>
  <si>
    <t>#</t>
  </si>
  <si>
    <t>popads.net</t>
  </si>
  <si>
    <t>txxx.com</t>
  </si>
  <si>
    <t>livejasmin.com</t>
  </si>
  <si>
    <t>vimeo.com</t>
  </si>
  <si>
    <t>Alexa 18.10.2016</t>
  </si>
  <si>
    <t>Why do it on the Web particularly?</t>
  </si>
  <si>
    <t>University</t>
  </si>
  <si>
    <t>shopping</t>
  </si>
  <si>
    <t>no</t>
  </si>
  <si>
    <t>yes</t>
  </si>
  <si>
    <t>Google.co.uk</t>
  </si>
  <si>
    <t>Youtube.com</t>
  </si>
  <si>
    <t>Google.com</t>
  </si>
  <si>
    <t>Facebook.com</t>
  </si>
  <si>
    <t>Bbc.co.uk</t>
  </si>
  <si>
    <t>Amazon.co.uk</t>
  </si>
  <si>
    <t>Ebay.co.uk</t>
  </si>
  <si>
    <t>Wikipedia.org</t>
  </si>
  <si>
    <t>Yahoo.com</t>
  </si>
  <si>
    <t>Twitter.com</t>
  </si>
  <si>
    <t>Live.com</t>
  </si>
  <si>
    <t>Linkedin.com</t>
  </si>
  <si>
    <t>Theladbible.com</t>
  </si>
  <si>
    <t>Reddit.com</t>
  </si>
  <si>
    <t>Instagram.com</t>
  </si>
  <si>
    <t>Dailymail.co.uk</t>
  </si>
  <si>
    <t>Theguardian.com</t>
  </si>
  <si>
    <t>T.co</t>
  </si>
  <si>
    <t>Paypal.com</t>
  </si>
  <si>
    <t>Imdb.com</t>
  </si>
  <si>
    <t>Amazon.com</t>
  </si>
  <si>
    <t>Www.gov.uk</t>
  </si>
  <si>
    <t>Tumblr.com</t>
  </si>
  <si>
    <t>Imgur.com</t>
  </si>
  <si>
    <t>Bing.com</t>
  </si>
  <si>
    <t>Apple.com</t>
  </si>
  <si>
    <t>Msn.com</t>
  </si>
  <si>
    <t>Bt.com</t>
  </si>
  <si>
    <t>Telegraph.co.uk</t>
  </si>
  <si>
    <t>Netflix.com</t>
  </si>
  <si>
    <t>Wordpress.com</t>
  </si>
  <si>
    <t>Office.com</t>
  </si>
  <si>
    <t>Diply.com</t>
  </si>
  <si>
    <t>Pornhub.com</t>
  </si>
  <si>
    <t>Microsoft.com</t>
  </si>
  <si>
    <t>Gumtree.com</t>
  </si>
  <si>
    <t>Microsoftonline.com</t>
  </si>
  <si>
    <t>Pinterest.com</t>
  </si>
  <si>
    <t>Onclickads.net</t>
  </si>
  <si>
    <t>Thesportbible.com</t>
  </si>
  <si>
    <t>Lloydsbank.co.uk</t>
  </si>
  <si>
    <t>Salesforce.com</t>
  </si>
  <si>
    <t>Tripadvisor.co.uk</t>
  </si>
  <si>
    <t>Stackoverflow.com</t>
  </si>
  <si>
    <t>Hsbc.co.uk</t>
  </si>
  <si>
    <t>Booking.com</t>
  </si>
  <si>
    <t>Dropbox.com</t>
  </si>
  <si>
    <t>Xhamster.com</t>
  </si>
  <si>
    <t>Argos.co.uk</t>
  </si>
  <si>
    <t>Sky.com</t>
  </si>
  <si>
    <t>Wikia.com</t>
  </si>
  <si>
    <t>Indeed.co.uk</t>
  </si>
  <si>
    <t>Ebay.com</t>
  </si>
  <si>
    <t>Santander.co.uk</t>
  </si>
  <si>
    <t>Independent.co.uk</t>
  </si>
  <si>
    <t>Github.com</t>
  </si>
  <si>
    <t>Virginmedia.com</t>
  </si>
  <si>
    <t>Tesco.com</t>
  </si>
  <si>
    <t>Service.gov.uk</t>
  </si>
  <si>
    <t>Twitch.tv</t>
  </si>
  <si>
    <t>Soundcloud.com</t>
  </si>
  <si>
    <t>Mirror.co.uk</t>
  </si>
  <si>
    <t>Autotrader.co.uk</t>
  </si>
  <si>
    <t>Givemesport.com</t>
  </si>
  <si>
    <t>Halifax-online.co.uk</t>
  </si>
  <si>
    <t>force.com</t>
  </si>
  <si>
    <t>Barclays.co.uk</t>
  </si>
  <si>
    <t>Adobe.com</t>
  </si>
  <si>
    <t>Zoopla.co.uk</t>
  </si>
  <si>
    <t>quora.com</t>
  </si>
  <si>
    <t>Hotukdeals.com</t>
  </si>
  <si>
    <t>Skysports.com</t>
  </si>
  <si>
    <t>Asos.com</t>
  </si>
  <si>
    <t>amazonaws.com</t>
  </si>
  <si>
    <t>whatsapp.com</t>
  </si>
  <si>
    <t>Xvideos.com</t>
  </si>
  <si>
    <t>Bongacams.com</t>
  </si>
  <si>
    <t>mailchimp.com</t>
  </si>
  <si>
    <t>trello.com</t>
  </si>
  <si>
    <t>Outbrain.com</t>
  </si>
  <si>
    <t>stackexchange.com</t>
  </si>
  <si>
    <t>Nwolb.com</t>
  </si>
  <si>
    <t>Lloydsbank.com</t>
  </si>
  <si>
    <t>Gfycat.com</t>
  </si>
  <si>
    <t>Natwest.com</t>
  </si>
  <si>
    <t>skyscanner.net</t>
  </si>
  <si>
    <t>blogger.com</t>
  </si>
  <si>
    <t>godaddy.com</t>
  </si>
  <si>
    <t>Moneysavingexpert.com</t>
  </si>
  <si>
    <t>ibtimes.co.uk</t>
  </si>
  <si>
    <t>etsy.com</t>
  </si>
  <si>
    <t>123movies.to</t>
  </si>
  <si>
    <t>Buzzfeed.com</t>
  </si>
  <si>
    <t>UK</t>
  </si>
  <si>
    <t>m</t>
  </si>
  <si>
    <t>none</t>
  </si>
  <si>
    <t>Col 17</t>
  </si>
  <si>
    <t>What you don't like about this site?</t>
  </si>
  <si>
    <t>convenience</t>
  </si>
  <si>
    <t>Country Top-sites (10/10/2016)</t>
  </si>
  <si>
    <t>communication</t>
  </si>
  <si>
    <t>education</t>
  </si>
  <si>
    <t>personal admin</t>
  </si>
  <si>
    <t xml:space="preserve">perceived price, </t>
  </si>
  <si>
    <t>convenient</t>
  </si>
  <si>
    <t>easy, that's where people are</t>
  </si>
  <si>
    <t>instant</t>
  </si>
  <si>
    <t>vast wealth of resources available on line, so probably everything is online</t>
  </si>
  <si>
    <t>reading news, free, instant</t>
  </si>
  <si>
    <t>access</t>
  </si>
  <si>
    <t>most companies offer incentives to do things on the Web</t>
  </si>
  <si>
    <t>It is not important, it is better to buy it personally</t>
  </si>
  <si>
    <t>because everybody is online.  I prefer to speak face to face, but it's convenient</t>
  </si>
  <si>
    <t>to keep long distance contacts</t>
  </si>
  <si>
    <t>not really sure it does, aware of filter bubbles - treats media perhaps as more entertainment than fact</t>
  </si>
  <si>
    <t>navigate daily life</t>
  </si>
  <si>
    <t>convenient to do things online</t>
  </si>
  <si>
    <t>do a lot of things in the lunch break</t>
  </si>
  <si>
    <t>products delivered quicker and cheaper</t>
  </si>
  <si>
    <t>lots of people, any time</t>
  </si>
  <si>
    <t>vast array of information</t>
  </si>
  <si>
    <t>house hold items are expensive to get on the Web</t>
  </si>
  <si>
    <t>sometimes people don't use certain platforms, there is a tendency to talk to them less, it's unfair</t>
  </si>
  <si>
    <t>when reading innacurate or bad news reports</t>
  </si>
  <si>
    <t>when things aren't design well, meaning to revert and doing it offline</t>
  </si>
  <si>
    <t>going high street</t>
  </si>
  <si>
    <t>write letters, phone calls</t>
  </si>
  <si>
    <t>printed (books, newspapers, etc)</t>
  </si>
  <si>
    <t>calendars</t>
  </si>
  <si>
    <t>Shops could be closed, lose jobs, less face to face interaction could harm society</t>
  </si>
  <si>
    <t>very few - maybe older generation would receive less personalised and frequent messages</t>
  </si>
  <si>
    <t>Death of print media, closure of libraries</t>
  </si>
  <si>
    <t>Physical products and businesses will maybe go out of business.</t>
  </si>
  <si>
    <t>Hard to judge quality of items just from images/reviews. Something things you want to test/experience yourself before buying.</t>
  </si>
  <si>
    <t xml:space="preserve">Not everyone on same platforms. </t>
  </si>
  <si>
    <t>If anything too much information. Would be useful to know what is more trusted than other things and seeing information that is impartial or not delivered to me because of my interests.</t>
  </si>
  <si>
    <t xml:space="preserve">Bad design, not compatible, </t>
  </si>
  <si>
    <t>Can buy more and be confident in what I'm buying.</t>
  </si>
  <si>
    <t>All friends and family contactable in one place.</t>
  </si>
  <si>
    <t>Could have more nuanced discussions and soceity is more temperate</t>
  </si>
  <si>
    <t>Daily life less clogged up with menial admin tasks that are frustrating. Can reclaim my time.</t>
  </si>
  <si>
    <t>yes, they make money from my data</t>
  </si>
  <si>
    <t>my imprint</t>
  </si>
  <si>
    <t>monopoly</t>
  </si>
  <si>
    <t>yes, they make money from my data, ads</t>
  </si>
  <si>
    <t>entertainment, sometimes education</t>
  </si>
  <si>
    <t>yes, my participation encourages others to participate</t>
  </si>
  <si>
    <t>a platform to communicate, to share ideas, content, and to organize events</t>
  </si>
  <si>
    <t>my presence</t>
  </si>
  <si>
    <t>news, entertainment</t>
  </si>
  <si>
    <t>nothing</t>
  </si>
  <si>
    <t>quality of reporting can be iffy</t>
  </si>
  <si>
    <t>goods and entertainment</t>
  </si>
  <si>
    <t>reviews sometimes</t>
  </si>
  <si>
    <t>yes, already</t>
  </si>
  <si>
    <t>yes, a source of revenue</t>
  </si>
  <si>
    <t>news</t>
  </si>
  <si>
    <t>too many low quality stories</t>
  </si>
  <si>
    <t>(work)</t>
  </si>
  <si>
    <t>yes, they achieved their aim of channel shift (instead of a phone call, its cheaper to offer online services)</t>
  </si>
  <si>
    <t>get admin done</t>
  </si>
  <si>
    <t>it could be more transformational</t>
  </si>
  <si>
    <t>yes, channel shift</t>
  </si>
  <si>
    <t>online banking</t>
  </si>
  <si>
    <t>access (is not as easy at it supposed to be)</t>
  </si>
  <si>
    <t>yes, it depends</t>
  </si>
  <si>
    <t>yes, get revenue from my presence</t>
  </si>
  <si>
    <t xml:space="preserve">information and deals </t>
  </si>
  <si>
    <t>encourages to spend money</t>
  </si>
  <si>
    <t>nfl.com</t>
  </si>
  <si>
    <t>entertainment</t>
  </si>
  <si>
    <t xml:space="preserve">yes, </t>
  </si>
  <si>
    <t>sport</t>
  </si>
  <si>
    <t>Provenance</t>
  </si>
  <si>
    <t>Type</t>
  </si>
  <si>
    <t>T</t>
  </si>
  <si>
    <t>SEARCH</t>
  </si>
  <si>
    <t>G</t>
  </si>
  <si>
    <t>MEDIA</t>
  </si>
  <si>
    <t>OSN</t>
  </si>
  <si>
    <t>L</t>
  </si>
  <si>
    <t>MERCH</t>
  </si>
  <si>
    <t>COM</t>
  </si>
  <si>
    <t>PORTAL</t>
  </si>
  <si>
    <t>FINANCE</t>
  </si>
  <si>
    <t>GOV</t>
  </si>
  <si>
    <t>VIDEO</t>
  </si>
  <si>
    <t>PORN</t>
  </si>
  <si>
    <t>TECH</t>
  </si>
  <si>
    <t>GAME</t>
  </si>
  <si>
    <t>Taylored</t>
  </si>
  <si>
    <t>Local</t>
  </si>
  <si>
    <t>Global</t>
  </si>
  <si>
    <t>Search</t>
  </si>
  <si>
    <t>Merch</t>
  </si>
  <si>
    <t>Gov</t>
  </si>
  <si>
    <t>Finance</t>
  </si>
  <si>
    <t>Com</t>
  </si>
  <si>
    <t>Tech</t>
  </si>
  <si>
    <t>Gaming</t>
  </si>
  <si>
    <t>Social Network</t>
  </si>
  <si>
    <t>Academy</t>
  </si>
  <si>
    <t>Porn</t>
  </si>
  <si>
    <t>Reference</t>
  </si>
  <si>
    <t>Video</t>
  </si>
  <si>
    <t>Media</t>
  </si>
  <si>
    <t>Portal / Digital Services</t>
  </si>
  <si>
    <t>Type of Site</t>
  </si>
  <si>
    <t>No</t>
  </si>
  <si>
    <t>Merchandising</t>
  </si>
  <si>
    <t>Games</t>
  </si>
  <si>
    <t>Community</t>
  </si>
  <si>
    <t>Governmental</t>
  </si>
  <si>
    <t>Reference / Information</t>
  </si>
  <si>
    <t>Video on demand</t>
  </si>
  <si>
    <t>Interviewed</t>
  </si>
  <si>
    <t>Country</t>
  </si>
  <si>
    <t>dunno</t>
  </si>
  <si>
    <t>blanks</t>
  </si>
  <si>
    <t>my imprint,  they make money from my data</t>
  </si>
  <si>
    <t>my imprint, they make money from my data</t>
  </si>
  <si>
    <t>monopoly, ads</t>
  </si>
  <si>
    <t>my presence, my participation encourages others to participate</t>
  </si>
  <si>
    <t>my presence, a source of revenue</t>
  </si>
  <si>
    <t>my presence, they achieved their aim of channel shift (instead of a phone call, its cheaper to offer online services)</t>
  </si>
  <si>
    <t>my presence, channel shift</t>
  </si>
  <si>
    <t>my presence, get revenue from my presence</t>
  </si>
  <si>
    <t>Value received</t>
  </si>
  <si>
    <t>Value Given</t>
  </si>
  <si>
    <t>Negative Value</t>
  </si>
  <si>
    <t>content</t>
  </si>
  <si>
    <t xml:space="preserve">entertainment </t>
  </si>
  <si>
    <t>share ideas</t>
  </si>
  <si>
    <t>organize events</t>
  </si>
  <si>
    <t xml:space="preserve">goods </t>
  </si>
  <si>
    <t xml:space="preserve">information </t>
  </si>
  <si>
    <t>deals</t>
  </si>
  <si>
    <t>they make money from my data</t>
  </si>
  <si>
    <t>my participation encourages others to participate</t>
  </si>
  <si>
    <t>reviews</t>
  </si>
  <si>
    <t>they achieve their aim of channel shift</t>
  </si>
  <si>
    <t>ads</t>
  </si>
  <si>
    <t>low quality stories</t>
  </si>
  <si>
    <t>type of site</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</si>
</sst>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2"/>
      <color theme="1"/>
      <name val="Calibri"/>
      <family val="2"/>
      <scheme val="minor"/>
    </font>
    <font>
      <sz val="11"/>
      <name val="Cambria"/>
      <family val="1"/>
      <charset val="1"/>
    </font>
    <font>
      <b/>
      <sz val="11"/>
      <name val="Cambria"/>
      <family val="1"/>
      <charset val="1"/>
    </font>
    <font>
      <b/>
      <sz val="11"/>
      <color rgb="FF9900FF"/>
      <name val="Cambria"/>
      <family val="1"/>
      <charset val="1"/>
    </font>
    <font>
      <b/>
      <sz val="11"/>
      <color rgb="FFFF0000"/>
      <name val="Cambria"/>
      <family val="1"/>
      <charset val="1"/>
    </font>
    <font>
      <b/>
      <sz val="12"/>
      <color theme="1"/>
      <name val="Calibri"/>
      <family val="2"/>
      <scheme val="minor"/>
    </font>
    <font>
      <sz val="8"/>
      <name val="Calibri"/>
      <family val="2"/>
      <scheme val="minor"/>
    </font>
    <font>
      <b/>
      <sz val="14"/>
      <color theme="1"/>
      <name val="Calibri"/>
      <family val="2"/>
      <scheme val="minor"/>
    </font>
    <font>
      <sz val="10"/>
      <name val="Arial"/>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3">
    <border>
      <left/>
      <right/>
      <top/>
      <bottom/>
      <diagonal/>
    </border>
    <border>
      <left style="hair">
        <color auto="1"/>
      </left>
      <right style="hair">
        <color auto="1"/>
      </right>
      <top style="hair">
        <color auto="1"/>
      </top>
      <bottom style="hair">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thin">
        <color auto="1"/>
      </bottom>
      <diagonal/>
    </border>
    <border>
      <left style="hair">
        <color auto="1"/>
      </left>
      <right style="hair">
        <color auto="1"/>
      </right>
      <top style="hair">
        <color auto="1"/>
      </top>
      <bottom/>
      <diagonal/>
    </border>
    <border>
      <left/>
      <right style="thin">
        <color auto="1"/>
      </right>
      <top/>
      <bottom/>
      <diagonal/>
    </border>
    <border>
      <left style="hair">
        <color auto="1"/>
      </left>
      <right style="hair">
        <color auto="1"/>
      </right>
      <top style="hair">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s>
  <cellStyleXfs count="1">
    <xf numFmtId="0" fontId="0" fillId="0" borderId="0"/>
  </cellStyleXfs>
  <cellXfs count="87">
    <xf numFmtId="0" fontId="0" fillId="0" borderId="0" xfId="0"/>
    <xf numFmtId="0" fontId="0" fillId="0" borderId="0" xfId="0" applyAlignment="1">
      <alignment vertical="center" wrapText="1"/>
    </xf>
    <xf numFmtId="0" fontId="0" fillId="0" borderId="0" xfId="0" applyAlignment="1">
      <alignment vertical="center"/>
    </xf>
    <xf numFmtId="0" fontId="2" fillId="0" borderId="2" xfId="0" applyFont="1" applyBorder="1" applyAlignment="1">
      <alignment horizontal="center" vertical="center" wrapText="1"/>
    </xf>
    <xf numFmtId="0" fontId="2" fillId="0" borderId="2" xfId="0" applyFont="1" applyBorder="1" applyAlignment="1">
      <alignment wrapText="1"/>
    </xf>
    <xf numFmtId="0" fontId="1" fillId="0" borderId="2" xfId="0" applyFont="1" applyBorder="1" applyAlignment="1">
      <alignment horizontal="center" vertical="center"/>
    </xf>
    <xf numFmtId="0" fontId="1" fillId="0" borderId="0" xfId="0" applyFont="1" applyAlignment="1">
      <alignment wrapText="1"/>
    </xf>
    <xf numFmtId="0" fontId="0" fillId="0" borderId="0" xfId="0" applyAlignment="1">
      <alignment wrapText="1"/>
    </xf>
    <xf numFmtId="0" fontId="2" fillId="0" borderId="0" xfId="0" applyFont="1" applyBorder="1" applyAlignment="1">
      <alignment horizontal="center" vertical="center"/>
    </xf>
    <xf numFmtId="0" fontId="2" fillId="0" borderId="0" xfId="0" applyFont="1" applyBorder="1" applyAlignment="1">
      <alignment horizontal="center" vertical="center" wrapText="1"/>
    </xf>
    <xf numFmtId="0" fontId="1" fillId="0" borderId="0" xfId="0" applyFont="1" applyBorder="1" applyAlignment="1">
      <alignment horizontal="center" vertical="center"/>
    </xf>
    <xf numFmtId="0" fontId="0" fillId="0" borderId="0" xfId="0" applyBorder="1" applyAlignment="1">
      <alignment horizontal="center" vertical="center" wrapText="1"/>
    </xf>
    <xf numFmtId="0" fontId="0" fillId="0" borderId="0" xfId="0" applyBorder="1" applyAlignment="1">
      <alignment horizontal="center" vertical="center"/>
    </xf>
    <xf numFmtId="0" fontId="0" fillId="0" borderId="0" xfId="0" applyBorder="1" applyAlignment="1">
      <alignment vertical="center" wrapText="1"/>
    </xf>
    <xf numFmtId="0" fontId="0" fillId="0" borderId="0" xfId="0" applyBorder="1" applyAlignment="1"/>
    <xf numFmtId="0" fontId="2" fillId="0" borderId="1" xfId="0" applyFont="1" applyBorder="1" applyAlignment="1"/>
    <xf numFmtId="0" fontId="1" fillId="0" borderId="2" xfId="0" applyFont="1" applyBorder="1" applyAlignment="1">
      <alignment wrapText="1"/>
    </xf>
    <xf numFmtId="0" fontId="0" fillId="0" borderId="2" xfId="0" applyBorder="1" applyAlignment="1">
      <alignment horizontal="center"/>
    </xf>
    <xf numFmtId="0" fontId="0" fillId="0" borderId="2" xfId="0" applyBorder="1" applyAlignment="1">
      <alignment wrapText="1"/>
    </xf>
    <xf numFmtId="0" fontId="3" fillId="0" borderId="2" xfId="0" applyFont="1" applyBorder="1" applyAlignment="1">
      <alignment wrapText="1"/>
    </xf>
    <xf numFmtId="0" fontId="4" fillId="0" borderId="2" xfId="0" applyFont="1" applyBorder="1" applyAlignment="1">
      <alignment wrapText="1"/>
    </xf>
    <xf numFmtId="0" fontId="1" fillId="0" borderId="2" xfId="0" applyFont="1" applyBorder="1" applyAlignment="1">
      <alignment horizontal="center" wrapText="1"/>
    </xf>
    <xf numFmtId="0" fontId="0" fillId="0" borderId="2" xfId="0" applyBorder="1"/>
    <xf numFmtId="0" fontId="5" fillId="0" borderId="2" xfId="0" applyFont="1" applyBorder="1" applyAlignment="1">
      <alignment horizontal="center" wrapText="1"/>
    </xf>
    <xf numFmtId="0" fontId="1" fillId="0" borderId="7" xfId="0" applyFont="1" applyBorder="1" applyAlignment="1">
      <alignment horizontal="center" wrapText="1"/>
    </xf>
    <xf numFmtId="0" fontId="5" fillId="0" borderId="2" xfId="0" applyFont="1" applyBorder="1" applyAlignment="1">
      <alignment horizontal="center" vertical="center" wrapText="1"/>
    </xf>
    <xf numFmtId="0" fontId="5" fillId="0" borderId="2" xfId="0" applyFont="1" applyBorder="1" applyAlignment="1">
      <alignment horizontal="center" vertical="center"/>
    </xf>
    <xf numFmtId="0" fontId="5" fillId="0" borderId="5" xfId="0" applyFont="1" applyBorder="1" applyAlignment="1">
      <alignment horizontal="center" wrapText="1"/>
    </xf>
    <xf numFmtId="0" fontId="2" fillId="0" borderId="5" xfId="0" applyFont="1" applyBorder="1" applyAlignment="1">
      <alignment horizontal="center" vertical="center" wrapText="1"/>
    </xf>
    <xf numFmtId="0" fontId="5" fillId="0" borderId="2" xfId="0" applyFont="1" applyBorder="1" applyAlignment="1">
      <alignment horizontal="center"/>
    </xf>
    <xf numFmtId="0" fontId="1" fillId="0" borderId="9" xfId="0" applyFont="1" applyBorder="1" applyAlignment="1">
      <alignment horizontal="center" wrapText="1"/>
    </xf>
    <xf numFmtId="0" fontId="0" fillId="0" borderId="6" xfId="0" applyBorder="1"/>
    <xf numFmtId="0" fontId="0" fillId="0" borderId="6" xfId="0" applyBorder="1" applyAlignment="1">
      <alignment vertical="center"/>
    </xf>
    <xf numFmtId="0" fontId="2" fillId="0" borderId="1" xfId="0" applyFont="1" applyBorder="1" applyAlignment="1">
      <alignment horizontal="right"/>
    </xf>
    <xf numFmtId="0" fontId="0" fillId="0" borderId="0" xfId="0" applyAlignment="1">
      <alignment horizontal="right" vertical="center" wrapText="1"/>
    </xf>
    <xf numFmtId="0" fontId="0" fillId="0" borderId="0" xfId="0" applyAlignment="1">
      <alignment horizontal="right"/>
    </xf>
    <xf numFmtId="0" fontId="5" fillId="0" borderId="2" xfId="0" applyFont="1" applyFill="1" applyBorder="1" applyAlignment="1">
      <alignment horizontal="center" wrapText="1"/>
    </xf>
    <xf numFmtId="0" fontId="1" fillId="0" borderId="4" xfId="0" applyFont="1" applyBorder="1" applyAlignment="1">
      <alignment horizontal="center" vertical="center" wrapText="1"/>
    </xf>
    <xf numFmtId="0" fontId="0" fillId="0" borderId="2" xfId="0" applyFont="1" applyBorder="1" applyAlignment="1">
      <alignment horizontal="center"/>
    </xf>
    <xf numFmtId="0" fontId="1" fillId="0" borderId="2" xfId="0" applyFont="1" applyBorder="1" applyAlignment="1">
      <alignment horizontal="center" vertical="center" wrapText="1"/>
    </xf>
    <xf numFmtId="0" fontId="0" fillId="0" borderId="2" xfId="0" applyFont="1" applyFill="1" applyBorder="1"/>
    <xf numFmtId="0" fontId="0" fillId="2" borderId="2" xfId="0" applyFill="1" applyBorder="1"/>
    <xf numFmtId="0" fontId="0" fillId="0" borderId="2" xfId="0" applyFill="1" applyBorder="1"/>
    <xf numFmtId="0" fontId="0" fillId="0" borderId="3" xfId="0" applyBorder="1" applyAlignment="1">
      <alignment horizontal="center" vertical="center" wrapText="1"/>
    </xf>
    <xf numFmtId="0" fontId="0" fillId="0" borderId="5" xfId="0" applyFill="1" applyBorder="1"/>
    <xf numFmtId="0" fontId="0" fillId="3" borderId="2" xfId="0" applyFill="1" applyBorder="1"/>
    <xf numFmtId="0" fontId="0" fillId="0" borderId="11" xfId="0" applyBorder="1" applyAlignment="1">
      <alignment horizontal="center" vertical="center" wrapText="1"/>
    </xf>
    <xf numFmtId="0" fontId="5" fillId="0" borderId="2" xfId="0" applyFont="1" applyBorder="1"/>
    <xf numFmtId="0" fontId="0" fillId="0" borderId="0" xfId="0" applyFont="1" applyFill="1" applyBorder="1" applyAlignment="1">
      <alignment horizontal="center"/>
    </xf>
    <xf numFmtId="0" fontId="0" fillId="0" borderId="0" xfId="0" applyFont="1" applyAlignment="1"/>
    <xf numFmtId="0" fontId="0" fillId="0" borderId="4" xfId="0" applyBorder="1"/>
    <xf numFmtId="0" fontId="0" fillId="0" borderId="11" xfId="0" applyBorder="1" applyAlignment="1">
      <alignment horizontal="center" vertical="center" wrapText="1"/>
    </xf>
    <xf numFmtId="0" fontId="8" fillId="0" borderId="0" xfId="0" applyFont="1" applyAlignment="1"/>
    <xf numFmtId="0" fontId="0" fillId="0" borderId="0" xfId="0" applyFont="1"/>
    <xf numFmtId="0" fontId="0" fillId="0" borderId="0" xfId="0" applyFont="1" applyFill="1" applyBorder="1"/>
    <xf numFmtId="0" fontId="0" fillId="0" borderId="2" xfId="0" applyFont="1" applyBorder="1"/>
    <xf numFmtId="0" fontId="0" fillId="0" borderId="11" xfId="0" applyFont="1" applyBorder="1" applyAlignment="1"/>
    <xf numFmtId="0" fontId="0" fillId="0" borderId="2" xfId="0" applyFont="1" applyBorder="1" applyAlignment="1"/>
    <xf numFmtId="0" fontId="0" fillId="0" borderId="2" xfId="0" applyFont="1" applyFill="1" applyBorder="1" applyAlignment="1"/>
    <xf numFmtId="0" fontId="0" fillId="0" borderId="10" xfId="0" applyFill="1" applyBorder="1"/>
    <xf numFmtId="0" fontId="7" fillId="0" borderId="0" xfId="0" applyFont="1" applyAlignment="1">
      <alignment horizontal="center" vertical="center"/>
    </xf>
    <xf numFmtId="0" fontId="1" fillId="0" borderId="3" xfId="0" applyFont="1" applyBorder="1" applyAlignment="1">
      <alignment horizontal="center" vertical="center" wrapText="1"/>
    </xf>
    <xf numFmtId="0" fontId="0" fillId="0" borderId="4" xfId="0" applyFont="1" applyBorder="1" applyAlignment="1">
      <alignment horizontal="center" vertical="center" wrapText="1"/>
    </xf>
    <xf numFmtId="0" fontId="0" fillId="0" borderId="5" xfId="0" applyFont="1" applyBorder="1" applyAlignment="1">
      <alignment horizontal="center" vertical="center" wrapText="1"/>
    </xf>
    <xf numFmtId="0" fontId="1" fillId="0" borderId="3" xfId="0" applyFont="1" applyBorder="1" applyAlignment="1">
      <alignment horizontal="center" vertical="center"/>
    </xf>
    <xf numFmtId="0" fontId="0" fillId="0" borderId="4" xfId="0" applyFont="1" applyBorder="1" applyAlignment="1">
      <alignment horizontal="center" vertical="center"/>
    </xf>
    <xf numFmtId="0" fontId="0" fillId="0" borderId="5" xfId="0" applyFont="1" applyBorder="1" applyAlignment="1">
      <alignment horizontal="center" vertical="center"/>
    </xf>
    <xf numFmtId="0" fontId="2" fillId="0" borderId="3" xfId="0" applyFont="1"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5" fillId="0" borderId="2" xfId="0" applyFont="1" applyBorder="1" applyAlignment="1">
      <alignment horizontal="center" vertical="center" wrapText="1"/>
    </xf>
    <xf numFmtId="0" fontId="5" fillId="0" borderId="2" xfId="0" applyFont="1" applyBorder="1" applyAlignment="1">
      <alignment horizontal="center" vertical="center"/>
    </xf>
    <xf numFmtId="0" fontId="2" fillId="0" borderId="3" xfId="0" applyFont="1"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xf>
    <xf numFmtId="0" fontId="0" fillId="0" borderId="2" xfId="0" applyFill="1" applyBorder="1" applyAlignment="1">
      <alignment horizontal="center" vertical="center" wrapText="1"/>
    </xf>
    <xf numFmtId="0" fontId="0" fillId="0" borderId="2" xfId="0" applyBorder="1" applyAlignment="1">
      <alignment horizontal="center" vertical="center" wrapText="1"/>
    </xf>
    <xf numFmtId="0" fontId="5" fillId="0" borderId="2" xfId="0" applyFont="1" applyBorder="1" applyAlignment="1">
      <alignment horizontal="center"/>
    </xf>
    <xf numFmtId="0" fontId="2" fillId="0" borderId="10" xfId="0" applyFont="1"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8" xfId="0" applyBorder="1" applyAlignment="1">
      <alignment horizontal="center" vertical="center" wrapText="1"/>
    </xf>
    <xf numFmtId="0" fontId="0" fillId="0" borderId="10" xfId="0" applyFont="1" applyBorder="1" applyAlignment="1">
      <alignment horizontal="center"/>
    </xf>
    <xf numFmtId="0" fontId="0" fillId="0" borderId="11" xfId="0" applyFont="1" applyBorder="1" applyAlignment="1">
      <alignment horizontal="center"/>
    </xf>
    <xf numFmtId="0" fontId="0" fillId="0" borderId="2" xfId="0" applyFont="1" applyBorder="1" applyAlignment="1">
      <alignment horizontal="center"/>
    </xf>
  </cellXfs>
  <cellStyles count="1">
    <cellStyle name="Normal" xfId="0" builtinId="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 Id="rId8"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charts/_rels/chart2.xml.rels><?xml version="1.0" encoding="UTF-8" standalone="yes"?>
<Relationships xmlns="http://schemas.openxmlformats.org/package/2006/relationships"><Relationship Id="rId1" Type="http://schemas.microsoft.com/office/2011/relationships/chartStyle" Target="style1.xml"/><Relationship Id="rId2" Type="http://schemas.microsoft.com/office/2011/relationships/chartColorStyle" Target="colors1.xml"/></Relationships>
</file>

<file path=xl/charts/_rels/chart3.xml.rels><?xml version="1.0" encoding="UTF-8" standalone="yes"?>
<Relationships xmlns="http://schemas.openxmlformats.org/package/2006/relationships"><Relationship Id="rId1" Type="http://schemas.microsoft.com/office/2011/relationships/chartStyle" Target="style2.xml"/><Relationship Id="rId2" Type="http://schemas.microsoft.com/office/2011/relationships/chartColorStyle" Target="colors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1"/>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lvl="0">
              <a:defRPr/>
            </a:pPr>
            <a:r>
              <a:rPr lang="en-US"/>
              <a:t>% of Sites according activity</a:t>
            </a:r>
          </a:p>
        </c:rich>
      </c:tx>
      <c:layout/>
      <c:overlay val="0"/>
    </c:title>
    <c:autoTitleDeleted val="0"/>
    <c:plotArea>
      <c:layout/>
      <c:pieChart>
        <c:varyColors val="1"/>
        <c:ser>
          <c:idx val="0"/>
          <c:order val="0"/>
          <c:dPt>
            <c:idx val="10"/>
            <c:bubble3D val="0"/>
            <c:spPr>
              <a:solidFill>
                <a:srgbClr val="994499"/>
              </a:solidFill>
            </c:spPr>
          </c:dPt>
          <c:dPt>
            <c:idx val="11"/>
            <c:bubble3D val="0"/>
            <c:spPr>
              <a:solidFill>
                <a:srgbClr val="22AA99"/>
              </a:solidFill>
            </c:spPr>
          </c:dPt>
          <c:dPt>
            <c:idx val="12"/>
            <c:bubble3D val="0"/>
            <c:spPr>
              <a:solidFill>
                <a:srgbClr val="AAAA11"/>
              </a:solidFill>
            </c:spPr>
          </c:dPt>
          <c:dPt>
            <c:idx val="13"/>
            <c:bubble3D val="0"/>
            <c:spPr>
              <a:solidFill>
                <a:srgbClr val="6633CC"/>
              </a:solidFill>
            </c:spPr>
          </c:dPt>
          <c:dPt>
            <c:idx val="14"/>
            <c:bubble3D val="0"/>
            <c:spPr>
              <a:solidFill>
                <a:srgbClr val="E67300"/>
              </a:solidFill>
            </c:spPr>
          </c:dPt>
          <c:dPt>
            <c:idx val="15"/>
            <c:bubble3D val="0"/>
            <c:spPr>
              <a:solidFill>
                <a:srgbClr val="8B0707"/>
              </a:solidFill>
            </c:spPr>
          </c:dPt>
          <c:dPt>
            <c:idx val="16"/>
            <c:bubble3D val="0"/>
            <c:spPr>
              <a:solidFill>
                <a:srgbClr val="651067"/>
              </a:solidFill>
            </c:spPr>
          </c:dPt>
          <c:dPt>
            <c:idx val="17"/>
            <c:bubble3D val="0"/>
            <c:spPr>
              <a:solidFill>
                <a:srgbClr val="329262"/>
              </a:solidFill>
            </c:spPr>
          </c:dPt>
          <c:dPt>
            <c:idx val="18"/>
            <c:bubble3D val="0"/>
            <c:spPr>
              <a:solidFill>
                <a:srgbClr val="5574A6"/>
              </a:solidFill>
            </c:spPr>
          </c:dPt>
          <c:dPt>
            <c:idx val="19"/>
            <c:bubble3D val="0"/>
            <c:spPr>
              <a:solidFill>
                <a:srgbClr val="3B3EAC"/>
              </a:solidFill>
            </c:spPr>
          </c:dPt>
          <c:dPt>
            <c:idx val="20"/>
            <c:bubble3D val="0"/>
            <c:spPr>
              <a:solidFill>
                <a:srgbClr val="B77322"/>
              </a:solidFill>
            </c:spPr>
          </c:dPt>
          <c:dPt>
            <c:idx val="21"/>
            <c:bubble3D val="0"/>
            <c:spPr>
              <a:solidFill>
                <a:srgbClr val="16D620"/>
              </a:solidFill>
            </c:spPr>
          </c:dPt>
          <c:dPt>
            <c:idx val="22"/>
            <c:bubble3D val="0"/>
            <c:spPr>
              <a:solidFill>
                <a:srgbClr val="B91383"/>
              </a:solidFill>
            </c:spPr>
          </c:dPt>
          <c:dPt>
            <c:idx val="23"/>
            <c:bubble3D val="0"/>
            <c:spPr>
              <a:solidFill>
                <a:srgbClr val="F4359E"/>
              </a:solidFill>
            </c:spPr>
          </c:dPt>
          <c:dPt>
            <c:idx val="24"/>
            <c:bubble3D val="0"/>
            <c:spPr>
              <a:solidFill>
                <a:srgbClr val="9C5935"/>
              </a:solidFill>
            </c:spPr>
          </c:dPt>
          <c:dPt>
            <c:idx val="25"/>
            <c:bubble3D val="0"/>
            <c:spPr>
              <a:solidFill>
                <a:srgbClr val="A9C413"/>
              </a:solidFill>
            </c:spPr>
          </c:dPt>
          <c:dPt>
            <c:idx val="26"/>
            <c:bubble3D val="0"/>
            <c:spPr>
              <a:solidFill>
                <a:srgbClr val="2A778D"/>
              </a:solidFill>
            </c:spPr>
          </c:dPt>
          <c:dPt>
            <c:idx val="27"/>
            <c:bubble3D val="0"/>
            <c:spPr>
              <a:solidFill>
                <a:srgbClr val="668D1C"/>
              </a:solidFill>
            </c:spPr>
          </c:dPt>
          <c:dPt>
            <c:idx val="28"/>
            <c:bubble3D val="0"/>
            <c:spPr>
              <a:solidFill>
                <a:srgbClr val="BEA413"/>
              </a:solidFill>
            </c:spPr>
          </c:dPt>
          <c:dPt>
            <c:idx val="29"/>
            <c:bubble3D val="0"/>
            <c:spPr>
              <a:solidFill>
                <a:srgbClr val="0C5922"/>
              </a:solidFill>
            </c:spPr>
          </c:dPt>
          <c:dPt>
            <c:idx val="30"/>
            <c:bubble3D val="0"/>
            <c:spPr>
              <a:solidFill>
                <a:srgbClr val="743411"/>
              </a:solidFill>
            </c:spPr>
          </c:dPt>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Interaction!$O$4:$O$7</c:f>
              <c:strCache>
                <c:ptCount val="4"/>
                <c:pt idx="0">
                  <c:v>shopping</c:v>
                </c:pt>
                <c:pt idx="1">
                  <c:v>communication</c:v>
                </c:pt>
                <c:pt idx="2">
                  <c:v>education</c:v>
                </c:pt>
                <c:pt idx="3">
                  <c:v>personal admin</c:v>
                </c:pt>
              </c:strCache>
            </c:strRef>
          </c:cat>
          <c:val>
            <c:numRef>
              <c:f>Interaction!$P$4:$P$7</c:f>
              <c:numCache>
                <c:formatCode>General</c:formatCode>
                <c:ptCount val="4"/>
                <c:pt idx="0">
                  <c:v>2.0</c:v>
                </c:pt>
                <c:pt idx="1">
                  <c:v>2.0</c:v>
                </c:pt>
                <c:pt idx="2">
                  <c:v>6.0</c:v>
                </c:pt>
                <c:pt idx="3">
                  <c:v>4.0</c:v>
                </c:pt>
              </c:numCache>
            </c:numRef>
          </c:val>
        </c:ser>
        <c:dLbls>
          <c:showLegendKey val="0"/>
          <c:showVal val="0"/>
          <c:showCatName val="0"/>
          <c:showSerName val="0"/>
          <c:showPercent val="0"/>
          <c:showBubbleSize val="0"/>
          <c:showLeaderLines val="1"/>
        </c:dLbls>
        <c:firstSliceAng val="0"/>
      </c:pieChart>
    </c:plotArea>
    <c:legend>
      <c:legendPos val="r"/>
      <c:layout/>
      <c:overlay val="0"/>
      <c:txPr>
        <a:bodyPr/>
        <a:lstStyle/>
        <a:p>
          <a:pPr rtl="0">
            <a:defRPr/>
          </a:pPr>
          <a:endParaRPr lang="en-US"/>
        </a:p>
      </c:txPr>
    </c:legend>
    <c:plotVisOnly val="1"/>
    <c:dispBlanksAs val="zero"/>
    <c:showDLblsOverMax val="1"/>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radarChart>
        <c:radarStyle val="marker"/>
        <c:varyColors val="0"/>
        <c:ser>
          <c:idx val="0"/>
          <c:order val="0"/>
          <c:tx>
            <c:strRef>
              <c:f>Interaction!$C$19</c:f>
              <c:strCache>
                <c:ptCount val="1"/>
                <c:pt idx="0">
                  <c:v>Interviewed</c:v>
                </c:pt>
              </c:strCache>
            </c:strRef>
          </c:tx>
          <c:spPr>
            <a:ln w="28575" cap="rnd">
              <a:solidFill>
                <a:schemeClr val="accent1"/>
              </a:solidFill>
              <a:round/>
            </a:ln>
            <a:effectLst/>
          </c:spPr>
          <c:marker>
            <c:symbol val="none"/>
          </c:marker>
          <c:cat>
            <c:strRef>
              <c:f>Interaction!$B$20:$B$22</c:f>
              <c:strCache>
                <c:ptCount val="3"/>
                <c:pt idx="0">
                  <c:v>Taylored</c:v>
                </c:pt>
                <c:pt idx="1">
                  <c:v>Local</c:v>
                </c:pt>
                <c:pt idx="2">
                  <c:v>Global</c:v>
                </c:pt>
              </c:strCache>
            </c:strRef>
          </c:cat>
          <c:val>
            <c:numRef>
              <c:f>Interaction!$C$20:$C$22</c:f>
              <c:numCache>
                <c:formatCode>General</c:formatCode>
                <c:ptCount val="3"/>
                <c:pt idx="0">
                  <c:v>2.0</c:v>
                </c:pt>
                <c:pt idx="1">
                  <c:v>5.0</c:v>
                </c:pt>
                <c:pt idx="2">
                  <c:v>4.0</c:v>
                </c:pt>
              </c:numCache>
            </c:numRef>
          </c:val>
        </c:ser>
        <c:ser>
          <c:idx val="1"/>
          <c:order val="1"/>
          <c:tx>
            <c:strRef>
              <c:f>Interaction!$D$19</c:f>
              <c:strCache>
                <c:ptCount val="1"/>
                <c:pt idx="0">
                  <c:v>Country</c:v>
                </c:pt>
              </c:strCache>
            </c:strRef>
          </c:tx>
          <c:spPr>
            <a:ln w="28575" cap="rnd">
              <a:solidFill>
                <a:schemeClr val="accent2"/>
              </a:solidFill>
              <a:round/>
            </a:ln>
            <a:effectLst/>
          </c:spPr>
          <c:marker>
            <c:symbol val="none"/>
          </c:marker>
          <c:cat>
            <c:strRef>
              <c:f>Interaction!$B$20:$B$22</c:f>
              <c:strCache>
                <c:ptCount val="3"/>
                <c:pt idx="0">
                  <c:v>Taylored</c:v>
                </c:pt>
                <c:pt idx="1">
                  <c:v>Local</c:v>
                </c:pt>
                <c:pt idx="2">
                  <c:v>Global</c:v>
                </c:pt>
              </c:strCache>
            </c:strRef>
          </c:cat>
          <c:val>
            <c:numRef>
              <c:f>Interaction!$D$20:$D$22</c:f>
              <c:numCache>
                <c:formatCode>General</c:formatCode>
                <c:ptCount val="3"/>
                <c:pt idx="0">
                  <c:v>6.0</c:v>
                </c:pt>
                <c:pt idx="1">
                  <c:v>32.0</c:v>
                </c:pt>
                <c:pt idx="2">
                  <c:v>63.0</c:v>
                </c:pt>
              </c:numCache>
            </c:numRef>
          </c:val>
        </c:ser>
        <c:dLbls>
          <c:showLegendKey val="0"/>
          <c:showVal val="0"/>
          <c:showCatName val="0"/>
          <c:showSerName val="0"/>
          <c:showPercent val="0"/>
          <c:showBubbleSize val="0"/>
        </c:dLbls>
        <c:axId val="-2042431696"/>
        <c:axId val="-2042429920"/>
      </c:radarChart>
      <c:catAx>
        <c:axId val="-20424316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42429920"/>
        <c:crosses val="autoZero"/>
        <c:auto val="1"/>
        <c:lblAlgn val="ctr"/>
        <c:lblOffset val="100"/>
        <c:noMultiLvlLbl val="0"/>
      </c:catAx>
      <c:valAx>
        <c:axId val="-2042429920"/>
        <c:scaling>
          <c:orientation val="minMax"/>
        </c:scaling>
        <c:delete val="0"/>
        <c:axPos val="l"/>
        <c:majorGridlines>
          <c:spPr>
            <a:ln w="9525" cap="flat" cmpd="sng" algn="ctr">
              <a:solidFill>
                <a:schemeClr val="tx1">
                  <a:lumMod val="15000"/>
                  <a:lumOff val="85000"/>
                </a:schemeClr>
              </a:solidFill>
              <a:round/>
            </a:ln>
            <a:effectLst/>
          </c:spPr>
        </c:majorGridlines>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42431696"/>
        <c:crosses val="autoZero"/>
        <c:crossBetween val="between"/>
      </c:valAx>
      <c:spPr>
        <a:noFill/>
        <a:ln>
          <a:noFill/>
        </a:ln>
        <a:effectLst/>
      </c:spPr>
    </c:plotArea>
    <c:legend>
      <c:legendPos val="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radarChart>
        <c:radarStyle val="marker"/>
        <c:varyColors val="0"/>
        <c:ser>
          <c:idx val="0"/>
          <c:order val="0"/>
          <c:tx>
            <c:strRef>
              <c:f>Interaction!$D$23</c:f>
              <c:strCache>
                <c:ptCount val="1"/>
                <c:pt idx="0">
                  <c:v>Interviewed</c:v>
                </c:pt>
              </c:strCache>
            </c:strRef>
          </c:tx>
          <c:spPr>
            <a:ln w="28575" cap="rnd">
              <a:solidFill>
                <a:schemeClr val="accent1"/>
              </a:solidFill>
              <a:round/>
            </a:ln>
            <a:effectLst/>
          </c:spPr>
          <c:marker>
            <c:symbol val="none"/>
          </c:marker>
          <c:cat>
            <c:strRef>
              <c:f>Interaction!$B$24:$B$37</c:f>
              <c:strCache>
                <c:ptCount val="14"/>
                <c:pt idx="0">
                  <c:v>Search</c:v>
                </c:pt>
                <c:pt idx="1">
                  <c:v>Merch</c:v>
                </c:pt>
                <c:pt idx="2">
                  <c:v>Gov</c:v>
                </c:pt>
                <c:pt idx="3">
                  <c:v>Finance</c:v>
                </c:pt>
                <c:pt idx="4">
                  <c:v>Com</c:v>
                </c:pt>
                <c:pt idx="5">
                  <c:v>Tech</c:v>
                </c:pt>
                <c:pt idx="6">
                  <c:v>Gaming</c:v>
                </c:pt>
                <c:pt idx="7">
                  <c:v>Social Network</c:v>
                </c:pt>
                <c:pt idx="8">
                  <c:v>Academy</c:v>
                </c:pt>
                <c:pt idx="9">
                  <c:v>Porn</c:v>
                </c:pt>
                <c:pt idx="10">
                  <c:v>Reference</c:v>
                </c:pt>
                <c:pt idx="11">
                  <c:v>Video</c:v>
                </c:pt>
                <c:pt idx="12">
                  <c:v>Media</c:v>
                </c:pt>
                <c:pt idx="13">
                  <c:v>Portal / Digital Services</c:v>
                </c:pt>
              </c:strCache>
            </c:strRef>
          </c:cat>
          <c:val>
            <c:numRef>
              <c:f>Interaction!$D$24:$D$37</c:f>
              <c:numCache>
                <c:formatCode>General</c:formatCode>
                <c:ptCount val="14"/>
                <c:pt idx="0">
                  <c:v>1.0</c:v>
                </c:pt>
                <c:pt idx="1">
                  <c:v>2.0</c:v>
                </c:pt>
                <c:pt idx="2">
                  <c:v>1.0</c:v>
                </c:pt>
                <c:pt idx="3">
                  <c:v>1.0</c:v>
                </c:pt>
                <c:pt idx="4">
                  <c:v>1.0</c:v>
                </c:pt>
                <c:pt idx="5">
                  <c:v>0.0</c:v>
                </c:pt>
                <c:pt idx="6">
                  <c:v>0.0</c:v>
                </c:pt>
                <c:pt idx="7">
                  <c:v>1.0</c:v>
                </c:pt>
                <c:pt idx="8">
                  <c:v>0.0</c:v>
                </c:pt>
                <c:pt idx="9">
                  <c:v>0.0</c:v>
                </c:pt>
                <c:pt idx="10">
                  <c:v>0.0</c:v>
                </c:pt>
                <c:pt idx="11">
                  <c:v>0.0</c:v>
                </c:pt>
                <c:pt idx="12">
                  <c:v>4.0</c:v>
                </c:pt>
                <c:pt idx="13">
                  <c:v>0.0</c:v>
                </c:pt>
              </c:numCache>
            </c:numRef>
          </c:val>
        </c:ser>
        <c:ser>
          <c:idx val="1"/>
          <c:order val="1"/>
          <c:tx>
            <c:strRef>
              <c:f>Interaction!$E$23</c:f>
              <c:strCache>
                <c:ptCount val="1"/>
                <c:pt idx="0">
                  <c:v>Country</c:v>
                </c:pt>
              </c:strCache>
            </c:strRef>
          </c:tx>
          <c:spPr>
            <a:ln w="28575" cap="rnd">
              <a:solidFill>
                <a:schemeClr val="accent2"/>
              </a:solidFill>
              <a:round/>
            </a:ln>
            <a:effectLst/>
          </c:spPr>
          <c:marker>
            <c:symbol val="none"/>
          </c:marker>
          <c:cat>
            <c:strRef>
              <c:f>Interaction!$B$24:$B$37</c:f>
              <c:strCache>
                <c:ptCount val="14"/>
                <c:pt idx="0">
                  <c:v>Search</c:v>
                </c:pt>
                <c:pt idx="1">
                  <c:v>Merch</c:v>
                </c:pt>
                <c:pt idx="2">
                  <c:v>Gov</c:v>
                </c:pt>
                <c:pt idx="3">
                  <c:v>Finance</c:v>
                </c:pt>
                <c:pt idx="4">
                  <c:v>Com</c:v>
                </c:pt>
                <c:pt idx="5">
                  <c:v>Tech</c:v>
                </c:pt>
                <c:pt idx="6">
                  <c:v>Gaming</c:v>
                </c:pt>
                <c:pt idx="7">
                  <c:v>Social Network</c:v>
                </c:pt>
                <c:pt idx="8">
                  <c:v>Academy</c:v>
                </c:pt>
                <c:pt idx="9">
                  <c:v>Porn</c:v>
                </c:pt>
                <c:pt idx="10">
                  <c:v>Reference</c:v>
                </c:pt>
                <c:pt idx="11">
                  <c:v>Video</c:v>
                </c:pt>
                <c:pt idx="12">
                  <c:v>Media</c:v>
                </c:pt>
                <c:pt idx="13">
                  <c:v>Portal / Digital Services</c:v>
                </c:pt>
              </c:strCache>
            </c:strRef>
          </c:cat>
          <c:val>
            <c:numRef>
              <c:f>Interaction!$E$24:$E$37</c:f>
              <c:numCache>
                <c:formatCode>General</c:formatCode>
                <c:ptCount val="14"/>
                <c:pt idx="0">
                  <c:v>4.0</c:v>
                </c:pt>
                <c:pt idx="1">
                  <c:v>26.0</c:v>
                </c:pt>
                <c:pt idx="2">
                  <c:v>2.0</c:v>
                </c:pt>
                <c:pt idx="3">
                  <c:v>10.0</c:v>
                </c:pt>
                <c:pt idx="4">
                  <c:v>3.0</c:v>
                </c:pt>
                <c:pt idx="5">
                  <c:v>7.0</c:v>
                </c:pt>
                <c:pt idx="6">
                  <c:v>1.0</c:v>
                </c:pt>
                <c:pt idx="7">
                  <c:v>12.0</c:v>
                </c:pt>
                <c:pt idx="8">
                  <c:v>0.0</c:v>
                </c:pt>
                <c:pt idx="9">
                  <c:v>6.0</c:v>
                </c:pt>
                <c:pt idx="10">
                  <c:v>0.0</c:v>
                </c:pt>
                <c:pt idx="11">
                  <c:v>3.0</c:v>
                </c:pt>
                <c:pt idx="12">
                  <c:v>17.0</c:v>
                </c:pt>
                <c:pt idx="13">
                  <c:v>10.0</c:v>
                </c:pt>
              </c:numCache>
            </c:numRef>
          </c:val>
        </c:ser>
        <c:dLbls>
          <c:showLegendKey val="0"/>
          <c:showVal val="0"/>
          <c:showCatName val="0"/>
          <c:showSerName val="0"/>
          <c:showPercent val="0"/>
          <c:showBubbleSize val="0"/>
        </c:dLbls>
        <c:axId val="-1962927136"/>
        <c:axId val="-1962924384"/>
      </c:radarChart>
      <c:catAx>
        <c:axId val="-19629271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62924384"/>
        <c:crosses val="autoZero"/>
        <c:auto val="1"/>
        <c:lblAlgn val="ctr"/>
        <c:lblOffset val="100"/>
        <c:noMultiLvlLbl val="0"/>
      </c:catAx>
      <c:valAx>
        <c:axId val="-1962924384"/>
        <c:scaling>
          <c:orientation val="minMax"/>
        </c:scaling>
        <c:delete val="0"/>
        <c:axPos val="l"/>
        <c:majorGridlines>
          <c:spPr>
            <a:ln w="9525" cap="flat" cmpd="sng" algn="ctr">
              <a:solidFill>
                <a:schemeClr val="tx1">
                  <a:lumMod val="15000"/>
                  <a:lumOff val="85000"/>
                </a:schemeClr>
              </a:solidFill>
              <a:round/>
            </a:ln>
            <a:effectLst/>
          </c:spPr>
        </c:majorGridlines>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62927136"/>
        <c:crosses val="autoZero"/>
        <c:crossBetween val="between"/>
      </c:valAx>
      <c:spPr>
        <a:noFill/>
        <a:ln>
          <a:noFill/>
        </a:ln>
        <a:effectLst/>
      </c:spPr>
    </c:plotArea>
    <c:legend>
      <c:legendPos val="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 Id="rId2" Type="http://schemas.openxmlformats.org/officeDocument/2006/relationships/chart" Target="../charts/chart2.xml"/><Relationship Id="rId3"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13</xdr:col>
      <xdr:colOff>1295400</xdr:colOff>
      <xdr:row>6</xdr:row>
      <xdr:rowOff>381000</xdr:rowOff>
    </xdr:from>
    <xdr:to>
      <xdr:col>19</xdr:col>
      <xdr:colOff>228600</xdr:colOff>
      <xdr:row>18</xdr:row>
      <xdr:rowOff>165100</xdr:rowOff>
    </xdr:to>
    <xdr:graphicFrame macro="">
      <xdr:nvGraphicFramePr>
        <xdr:cNvPr id="2" name="Chart 1" title="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twoCellAnchor>
    <xdr:from>
      <xdr:col>5</xdr:col>
      <xdr:colOff>101600</xdr:colOff>
      <xdr:row>34</xdr:row>
      <xdr:rowOff>25400</xdr:rowOff>
    </xdr:from>
    <xdr:to>
      <xdr:col>9</xdr:col>
      <xdr:colOff>1511300</xdr:colOff>
      <xdr:row>52</xdr:row>
      <xdr:rowOff>88900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1879600</xdr:colOff>
      <xdr:row>33</xdr:row>
      <xdr:rowOff>25400</xdr:rowOff>
    </xdr:from>
    <xdr:to>
      <xdr:col>15</xdr:col>
      <xdr:colOff>635000</xdr:colOff>
      <xdr:row>56</xdr:row>
      <xdr:rowOff>127000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J69"/>
  <sheetViews>
    <sheetView topLeftCell="B1" workbookViewId="0">
      <selection activeCell="I19" sqref="I19:I21"/>
    </sheetView>
  </sheetViews>
  <sheetFormatPr baseColWidth="10" defaultRowHeight="16" x14ac:dyDescent="0.2"/>
  <cols>
    <col min="1" max="1" width="10.1640625" customWidth="1"/>
    <col min="2" max="2" width="27.33203125" customWidth="1"/>
    <col min="3" max="3" width="23.33203125" customWidth="1"/>
    <col min="4" max="4" width="24" customWidth="1"/>
    <col min="5" max="5" width="21.33203125" customWidth="1"/>
    <col min="6" max="6" width="25.6640625" customWidth="1"/>
    <col min="7" max="7" width="23.6640625" customWidth="1"/>
    <col min="8" max="8" width="28.6640625" customWidth="1"/>
    <col min="9" max="9" width="30.5" customWidth="1"/>
    <col min="10" max="10" width="23.33203125" customWidth="1"/>
  </cols>
  <sheetData>
    <row r="1" spans="1:10" ht="40" customHeight="1" x14ac:dyDescent="0.2">
      <c r="A1" s="60" t="s">
        <v>6</v>
      </c>
      <c r="B1" s="60"/>
      <c r="C1" s="60"/>
      <c r="D1" s="60"/>
      <c r="E1" s="60"/>
      <c r="F1" s="60"/>
      <c r="G1" s="60"/>
      <c r="H1" s="60"/>
      <c r="I1" s="60"/>
      <c r="J1" s="60"/>
    </row>
    <row r="2" spans="1:10" x14ac:dyDescent="0.2">
      <c r="A2" s="33" t="s">
        <v>41</v>
      </c>
      <c r="B2" s="30" t="s">
        <v>171</v>
      </c>
      <c r="C2" s="31"/>
      <c r="D2" s="34" t="s">
        <v>42</v>
      </c>
      <c r="E2" s="32">
        <v>30</v>
      </c>
      <c r="F2" s="34" t="s">
        <v>43</v>
      </c>
      <c r="G2" s="31" t="s">
        <v>74</v>
      </c>
      <c r="H2" s="31"/>
      <c r="I2" s="35" t="s">
        <v>44</v>
      </c>
      <c r="J2" s="31" t="s">
        <v>172</v>
      </c>
    </row>
    <row r="3" spans="1:10" x14ac:dyDescent="0.2">
      <c r="A3" s="15"/>
      <c r="B3" s="24"/>
      <c r="D3" s="1"/>
      <c r="E3" s="2"/>
      <c r="F3" s="1"/>
    </row>
    <row r="4" spans="1:10" ht="32" x14ac:dyDescent="0.2">
      <c r="A4" s="72" t="s">
        <v>0</v>
      </c>
      <c r="B4" s="70" t="s">
        <v>7</v>
      </c>
      <c r="C4" s="70"/>
      <c r="D4" s="70"/>
      <c r="E4" s="70"/>
      <c r="F4" s="70"/>
      <c r="G4" s="25" t="s">
        <v>12</v>
      </c>
      <c r="H4" s="26" t="s">
        <v>14</v>
      </c>
      <c r="I4" s="71" t="s">
        <v>16</v>
      </c>
      <c r="J4" s="71"/>
    </row>
    <row r="5" spans="1:10" x14ac:dyDescent="0.2">
      <c r="A5" s="73"/>
      <c r="B5" s="23" t="s">
        <v>18</v>
      </c>
      <c r="C5" s="23" t="s">
        <v>19</v>
      </c>
      <c r="D5" s="23" t="s">
        <v>20</v>
      </c>
      <c r="E5" s="23" t="s">
        <v>21</v>
      </c>
      <c r="F5" s="23" t="s">
        <v>22</v>
      </c>
      <c r="G5" s="23" t="s">
        <v>23</v>
      </c>
      <c r="H5" s="23" t="s">
        <v>24</v>
      </c>
      <c r="I5" s="23" t="s">
        <v>25</v>
      </c>
      <c r="J5" s="23" t="s">
        <v>26</v>
      </c>
    </row>
    <row r="6" spans="1:10" ht="56" x14ac:dyDescent="0.2">
      <c r="A6" s="74"/>
      <c r="B6" s="3" t="s">
        <v>8</v>
      </c>
      <c r="C6" s="3" t="s">
        <v>73</v>
      </c>
      <c r="D6" s="3" t="s">
        <v>10</v>
      </c>
      <c r="E6" s="3" t="s">
        <v>1</v>
      </c>
      <c r="F6" s="3" t="s">
        <v>11</v>
      </c>
      <c r="G6" s="3" t="s">
        <v>13</v>
      </c>
      <c r="H6" s="3" t="s">
        <v>15</v>
      </c>
      <c r="I6" s="3" t="s">
        <v>40</v>
      </c>
      <c r="J6" s="3" t="s">
        <v>28</v>
      </c>
    </row>
    <row r="7" spans="1:10" ht="38" customHeight="1" x14ac:dyDescent="0.2">
      <c r="A7" s="67">
        <v>1</v>
      </c>
      <c r="B7" s="64" t="s">
        <v>75</v>
      </c>
      <c r="C7" s="5" t="s">
        <v>181</v>
      </c>
      <c r="D7" s="39" t="s">
        <v>189</v>
      </c>
      <c r="E7" s="64" t="s">
        <v>196</v>
      </c>
      <c r="F7" s="61" t="s">
        <v>199</v>
      </c>
      <c r="G7" s="64" t="s">
        <v>203</v>
      </c>
      <c r="H7" s="61" t="s">
        <v>207</v>
      </c>
      <c r="I7" s="61" t="s">
        <v>211</v>
      </c>
      <c r="J7" s="61" t="s">
        <v>215</v>
      </c>
    </row>
    <row r="8" spans="1:10" ht="25" customHeight="1" x14ac:dyDescent="0.2">
      <c r="A8" s="68"/>
      <c r="B8" s="65"/>
      <c r="C8" s="5" t="s">
        <v>182</v>
      </c>
      <c r="D8" s="5"/>
      <c r="E8" s="65"/>
      <c r="F8" s="62"/>
      <c r="G8" s="65"/>
      <c r="H8" s="62"/>
      <c r="I8" s="62"/>
      <c r="J8" s="62"/>
    </row>
    <row r="9" spans="1:10" ht="25" customHeight="1" x14ac:dyDescent="0.2">
      <c r="A9" s="69"/>
      <c r="B9" s="66"/>
      <c r="C9" s="5"/>
      <c r="D9" s="39"/>
      <c r="E9" s="66"/>
      <c r="F9" s="63"/>
      <c r="G9" s="66"/>
      <c r="H9" s="63"/>
      <c r="I9" s="63"/>
      <c r="J9" s="63"/>
    </row>
    <row r="10" spans="1:10" ht="25" customHeight="1" x14ac:dyDescent="0.2">
      <c r="A10" s="67">
        <v>2</v>
      </c>
      <c r="B10" s="64" t="s">
        <v>178</v>
      </c>
      <c r="C10" s="5" t="s">
        <v>183</v>
      </c>
      <c r="D10" s="5" t="s">
        <v>190</v>
      </c>
      <c r="E10" s="61" t="s">
        <v>197</v>
      </c>
      <c r="F10" s="64" t="s">
        <v>200</v>
      </c>
      <c r="G10" s="64" t="s">
        <v>204</v>
      </c>
      <c r="H10" s="61" t="s">
        <v>208</v>
      </c>
      <c r="I10" s="61" t="s">
        <v>212</v>
      </c>
      <c r="J10" s="64" t="s">
        <v>216</v>
      </c>
    </row>
    <row r="11" spans="1:10" ht="25" customHeight="1" x14ac:dyDescent="0.2">
      <c r="A11" s="68"/>
      <c r="B11" s="65"/>
      <c r="C11" s="5" t="s">
        <v>184</v>
      </c>
      <c r="D11" s="5" t="s">
        <v>191</v>
      </c>
      <c r="E11" s="62"/>
      <c r="F11" s="65"/>
      <c r="G11" s="65"/>
      <c r="H11" s="62"/>
      <c r="I11" s="62"/>
      <c r="J11" s="65"/>
    </row>
    <row r="12" spans="1:10" ht="25" customHeight="1" x14ac:dyDescent="0.2">
      <c r="A12" s="69"/>
      <c r="B12" s="66"/>
      <c r="C12" s="5"/>
      <c r="D12" s="5"/>
      <c r="E12" s="63"/>
      <c r="F12" s="66"/>
      <c r="G12" s="66"/>
      <c r="H12" s="63"/>
      <c r="I12" s="63"/>
      <c r="J12" s="66"/>
    </row>
    <row r="13" spans="1:10" ht="42" customHeight="1" x14ac:dyDescent="0.2">
      <c r="A13" s="67">
        <v>3</v>
      </c>
      <c r="B13" s="64" t="s">
        <v>179</v>
      </c>
      <c r="C13" s="39" t="s">
        <v>185</v>
      </c>
      <c r="D13" s="5" t="s">
        <v>192</v>
      </c>
      <c r="E13" s="61" t="s">
        <v>198</v>
      </c>
      <c r="F13" s="64" t="s">
        <v>201</v>
      </c>
      <c r="G13" s="61" t="s">
        <v>205</v>
      </c>
      <c r="H13" s="61" t="s">
        <v>209</v>
      </c>
      <c r="I13" s="61" t="s">
        <v>213</v>
      </c>
      <c r="J13" s="61" t="s">
        <v>217</v>
      </c>
    </row>
    <row r="14" spans="1:10" ht="25" customHeight="1" x14ac:dyDescent="0.2">
      <c r="A14" s="68"/>
      <c r="B14" s="65"/>
      <c r="C14" s="5" t="s">
        <v>182</v>
      </c>
      <c r="D14" s="5"/>
      <c r="E14" s="62"/>
      <c r="F14" s="65"/>
      <c r="G14" s="62"/>
      <c r="H14" s="62"/>
      <c r="I14" s="62"/>
      <c r="J14" s="62"/>
    </row>
    <row r="15" spans="1:10" ht="25" customHeight="1" x14ac:dyDescent="0.2">
      <c r="A15" s="69"/>
      <c r="B15" s="66"/>
      <c r="C15" s="5" t="s">
        <v>186</v>
      </c>
      <c r="D15" s="5"/>
      <c r="E15" s="63"/>
      <c r="F15" s="66"/>
      <c r="G15" s="63"/>
      <c r="H15" s="63"/>
      <c r="I15" s="63"/>
      <c r="J15" s="63"/>
    </row>
    <row r="16" spans="1:10" ht="25" customHeight="1" x14ac:dyDescent="0.2">
      <c r="A16" s="67">
        <v>4</v>
      </c>
      <c r="B16" s="64" t="s">
        <v>180</v>
      </c>
      <c r="C16" s="5" t="s">
        <v>176</v>
      </c>
      <c r="D16" s="5" t="s">
        <v>193</v>
      </c>
      <c r="E16" s="61" t="s">
        <v>176</v>
      </c>
      <c r="F16" s="61" t="s">
        <v>202</v>
      </c>
      <c r="G16" s="61" t="s">
        <v>206</v>
      </c>
      <c r="H16" s="61" t="s">
        <v>210</v>
      </c>
      <c r="I16" s="61" t="s">
        <v>214</v>
      </c>
      <c r="J16" s="61" t="s">
        <v>218</v>
      </c>
    </row>
    <row r="17" spans="1:10" ht="25" customHeight="1" x14ac:dyDescent="0.2">
      <c r="A17" s="68"/>
      <c r="B17" s="65"/>
      <c r="C17" s="5" t="s">
        <v>187</v>
      </c>
      <c r="D17" s="5" t="s">
        <v>194</v>
      </c>
      <c r="E17" s="62"/>
      <c r="F17" s="62"/>
      <c r="G17" s="62"/>
      <c r="H17" s="62"/>
      <c r="I17" s="62"/>
      <c r="J17" s="62"/>
    </row>
    <row r="18" spans="1:10" ht="52" customHeight="1" x14ac:dyDescent="0.2">
      <c r="A18" s="69"/>
      <c r="B18" s="66"/>
      <c r="C18" s="39" t="s">
        <v>188</v>
      </c>
      <c r="D18" s="5" t="s">
        <v>195</v>
      </c>
      <c r="E18" s="63"/>
      <c r="F18" s="63"/>
      <c r="G18" s="63"/>
      <c r="H18" s="63"/>
      <c r="I18" s="63"/>
      <c r="J18" s="63"/>
    </row>
    <row r="19" spans="1:10" ht="25" customHeight="1" x14ac:dyDescent="0.2">
      <c r="A19" s="67">
        <v>5</v>
      </c>
      <c r="B19" s="64"/>
      <c r="C19" s="5"/>
      <c r="D19" s="5"/>
      <c r="E19" s="61"/>
      <c r="F19" s="64"/>
      <c r="G19" s="61"/>
      <c r="H19" s="61"/>
      <c r="I19" s="64"/>
      <c r="J19" s="64"/>
    </row>
    <row r="20" spans="1:10" ht="25" customHeight="1" x14ac:dyDescent="0.2">
      <c r="A20" s="68"/>
      <c r="B20" s="65"/>
      <c r="C20" s="5"/>
      <c r="D20" s="5"/>
      <c r="E20" s="62"/>
      <c r="F20" s="65"/>
      <c r="G20" s="62"/>
      <c r="H20" s="62"/>
      <c r="I20" s="65"/>
      <c r="J20" s="65"/>
    </row>
    <row r="21" spans="1:10" ht="25" customHeight="1" x14ac:dyDescent="0.2">
      <c r="A21" s="69"/>
      <c r="B21" s="66"/>
      <c r="C21" s="5"/>
      <c r="D21" s="5"/>
      <c r="E21" s="63"/>
      <c r="F21" s="66"/>
      <c r="G21" s="63"/>
      <c r="H21" s="63"/>
      <c r="I21" s="66"/>
      <c r="J21" s="66"/>
    </row>
    <row r="22" spans="1:10" ht="25" customHeight="1" x14ac:dyDescent="0.2">
      <c r="A22" s="67">
        <v>6</v>
      </c>
      <c r="B22" s="64"/>
      <c r="C22" s="5"/>
      <c r="D22" s="5"/>
      <c r="E22" s="61"/>
      <c r="F22" s="61"/>
      <c r="G22" s="61"/>
      <c r="H22" s="61"/>
      <c r="I22" s="64"/>
      <c r="J22" s="64"/>
    </row>
    <row r="23" spans="1:10" ht="25" customHeight="1" x14ac:dyDescent="0.2">
      <c r="A23" s="68"/>
      <c r="B23" s="65"/>
      <c r="C23" s="5"/>
      <c r="D23" s="5"/>
      <c r="E23" s="62"/>
      <c r="F23" s="62"/>
      <c r="G23" s="62"/>
      <c r="H23" s="62"/>
      <c r="I23" s="65"/>
      <c r="J23" s="65"/>
    </row>
    <row r="24" spans="1:10" ht="25" customHeight="1" x14ac:dyDescent="0.2">
      <c r="A24" s="69"/>
      <c r="B24" s="66"/>
      <c r="C24" s="5"/>
      <c r="D24" s="39"/>
      <c r="E24" s="63"/>
      <c r="F24" s="63"/>
      <c r="G24" s="63"/>
      <c r="H24" s="63"/>
      <c r="I24" s="66"/>
      <c r="J24" s="66"/>
    </row>
    <row r="25" spans="1:10" ht="25" customHeight="1" x14ac:dyDescent="0.2">
      <c r="A25" s="67">
        <v>7</v>
      </c>
      <c r="B25" s="64"/>
      <c r="C25" s="5"/>
      <c r="D25" s="5"/>
      <c r="E25" s="64"/>
      <c r="F25" s="61"/>
      <c r="G25" s="61"/>
      <c r="H25" s="61"/>
      <c r="I25" s="61"/>
      <c r="J25" s="67"/>
    </row>
    <row r="26" spans="1:10" ht="25" customHeight="1" x14ac:dyDescent="0.2">
      <c r="A26" s="68"/>
      <c r="B26" s="65"/>
      <c r="C26" s="5"/>
      <c r="D26" s="5"/>
      <c r="E26" s="65"/>
      <c r="F26" s="62"/>
      <c r="G26" s="62"/>
      <c r="H26" s="62"/>
      <c r="I26" s="62"/>
      <c r="J26" s="68"/>
    </row>
    <row r="27" spans="1:10" ht="25" customHeight="1" x14ac:dyDescent="0.2">
      <c r="A27" s="69"/>
      <c r="B27" s="66"/>
      <c r="C27" s="5"/>
      <c r="D27" s="5"/>
      <c r="E27" s="66"/>
      <c r="F27" s="63"/>
      <c r="G27" s="63"/>
      <c r="H27" s="63"/>
      <c r="I27" s="63"/>
      <c r="J27" s="69"/>
    </row>
    <row r="28" spans="1:10" ht="25" customHeight="1" x14ac:dyDescent="0.2">
      <c r="A28" s="67">
        <v>8</v>
      </c>
      <c r="B28" s="67"/>
      <c r="C28" s="5"/>
      <c r="D28" s="5"/>
      <c r="E28" s="67"/>
      <c r="F28" s="67"/>
      <c r="G28" s="67"/>
      <c r="H28" s="67"/>
      <c r="I28" s="67"/>
      <c r="J28" s="67"/>
    </row>
    <row r="29" spans="1:10" ht="25" customHeight="1" x14ac:dyDescent="0.2">
      <c r="A29" s="68"/>
      <c r="B29" s="68"/>
      <c r="C29" s="5"/>
      <c r="D29" s="5"/>
      <c r="E29" s="68"/>
      <c r="F29" s="68"/>
      <c r="G29" s="68"/>
      <c r="H29" s="68"/>
      <c r="I29" s="68"/>
      <c r="J29" s="68"/>
    </row>
    <row r="30" spans="1:10" ht="25" customHeight="1" x14ac:dyDescent="0.2">
      <c r="A30" s="69"/>
      <c r="B30" s="69"/>
      <c r="C30" s="5"/>
      <c r="D30" s="5"/>
      <c r="E30" s="69"/>
      <c r="F30" s="69"/>
      <c r="G30" s="69"/>
      <c r="H30" s="69"/>
      <c r="I30" s="69"/>
      <c r="J30" s="69"/>
    </row>
    <row r="31" spans="1:10" ht="25" customHeight="1" x14ac:dyDescent="0.2">
      <c r="A31" s="67">
        <v>9</v>
      </c>
      <c r="B31" s="67"/>
      <c r="C31" s="5"/>
      <c r="D31" s="5"/>
      <c r="E31" s="67"/>
      <c r="F31" s="67"/>
      <c r="G31" s="67"/>
      <c r="H31" s="67"/>
      <c r="I31" s="67"/>
      <c r="J31" s="67"/>
    </row>
    <row r="32" spans="1:10" ht="25" customHeight="1" x14ac:dyDescent="0.2">
      <c r="A32" s="68"/>
      <c r="B32" s="68"/>
      <c r="C32" s="5"/>
      <c r="D32" s="5"/>
      <c r="E32" s="68"/>
      <c r="F32" s="68"/>
      <c r="G32" s="68"/>
      <c r="H32" s="68"/>
      <c r="I32" s="68"/>
      <c r="J32" s="68"/>
    </row>
    <row r="33" spans="1:10" ht="25" customHeight="1" x14ac:dyDescent="0.2">
      <c r="A33" s="69"/>
      <c r="B33" s="69"/>
      <c r="C33" s="5"/>
      <c r="D33" s="5"/>
      <c r="E33" s="69"/>
      <c r="F33" s="69"/>
      <c r="G33" s="69"/>
      <c r="H33" s="69"/>
      <c r="I33" s="69"/>
      <c r="J33" s="69"/>
    </row>
    <row r="34" spans="1:10" ht="25" customHeight="1" x14ac:dyDescent="0.2">
      <c r="A34" s="67">
        <v>10</v>
      </c>
      <c r="B34" s="67"/>
      <c r="C34" s="5"/>
      <c r="D34" s="5"/>
      <c r="E34" s="67"/>
      <c r="F34" s="67"/>
      <c r="G34" s="67"/>
      <c r="H34" s="67"/>
      <c r="I34" s="67"/>
      <c r="J34" s="67"/>
    </row>
    <row r="35" spans="1:10" ht="25" customHeight="1" x14ac:dyDescent="0.2">
      <c r="A35" s="68"/>
      <c r="B35" s="68"/>
      <c r="C35" s="5"/>
      <c r="D35" s="5"/>
      <c r="E35" s="68"/>
      <c r="F35" s="68"/>
      <c r="G35" s="68"/>
      <c r="H35" s="68"/>
      <c r="I35" s="68"/>
      <c r="J35" s="68"/>
    </row>
    <row r="36" spans="1:10" ht="25" customHeight="1" x14ac:dyDescent="0.2">
      <c r="A36" s="69"/>
      <c r="B36" s="69"/>
      <c r="C36" s="5"/>
      <c r="D36" s="5"/>
      <c r="E36" s="69"/>
      <c r="F36" s="69"/>
      <c r="G36" s="69"/>
      <c r="H36" s="69"/>
      <c r="I36" s="69"/>
      <c r="J36" s="69"/>
    </row>
    <row r="37" spans="1:10" x14ac:dyDescent="0.2">
      <c r="A37" s="8"/>
      <c r="B37" s="9"/>
      <c r="C37" s="10"/>
      <c r="D37" s="10"/>
      <c r="E37" s="10"/>
      <c r="F37" s="11"/>
      <c r="G37" s="11"/>
      <c r="H37" s="11"/>
      <c r="I37" s="11"/>
      <c r="J37" s="11"/>
    </row>
    <row r="38" spans="1:10" x14ac:dyDescent="0.2">
      <c r="A38" s="8"/>
      <c r="B38" s="9"/>
      <c r="C38" s="8"/>
      <c r="D38" s="8"/>
      <c r="E38" s="8"/>
      <c r="F38" s="11"/>
      <c r="G38" s="11"/>
      <c r="H38" s="11"/>
      <c r="I38" s="11"/>
      <c r="J38" s="11"/>
    </row>
    <row r="39" spans="1:10" x14ac:dyDescent="0.2">
      <c r="A39" s="8"/>
      <c r="B39" s="9"/>
      <c r="C39" s="8"/>
      <c r="D39" s="8"/>
      <c r="E39" s="8"/>
      <c r="F39" s="11"/>
      <c r="G39" s="11"/>
      <c r="H39" s="11"/>
      <c r="I39" s="11"/>
      <c r="J39" s="11"/>
    </row>
    <row r="40" spans="1:10" x14ac:dyDescent="0.2">
      <c r="A40" s="8"/>
      <c r="B40" s="9"/>
      <c r="C40" s="10"/>
      <c r="D40" s="10"/>
      <c r="E40" s="10"/>
      <c r="F40" s="11"/>
      <c r="G40" s="11"/>
      <c r="H40" s="11"/>
      <c r="I40" s="11"/>
      <c r="J40" s="11"/>
    </row>
    <row r="41" spans="1:10" x14ac:dyDescent="0.2">
      <c r="A41" s="8"/>
      <c r="B41" s="9"/>
      <c r="C41" s="8"/>
      <c r="D41" s="8"/>
      <c r="E41" s="8"/>
      <c r="F41" s="11"/>
      <c r="G41" s="11"/>
      <c r="H41" s="11"/>
      <c r="I41" s="11"/>
      <c r="J41" s="11"/>
    </row>
    <row r="42" spans="1:10" x14ac:dyDescent="0.2">
      <c r="A42" s="8"/>
      <c r="B42" s="9"/>
      <c r="C42" s="8"/>
      <c r="D42" s="8"/>
      <c r="E42" s="8"/>
      <c r="F42" s="11"/>
      <c r="G42" s="11"/>
      <c r="H42" s="11"/>
      <c r="I42" s="11"/>
      <c r="J42" s="11"/>
    </row>
    <row r="43" spans="1:10" x14ac:dyDescent="0.2">
      <c r="A43" s="8"/>
      <c r="B43" s="9"/>
      <c r="C43" s="10"/>
      <c r="D43" s="10"/>
      <c r="E43" s="10"/>
      <c r="F43" s="11"/>
      <c r="G43" s="12"/>
      <c r="H43" s="11"/>
      <c r="I43" s="11"/>
      <c r="J43" s="11"/>
    </row>
    <row r="44" spans="1:10" x14ac:dyDescent="0.2">
      <c r="A44" s="8"/>
      <c r="B44" s="9"/>
      <c r="C44" s="8"/>
      <c r="D44" s="8"/>
      <c r="E44" s="8"/>
      <c r="F44" s="11"/>
      <c r="G44" s="12"/>
      <c r="H44" s="11"/>
      <c r="I44" s="11"/>
      <c r="J44" s="11"/>
    </row>
    <row r="45" spans="1:10" x14ac:dyDescent="0.2">
      <c r="A45" s="8"/>
      <c r="B45" s="9"/>
      <c r="C45" s="8"/>
      <c r="D45" s="8"/>
      <c r="E45" s="8"/>
      <c r="F45" s="11"/>
      <c r="G45" s="12"/>
      <c r="H45" s="11"/>
      <c r="I45" s="11"/>
      <c r="J45" s="11"/>
    </row>
    <row r="46" spans="1:10" x14ac:dyDescent="0.2">
      <c r="A46" s="8"/>
      <c r="B46" s="9"/>
      <c r="C46" s="10"/>
      <c r="D46" s="10"/>
      <c r="E46" s="10"/>
      <c r="F46" s="11"/>
      <c r="G46" s="12"/>
      <c r="H46" s="11"/>
      <c r="I46" s="11"/>
      <c r="J46" s="11"/>
    </row>
    <row r="47" spans="1:10" x14ac:dyDescent="0.2">
      <c r="A47" s="8"/>
      <c r="B47" s="9"/>
      <c r="C47" s="8"/>
      <c r="D47" s="8"/>
      <c r="E47" s="8"/>
      <c r="F47" s="11"/>
      <c r="G47" s="12"/>
      <c r="H47" s="11"/>
      <c r="I47" s="11"/>
      <c r="J47" s="11"/>
    </row>
    <row r="48" spans="1:10" x14ac:dyDescent="0.2">
      <c r="A48" s="8"/>
      <c r="B48" s="9"/>
      <c r="C48" s="8"/>
      <c r="D48" s="8"/>
      <c r="E48" s="8"/>
      <c r="F48" s="11"/>
      <c r="G48" s="12"/>
      <c r="H48" s="11"/>
      <c r="I48" s="11"/>
      <c r="J48" s="11"/>
    </row>
    <row r="49" spans="1:10" x14ac:dyDescent="0.2">
      <c r="A49" s="8"/>
      <c r="B49" s="9"/>
      <c r="C49" s="10"/>
      <c r="D49" s="10"/>
      <c r="E49" s="10"/>
      <c r="F49" s="11"/>
      <c r="G49" s="12"/>
      <c r="H49" s="11"/>
      <c r="I49" s="11"/>
      <c r="J49" s="11"/>
    </row>
    <row r="50" spans="1:10" x14ac:dyDescent="0.2">
      <c r="A50" s="8"/>
      <c r="B50" s="9"/>
      <c r="C50" s="8"/>
      <c r="D50" s="8"/>
      <c r="E50" s="8"/>
      <c r="F50" s="11"/>
      <c r="G50" s="12"/>
      <c r="H50" s="11"/>
      <c r="I50" s="11"/>
      <c r="J50" s="11"/>
    </row>
    <row r="51" spans="1:10" x14ac:dyDescent="0.2">
      <c r="A51" s="8"/>
      <c r="B51" s="9"/>
      <c r="C51" s="8"/>
      <c r="D51" s="8"/>
      <c r="E51" s="8"/>
      <c r="F51" s="11"/>
      <c r="G51" s="12"/>
      <c r="H51" s="11"/>
      <c r="I51" s="11"/>
      <c r="J51" s="11"/>
    </row>
    <row r="52" spans="1:10" x14ac:dyDescent="0.2">
      <c r="A52" s="8"/>
      <c r="B52" s="9"/>
      <c r="C52" s="10"/>
      <c r="D52" s="10"/>
      <c r="E52" s="10"/>
      <c r="F52" s="13"/>
      <c r="G52" s="14"/>
      <c r="H52" s="14"/>
      <c r="I52" s="14"/>
      <c r="J52" s="14"/>
    </row>
    <row r="53" spans="1:10" x14ac:dyDescent="0.2">
      <c r="A53" s="8"/>
      <c r="B53" s="9"/>
      <c r="C53" s="8"/>
      <c r="D53" s="8"/>
      <c r="E53" s="8"/>
      <c r="F53" s="13"/>
      <c r="G53" s="14"/>
      <c r="H53" s="14"/>
      <c r="I53" s="14"/>
      <c r="J53" s="14"/>
    </row>
    <row r="54" spans="1:10" x14ac:dyDescent="0.2">
      <c r="A54" s="8"/>
      <c r="B54" s="9"/>
      <c r="C54" s="8"/>
      <c r="D54" s="8"/>
      <c r="E54" s="8"/>
      <c r="F54" s="13"/>
      <c r="G54" s="14"/>
      <c r="H54" s="14"/>
      <c r="I54" s="14"/>
      <c r="J54" s="14"/>
    </row>
    <row r="55" spans="1:10" x14ac:dyDescent="0.2">
      <c r="A55" s="8"/>
      <c r="B55" s="9"/>
      <c r="C55" s="10"/>
      <c r="D55" s="10"/>
      <c r="E55" s="10"/>
      <c r="F55" s="13"/>
      <c r="G55" s="14"/>
      <c r="H55" s="14"/>
      <c r="I55" s="14"/>
      <c r="J55" s="14"/>
    </row>
    <row r="56" spans="1:10" x14ac:dyDescent="0.2">
      <c r="A56" s="8"/>
      <c r="B56" s="9"/>
      <c r="C56" s="8"/>
      <c r="D56" s="8"/>
      <c r="E56" s="8"/>
      <c r="F56" s="13"/>
      <c r="G56" s="14"/>
      <c r="H56" s="14"/>
      <c r="I56" s="14"/>
      <c r="J56" s="14"/>
    </row>
    <row r="57" spans="1:10" x14ac:dyDescent="0.2">
      <c r="A57" s="8"/>
      <c r="B57" s="9"/>
      <c r="C57" s="8"/>
      <c r="D57" s="8"/>
      <c r="E57" s="8"/>
      <c r="F57" s="13"/>
      <c r="G57" s="14"/>
      <c r="H57" s="14"/>
      <c r="I57" s="14"/>
      <c r="J57" s="14"/>
    </row>
    <row r="58" spans="1:10" x14ac:dyDescent="0.2">
      <c r="A58" s="8"/>
      <c r="B58" s="9"/>
      <c r="C58" s="10"/>
      <c r="D58" s="10"/>
      <c r="E58" s="10"/>
      <c r="F58" s="13"/>
      <c r="G58" s="14"/>
      <c r="H58" s="14"/>
      <c r="I58" s="14"/>
      <c r="J58" s="14"/>
    </row>
    <row r="59" spans="1:10" x14ac:dyDescent="0.2">
      <c r="A59" s="8"/>
      <c r="B59" s="9"/>
      <c r="C59" s="8"/>
      <c r="D59" s="8"/>
      <c r="E59" s="8"/>
      <c r="F59" s="13"/>
      <c r="G59" s="14"/>
      <c r="H59" s="14"/>
      <c r="I59" s="14"/>
      <c r="J59" s="14"/>
    </row>
    <row r="60" spans="1:10" x14ac:dyDescent="0.2">
      <c r="A60" s="8"/>
      <c r="B60" s="9"/>
      <c r="C60" s="8"/>
      <c r="D60" s="8"/>
      <c r="E60" s="8"/>
      <c r="F60" s="13"/>
      <c r="G60" s="14"/>
      <c r="H60" s="14"/>
      <c r="I60" s="14"/>
      <c r="J60" s="14"/>
    </row>
    <row r="61" spans="1:10" x14ac:dyDescent="0.2">
      <c r="A61" s="8"/>
      <c r="B61" s="9"/>
      <c r="C61" s="10"/>
      <c r="D61" s="10"/>
      <c r="E61" s="10"/>
      <c r="F61" s="13"/>
      <c r="G61" s="14"/>
      <c r="H61" s="14"/>
      <c r="I61" s="14"/>
      <c r="J61" s="14"/>
    </row>
    <row r="62" spans="1:10" x14ac:dyDescent="0.2">
      <c r="A62" s="8"/>
      <c r="B62" s="9"/>
      <c r="C62" s="8"/>
      <c r="D62" s="8"/>
      <c r="E62" s="8"/>
      <c r="F62" s="13"/>
      <c r="G62" s="14"/>
      <c r="H62" s="14"/>
      <c r="I62" s="14"/>
      <c r="J62" s="14"/>
    </row>
    <row r="63" spans="1:10" x14ac:dyDescent="0.2">
      <c r="A63" s="8"/>
      <c r="B63" s="9"/>
      <c r="C63" s="8"/>
      <c r="D63" s="8"/>
      <c r="E63" s="8"/>
      <c r="F63" s="13"/>
      <c r="G63" s="14"/>
      <c r="H63" s="14"/>
      <c r="I63" s="14"/>
      <c r="J63" s="14"/>
    </row>
    <row r="64" spans="1:10" x14ac:dyDescent="0.2">
      <c r="A64" s="8"/>
      <c r="B64" s="9"/>
      <c r="C64" s="10"/>
      <c r="D64" s="10"/>
      <c r="E64" s="10"/>
      <c r="F64" s="13"/>
      <c r="G64" s="14"/>
      <c r="H64" s="14"/>
      <c r="I64" s="14"/>
      <c r="J64" s="14"/>
    </row>
    <row r="65" spans="1:10" x14ac:dyDescent="0.2">
      <c r="A65" s="8"/>
      <c r="B65" s="9"/>
      <c r="C65" s="8"/>
      <c r="D65" s="8"/>
      <c r="E65" s="8"/>
      <c r="F65" s="13"/>
      <c r="G65" s="14"/>
      <c r="H65" s="14"/>
      <c r="I65" s="14"/>
      <c r="J65" s="14"/>
    </row>
    <row r="66" spans="1:10" x14ac:dyDescent="0.2">
      <c r="A66" s="8"/>
      <c r="B66" s="9"/>
      <c r="C66" s="8"/>
      <c r="D66" s="8"/>
      <c r="E66" s="8"/>
      <c r="F66" s="13"/>
      <c r="G66" s="14"/>
      <c r="H66" s="14"/>
      <c r="I66" s="14"/>
      <c r="J66" s="14"/>
    </row>
    <row r="67" spans="1:10" x14ac:dyDescent="0.2">
      <c r="A67" s="8"/>
      <c r="B67" s="9"/>
      <c r="C67" s="10"/>
      <c r="D67" s="10"/>
      <c r="E67" s="10"/>
      <c r="F67" s="13"/>
      <c r="G67" s="14"/>
      <c r="H67" s="14"/>
      <c r="I67" s="14"/>
      <c r="J67" s="14"/>
    </row>
    <row r="68" spans="1:10" x14ac:dyDescent="0.2">
      <c r="A68" s="8"/>
      <c r="B68" s="9"/>
      <c r="C68" s="8"/>
      <c r="D68" s="8"/>
      <c r="E68" s="8"/>
      <c r="F68" s="13"/>
      <c r="G68" s="14"/>
      <c r="H68" s="14"/>
      <c r="I68" s="14"/>
      <c r="J68" s="14"/>
    </row>
    <row r="69" spans="1:10" x14ac:dyDescent="0.2">
      <c r="A69" s="8"/>
      <c r="B69" s="9"/>
      <c r="C69" s="8"/>
      <c r="D69" s="8"/>
      <c r="E69" s="8"/>
      <c r="F69" s="13"/>
      <c r="G69" s="14"/>
      <c r="H69" s="14"/>
      <c r="I69" s="14"/>
      <c r="J69" s="14"/>
    </row>
  </sheetData>
  <mergeCells count="84">
    <mergeCell ref="H31:H33"/>
    <mergeCell ref="I31:I33"/>
    <mergeCell ref="J31:J33"/>
    <mergeCell ref="A34:A36"/>
    <mergeCell ref="B34:B36"/>
    <mergeCell ref="E34:E36"/>
    <mergeCell ref="F34:F36"/>
    <mergeCell ref="G34:G36"/>
    <mergeCell ref="H34:H36"/>
    <mergeCell ref="I34:I36"/>
    <mergeCell ref="J34:J36"/>
    <mergeCell ref="A31:A33"/>
    <mergeCell ref="B31:B33"/>
    <mergeCell ref="E31:E33"/>
    <mergeCell ref="F31:F33"/>
    <mergeCell ref="G31:G33"/>
    <mergeCell ref="B4:F4"/>
    <mergeCell ref="I4:J4"/>
    <mergeCell ref="A28:A30"/>
    <mergeCell ref="B28:B30"/>
    <mergeCell ref="E28:E30"/>
    <mergeCell ref="F28:F30"/>
    <mergeCell ref="G28:G30"/>
    <mergeCell ref="H28:H30"/>
    <mergeCell ref="I28:I30"/>
    <mergeCell ref="J28:J30"/>
    <mergeCell ref="A4:A6"/>
    <mergeCell ref="H22:H24"/>
    <mergeCell ref="I22:I24"/>
    <mergeCell ref="J22:J24"/>
    <mergeCell ref="H25:H27"/>
    <mergeCell ref="I25:I27"/>
    <mergeCell ref="J25:J27"/>
    <mergeCell ref="H7:H9"/>
    <mergeCell ref="H10:H12"/>
    <mergeCell ref="H13:H15"/>
    <mergeCell ref="H16:H18"/>
    <mergeCell ref="H19:H21"/>
    <mergeCell ref="I7:I9"/>
    <mergeCell ref="I10:I12"/>
    <mergeCell ref="E22:E24"/>
    <mergeCell ref="E25:E27"/>
    <mergeCell ref="F7:F9"/>
    <mergeCell ref="F10:F12"/>
    <mergeCell ref="F13:F15"/>
    <mergeCell ref="E7:E9"/>
    <mergeCell ref="E10:E12"/>
    <mergeCell ref="E13:E15"/>
    <mergeCell ref="E16:E18"/>
    <mergeCell ref="E19:E21"/>
    <mergeCell ref="F16:F18"/>
    <mergeCell ref="F19:F21"/>
    <mergeCell ref="F22:F24"/>
    <mergeCell ref="F25:F27"/>
    <mergeCell ref="A22:A24"/>
    <mergeCell ref="A25:A27"/>
    <mergeCell ref="B7:B9"/>
    <mergeCell ref="B10:B12"/>
    <mergeCell ref="B13:B15"/>
    <mergeCell ref="B16:B18"/>
    <mergeCell ref="B19:B21"/>
    <mergeCell ref="B22:B24"/>
    <mergeCell ref="B25:B27"/>
    <mergeCell ref="A7:A9"/>
    <mergeCell ref="A10:A12"/>
    <mergeCell ref="A13:A15"/>
    <mergeCell ref="A16:A18"/>
    <mergeCell ref="A19:A21"/>
    <mergeCell ref="A1:J1"/>
    <mergeCell ref="J7:J9"/>
    <mergeCell ref="J10:J12"/>
    <mergeCell ref="G22:G24"/>
    <mergeCell ref="G25:G27"/>
    <mergeCell ref="J13:J15"/>
    <mergeCell ref="J16:J18"/>
    <mergeCell ref="J19:J21"/>
    <mergeCell ref="I13:I15"/>
    <mergeCell ref="I16:I18"/>
    <mergeCell ref="I19:I21"/>
    <mergeCell ref="G7:G9"/>
    <mergeCell ref="G10:G12"/>
    <mergeCell ref="G13:G15"/>
    <mergeCell ref="G16:G18"/>
    <mergeCell ref="G19:G21"/>
  </mergeCells>
  <phoneticPr fontId="6" type="noConversion"/>
  <pageMargins left="0.7" right="0.7" top="0.75" bottom="0.75" header="0.3" footer="0.3"/>
  <pageSetup paperSize="8" scale="76" orientation="landscape"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workbookViewId="0">
      <selection activeCell="D24" sqref="D24"/>
    </sheetView>
  </sheetViews>
  <sheetFormatPr baseColWidth="10" defaultRowHeight="16" x14ac:dyDescent="0.2"/>
  <cols>
    <col min="1" max="1" width="19.33203125" customWidth="1"/>
    <col min="2" max="2" width="43.33203125" customWidth="1"/>
    <col min="4" max="4" width="54.1640625" customWidth="1"/>
    <col min="5" max="5" width="30.83203125" bestFit="1" customWidth="1"/>
  </cols>
  <sheetData>
    <row r="1" spans="1:5" x14ac:dyDescent="0.2">
      <c r="B1" s="76" t="s">
        <v>29</v>
      </c>
      <c r="C1" s="76"/>
      <c r="D1" s="76"/>
      <c r="E1" s="76"/>
    </row>
    <row r="2" spans="1:5" x14ac:dyDescent="0.2">
      <c r="A2" s="29" t="s">
        <v>36</v>
      </c>
      <c r="B2" s="29" t="s">
        <v>30</v>
      </c>
      <c r="C2" s="29" t="s">
        <v>31</v>
      </c>
      <c r="D2" s="29"/>
      <c r="E2" s="29" t="s">
        <v>32</v>
      </c>
    </row>
    <row r="3" spans="1:5" x14ac:dyDescent="0.2">
      <c r="A3" s="70" t="s">
        <v>37</v>
      </c>
      <c r="B3" s="75" t="s">
        <v>7</v>
      </c>
      <c r="C3" s="27" t="s">
        <v>18</v>
      </c>
      <c r="D3" s="28" t="s">
        <v>8</v>
      </c>
      <c r="E3" s="17" t="s">
        <v>39</v>
      </c>
    </row>
    <row r="4" spans="1:5" x14ac:dyDescent="0.2">
      <c r="A4" s="70"/>
      <c r="B4" s="70"/>
      <c r="C4" s="23" t="s">
        <v>19</v>
      </c>
      <c r="D4" s="3" t="s">
        <v>9</v>
      </c>
      <c r="E4" s="17" t="s">
        <v>33</v>
      </c>
    </row>
    <row r="5" spans="1:5" ht="28" x14ac:dyDescent="0.2">
      <c r="A5" s="70"/>
      <c r="B5" s="70"/>
      <c r="C5" s="23" t="s">
        <v>20</v>
      </c>
      <c r="D5" s="3" t="s">
        <v>10</v>
      </c>
      <c r="E5" s="17" t="s">
        <v>34</v>
      </c>
    </row>
    <row r="6" spans="1:5" x14ac:dyDescent="0.2">
      <c r="A6" s="70"/>
      <c r="B6" s="70"/>
      <c r="C6" s="23" t="s">
        <v>21</v>
      </c>
      <c r="D6" s="3" t="s">
        <v>1</v>
      </c>
      <c r="E6" s="17" t="s">
        <v>38</v>
      </c>
    </row>
    <row r="7" spans="1:5" ht="28" x14ac:dyDescent="0.2">
      <c r="A7" s="70"/>
      <c r="B7" s="70"/>
      <c r="C7" s="23" t="s">
        <v>22</v>
      </c>
      <c r="D7" s="3" t="s">
        <v>11</v>
      </c>
      <c r="E7" s="17" t="s">
        <v>35</v>
      </c>
    </row>
    <row r="8" spans="1:5" x14ac:dyDescent="0.2">
      <c r="A8" s="70"/>
      <c r="B8" s="25" t="s">
        <v>12</v>
      </c>
      <c r="C8" s="23" t="s">
        <v>23</v>
      </c>
      <c r="D8" s="3" t="s">
        <v>13</v>
      </c>
      <c r="E8" s="17" t="s">
        <v>33</v>
      </c>
    </row>
    <row r="9" spans="1:5" ht="28" x14ac:dyDescent="0.2">
      <c r="A9" s="70"/>
      <c r="B9" s="26" t="s">
        <v>14</v>
      </c>
      <c r="C9" s="23" t="s">
        <v>24</v>
      </c>
      <c r="D9" s="3" t="s">
        <v>15</v>
      </c>
      <c r="E9" s="17" t="s">
        <v>34</v>
      </c>
    </row>
    <row r="10" spans="1:5" ht="28" x14ac:dyDescent="0.2">
      <c r="A10" s="70"/>
      <c r="B10" s="71" t="s">
        <v>16</v>
      </c>
      <c r="C10" s="23" t="s">
        <v>25</v>
      </c>
      <c r="D10" s="3" t="s">
        <v>17</v>
      </c>
      <c r="E10" s="17" t="s">
        <v>33</v>
      </c>
    </row>
    <row r="11" spans="1:5" ht="28" x14ac:dyDescent="0.2">
      <c r="A11" s="70"/>
      <c r="B11" s="71"/>
      <c r="C11" s="23" t="s">
        <v>26</v>
      </c>
      <c r="D11" s="3" t="s">
        <v>28</v>
      </c>
      <c r="E11" s="17" t="s">
        <v>34</v>
      </c>
    </row>
    <row r="12" spans="1:5" x14ac:dyDescent="0.2">
      <c r="A12" s="77" t="s">
        <v>48</v>
      </c>
      <c r="B12" s="77" t="s">
        <v>49</v>
      </c>
      <c r="C12" s="36" t="s">
        <v>55</v>
      </c>
      <c r="D12" s="4" t="s">
        <v>45</v>
      </c>
      <c r="E12" s="77" t="s">
        <v>50</v>
      </c>
    </row>
    <row r="13" spans="1:5" x14ac:dyDescent="0.2">
      <c r="A13" s="78"/>
      <c r="B13" s="78"/>
      <c r="C13" s="36" t="s">
        <v>56</v>
      </c>
      <c r="D13" s="4" t="s">
        <v>46</v>
      </c>
      <c r="E13" s="78"/>
    </row>
    <row r="14" spans="1:5" x14ac:dyDescent="0.2">
      <c r="A14" s="78"/>
      <c r="B14" s="78"/>
      <c r="C14" s="36" t="s">
        <v>57</v>
      </c>
      <c r="D14" s="4" t="s">
        <v>3</v>
      </c>
      <c r="E14" s="78"/>
    </row>
    <row r="15" spans="1:5" x14ac:dyDescent="0.2">
      <c r="A15" s="78"/>
      <c r="B15" s="78"/>
      <c r="C15" s="36" t="s">
        <v>58</v>
      </c>
      <c r="D15" s="4" t="s">
        <v>2</v>
      </c>
      <c r="E15" s="78"/>
    </row>
    <row r="16" spans="1:5" x14ac:dyDescent="0.2">
      <c r="A16" s="78"/>
      <c r="B16" s="78"/>
      <c r="C16" s="36" t="s">
        <v>59</v>
      </c>
      <c r="D16" s="4" t="s">
        <v>4</v>
      </c>
      <c r="E16" s="78"/>
    </row>
  </sheetData>
  <mergeCells count="7">
    <mergeCell ref="B3:B7"/>
    <mergeCell ref="B10:B11"/>
    <mergeCell ref="B1:E1"/>
    <mergeCell ref="A3:A11"/>
    <mergeCell ref="E12:E16"/>
    <mergeCell ref="A12:A16"/>
    <mergeCell ref="B12:B1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S152"/>
  <sheetViews>
    <sheetView workbookViewId="0">
      <pane ySplit="3" topLeftCell="A93" activePane="bottomLeft" state="frozen"/>
      <selection pane="bottomLeft" activeCell="C58" sqref="C58"/>
    </sheetView>
  </sheetViews>
  <sheetFormatPr baseColWidth="10" defaultColWidth="17.83203125" defaultRowHeight="16" x14ac:dyDescent="0.2"/>
  <cols>
    <col min="1" max="1" width="4.1640625" bestFit="1" customWidth="1"/>
    <col min="2" max="2" width="17" customWidth="1"/>
    <col min="3" max="3" width="10.83203125" bestFit="1" customWidth="1"/>
    <col min="4" max="4" width="8.33203125" bestFit="1" customWidth="1"/>
    <col min="5" max="5" width="11.33203125" bestFit="1" customWidth="1"/>
    <col min="6" max="6" width="14.83203125" customWidth="1"/>
    <col min="7" max="7" width="9.6640625" customWidth="1"/>
    <col min="8" max="8" width="10.33203125" customWidth="1"/>
    <col min="9" max="9" width="8" customWidth="1"/>
    <col min="10" max="10" width="6" bestFit="1" customWidth="1"/>
    <col min="11" max="13" width="8.6640625" hidden="1" customWidth="1"/>
    <col min="14" max="14" width="8.33203125" hidden="1" customWidth="1"/>
    <col min="15" max="15" width="22.5" customWidth="1"/>
    <col min="16" max="16" width="25" customWidth="1"/>
    <col min="17" max="17" width="23.33203125" customWidth="1"/>
    <col min="18" max="18" width="20" customWidth="1"/>
    <col min="19" max="19" width="13.83203125" customWidth="1"/>
  </cols>
  <sheetData>
    <row r="1" spans="1:19" ht="30" customHeight="1" x14ac:dyDescent="0.2">
      <c r="A1" s="80" t="s">
        <v>177</v>
      </c>
      <c r="B1" s="81"/>
      <c r="C1" s="46"/>
      <c r="D1" s="46"/>
      <c r="E1" s="79" t="s">
        <v>5</v>
      </c>
      <c r="F1" s="79"/>
      <c r="G1" s="79"/>
      <c r="H1" s="79"/>
      <c r="I1" s="79"/>
      <c r="J1" s="79"/>
      <c r="K1" s="79"/>
      <c r="L1" s="79"/>
      <c r="M1" s="79"/>
      <c r="N1" s="79"/>
      <c r="O1" s="79" t="s">
        <v>47</v>
      </c>
      <c r="P1" s="79"/>
      <c r="Q1" s="79"/>
      <c r="R1" s="79"/>
      <c r="S1" s="79"/>
    </row>
    <row r="2" spans="1:19" x14ac:dyDescent="0.2">
      <c r="A2" s="82" t="s">
        <v>67</v>
      </c>
      <c r="B2" s="39" t="s">
        <v>27</v>
      </c>
      <c r="C2" s="39"/>
      <c r="D2" s="39"/>
      <c r="E2" s="38" t="s">
        <v>51</v>
      </c>
      <c r="F2" s="37" t="s">
        <v>52</v>
      </c>
      <c r="G2" s="38" t="s">
        <v>53</v>
      </c>
      <c r="H2" s="37" t="s">
        <v>54</v>
      </c>
      <c r="I2" s="38" t="s">
        <v>60</v>
      </c>
      <c r="J2" s="37" t="s">
        <v>61</v>
      </c>
      <c r="K2" s="37" t="s">
        <v>174</v>
      </c>
      <c r="L2" s="37" t="s">
        <v>62</v>
      </c>
      <c r="M2" s="38" t="s">
        <v>63</v>
      </c>
      <c r="N2" s="37" t="s">
        <v>64</v>
      </c>
      <c r="O2" s="38" t="s">
        <v>55</v>
      </c>
      <c r="P2" s="37" t="s">
        <v>56</v>
      </c>
      <c r="Q2" s="38" t="s">
        <v>57</v>
      </c>
      <c r="R2" s="37" t="s">
        <v>58</v>
      </c>
      <c r="S2" s="38" t="s">
        <v>59</v>
      </c>
    </row>
    <row r="3" spans="1:19" ht="29" x14ac:dyDescent="0.2">
      <c r="A3" s="83"/>
      <c r="B3" s="43" t="s">
        <v>72</v>
      </c>
      <c r="C3" s="47" t="s">
        <v>251</v>
      </c>
      <c r="D3" s="47" t="s">
        <v>252</v>
      </c>
      <c r="E3" s="4" t="str">
        <f>Value!B7</f>
        <v>shopping</v>
      </c>
      <c r="F3" s="4" t="str">
        <f>Value!B10</f>
        <v>communication</v>
      </c>
      <c r="G3" s="4" t="str">
        <f>Value!B13</f>
        <v>education</v>
      </c>
      <c r="H3" s="4" t="str">
        <f>Value!B16</f>
        <v>personal admin</v>
      </c>
      <c r="I3" s="4">
        <f>Value!B19</f>
        <v>0</v>
      </c>
      <c r="J3" s="4">
        <f>Value!B22</f>
        <v>0</v>
      </c>
      <c r="K3" s="4">
        <f>Value!B25</f>
        <v>0</v>
      </c>
      <c r="L3" s="4">
        <f>Value!B28</f>
        <v>0</v>
      </c>
      <c r="M3" s="4">
        <f>Value!B31</f>
        <v>0</v>
      </c>
      <c r="N3" s="4">
        <f>Value!B34</f>
        <v>0</v>
      </c>
      <c r="O3" s="4" t="s">
        <v>45</v>
      </c>
      <c r="P3" s="4" t="s">
        <v>46</v>
      </c>
      <c r="Q3" s="4" t="s">
        <v>3</v>
      </c>
      <c r="R3" s="4" t="s">
        <v>175</v>
      </c>
      <c r="S3" s="4" t="s">
        <v>4</v>
      </c>
    </row>
    <row r="4" spans="1:19" ht="29" x14ac:dyDescent="0.2">
      <c r="A4" s="22">
        <v>1</v>
      </c>
      <c r="B4" s="22" t="s">
        <v>78</v>
      </c>
      <c r="C4" s="22" t="s">
        <v>253</v>
      </c>
      <c r="D4" s="22" t="s">
        <v>254</v>
      </c>
      <c r="E4" s="16"/>
      <c r="F4" s="16">
        <v>1</v>
      </c>
      <c r="G4" s="18"/>
      <c r="H4" s="18">
        <v>1</v>
      </c>
      <c r="I4" s="16"/>
      <c r="J4" s="18"/>
      <c r="K4" s="18"/>
      <c r="L4" s="18"/>
      <c r="M4" s="18"/>
      <c r="N4" s="16"/>
      <c r="O4" s="16" t="s">
        <v>219</v>
      </c>
      <c r="P4" s="16" t="s">
        <v>176</v>
      </c>
      <c r="Q4" s="19" t="s">
        <v>220</v>
      </c>
      <c r="R4" s="18" t="s">
        <v>221</v>
      </c>
      <c r="S4" s="22" t="s">
        <v>76</v>
      </c>
    </row>
    <row r="5" spans="1:19" ht="29" x14ac:dyDescent="0.2">
      <c r="A5" s="22">
        <v>2</v>
      </c>
      <c r="B5" s="22" t="s">
        <v>79</v>
      </c>
      <c r="C5" s="22" t="s">
        <v>255</v>
      </c>
      <c r="D5" s="22" t="s">
        <v>256</v>
      </c>
      <c r="E5" s="16"/>
      <c r="F5" s="16"/>
      <c r="G5" s="18">
        <v>1</v>
      </c>
      <c r="H5" s="16"/>
      <c r="I5" s="16"/>
      <c r="J5" s="18"/>
      <c r="K5" s="18"/>
      <c r="L5" s="18"/>
      <c r="M5" s="18"/>
      <c r="N5" s="16"/>
      <c r="O5" s="16" t="s">
        <v>222</v>
      </c>
      <c r="P5" s="16" t="s">
        <v>223</v>
      </c>
      <c r="Q5" s="19" t="s">
        <v>220</v>
      </c>
      <c r="R5" s="18" t="s">
        <v>221</v>
      </c>
      <c r="S5" s="22" t="s">
        <v>76</v>
      </c>
    </row>
    <row r="6" spans="1:19" x14ac:dyDescent="0.2">
      <c r="A6" s="22">
        <v>3</v>
      </c>
      <c r="B6" s="22" t="s">
        <v>80</v>
      </c>
      <c r="C6" s="22" t="s">
        <v>255</v>
      </c>
      <c r="D6" s="22" t="s">
        <v>254</v>
      </c>
      <c r="E6" s="18"/>
      <c r="F6" s="18"/>
      <c r="G6" s="18"/>
      <c r="H6" s="18"/>
      <c r="I6" s="18"/>
      <c r="J6" s="18"/>
      <c r="K6" s="18"/>
      <c r="L6" s="18"/>
      <c r="M6" s="18"/>
      <c r="N6" s="18"/>
      <c r="O6" s="18"/>
      <c r="P6" s="18"/>
      <c r="Q6" s="19"/>
      <c r="R6" s="18"/>
      <c r="S6" s="22"/>
    </row>
    <row r="7" spans="1:19" ht="43" x14ac:dyDescent="0.2">
      <c r="A7" s="22">
        <v>4</v>
      </c>
      <c r="B7" s="22" t="s">
        <v>81</v>
      </c>
      <c r="C7" s="22" t="s">
        <v>255</v>
      </c>
      <c r="D7" s="22" t="s">
        <v>257</v>
      </c>
      <c r="E7" s="16"/>
      <c r="F7" s="16">
        <v>1</v>
      </c>
      <c r="G7" s="16">
        <v>1</v>
      </c>
      <c r="H7" s="16">
        <v>1</v>
      </c>
      <c r="I7" s="16"/>
      <c r="J7" s="18"/>
      <c r="K7" s="18"/>
      <c r="L7" s="18"/>
      <c r="M7" s="18"/>
      <c r="N7" s="16"/>
      <c r="O7" s="16" t="s">
        <v>224</v>
      </c>
      <c r="P7" s="16" t="s">
        <v>225</v>
      </c>
      <c r="Q7" s="19" t="s">
        <v>226</v>
      </c>
      <c r="R7" s="18" t="s">
        <v>221</v>
      </c>
      <c r="S7" s="22" t="s">
        <v>76</v>
      </c>
    </row>
    <row r="8" spans="1:19" ht="32" x14ac:dyDescent="0.2">
      <c r="A8" s="22">
        <v>5</v>
      </c>
      <c r="B8" s="22" t="s">
        <v>82</v>
      </c>
      <c r="C8" s="22" t="s">
        <v>258</v>
      </c>
      <c r="D8" s="22" t="s">
        <v>256</v>
      </c>
      <c r="E8" s="18"/>
      <c r="F8" s="18"/>
      <c r="G8" s="18">
        <v>1</v>
      </c>
      <c r="H8" s="18"/>
      <c r="I8" s="18"/>
      <c r="J8" s="18"/>
      <c r="K8" s="18"/>
      <c r="L8" s="18"/>
      <c r="M8" s="18"/>
      <c r="N8" s="18"/>
      <c r="O8" s="18" t="s">
        <v>76</v>
      </c>
      <c r="P8" s="18" t="s">
        <v>227</v>
      </c>
      <c r="Q8" s="19" t="s">
        <v>228</v>
      </c>
      <c r="R8" s="18" t="s">
        <v>229</v>
      </c>
      <c r="S8" s="22" t="s">
        <v>77</v>
      </c>
    </row>
    <row r="9" spans="1:19" x14ac:dyDescent="0.2">
      <c r="A9" s="22">
        <v>6</v>
      </c>
      <c r="B9" s="22" t="s">
        <v>83</v>
      </c>
      <c r="C9" s="22" t="s">
        <v>253</v>
      </c>
      <c r="D9" s="22" t="s">
        <v>259</v>
      </c>
      <c r="E9" s="18">
        <v>1</v>
      </c>
      <c r="F9" s="18"/>
      <c r="G9" s="18">
        <v>1</v>
      </c>
      <c r="H9" s="18"/>
      <c r="I9" s="18"/>
      <c r="J9" s="16"/>
      <c r="K9" s="16"/>
      <c r="L9" s="16"/>
      <c r="M9" s="16"/>
      <c r="N9" s="16"/>
      <c r="O9" s="16" t="s">
        <v>77</v>
      </c>
      <c r="P9" s="16" t="s">
        <v>230</v>
      </c>
      <c r="Q9" s="19" t="s">
        <v>231</v>
      </c>
      <c r="R9" s="20" t="s">
        <v>221</v>
      </c>
      <c r="S9" s="22" t="s">
        <v>232</v>
      </c>
    </row>
    <row r="10" spans="1:19" x14ac:dyDescent="0.2">
      <c r="A10" s="22">
        <v>7</v>
      </c>
      <c r="B10" s="22" t="s">
        <v>84</v>
      </c>
      <c r="C10" s="22" t="s">
        <v>253</v>
      </c>
      <c r="D10" s="22" t="s">
        <v>259</v>
      </c>
      <c r="E10" s="16"/>
      <c r="F10" s="16"/>
      <c r="G10" s="18"/>
      <c r="H10" s="18"/>
      <c r="I10" s="18"/>
      <c r="J10" s="18"/>
      <c r="K10" s="18"/>
      <c r="L10" s="18"/>
      <c r="M10" s="18"/>
      <c r="N10" s="16"/>
      <c r="O10" s="16"/>
      <c r="P10" s="16"/>
      <c r="Q10" s="19"/>
      <c r="R10" s="18"/>
      <c r="S10" s="22"/>
    </row>
    <row r="11" spans="1:19" x14ac:dyDescent="0.2">
      <c r="A11" s="22">
        <v>8</v>
      </c>
      <c r="B11" s="22" t="s">
        <v>85</v>
      </c>
      <c r="C11" s="22" t="s">
        <v>255</v>
      </c>
      <c r="D11" s="22" t="s">
        <v>260</v>
      </c>
      <c r="E11" s="18"/>
      <c r="F11" s="18"/>
      <c r="G11" s="18">
        <v>1</v>
      </c>
      <c r="H11" s="18"/>
      <c r="I11" s="18"/>
      <c r="J11" s="18"/>
      <c r="K11" s="18"/>
      <c r="L11" s="18"/>
      <c r="M11" s="18"/>
      <c r="N11" s="18"/>
      <c r="O11" s="18" t="s">
        <v>76</v>
      </c>
      <c r="P11" s="18" t="s">
        <v>179</v>
      </c>
      <c r="Q11" s="19" t="s">
        <v>173</v>
      </c>
      <c r="R11" s="18" t="s">
        <v>228</v>
      </c>
      <c r="S11" s="22" t="s">
        <v>77</v>
      </c>
    </row>
    <row r="12" spans="1:19" x14ac:dyDescent="0.2">
      <c r="A12" s="22">
        <v>9</v>
      </c>
      <c r="B12" s="22" t="s">
        <v>86</v>
      </c>
      <c r="C12" s="22" t="s">
        <v>255</v>
      </c>
      <c r="D12" s="22" t="s">
        <v>261</v>
      </c>
      <c r="E12" s="18"/>
      <c r="F12" s="16"/>
      <c r="G12" s="18"/>
      <c r="H12" s="18"/>
      <c r="I12" s="18"/>
      <c r="J12" s="18"/>
      <c r="K12" s="18"/>
      <c r="L12" s="18"/>
      <c r="M12" s="18"/>
      <c r="N12" s="16"/>
      <c r="O12" s="16"/>
      <c r="P12" s="16"/>
      <c r="Q12" s="19"/>
      <c r="R12" s="18"/>
      <c r="S12" s="22"/>
    </row>
    <row r="13" spans="1:19" x14ac:dyDescent="0.2">
      <c r="A13" s="22">
        <v>10</v>
      </c>
      <c r="B13" s="22" t="s">
        <v>87</v>
      </c>
      <c r="C13" s="22" t="s">
        <v>255</v>
      </c>
      <c r="D13" s="22" t="s">
        <v>257</v>
      </c>
      <c r="E13" s="18"/>
      <c r="F13" s="16"/>
      <c r="G13" s="18"/>
      <c r="H13" s="18"/>
      <c r="I13" s="18"/>
      <c r="J13" s="18"/>
      <c r="K13" s="18"/>
      <c r="L13" s="18"/>
      <c r="M13" s="18"/>
      <c r="N13" s="16"/>
      <c r="O13" s="16"/>
      <c r="P13" s="16"/>
      <c r="Q13" s="19"/>
      <c r="R13" s="18"/>
      <c r="S13" s="22"/>
    </row>
    <row r="14" spans="1:19" x14ac:dyDescent="0.2">
      <c r="A14" s="22">
        <v>11</v>
      </c>
      <c r="B14" s="22" t="s">
        <v>88</v>
      </c>
      <c r="C14" s="22" t="s">
        <v>255</v>
      </c>
      <c r="D14" s="22" t="s">
        <v>261</v>
      </c>
      <c r="E14" s="18"/>
      <c r="F14" s="18"/>
      <c r="G14" s="18"/>
      <c r="H14" s="18"/>
      <c r="I14" s="18"/>
      <c r="J14" s="16"/>
      <c r="K14" s="16"/>
      <c r="L14" s="16"/>
      <c r="M14" s="16"/>
      <c r="N14" s="16"/>
      <c r="O14" s="16"/>
      <c r="P14" s="16"/>
      <c r="Q14" s="19"/>
      <c r="R14" s="18"/>
      <c r="S14" s="22"/>
    </row>
    <row r="15" spans="1:19" x14ac:dyDescent="0.2">
      <c r="A15" s="22">
        <v>12</v>
      </c>
      <c r="B15" s="22" t="s">
        <v>89</v>
      </c>
      <c r="C15" s="22" t="s">
        <v>255</v>
      </c>
      <c r="D15" s="22" t="s">
        <v>257</v>
      </c>
      <c r="E15" s="18"/>
      <c r="F15" s="18"/>
      <c r="G15" s="18"/>
      <c r="H15" s="18"/>
      <c r="I15" s="18"/>
      <c r="J15" s="18"/>
      <c r="K15" s="18"/>
      <c r="L15" s="18"/>
      <c r="M15" s="18"/>
      <c r="N15" s="18"/>
      <c r="O15" s="18"/>
      <c r="P15" s="18"/>
      <c r="Q15" s="19"/>
      <c r="R15" s="18"/>
      <c r="S15" s="22"/>
    </row>
    <row r="16" spans="1:19" x14ac:dyDescent="0.2">
      <c r="A16" s="22">
        <v>13</v>
      </c>
      <c r="B16" s="22" t="s">
        <v>90</v>
      </c>
      <c r="C16" s="22" t="s">
        <v>258</v>
      </c>
      <c r="D16" s="22" t="s">
        <v>256</v>
      </c>
      <c r="E16" s="16"/>
      <c r="F16" s="16"/>
      <c r="G16" s="18"/>
      <c r="H16" s="18"/>
      <c r="I16" s="18"/>
      <c r="J16" s="18"/>
      <c r="K16" s="18"/>
      <c r="L16" s="18"/>
      <c r="M16" s="18"/>
      <c r="N16" s="16"/>
      <c r="O16" s="16"/>
      <c r="P16" s="16"/>
      <c r="Q16" s="19"/>
      <c r="R16" s="18"/>
      <c r="S16" s="22"/>
    </row>
    <row r="17" spans="1:19" x14ac:dyDescent="0.2">
      <c r="A17" s="22">
        <v>14</v>
      </c>
      <c r="B17" s="22" t="s">
        <v>91</v>
      </c>
      <c r="C17" s="22" t="s">
        <v>255</v>
      </c>
      <c r="D17" s="22" t="s">
        <v>257</v>
      </c>
      <c r="E17" s="18"/>
      <c r="F17" s="16"/>
      <c r="G17" s="18"/>
      <c r="H17" s="18"/>
      <c r="I17" s="18"/>
      <c r="J17" s="18"/>
      <c r="K17" s="18"/>
      <c r="L17" s="18"/>
      <c r="M17" s="18"/>
      <c r="N17" s="16"/>
      <c r="O17" s="16"/>
      <c r="P17" s="16"/>
      <c r="Q17" s="19"/>
      <c r="R17" s="18"/>
      <c r="S17" s="22"/>
    </row>
    <row r="18" spans="1:19" x14ac:dyDescent="0.2">
      <c r="A18" s="22">
        <v>15</v>
      </c>
      <c r="B18" s="22" t="s">
        <v>92</v>
      </c>
      <c r="C18" s="22" t="s">
        <v>255</v>
      </c>
      <c r="D18" s="22" t="s">
        <v>257</v>
      </c>
      <c r="E18" s="18"/>
      <c r="F18" s="18"/>
      <c r="G18" s="18"/>
      <c r="H18" s="18"/>
      <c r="I18" s="18"/>
      <c r="J18" s="18"/>
      <c r="K18" s="18"/>
      <c r="L18" s="18"/>
      <c r="M18" s="18"/>
      <c r="N18" s="18"/>
      <c r="O18" s="18"/>
      <c r="P18" s="18"/>
      <c r="Q18" s="18"/>
      <c r="R18" s="18"/>
      <c r="S18" s="22"/>
    </row>
    <row r="19" spans="1:19" x14ac:dyDescent="0.2">
      <c r="A19" s="22">
        <v>16</v>
      </c>
      <c r="B19" s="22" t="s">
        <v>93</v>
      </c>
      <c r="C19" s="22" t="s">
        <v>258</v>
      </c>
      <c r="D19" s="22" t="s">
        <v>256</v>
      </c>
      <c r="E19" s="18"/>
      <c r="F19" s="18"/>
      <c r="G19" s="18"/>
      <c r="H19" s="18"/>
      <c r="I19" s="18"/>
      <c r="J19" s="18"/>
      <c r="K19" s="18"/>
      <c r="L19" s="18"/>
      <c r="M19" s="18"/>
      <c r="N19" s="18"/>
      <c r="O19" s="18"/>
      <c r="P19" s="18"/>
      <c r="Q19" s="18"/>
      <c r="R19" s="18"/>
      <c r="S19" s="22"/>
    </row>
    <row r="20" spans="1:19" ht="32" x14ac:dyDescent="0.2">
      <c r="A20" s="22">
        <v>17</v>
      </c>
      <c r="B20" s="22" t="s">
        <v>94</v>
      </c>
      <c r="C20" s="22" t="s">
        <v>258</v>
      </c>
      <c r="D20" s="22" t="s">
        <v>256</v>
      </c>
      <c r="E20" s="18"/>
      <c r="F20" s="18"/>
      <c r="G20" s="18">
        <v>1</v>
      </c>
      <c r="H20" s="18"/>
      <c r="I20" s="18"/>
      <c r="J20" s="18"/>
      <c r="K20" s="18"/>
      <c r="L20" s="18"/>
      <c r="M20" s="18"/>
      <c r="N20" s="18"/>
      <c r="O20" s="18" t="s">
        <v>233</v>
      </c>
      <c r="P20" s="18" t="s">
        <v>234</v>
      </c>
      <c r="Q20" s="18" t="s">
        <v>226</v>
      </c>
      <c r="R20" s="18" t="s">
        <v>235</v>
      </c>
      <c r="S20" s="22" t="s">
        <v>77</v>
      </c>
    </row>
    <row r="21" spans="1:19" x14ac:dyDescent="0.2">
      <c r="A21" s="22">
        <v>18</v>
      </c>
      <c r="B21" s="22" t="s">
        <v>95</v>
      </c>
      <c r="C21" s="22" t="s">
        <v>255</v>
      </c>
      <c r="D21" s="22" t="s">
        <v>257</v>
      </c>
      <c r="E21" s="18"/>
      <c r="F21" s="18"/>
      <c r="G21" s="18"/>
      <c r="H21" s="18"/>
      <c r="I21" s="18"/>
      <c r="J21" s="18"/>
      <c r="K21" s="18"/>
      <c r="L21" s="18"/>
      <c r="M21" s="18"/>
      <c r="N21" s="18"/>
      <c r="O21" s="18"/>
      <c r="P21" s="18"/>
      <c r="Q21" s="18"/>
      <c r="R21" s="18"/>
      <c r="S21" s="22"/>
    </row>
    <row r="22" spans="1:19" x14ac:dyDescent="0.2">
      <c r="A22" s="22">
        <v>19</v>
      </c>
      <c r="B22" s="22" t="s">
        <v>96</v>
      </c>
      <c r="C22" s="22" t="s">
        <v>255</v>
      </c>
      <c r="D22" s="22" t="s">
        <v>262</v>
      </c>
      <c r="E22" s="18"/>
      <c r="F22" s="18"/>
      <c r="G22" s="18"/>
      <c r="H22" s="18"/>
      <c r="I22" s="18"/>
      <c r="J22" s="18"/>
      <c r="K22" s="18"/>
      <c r="L22" s="18"/>
      <c r="M22" s="18"/>
      <c r="N22" s="18"/>
      <c r="O22" s="18"/>
      <c r="P22" s="18"/>
      <c r="Q22" s="18"/>
      <c r="R22" s="18"/>
      <c r="S22" s="22"/>
    </row>
    <row r="23" spans="1:19" x14ac:dyDescent="0.2">
      <c r="A23" s="22">
        <v>20</v>
      </c>
      <c r="B23" s="22" t="s">
        <v>97</v>
      </c>
      <c r="C23" s="22" t="s">
        <v>255</v>
      </c>
      <c r="D23" s="22" t="s">
        <v>257</v>
      </c>
      <c r="E23" s="18"/>
      <c r="F23" s="18"/>
      <c r="G23" s="18"/>
      <c r="H23" s="18"/>
      <c r="I23" s="18"/>
      <c r="J23" s="18"/>
      <c r="K23" s="18"/>
      <c r="L23" s="18"/>
      <c r="M23" s="18"/>
      <c r="N23" s="18"/>
      <c r="O23" s="18"/>
      <c r="P23" s="18"/>
      <c r="Q23" s="18"/>
      <c r="R23" s="18"/>
      <c r="S23" s="22"/>
    </row>
    <row r="24" spans="1:19" x14ac:dyDescent="0.2">
      <c r="A24" s="22">
        <v>21</v>
      </c>
      <c r="B24" s="22" t="s">
        <v>98</v>
      </c>
      <c r="C24" s="22" t="s">
        <v>255</v>
      </c>
      <c r="D24" s="22" t="s">
        <v>259</v>
      </c>
      <c r="E24" s="18"/>
      <c r="F24" s="18"/>
      <c r="G24" s="18"/>
      <c r="H24" s="18"/>
      <c r="I24" s="18"/>
      <c r="J24" s="18"/>
      <c r="K24" s="18"/>
      <c r="L24" s="18"/>
      <c r="M24" s="18"/>
      <c r="N24" s="18"/>
      <c r="O24" s="18"/>
      <c r="P24" s="18"/>
      <c r="Q24" s="18"/>
      <c r="R24" s="18"/>
      <c r="S24" s="22"/>
    </row>
    <row r="25" spans="1:19" ht="80" x14ac:dyDescent="0.2">
      <c r="A25" s="22">
        <v>22</v>
      </c>
      <c r="B25" s="22" t="s">
        <v>99</v>
      </c>
      <c r="C25" s="22" t="s">
        <v>258</v>
      </c>
      <c r="D25" s="22" t="s">
        <v>263</v>
      </c>
      <c r="E25" s="18"/>
      <c r="F25" s="18"/>
      <c r="G25" s="18"/>
      <c r="H25" s="18">
        <v>1</v>
      </c>
      <c r="I25" s="18" t="s">
        <v>236</v>
      </c>
      <c r="J25" s="18"/>
      <c r="K25" s="18"/>
      <c r="L25" s="18"/>
      <c r="M25" s="18"/>
      <c r="N25" s="18"/>
      <c r="O25" s="18" t="s">
        <v>237</v>
      </c>
      <c r="P25" s="18" t="s">
        <v>238</v>
      </c>
      <c r="Q25" s="18" t="s">
        <v>226</v>
      </c>
      <c r="R25" s="18" t="s">
        <v>239</v>
      </c>
      <c r="S25" s="22" t="s">
        <v>76</v>
      </c>
    </row>
    <row r="26" spans="1:19" x14ac:dyDescent="0.2">
      <c r="A26" s="22">
        <v>23</v>
      </c>
      <c r="B26" s="22" t="s">
        <v>100</v>
      </c>
      <c r="C26" s="22" t="s">
        <v>255</v>
      </c>
      <c r="D26" s="22" t="s">
        <v>257</v>
      </c>
      <c r="E26" s="18"/>
      <c r="F26" s="18"/>
      <c r="G26" s="18"/>
      <c r="H26" s="18"/>
      <c r="I26" s="18"/>
      <c r="J26" s="18"/>
      <c r="K26" s="18"/>
      <c r="L26" s="18"/>
      <c r="M26" s="18"/>
      <c r="N26" s="18"/>
      <c r="O26" s="18"/>
      <c r="P26" s="18"/>
      <c r="Q26" s="18"/>
      <c r="R26" s="18"/>
      <c r="S26" s="22"/>
    </row>
    <row r="27" spans="1:19" x14ac:dyDescent="0.2">
      <c r="A27" s="22">
        <v>24</v>
      </c>
      <c r="B27" s="22" t="s">
        <v>101</v>
      </c>
      <c r="C27" s="22" t="s">
        <v>255</v>
      </c>
      <c r="D27" s="22" t="s">
        <v>257</v>
      </c>
      <c r="E27" s="18"/>
      <c r="F27" s="18"/>
      <c r="G27" s="18"/>
      <c r="H27" s="18"/>
      <c r="I27" s="18"/>
      <c r="J27" s="18"/>
      <c r="K27" s="18"/>
      <c r="L27" s="18"/>
      <c r="M27" s="18"/>
      <c r="N27" s="18"/>
      <c r="O27" s="18"/>
      <c r="P27" s="18"/>
      <c r="Q27" s="18"/>
      <c r="R27" s="18"/>
      <c r="S27" s="22"/>
    </row>
    <row r="28" spans="1:19" x14ac:dyDescent="0.2">
      <c r="A28" s="22">
        <v>25</v>
      </c>
      <c r="B28" s="22" t="s">
        <v>102</v>
      </c>
      <c r="C28" s="22" t="s">
        <v>255</v>
      </c>
      <c r="D28" s="22" t="s">
        <v>254</v>
      </c>
      <c r="E28" s="18"/>
      <c r="F28" s="18"/>
      <c r="G28" s="18"/>
      <c r="H28" s="18"/>
      <c r="I28" s="18"/>
      <c r="J28" s="18"/>
      <c r="K28" s="18"/>
      <c r="L28" s="18"/>
      <c r="M28" s="18"/>
      <c r="N28" s="18"/>
      <c r="O28" s="18"/>
      <c r="P28" s="18"/>
      <c r="Q28" s="18"/>
      <c r="R28" s="18"/>
      <c r="S28" s="22"/>
    </row>
    <row r="29" spans="1:19" x14ac:dyDescent="0.2">
      <c r="A29" s="22">
        <v>26</v>
      </c>
      <c r="B29" s="22" t="s">
        <v>103</v>
      </c>
      <c r="C29" s="22" t="s">
        <v>255</v>
      </c>
      <c r="D29" s="22" t="s">
        <v>259</v>
      </c>
      <c r="E29" s="18"/>
      <c r="F29" s="18"/>
      <c r="G29" s="18"/>
      <c r="H29" s="18"/>
      <c r="I29" s="18"/>
      <c r="J29" s="18"/>
      <c r="K29" s="18"/>
      <c r="L29" s="18"/>
      <c r="M29" s="18"/>
      <c r="N29" s="18"/>
      <c r="O29" s="18"/>
      <c r="P29" s="18"/>
      <c r="Q29" s="18"/>
      <c r="R29" s="18"/>
      <c r="S29" s="22"/>
    </row>
    <row r="30" spans="1:19" x14ac:dyDescent="0.2">
      <c r="A30" s="22">
        <v>27</v>
      </c>
      <c r="B30" s="22" t="s">
        <v>104</v>
      </c>
      <c r="C30" s="22" t="s">
        <v>255</v>
      </c>
      <c r="D30" s="22" t="s">
        <v>261</v>
      </c>
      <c r="E30" s="18"/>
      <c r="F30" s="18"/>
      <c r="G30" s="18"/>
      <c r="H30" s="18"/>
      <c r="I30" s="18"/>
      <c r="J30" s="18"/>
      <c r="K30" s="18"/>
      <c r="L30" s="18"/>
      <c r="M30" s="18"/>
      <c r="N30" s="18"/>
      <c r="O30" s="18"/>
      <c r="P30" s="18"/>
      <c r="Q30" s="18"/>
      <c r="R30" s="18"/>
      <c r="S30" s="22"/>
    </row>
    <row r="31" spans="1:19" x14ac:dyDescent="0.2">
      <c r="A31" s="22">
        <v>28</v>
      </c>
      <c r="B31" s="22" t="s">
        <v>105</v>
      </c>
      <c r="C31" s="22" t="s">
        <v>258</v>
      </c>
      <c r="D31" s="22" t="s">
        <v>259</v>
      </c>
      <c r="E31" s="18"/>
      <c r="F31" s="18"/>
      <c r="G31" s="18"/>
      <c r="H31" s="18"/>
      <c r="I31" s="18"/>
      <c r="J31" s="18"/>
      <c r="K31" s="18"/>
      <c r="L31" s="18"/>
      <c r="M31" s="18"/>
      <c r="N31" s="18"/>
      <c r="O31" s="18"/>
      <c r="P31" s="18"/>
      <c r="Q31" s="18"/>
      <c r="R31" s="18"/>
      <c r="S31" s="22"/>
    </row>
    <row r="32" spans="1:19" x14ac:dyDescent="0.2">
      <c r="A32" s="22">
        <v>29</v>
      </c>
      <c r="B32" s="22" t="s">
        <v>106</v>
      </c>
      <c r="C32" s="22" t="s">
        <v>258</v>
      </c>
      <c r="D32" s="22" t="s">
        <v>256</v>
      </c>
      <c r="E32" s="18"/>
      <c r="F32" s="18"/>
      <c r="G32" s="18"/>
      <c r="H32" s="18"/>
      <c r="I32" s="18"/>
      <c r="J32" s="18"/>
      <c r="K32" s="18"/>
      <c r="L32" s="18"/>
      <c r="M32" s="18"/>
      <c r="N32" s="18"/>
      <c r="O32" s="18"/>
      <c r="P32" s="18"/>
      <c r="Q32" s="18"/>
      <c r="R32" s="18"/>
      <c r="S32" s="22"/>
    </row>
    <row r="33" spans="1:19" x14ac:dyDescent="0.2">
      <c r="A33" s="22">
        <v>30</v>
      </c>
      <c r="B33" s="22" t="s">
        <v>107</v>
      </c>
      <c r="C33" s="22" t="s">
        <v>255</v>
      </c>
      <c r="D33" s="22" t="s">
        <v>264</v>
      </c>
      <c r="E33" s="18"/>
      <c r="F33" s="18"/>
      <c r="G33" s="18"/>
      <c r="H33" s="18"/>
      <c r="I33" s="18"/>
      <c r="J33" s="18"/>
      <c r="K33" s="18"/>
      <c r="L33" s="18"/>
      <c r="M33" s="18"/>
      <c r="N33" s="18"/>
      <c r="O33" s="18"/>
      <c r="P33" s="18"/>
      <c r="Q33" s="18"/>
      <c r="R33" s="18"/>
      <c r="S33" s="22"/>
    </row>
    <row r="34" spans="1:19" x14ac:dyDescent="0.2">
      <c r="A34" s="22">
        <v>31</v>
      </c>
      <c r="B34" s="22" t="s">
        <v>108</v>
      </c>
      <c r="C34" s="22" t="s">
        <v>255</v>
      </c>
      <c r="D34" s="22" t="s">
        <v>256</v>
      </c>
      <c r="E34" s="18"/>
      <c r="F34" s="18"/>
      <c r="G34" s="18"/>
      <c r="H34" s="18"/>
      <c r="I34" s="16"/>
      <c r="J34" s="18"/>
      <c r="K34" s="18"/>
      <c r="L34" s="18"/>
      <c r="M34" s="18"/>
      <c r="N34" s="16"/>
      <c r="O34" s="16"/>
      <c r="P34" s="16"/>
      <c r="Q34" s="19"/>
      <c r="R34" s="20"/>
      <c r="S34" s="22"/>
    </row>
    <row r="35" spans="1:19" x14ac:dyDescent="0.2">
      <c r="A35" s="22">
        <v>32</v>
      </c>
      <c r="B35" s="22" t="s">
        <v>109</v>
      </c>
      <c r="C35" s="22" t="s">
        <v>255</v>
      </c>
      <c r="D35" s="22" t="s">
        <v>261</v>
      </c>
      <c r="E35" s="18"/>
      <c r="F35" s="18"/>
      <c r="G35" s="18"/>
      <c r="H35" s="18"/>
      <c r="I35" s="18"/>
      <c r="J35" s="18"/>
      <c r="K35" s="18"/>
      <c r="L35" s="18"/>
      <c r="M35" s="18"/>
      <c r="N35" s="18"/>
      <c r="O35" s="18"/>
      <c r="P35" s="18"/>
      <c r="Q35" s="19"/>
      <c r="R35" s="20"/>
      <c r="S35" s="22"/>
    </row>
    <row r="36" spans="1:19" x14ac:dyDescent="0.2">
      <c r="A36" s="22">
        <v>33</v>
      </c>
      <c r="B36" s="22" t="s">
        <v>110</v>
      </c>
      <c r="C36" s="22" t="s">
        <v>255</v>
      </c>
      <c r="D36" s="22" t="s">
        <v>256</v>
      </c>
      <c r="E36" s="18"/>
      <c r="F36" s="18"/>
      <c r="G36" s="18"/>
      <c r="H36" s="18"/>
      <c r="I36" s="18"/>
      <c r="J36" s="18"/>
      <c r="K36" s="18"/>
      <c r="L36" s="18"/>
      <c r="M36" s="18"/>
      <c r="N36" s="18"/>
      <c r="O36" s="18"/>
      <c r="P36" s="18"/>
      <c r="Q36" s="19"/>
      <c r="R36" s="20"/>
      <c r="S36" s="22"/>
    </row>
    <row r="37" spans="1:19" x14ac:dyDescent="0.2">
      <c r="A37" s="22">
        <v>34</v>
      </c>
      <c r="B37" s="22" t="s">
        <v>111</v>
      </c>
      <c r="C37" s="22" t="s">
        <v>255</v>
      </c>
      <c r="D37" s="22" t="s">
        <v>265</v>
      </c>
      <c r="E37" s="18"/>
      <c r="F37" s="18"/>
      <c r="G37" s="18"/>
      <c r="H37" s="18"/>
      <c r="I37" s="18"/>
      <c r="J37" s="18"/>
      <c r="K37" s="18"/>
      <c r="L37" s="18"/>
      <c r="M37" s="18"/>
      <c r="N37" s="18"/>
      <c r="O37" s="18"/>
      <c r="P37" s="18"/>
      <c r="Q37" s="19"/>
      <c r="R37" s="20"/>
      <c r="S37" s="22"/>
    </row>
    <row r="38" spans="1:19" x14ac:dyDescent="0.2">
      <c r="A38" s="22">
        <v>35</v>
      </c>
      <c r="B38" s="22" t="s">
        <v>112</v>
      </c>
      <c r="C38" s="22" t="s">
        <v>255</v>
      </c>
      <c r="D38" s="22" t="s">
        <v>261</v>
      </c>
      <c r="E38" s="18"/>
      <c r="F38" s="18"/>
      <c r="G38" s="18"/>
      <c r="H38" s="18"/>
      <c r="I38" s="18"/>
      <c r="J38" s="18"/>
      <c r="K38" s="18"/>
      <c r="L38" s="18"/>
      <c r="M38" s="18"/>
      <c r="N38" s="18"/>
      <c r="O38" s="18"/>
      <c r="P38" s="18"/>
      <c r="Q38" s="19"/>
      <c r="R38" s="20"/>
      <c r="S38" s="22"/>
    </row>
    <row r="39" spans="1:19" x14ac:dyDescent="0.2">
      <c r="A39" s="22">
        <v>36</v>
      </c>
      <c r="B39" s="22" t="s">
        <v>113</v>
      </c>
      <c r="C39" s="22" t="s">
        <v>258</v>
      </c>
      <c r="D39" s="22" t="s">
        <v>259</v>
      </c>
      <c r="E39" s="18"/>
      <c r="F39" s="18"/>
      <c r="G39" s="18"/>
      <c r="H39" s="18"/>
      <c r="I39" s="18"/>
      <c r="J39" s="18"/>
      <c r="K39" s="18"/>
      <c r="L39" s="18"/>
      <c r="M39" s="18"/>
      <c r="N39" s="18"/>
      <c r="O39" s="18"/>
      <c r="P39" s="18"/>
      <c r="Q39" s="19"/>
      <c r="R39" s="20"/>
      <c r="S39" s="22"/>
    </row>
    <row r="40" spans="1:19" x14ac:dyDescent="0.2">
      <c r="A40" s="22">
        <v>37</v>
      </c>
      <c r="B40" s="22" t="s">
        <v>114</v>
      </c>
      <c r="C40" s="22" t="s">
        <v>255</v>
      </c>
      <c r="D40" s="22" t="s">
        <v>259</v>
      </c>
      <c r="E40" s="18"/>
      <c r="F40" s="18"/>
      <c r="G40" s="18"/>
      <c r="H40" s="18"/>
      <c r="I40" s="18"/>
      <c r="J40" s="18"/>
      <c r="K40" s="18"/>
      <c r="L40" s="18"/>
      <c r="M40" s="18"/>
      <c r="N40" s="18"/>
      <c r="O40" s="18"/>
      <c r="P40" s="18"/>
      <c r="Q40" s="19"/>
      <c r="R40" s="20"/>
      <c r="S40" s="22"/>
    </row>
    <row r="41" spans="1:19" x14ac:dyDescent="0.2">
      <c r="A41" s="22">
        <v>38</v>
      </c>
      <c r="B41" s="22" t="s">
        <v>115</v>
      </c>
      <c r="C41" s="22" t="s">
        <v>255</v>
      </c>
      <c r="D41" s="22" t="s">
        <v>257</v>
      </c>
      <c r="E41" s="18"/>
      <c r="F41" s="16"/>
      <c r="G41" s="18"/>
      <c r="H41" s="18"/>
      <c r="I41" s="18"/>
      <c r="J41" s="18"/>
      <c r="K41" s="18"/>
      <c r="L41" s="18"/>
      <c r="M41" s="18"/>
      <c r="N41" s="16"/>
      <c r="O41" s="16"/>
      <c r="P41" s="16"/>
      <c r="Q41" s="19"/>
      <c r="R41" s="20"/>
      <c r="S41" s="22"/>
    </row>
    <row r="42" spans="1:19" x14ac:dyDescent="0.2">
      <c r="A42" s="22">
        <v>39</v>
      </c>
      <c r="B42" s="22" t="s">
        <v>116</v>
      </c>
      <c r="C42" s="22" t="s">
        <v>255</v>
      </c>
      <c r="D42" s="22" t="s">
        <v>259</v>
      </c>
      <c r="E42" s="18"/>
      <c r="F42" s="18"/>
      <c r="G42" s="18"/>
      <c r="H42" s="18"/>
      <c r="I42" s="18"/>
      <c r="J42" s="18"/>
      <c r="K42" s="18"/>
      <c r="L42" s="18"/>
      <c r="M42" s="18"/>
      <c r="N42" s="18"/>
      <c r="O42" s="18"/>
      <c r="P42" s="18"/>
      <c r="Q42" s="19"/>
      <c r="R42" s="20"/>
      <c r="S42" s="22"/>
    </row>
    <row r="43" spans="1:19" x14ac:dyDescent="0.2">
      <c r="A43" s="22">
        <v>40</v>
      </c>
      <c r="B43" s="22" t="s">
        <v>117</v>
      </c>
      <c r="C43" s="22" t="s">
        <v>258</v>
      </c>
      <c r="D43" s="22" t="s">
        <v>256</v>
      </c>
      <c r="E43" s="18"/>
      <c r="F43" s="18"/>
      <c r="G43" s="18"/>
      <c r="H43" s="18"/>
      <c r="I43" s="18"/>
      <c r="J43" s="16"/>
      <c r="K43" s="16"/>
      <c r="L43" s="16"/>
      <c r="M43" s="16"/>
      <c r="N43" s="16"/>
      <c r="O43" s="16"/>
      <c r="P43" s="16"/>
      <c r="Q43" s="19"/>
      <c r="R43" s="20"/>
      <c r="S43" s="22"/>
    </row>
    <row r="44" spans="1:19" ht="29" x14ac:dyDescent="0.2">
      <c r="A44" s="22">
        <v>41</v>
      </c>
      <c r="B44" s="22" t="s">
        <v>118</v>
      </c>
      <c r="C44" s="22" t="s">
        <v>258</v>
      </c>
      <c r="D44" s="22" t="s">
        <v>262</v>
      </c>
      <c r="E44" s="18"/>
      <c r="F44" s="18"/>
      <c r="G44" s="16"/>
      <c r="H44" s="18">
        <v>1</v>
      </c>
      <c r="I44" s="18"/>
      <c r="J44" s="18"/>
      <c r="K44" s="18"/>
      <c r="L44" s="18"/>
      <c r="M44" s="18"/>
      <c r="N44" s="16"/>
      <c r="O44" s="16" t="s">
        <v>240</v>
      </c>
      <c r="P44" s="16" t="s">
        <v>241</v>
      </c>
      <c r="Q44" s="19" t="s">
        <v>226</v>
      </c>
      <c r="R44" s="20" t="s">
        <v>242</v>
      </c>
      <c r="S44" s="22" t="s">
        <v>243</v>
      </c>
    </row>
    <row r="45" spans="1:19" x14ac:dyDescent="0.2">
      <c r="A45" s="22">
        <v>42</v>
      </c>
      <c r="B45" s="22" t="s">
        <v>119</v>
      </c>
      <c r="C45" s="22" t="s">
        <v>255</v>
      </c>
      <c r="D45" s="22" t="s">
        <v>266</v>
      </c>
      <c r="E45" s="18"/>
      <c r="F45" s="18"/>
      <c r="G45" s="18"/>
      <c r="H45" s="18"/>
      <c r="I45" s="18"/>
      <c r="J45" s="18"/>
      <c r="K45" s="18"/>
      <c r="L45" s="18"/>
      <c r="M45" s="18"/>
      <c r="N45" s="18"/>
      <c r="O45" s="18"/>
      <c r="P45" s="18"/>
      <c r="Q45" s="18"/>
      <c r="R45" s="18"/>
      <c r="S45" s="22"/>
    </row>
    <row r="46" spans="1:19" x14ac:dyDescent="0.2">
      <c r="A46" s="22">
        <v>43</v>
      </c>
      <c r="B46" s="22" t="s">
        <v>120</v>
      </c>
      <c r="C46" s="22" t="s">
        <v>255</v>
      </c>
      <c r="D46" s="22" t="s">
        <v>259</v>
      </c>
      <c r="E46" s="18"/>
      <c r="F46" s="18"/>
      <c r="G46" s="18"/>
      <c r="H46" s="18"/>
      <c r="I46" s="18"/>
      <c r="J46" s="18"/>
      <c r="K46" s="18"/>
      <c r="L46" s="18"/>
      <c r="M46" s="18"/>
      <c r="N46" s="18"/>
      <c r="O46" s="18"/>
      <c r="P46" s="18"/>
      <c r="Q46" s="18"/>
      <c r="R46" s="18"/>
      <c r="S46" s="22"/>
    </row>
    <row r="47" spans="1:19" x14ac:dyDescent="0.2">
      <c r="A47" s="22">
        <v>44</v>
      </c>
      <c r="B47" s="22" t="s">
        <v>121</v>
      </c>
      <c r="C47" s="22" t="s">
        <v>255</v>
      </c>
      <c r="D47" s="22" t="s">
        <v>260</v>
      </c>
      <c r="E47" s="18"/>
      <c r="F47" s="18"/>
      <c r="G47" s="18"/>
      <c r="H47" s="18"/>
      <c r="I47" s="18"/>
      <c r="J47" s="18"/>
      <c r="K47" s="18"/>
      <c r="L47" s="18"/>
      <c r="M47" s="18"/>
      <c r="N47" s="18"/>
      <c r="O47" s="18"/>
      <c r="P47" s="18"/>
      <c r="Q47" s="18"/>
      <c r="R47" s="18"/>
      <c r="S47" s="22"/>
    </row>
    <row r="48" spans="1:19" x14ac:dyDescent="0.2">
      <c r="A48" s="22">
        <v>45</v>
      </c>
      <c r="B48" s="22" t="s">
        <v>105</v>
      </c>
      <c r="C48" s="22" t="s">
        <v>258</v>
      </c>
      <c r="D48" s="22" t="s">
        <v>259</v>
      </c>
      <c r="E48" s="18"/>
      <c r="F48" s="18"/>
      <c r="G48" s="18"/>
      <c r="H48" s="18"/>
      <c r="I48" s="18"/>
      <c r="J48" s="18"/>
      <c r="K48" s="18"/>
      <c r="L48" s="18"/>
      <c r="M48" s="18"/>
      <c r="N48" s="18"/>
      <c r="O48" s="18"/>
      <c r="P48" s="18"/>
      <c r="Q48" s="18"/>
      <c r="R48" s="18"/>
      <c r="S48" s="22"/>
    </row>
    <row r="49" spans="1:19" x14ac:dyDescent="0.2">
      <c r="A49" s="22">
        <v>46</v>
      </c>
      <c r="B49" s="22" t="s">
        <v>122</v>
      </c>
      <c r="C49" s="22" t="s">
        <v>258</v>
      </c>
      <c r="D49" s="22" t="s">
        <v>262</v>
      </c>
      <c r="E49" s="18"/>
      <c r="F49" s="18"/>
      <c r="G49" s="18"/>
      <c r="H49" s="18"/>
      <c r="I49" s="18"/>
      <c r="J49" s="18"/>
      <c r="K49" s="18"/>
      <c r="L49" s="18"/>
      <c r="M49" s="18"/>
      <c r="N49" s="18"/>
      <c r="O49" s="18"/>
      <c r="P49" s="18"/>
      <c r="Q49" s="18"/>
      <c r="R49" s="18"/>
      <c r="S49" s="22"/>
    </row>
    <row r="50" spans="1:19" x14ac:dyDescent="0.2">
      <c r="A50" s="22">
        <v>47</v>
      </c>
      <c r="B50" s="40" t="s">
        <v>66</v>
      </c>
      <c r="C50" s="22" t="s">
        <v>255</v>
      </c>
      <c r="D50" s="22" t="s">
        <v>257</v>
      </c>
      <c r="E50" s="18"/>
      <c r="F50" s="18"/>
      <c r="G50" s="18"/>
      <c r="H50" s="18"/>
      <c r="I50" s="18"/>
      <c r="J50" s="18"/>
      <c r="K50" s="18"/>
      <c r="L50" s="18"/>
      <c r="M50" s="18"/>
      <c r="N50" s="18"/>
      <c r="O50" s="18"/>
      <c r="P50" s="18"/>
      <c r="Q50" s="18"/>
      <c r="R50" s="18"/>
      <c r="S50" s="22"/>
    </row>
    <row r="51" spans="1:19" x14ac:dyDescent="0.2">
      <c r="A51" s="22">
        <v>48</v>
      </c>
      <c r="B51" s="22" t="s">
        <v>123</v>
      </c>
      <c r="C51" s="22" t="s">
        <v>255</v>
      </c>
      <c r="D51" s="22" t="s">
        <v>259</v>
      </c>
      <c r="E51" s="18"/>
      <c r="F51" s="18"/>
      <c r="G51" s="18"/>
      <c r="H51" s="18"/>
      <c r="I51" s="18"/>
      <c r="J51" s="18"/>
      <c r="K51" s="18"/>
      <c r="L51" s="18"/>
      <c r="M51" s="18"/>
      <c r="N51" s="18"/>
      <c r="O51" s="18"/>
      <c r="P51" s="18"/>
      <c r="Q51" s="18"/>
      <c r="R51" s="18"/>
      <c r="S51" s="22"/>
    </row>
    <row r="52" spans="1:19" x14ac:dyDescent="0.2">
      <c r="A52" s="22">
        <v>49</v>
      </c>
      <c r="B52" s="22" t="s">
        <v>124</v>
      </c>
      <c r="C52" s="22" t="s">
        <v>255</v>
      </c>
      <c r="D52" s="22" t="s">
        <v>266</v>
      </c>
      <c r="E52" s="18"/>
      <c r="F52" s="18"/>
      <c r="G52" s="18"/>
      <c r="H52" s="18"/>
      <c r="I52" s="18"/>
      <c r="J52" s="18"/>
      <c r="K52" s="18"/>
      <c r="L52" s="18"/>
      <c r="M52" s="18"/>
      <c r="N52" s="18"/>
      <c r="O52" s="18"/>
      <c r="P52" s="18"/>
      <c r="Q52" s="18"/>
      <c r="R52" s="18"/>
      <c r="S52" s="22"/>
    </row>
    <row r="53" spans="1:19" x14ac:dyDescent="0.2">
      <c r="A53" s="22">
        <v>50</v>
      </c>
      <c r="B53" s="22" t="s">
        <v>125</v>
      </c>
      <c r="C53" s="22" t="s">
        <v>255</v>
      </c>
      <c r="D53" s="22" t="s">
        <v>265</v>
      </c>
      <c r="E53" s="18"/>
      <c r="F53" s="18"/>
      <c r="G53" s="18"/>
      <c r="H53" s="18"/>
      <c r="I53" s="16"/>
      <c r="J53" s="18"/>
      <c r="K53" s="18"/>
      <c r="L53" s="18"/>
      <c r="M53" s="18"/>
      <c r="N53" s="16"/>
      <c r="O53" s="16"/>
      <c r="P53" s="16"/>
      <c r="Q53" s="19"/>
      <c r="R53" s="20"/>
      <c r="S53" s="22"/>
    </row>
    <row r="54" spans="1:19" x14ac:dyDescent="0.2">
      <c r="A54" s="22">
        <v>51</v>
      </c>
      <c r="B54" s="22" t="s">
        <v>126</v>
      </c>
      <c r="C54" s="22" t="s">
        <v>258</v>
      </c>
      <c r="D54" s="22" t="s">
        <v>259</v>
      </c>
      <c r="E54" s="18"/>
      <c r="F54" s="18"/>
      <c r="G54" s="18"/>
      <c r="H54" s="18"/>
      <c r="I54" s="16"/>
      <c r="J54" s="16"/>
      <c r="K54" s="16"/>
      <c r="L54" s="16"/>
      <c r="M54" s="16"/>
      <c r="N54" s="16"/>
      <c r="O54" s="16"/>
      <c r="P54" s="16"/>
      <c r="Q54" s="19"/>
      <c r="R54" s="20"/>
      <c r="S54" s="22"/>
    </row>
    <row r="55" spans="1:19" x14ac:dyDescent="0.2">
      <c r="A55" s="22">
        <v>52</v>
      </c>
      <c r="B55" s="22" t="s">
        <v>127</v>
      </c>
      <c r="C55" s="22" t="s">
        <v>258</v>
      </c>
      <c r="D55" s="22" t="s">
        <v>261</v>
      </c>
      <c r="E55" s="18"/>
      <c r="F55" s="18"/>
      <c r="G55" s="18"/>
      <c r="H55" s="18"/>
      <c r="I55" s="18"/>
      <c r="J55" s="18"/>
      <c r="K55" s="18"/>
      <c r="L55" s="18"/>
      <c r="M55" s="18"/>
      <c r="N55" s="18"/>
      <c r="O55" s="18"/>
      <c r="P55" s="18"/>
      <c r="Q55" s="18"/>
      <c r="R55" s="18"/>
      <c r="S55" s="22"/>
    </row>
    <row r="56" spans="1:19" x14ac:dyDescent="0.2">
      <c r="A56" s="22">
        <v>53</v>
      </c>
      <c r="B56" s="22" t="s">
        <v>128</v>
      </c>
      <c r="C56" s="22" t="s">
        <v>255</v>
      </c>
      <c r="D56" s="22" t="s">
        <v>256</v>
      </c>
      <c r="E56" s="18"/>
      <c r="F56" s="18"/>
      <c r="G56" s="18"/>
      <c r="H56" s="18"/>
      <c r="I56" s="18"/>
      <c r="J56" s="18"/>
      <c r="K56" s="18"/>
      <c r="L56" s="18"/>
      <c r="M56" s="18"/>
      <c r="N56" s="18"/>
      <c r="O56" s="18"/>
      <c r="P56" s="18"/>
      <c r="Q56" s="18"/>
      <c r="R56" s="18"/>
      <c r="S56" s="22"/>
    </row>
    <row r="57" spans="1:19" x14ac:dyDescent="0.2">
      <c r="A57" s="22">
        <v>54</v>
      </c>
      <c r="B57" s="22" t="s">
        <v>129</v>
      </c>
      <c r="C57" s="22" t="s">
        <v>253</v>
      </c>
      <c r="D57" s="22" t="s">
        <v>261</v>
      </c>
      <c r="E57" s="18"/>
      <c r="F57" s="18"/>
      <c r="G57" s="18"/>
      <c r="H57" s="18"/>
      <c r="I57" s="18"/>
      <c r="J57" s="18"/>
      <c r="K57" s="18"/>
      <c r="L57" s="18"/>
      <c r="M57" s="18"/>
      <c r="N57" s="18"/>
      <c r="O57" s="18"/>
      <c r="P57" s="18"/>
      <c r="Q57" s="18"/>
      <c r="R57" s="18"/>
      <c r="S57" s="22"/>
    </row>
    <row r="58" spans="1:19" x14ac:dyDescent="0.2">
      <c r="A58" s="22">
        <v>55</v>
      </c>
      <c r="B58" s="22" t="s">
        <v>130</v>
      </c>
      <c r="C58" s="22" t="s">
        <v>255</v>
      </c>
      <c r="D58" s="22" t="s">
        <v>259</v>
      </c>
      <c r="E58" s="18"/>
      <c r="F58" s="18"/>
      <c r="G58" s="18"/>
      <c r="H58" s="18"/>
      <c r="I58" s="18"/>
      <c r="J58" s="18"/>
      <c r="K58" s="18"/>
      <c r="L58" s="18"/>
      <c r="M58" s="18"/>
      <c r="N58" s="18"/>
      <c r="O58" s="18"/>
      <c r="P58" s="18"/>
      <c r="Q58" s="18"/>
      <c r="R58" s="18"/>
      <c r="S58" s="22"/>
    </row>
    <row r="59" spans="1:19" x14ac:dyDescent="0.2">
      <c r="A59" s="22">
        <v>56</v>
      </c>
      <c r="B59" s="22" t="s">
        <v>131</v>
      </c>
      <c r="C59" s="22" t="s">
        <v>253</v>
      </c>
      <c r="D59" s="22" t="s">
        <v>262</v>
      </c>
      <c r="E59" s="18"/>
      <c r="F59" s="18"/>
      <c r="G59" s="18"/>
      <c r="H59" s="18"/>
      <c r="I59" s="18"/>
      <c r="J59" s="18"/>
      <c r="K59" s="18"/>
      <c r="L59" s="18"/>
      <c r="M59" s="18"/>
      <c r="N59" s="18"/>
      <c r="O59" s="18"/>
      <c r="P59" s="18"/>
      <c r="Q59" s="18"/>
      <c r="R59" s="18"/>
      <c r="S59" s="22"/>
    </row>
    <row r="60" spans="1:19" x14ac:dyDescent="0.2">
      <c r="A60" s="22">
        <v>57</v>
      </c>
      <c r="B60" s="22" t="s">
        <v>132</v>
      </c>
      <c r="C60" s="22" t="s">
        <v>258</v>
      </c>
      <c r="D60" s="22" t="s">
        <v>256</v>
      </c>
      <c r="E60" s="18"/>
      <c r="F60" s="18"/>
      <c r="G60" s="18"/>
      <c r="H60" s="18"/>
      <c r="I60" s="18"/>
      <c r="J60" s="18"/>
      <c r="K60" s="18"/>
      <c r="L60" s="18"/>
      <c r="M60" s="18"/>
      <c r="N60" s="18"/>
      <c r="O60" s="18"/>
      <c r="P60" s="18"/>
      <c r="Q60" s="18"/>
      <c r="R60" s="18"/>
      <c r="S60" s="22"/>
    </row>
    <row r="61" spans="1:19" x14ac:dyDescent="0.2">
      <c r="A61" s="22">
        <v>58</v>
      </c>
      <c r="B61" s="22" t="s">
        <v>133</v>
      </c>
      <c r="C61" s="22" t="s">
        <v>255</v>
      </c>
      <c r="D61" s="22" t="s">
        <v>266</v>
      </c>
      <c r="E61" s="18"/>
      <c r="F61" s="18"/>
      <c r="G61" s="18"/>
      <c r="H61" s="18"/>
      <c r="I61" s="18"/>
      <c r="J61" s="18"/>
      <c r="K61" s="18"/>
      <c r="L61" s="18"/>
      <c r="M61" s="18"/>
      <c r="N61" s="18"/>
      <c r="O61" s="18"/>
      <c r="P61" s="18"/>
      <c r="Q61" s="18"/>
      <c r="R61" s="18"/>
      <c r="S61" s="22"/>
    </row>
    <row r="62" spans="1:19" x14ac:dyDescent="0.2">
      <c r="A62" s="22">
        <v>59</v>
      </c>
      <c r="B62" s="22" t="s">
        <v>134</v>
      </c>
      <c r="C62" s="22" t="s">
        <v>258</v>
      </c>
      <c r="D62" s="22" t="s">
        <v>261</v>
      </c>
      <c r="E62" s="18"/>
      <c r="F62" s="18"/>
      <c r="G62" s="18"/>
      <c r="H62" s="18"/>
      <c r="I62" s="18"/>
      <c r="J62" s="18"/>
      <c r="K62" s="18"/>
      <c r="L62" s="18"/>
      <c r="M62" s="18"/>
      <c r="N62" s="18"/>
      <c r="O62" s="18"/>
      <c r="P62" s="18"/>
      <c r="Q62" s="18"/>
      <c r="R62" s="18"/>
      <c r="S62" s="22"/>
    </row>
    <row r="63" spans="1:19" x14ac:dyDescent="0.2">
      <c r="A63" s="22">
        <v>60</v>
      </c>
      <c r="B63" s="41" t="s">
        <v>135</v>
      </c>
      <c r="C63" s="22" t="s">
        <v>258</v>
      </c>
      <c r="D63" s="22" t="s">
        <v>259</v>
      </c>
      <c r="E63" s="18"/>
      <c r="F63" s="18"/>
      <c r="G63" s="18"/>
      <c r="H63" s="18"/>
      <c r="I63" s="18"/>
      <c r="J63" s="18"/>
      <c r="K63" s="18"/>
      <c r="L63" s="18"/>
      <c r="M63" s="18"/>
      <c r="N63" s="18"/>
      <c r="O63" s="18"/>
      <c r="P63" s="18"/>
      <c r="Q63" s="18"/>
      <c r="R63" s="18"/>
      <c r="S63" s="22"/>
    </row>
    <row r="64" spans="1:19" x14ac:dyDescent="0.2">
      <c r="A64" s="22">
        <v>61</v>
      </c>
      <c r="B64" s="22" t="s">
        <v>136</v>
      </c>
      <c r="C64" s="22" t="s">
        <v>258</v>
      </c>
      <c r="D64" s="22" t="s">
        <v>263</v>
      </c>
      <c r="E64" s="18"/>
      <c r="F64" s="16"/>
      <c r="G64" s="18"/>
      <c r="H64" s="18"/>
      <c r="I64" s="18"/>
      <c r="J64" s="18"/>
      <c r="K64" s="18"/>
      <c r="L64" s="18"/>
      <c r="M64" s="18"/>
      <c r="N64" s="16"/>
      <c r="O64" s="16"/>
      <c r="P64" s="16"/>
      <c r="Q64" s="19"/>
      <c r="R64" s="18"/>
      <c r="S64" s="22"/>
    </row>
    <row r="65" spans="1:19" x14ac:dyDescent="0.2">
      <c r="A65" s="22">
        <v>62</v>
      </c>
      <c r="B65" s="22" t="s">
        <v>137</v>
      </c>
      <c r="C65" s="22" t="s">
        <v>255</v>
      </c>
      <c r="D65" s="22" t="s">
        <v>267</v>
      </c>
      <c r="E65" s="18"/>
      <c r="F65" s="16"/>
      <c r="G65" s="18"/>
      <c r="H65" s="18"/>
      <c r="I65" s="18"/>
      <c r="J65" s="18"/>
      <c r="K65" s="18"/>
      <c r="L65" s="18"/>
      <c r="M65" s="18"/>
      <c r="N65" s="16"/>
      <c r="O65" s="16"/>
      <c r="P65" s="16"/>
      <c r="Q65" s="19"/>
      <c r="R65" s="18"/>
      <c r="S65" s="22"/>
    </row>
    <row r="66" spans="1:19" x14ac:dyDescent="0.2">
      <c r="A66" s="22">
        <v>63</v>
      </c>
      <c r="B66" s="22" t="s">
        <v>138</v>
      </c>
      <c r="C66" s="22" t="s">
        <v>255</v>
      </c>
      <c r="D66" s="22" t="s">
        <v>261</v>
      </c>
      <c r="E66" s="18"/>
      <c r="F66" s="18"/>
      <c r="G66" s="18"/>
      <c r="H66" s="18"/>
      <c r="I66" s="18"/>
      <c r="J66" s="18"/>
      <c r="K66" s="18"/>
      <c r="L66" s="18"/>
      <c r="M66" s="18"/>
      <c r="N66" s="18"/>
      <c r="O66" s="18"/>
      <c r="P66" s="18"/>
      <c r="Q66" s="18"/>
      <c r="R66" s="18"/>
      <c r="S66" s="22"/>
    </row>
    <row r="67" spans="1:19" x14ac:dyDescent="0.2">
      <c r="A67" s="22">
        <v>64</v>
      </c>
      <c r="B67" s="22" t="s">
        <v>139</v>
      </c>
      <c r="C67" s="22" t="s">
        <v>258</v>
      </c>
      <c r="D67" s="22" t="s">
        <v>256</v>
      </c>
      <c r="E67" s="18"/>
      <c r="F67" s="18"/>
      <c r="G67" s="18"/>
      <c r="H67" s="18"/>
      <c r="I67" s="18"/>
      <c r="J67" s="18"/>
      <c r="K67" s="18"/>
      <c r="L67" s="18"/>
      <c r="M67" s="18"/>
      <c r="N67" s="18"/>
      <c r="O67" s="18"/>
      <c r="P67" s="18"/>
      <c r="Q67" s="18"/>
      <c r="R67" s="18"/>
      <c r="S67" s="22"/>
    </row>
    <row r="68" spans="1:19" x14ac:dyDescent="0.2">
      <c r="A68" s="22">
        <v>65</v>
      </c>
      <c r="B68" s="22" t="s">
        <v>140</v>
      </c>
      <c r="C68" s="22" t="s">
        <v>258</v>
      </c>
      <c r="D68" s="22" t="s">
        <v>259</v>
      </c>
      <c r="E68" s="18"/>
      <c r="F68" s="18"/>
      <c r="G68" s="18"/>
      <c r="H68" s="18"/>
      <c r="I68" s="18"/>
      <c r="J68" s="18"/>
      <c r="K68" s="18"/>
      <c r="L68" s="18"/>
      <c r="M68" s="18"/>
      <c r="N68" s="18"/>
      <c r="O68" s="18"/>
      <c r="P68" s="18"/>
      <c r="Q68" s="18"/>
      <c r="R68" s="18"/>
      <c r="S68" s="22"/>
    </row>
    <row r="69" spans="1:19" x14ac:dyDescent="0.2">
      <c r="A69" s="22">
        <v>66</v>
      </c>
      <c r="B69" s="22" t="s">
        <v>141</v>
      </c>
      <c r="C69" s="22" t="s">
        <v>258</v>
      </c>
      <c r="D69" s="22" t="s">
        <v>256</v>
      </c>
      <c r="E69" s="18"/>
      <c r="F69" s="18"/>
      <c r="G69" s="18"/>
      <c r="H69" s="18"/>
      <c r="I69" s="18"/>
      <c r="J69" s="18"/>
      <c r="K69" s="18"/>
      <c r="L69" s="18"/>
      <c r="M69" s="18"/>
      <c r="N69" s="18"/>
      <c r="O69" s="18"/>
      <c r="P69" s="18"/>
      <c r="Q69" s="18"/>
      <c r="R69" s="18"/>
      <c r="S69" s="22"/>
    </row>
    <row r="70" spans="1:19" x14ac:dyDescent="0.2">
      <c r="A70" s="22">
        <v>67</v>
      </c>
      <c r="B70" s="22" t="s">
        <v>142</v>
      </c>
      <c r="C70" s="22" t="s">
        <v>258</v>
      </c>
      <c r="D70" s="22" t="s">
        <v>262</v>
      </c>
      <c r="E70" s="18"/>
      <c r="F70" s="18"/>
      <c r="G70" s="18"/>
      <c r="H70" s="18"/>
      <c r="I70" s="18"/>
      <c r="J70" s="18"/>
      <c r="K70" s="18"/>
      <c r="L70" s="18"/>
      <c r="M70" s="18"/>
      <c r="N70" s="18"/>
      <c r="O70" s="18"/>
      <c r="P70" s="18"/>
      <c r="Q70" s="18"/>
      <c r="R70" s="18"/>
      <c r="S70" s="22"/>
    </row>
    <row r="71" spans="1:19" x14ac:dyDescent="0.2">
      <c r="A71" s="22">
        <v>68</v>
      </c>
      <c r="B71" s="42" t="s">
        <v>143</v>
      </c>
      <c r="C71" s="22" t="s">
        <v>255</v>
      </c>
      <c r="D71" s="22" t="s">
        <v>266</v>
      </c>
      <c r="E71" s="18"/>
      <c r="F71" s="18"/>
      <c r="G71" s="18"/>
      <c r="H71" s="18"/>
      <c r="I71" s="18"/>
      <c r="J71" s="18"/>
      <c r="K71" s="18"/>
      <c r="L71" s="18"/>
      <c r="M71" s="18"/>
      <c r="N71" s="18"/>
      <c r="O71" s="18"/>
      <c r="P71" s="18"/>
      <c r="Q71" s="18"/>
      <c r="R71" s="18"/>
      <c r="S71" s="22"/>
    </row>
    <row r="72" spans="1:19" x14ac:dyDescent="0.2">
      <c r="A72" s="22">
        <v>69</v>
      </c>
      <c r="B72" s="22" t="s">
        <v>144</v>
      </c>
      <c r="C72" s="22" t="s">
        <v>258</v>
      </c>
      <c r="D72" s="22" t="s">
        <v>262</v>
      </c>
      <c r="E72" s="18"/>
      <c r="F72" s="18"/>
      <c r="G72" s="18"/>
      <c r="H72" s="18"/>
      <c r="I72" s="18"/>
      <c r="J72" s="18"/>
      <c r="K72" s="18"/>
      <c r="L72" s="18"/>
      <c r="M72" s="18"/>
      <c r="N72" s="18"/>
      <c r="O72" s="18"/>
      <c r="P72" s="18"/>
      <c r="Q72" s="18"/>
      <c r="R72" s="18"/>
      <c r="S72" s="22"/>
    </row>
    <row r="73" spans="1:19" x14ac:dyDescent="0.2">
      <c r="A73" s="22">
        <v>70</v>
      </c>
      <c r="B73" s="42" t="s">
        <v>71</v>
      </c>
      <c r="C73" s="22" t="s">
        <v>255</v>
      </c>
      <c r="D73" s="22" t="s">
        <v>264</v>
      </c>
      <c r="E73" s="18"/>
      <c r="F73" s="18"/>
      <c r="G73" s="18"/>
      <c r="H73" s="18"/>
      <c r="I73" s="18"/>
      <c r="J73" s="18"/>
      <c r="K73" s="18"/>
      <c r="L73" s="18"/>
      <c r="M73" s="18"/>
      <c r="N73" s="18"/>
      <c r="O73" s="18"/>
      <c r="P73" s="18"/>
      <c r="Q73" s="18"/>
      <c r="R73" s="18"/>
      <c r="S73" s="22"/>
    </row>
    <row r="74" spans="1:19" x14ac:dyDescent="0.2">
      <c r="A74" s="22">
        <v>71</v>
      </c>
      <c r="B74" s="22" t="s">
        <v>145</v>
      </c>
      <c r="C74" s="22" t="s">
        <v>255</v>
      </c>
      <c r="D74" s="22" t="s">
        <v>259</v>
      </c>
      <c r="E74" s="18"/>
      <c r="F74" s="18"/>
      <c r="G74" s="18"/>
      <c r="H74" s="18"/>
      <c r="I74" s="18"/>
      <c r="J74" s="16"/>
      <c r="K74" s="16"/>
      <c r="L74" s="16"/>
      <c r="M74" s="16"/>
      <c r="N74" s="16"/>
      <c r="O74" s="16"/>
      <c r="P74" s="16"/>
      <c r="Q74" s="19"/>
      <c r="R74" s="20"/>
      <c r="S74" s="22"/>
    </row>
    <row r="75" spans="1:19" x14ac:dyDescent="0.2">
      <c r="A75" s="22">
        <v>72</v>
      </c>
      <c r="B75" s="22" t="s">
        <v>146</v>
      </c>
      <c r="C75" s="22" t="s">
        <v>258</v>
      </c>
      <c r="D75" s="22" t="s">
        <v>259</v>
      </c>
      <c r="E75" s="18"/>
      <c r="F75" s="18"/>
      <c r="G75" s="18"/>
      <c r="H75" s="18"/>
      <c r="I75" s="18"/>
      <c r="J75" s="18"/>
      <c r="K75" s="18"/>
      <c r="L75" s="18"/>
      <c r="M75" s="18"/>
      <c r="N75" s="18"/>
      <c r="O75" s="18"/>
      <c r="P75" s="18"/>
      <c r="Q75" s="18"/>
      <c r="R75" s="18"/>
      <c r="S75" s="22"/>
    </row>
    <row r="76" spans="1:19" x14ac:dyDescent="0.2">
      <c r="A76" s="22">
        <v>73</v>
      </c>
      <c r="B76" s="42" t="s">
        <v>69</v>
      </c>
      <c r="C76" s="22" t="s">
        <v>255</v>
      </c>
      <c r="D76" s="22" t="s">
        <v>265</v>
      </c>
      <c r="E76" s="18"/>
      <c r="F76" s="18"/>
      <c r="G76" s="18"/>
      <c r="H76" s="18"/>
      <c r="I76" s="18"/>
      <c r="J76" s="18"/>
      <c r="K76" s="18"/>
      <c r="L76" s="18"/>
      <c r="M76" s="18"/>
      <c r="N76" s="18"/>
      <c r="O76" s="18"/>
      <c r="P76" s="18"/>
      <c r="Q76" s="18"/>
      <c r="R76" s="18"/>
      <c r="S76" s="22"/>
    </row>
    <row r="77" spans="1:19" x14ac:dyDescent="0.2">
      <c r="A77" s="22">
        <v>74</v>
      </c>
      <c r="B77" s="42" t="s">
        <v>147</v>
      </c>
      <c r="C77" s="22" t="s">
        <v>255</v>
      </c>
      <c r="D77" s="22" t="s">
        <v>254</v>
      </c>
      <c r="E77" s="18"/>
      <c r="F77" s="18"/>
      <c r="G77" s="18"/>
      <c r="H77" s="18"/>
      <c r="I77" s="18"/>
      <c r="J77" s="18"/>
      <c r="K77" s="18"/>
      <c r="L77" s="18"/>
      <c r="M77" s="18"/>
      <c r="N77" s="18"/>
      <c r="O77" s="18"/>
      <c r="P77" s="18"/>
      <c r="Q77" s="18"/>
      <c r="R77" s="18"/>
      <c r="S77" s="22"/>
    </row>
    <row r="78" spans="1:19" ht="32" x14ac:dyDescent="0.2">
      <c r="A78" s="22">
        <v>75</v>
      </c>
      <c r="B78" s="22" t="s">
        <v>148</v>
      </c>
      <c r="C78" s="22" t="s">
        <v>258</v>
      </c>
      <c r="D78" s="22" t="s">
        <v>259</v>
      </c>
      <c r="E78" s="18">
        <v>1</v>
      </c>
      <c r="F78" s="18"/>
      <c r="G78" s="18"/>
      <c r="H78" s="18"/>
      <c r="I78" s="18"/>
      <c r="J78" s="18"/>
      <c r="K78" s="18"/>
      <c r="L78" s="18"/>
      <c r="M78" s="18"/>
      <c r="N78" s="18"/>
      <c r="O78" s="18" t="s">
        <v>244</v>
      </c>
      <c r="P78" s="18" t="s">
        <v>245</v>
      </c>
      <c r="Q78" s="18" t="s">
        <v>226</v>
      </c>
      <c r="R78" s="18" t="s">
        <v>246</v>
      </c>
      <c r="S78" s="22" t="s">
        <v>76</v>
      </c>
    </row>
    <row r="79" spans="1:19" x14ac:dyDescent="0.2">
      <c r="A79" s="22">
        <v>76</v>
      </c>
      <c r="B79" s="22" t="s">
        <v>149</v>
      </c>
      <c r="C79" s="22" t="s">
        <v>258</v>
      </c>
      <c r="D79" s="22" t="s">
        <v>256</v>
      </c>
      <c r="E79" s="18"/>
      <c r="F79" s="18"/>
      <c r="G79" s="18"/>
      <c r="H79" s="18"/>
      <c r="I79" s="18"/>
      <c r="J79" s="18"/>
      <c r="K79" s="18"/>
      <c r="L79" s="18"/>
      <c r="M79" s="18"/>
      <c r="N79" s="18"/>
      <c r="O79" s="18"/>
      <c r="P79" s="18"/>
      <c r="Q79" s="18"/>
      <c r="R79" s="18"/>
      <c r="S79" s="22"/>
    </row>
    <row r="80" spans="1:19" x14ac:dyDescent="0.2">
      <c r="A80" s="22">
        <v>77</v>
      </c>
      <c r="B80" s="42" t="s">
        <v>70</v>
      </c>
      <c r="C80" s="22" t="s">
        <v>255</v>
      </c>
      <c r="D80" s="22" t="s">
        <v>265</v>
      </c>
      <c r="E80" s="18"/>
      <c r="F80" s="18"/>
      <c r="G80" s="18"/>
      <c r="H80" s="18"/>
      <c r="I80" s="18"/>
      <c r="J80" s="18"/>
      <c r="K80" s="18"/>
      <c r="L80" s="18"/>
      <c r="M80" s="18"/>
      <c r="N80" s="18"/>
      <c r="O80" s="18"/>
      <c r="P80" s="18"/>
      <c r="Q80" s="18"/>
      <c r="R80" s="18"/>
      <c r="S80" s="22"/>
    </row>
    <row r="81" spans="1:19" x14ac:dyDescent="0.2">
      <c r="A81" s="22">
        <v>78</v>
      </c>
      <c r="B81" s="45" t="s">
        <v>150</v>
      </c>
      <c r="C81" s="22" t="s">
        <v>258</v>
      </c>
      <c r="D81" s="22" t="s">
        <v>259</v>
      </c>
      <c r="E81" s="18"/>
      <c r="F81" s="18"/>
      <c r="G81" s="18"/>
      <c r="H81" s="18"/>
      <c r="I81" s="18"/>
      <c r="J81" s="18"/>
      <c r="K81" s="18"/>
      <c r="L81" s="18"/>
      <c r="M81" s="18"/>
      <c r="N81" s="18"/>
      <c r="O81" s="18"/>
      <c r="P81" s="18"/>
      <c r="Q81" s="18"/>
      <c r="R81" s="18"/>
      <c r="S81" s="22"/>
    </row>
    <row r="82" spans="1:19" x14ac:dyDescent="0.2">
      <c r="A82" s="22">
        <v>79</v>
      </c>
      <c r="B82" s="42" t="s">
        <v>151</v>
      </c>
      <c r="C82" s="22" t="s">
        <v>255</v>
      </c>
      <c r="D82" s="22" t="s">
        <v>266</v>
      </c>
      <c r="E82" s="18"/>
      <c r="F82" s="18"/>
      <c r="G82" s="18"/>
      <c r="H82" s="18"/>
      <c r="I82" s="18"/>
      <c r="J82" s="18"/>
      <c r="K82" s="18"/>
      <c r="L82" s="18"/>
      <c r="M82" s="18"/>
      <c r="N82" s="18"/>
      <c r="O82" s="18"/>
      <c r="P82" s="18"/>
      <c r="Q82" s="18"/>
      <c r="R82" s="18"/>
      <c r="S82" s="22"/>
    </row>
    <row r="83" spans="1:19" x14ac:dyDescent="0.2">
      <c r="A83" s="22">
        <v>80</v>
      </c>
      <c r="B83" s="42" t="s">
        <v>68</v>
      </c>
      <c r="C83" s="22" t="s">
        <v>255</v>
      </c>
      <c r="D83" s="22" t="s">
        <v>259</v>
      </c>
      <c r="E83" s="18"/>
      <c r="F83" s="18"/>
      <c r="G83" s="18"/>
      <c r="H83" s="18"/>
      <c r="I83" s="18"/>
      <c r="J83" s="18"/>
      <c r="K83" s="18"/>
      <c r="L83" s="18"/>
      <c r="M83" s="18"/>
      <c r="N83" s="18"/>
      <c r="O83" s="18"/>
      <c r="P83" s="18"/>
      <c r="Q83" s="18"/>
      <c r="R83" s="18"/>
      <c r="S83" s="22"/>
    </row>
    <row r="84" spans="1:19" x14ac:dyDescent="0.2">
      <c r="A84" s="22">
        <v>81</v>
      </c>
      <c r="B84" s="42" t="s">
        <v>152</v>
      </c>
      <c r="C84" s="22" t="s">
        <v>255</v>
      </c>
      <c r="D84" s="22" t="s">
        <v>257</v>
      </c>
      <c r="E84" s="18"/>
      <c r="F84" s="18"/>
      <c r="G84" s="18"/>
      <c r="H84" s="18"/>
      <c r="I84" s="18"/>
      <c r="J84" s="18"/>
      <c r="K84" s="18"/>
      <c r="L84" s="18"/>
      <c r="M84" s="18"/>
      <c r="N84" s="18"/>
      <c r="O84" s="18"/>
      <c r="P84" s="18"/>
      <c r="Q84" s="18"/>
      <c r="R84" s="18"/>
      <c r="S84" s="22"/>
    </row>
    <row r="85" spans="1:19" x14ac:dyDescent="0.2">
      <c r="A85" s="22">
        <v>82</v>
      </c>
      <c r="B85" s="22" t="s">
        <v>153</v>
      </c>
      <c r="C85" s="22" t="s">
        <v>255</v>
      </c>
      <c r="D85" s="22" t="s">
        <v>265</v>
      </c>
      <c r="E85" s="18"/>
      <c r="F85" s="18"/>
      <c r="G85" s="18"/>
      <c r="H85" s="18"/>
      <c r="I85" s="18"/>
      <c r="J85" s="18"/>
      <c r="K85" s="18"/>
      <c r="L85" s="18"/>
      <c r="M85" s="18"/>
      <c r="N85" s="18"/>
      <c r="O85" s="18"/>
      <c r="P85" s="18"/>
      <c r="Q85" s="18"/>
      <c r="R85" s="18"/>
      <c r="S85" s="22"/>
    </row>
    <row r="86" spans="1:19" x14ac:dyDescent="0.2">
      <c r="A86" s="22">
        <v>83</v>
      </c>
      <c r="B86" s="22" t="s">
        <v>154</v>
      </c>
      <c r="C86" s="22" t="s">
        <v>255</v>
      </c>
      <c r="D86" s="22" t="s">
        <v>265</v>
      </c>
      <c r="E86" s="18"/>
      <c r="F86" s="18"/>
      <c r="G86" s="18"/>
      <c r="H86" s="18"/>
      <c r="I86" s="18"/>
      <c r="J86" s="18"/>
      <c r="K86" s="18"/>
      <c r="L86" s="18"/>
      <c r="M86" s="18"/>
      <c r="N86" s="18"/>
      <c r="O86" s="18"/>
      <c r="P86" s="18"/>
      <c r="Q86" s="18"/>
      <c r="R86" s="18"/>
      <c r="S86" s="22"/>
    </row>
    <row r="87" spans="1:19" x14ac:dyDescent="0.2">
      <c r="A87" s="22">
        <v>84</v>
      </c>
      <c r="B87" s="42" t="s">
        <v>155</v>
      </c>
      <c r="C87" s="22" t="s">
        <v>255</v>
      </c>
      <c r="D87" s="22" t="s">
        <v>266</v>
      </c>
      <c r="E87" s="18"/>
      <c r="F87" s="18"/>
      <c r="G87" s="18"/>
      <c r="H87" s="18"/>
      <c r="I87" s="18"/>
      <c r="J87" s="18"/>
      <c r="K87" s="18"/>
      <c r="L87" s="18"/>
      <c r="M87" s="18"/>
      <c r="N87" s="18"/>
      <c r="O87" s="18"/>
      <c r="P87" s="18"/>
      <c r="Q87" s="18"/>
      <c r="R87" s="18"/>
      <c r="S87" s="22"/>
    </row>
    <row r="88" spans="1:19" x14ac:dyDescent="0.2">
      <c r="A88" s="22">
        <v>85</v>
      </c>
      <c r="B88" s="42" t="s">
        <v>156</v>
      </c>
      <c r="C88" s="22" t="s">
        <v>255</v>
      </c>
      <c r="D88" s="22" t="s">
        <v>266</v>
      </c>
      <c r="E88" s="18"/>
      <c r="F88" s="18"/>
      <c r="G88" s="18"/>
      <c r="H88" s="18"/>
      <c r="I88" s="18"/>
      <c r="J88" s="18"/>
      <c r="K88" s="18"/>
      <c r="L88" s="18"/>
      <c r="M88" s="18"/>
      <c r="N88" s="18"/>
      <c r="O88" s="18"/>
      <c r="P88" s="18"/>
      <c r="Q88" s="18"/>
      <c r="R88" s="18"/>
      <c r="S88" s="22"/>
    </row>
    <row r="89" spans="1:19" x14ac:dyDescent="0.2">
      <c r="A89" s="22">
        <v>86</v>
      </c>
      <c r="B89" s="22" t="s">
        <v>157</v>
      </c>
      <c r="C89" s="22" t="s">
        <v>255</v>
      </c>
      <c r="D89" s="22" t="s">
        <v>259</v>
      </c>
      <c r="E89" s="18"/>
      <c r="F89" s="18"/>
      <c r="G89" s="18"/>
      <c r="H89" s="18"/>
      <c r="I89" s="18"/>
      <c r="J89" s="18"/>
      <c r="K89" s="18"/>
      <c r="L89" s="18"/>
      <c r="M89" s="18"/>
      <c r="N89" s="18"/>
      <c r="O89" s="18"/>
      <c r="P89" s="18"/>
      <c r="Q89" s="18"/>
      <c r="R89" s="18"/>
      <c r="S89" s="22"/>
    </row>
    <row r="90" spans="1:19" x14ac:dyDescent="0.2">
      <c r="A90" s="22">
        <v>87</v>
      </c>
      <c r="B90" s="42" t="s">
        <v>158</v>
      </c>
      <c r="C90" s="22" t="s">
        <v>255</v>
      </c>
      <c r="D90" s="22" t="s">
        <v>260</v>
      </c>
      <c r="E90" s="18"/>
      <c r="F90" s="18"/>
      <c r="G90" s="18"/>
      <c r="H90" s="18"/>
      <c r="I90" s="18"/>
      <c r="J90" s="18"/>
      <c r="K90" s="18"/>
      <c r="L90" s="18"/>
      <c r="M90" s="18"/>
      <c r="N90" s="18"/>
      <c r="O90" s="18"/>
      <c r="P90" s="18"/>
      <c r="Q90" s="18"/>
      <c r="R90" s="18"/>
      <c r="S90" s="22"/>
    </row>
    <row r="91" spans="1:19" x14ac:dyDescent="0.2">
      <c r="A91" s="22">
        <v>88</v>
      </c>
      <c r="B91" s="22" t="s">
        <v>159</v>
      </c>
      <c r="C91" s="22" t="s">
        <v>258</v>
      </c>
      <c r="D91" s="22" t="s">
        <v>262</v>
      </c>
      <c r="E91" s="18"/>
      <c r="F91" s="18"/>
      <c r="G91" s="18"/>
      <c r="H91" s="18"/>
      <c r="I91" s="18"/>
      <c r="J91" s="18"/>
      <c r="K91" s="18"/>
      <c r="L91" s="18"/>
      <c r="M91" s="18"/>
      <c r="N91" s="18"/>
      <c r="O91" s="18"/>
      <c r="P91" s="18"/>
      <c r="Q91" s="18"/>
      <c r="R91" s="18"/>
      <c r="S91" s="22"/>
    </row>
    <row r="92" spans="1:19" x14ac:dyDescent="0.2">
      <c r="A92" s="22">
        <v>89</v>
      </c>
      <c r="B92" s="22" t="s">
        <v>160</v>
      </c>
      <c r="C92" s="22" t="s">
        <v>258</v>
      </c>
      <c r="D92" s="22" t="s">
        <v>262</v>
      </c>
      <c r="E92" s="18"/>
      <c r="F92" s="18"/>
      <c r="G92" s="18"/>
      <c r="H92" s="18"/>
      <c r="I92" s="18"/>
      <c r="J92" s="18"/>
      <c r="K92" s="18"/>
      <c r="L92" s="18"/>
      <c r="M92" s="18"/>
      <c r="N92" s="18"/>
      <c r="O92" s="18"/>
      <c r="P92" s="18"/>
      <c r="Q92" s="18"/>
      <c r="R92" s="18"/>
      <c r="S92" s="22"/>
    </row>
    <row r="93" spans="1:19" x14ac:dyDescent="0.2">
      <c r="A93" s="22">
        <v>90</v>
      </c>
      <c r="B93" s="22" t="s">
        <v>161</v>
      </c>
      <c r="C93" s="22" t="s">
        <v>255</v>
      </c>
      <c r="D93" s="22" t="s">
        <v>261</v>
      </c>
      <c r="E93" s="18"/>
      <c r="F93" s="18"/>
      <c r="G93" s="18"/>
      <c r="H93" s="18"/>
      <c r="I93" s="18"/>
      <c r="J93" s="18"/>
      <c r="K93" s="18"/>
      <c r="L93" s="18"/>
      <c r="M93" s="18"/>
      <c r="N93" s="18"/>
      <c r="O93" s="18"/>
      <c r="P93" s="18"/>
      <c r="Q93" s="18"/>
      <c r="R93" s="18"/>
      <c r="S93" s="22"/>
    </row>
    <row r="94" spans="1:19" x14ac:dyDescent="0.2">
      <c r="A94" s="22">
        <v>91</v>
      </c>
      <c r="B94" s="22" t="s">
        <v>162</v>
      </c>
      <c r="C94" s="22" t="s">
        <v>258</v>
      </c>
      <c r="D94" s="22" t="s">
        <v>262</v>
      </c>
      <c r="E94" s="18"/>
      <c r="F94" s="18"/>
      <c r="G94" s="18"/>
      <c r="H94" s="18"/>
      <c r="I94" s="18"/>
      <c r="J94" s="18"/>
      <c r="K94" s="18"/>
      <c r="L94" s="18"/>
      <c r="M94" s="18"/>
      <c r="N94" s="18"/>
      <c r="O94" s="18"/>
      <c r="P94" s="18"/>
      <c r="Q94" s="18"/>
      <c r="R94" s="18"/>
      <c r="S94" s="22"/>
    </row>
    <row r="95" spans="1:19" x14ac:dyDescent="0.2">
      <c r="A95" s="22">
        <v>92</v>
      </c>
      <c r="B95" s="42" t="s">
        <v>163</v>
      </c>
      <c r="C95" s="22" t="s">
        <v>258</v>
      </c>
      <c r="D95" s="22" t="s">
        <v>259</v>
      </c>
      <c r="E95" s="18"/>
      <c r="F95" s="18"/>
      <c r="G95" s="18"/>
      <c r="H95" s="18"/>
      <c r="I95" s="18"/>
      <c r="J95" s="18"/>
      <c r="K95" s="18"/>
      <c r="L95" s="18"/>
      <c r="M95" s="18"/>
      <c r="N95" s="18"/>
      <c r="O95" s="18"/>
      <c r="P95" s="18"/>
      <c r="Q95" s="18"/>
      <c r="R95" s="18"/>
      <c r="S95" s="22"/>
    </row>
    <row r="96" spans="1:19" x14ac:dyDescent="0.2">
      <c r="A96">
        <v>93</v>
      </c>
      <c r="B96" s="44" t="s">
        <v>164</v>
      </c>
      <c r="C96" s="22" t="s">
        <v>255</v>
      </c>
      <c r="D96" s="22" t="s">
        <v>256</v>
      </c>
      <c r="E96" s="18"/>
      <c r="F96" s="18"/>
      <c r="G96" s="18"/>
      <c r="H96" s="18"/>
      <c r="I96" s="18"/>
      <c r="J96" s="18"/>
      <c r="K96" s="18"/>
      <c r="L96" s="18"/>
      <c r="M96" s="18"/>
      <c r="N96" s="18"/>
      <c r="O96" s="18"/>
      <c r="P96" s="18"/>
      <c r="Q96" s="18"/>
      <c r="R96" s="18"/>
      <c r="S96" s="22"/>
    </row>
    <row r="97" spans="1:19" x14ac:dyDescent="0.2">
      <c r="A97">
        <v>94</v>
      </c>
      <c r="B97" s="42" t="s">
        <v>65</v>
      </c>
      <c r="C97" s="22" t="s">
        <v>255</v>
      </c>
      <c r="D97" s="22" t="s">
        <v>259</v>
      </c>
      <c r="E97" s="16"/>
      <c r="F97" s="18"/>
      <c r="G97" s="18"/>
      <c r="H97" s="18"/>
      <c r="I97" s="18"/>
      <c r="J97" s="18"/>
      <c r="K97" s="18"/>
      <c r="L97" s="18"/>
      <c r="M97" s="18"/>
      <c r="N97" s="16"/>
      <c r="O97" s="16"/>
      <c r="P97" s="16"/>
      <c r="Q97" s="19"/>
      <c r="R97" s="18"/>
      <c r="S97" s="22"/>
    </row>
    <row r="98" spans="1:19" x14ac:dyDescent="0.2">
      <c r="A98">
        <v>95</v>
      </c>
      <c r="B98" s="42" t="s">
        <v>165</v>
      </c>
      <c r="C98" s="22" t="s">
        <v>255</v>
      </c>
      <c r="D98" s="22" t="s">
        <v>259</v>
      </c>
      <c r="E98" s="18"/>
      <c r="F98" s="18"/>
      <c r="G98" s="18"/>
      <c r="H98" s="18"/>
      <c r="I98" s="18"/>
      <c r="J98" s="18"/>
      <c r="K98" s="18"/>
      <c r="L98" s="18"/>
      <c r="M98" s="18"/>
      <c r="N98" s="18"/>
      <c r="O98" s="18"/>
      <c r="P98" s="18"/>
      <c r="Q98" s="19"/>
      <c r="R98" s="18"/>
      <c r="S98" s="22"/>
    </row>
    <row r="99" spans="1:19" x14ac:dyDescent="0.2">
      <c r="A99">
        <v>96</v>
      </c>
      <c r="B99" s="22" t="s">
        <v>166</v>
      </c>
      <c r="C99" s="22" t="s">
        <v>258</v>
      </c>
      <c r="D99" s="22" t="s">
        <v>262</v>
      </c>
      <c r="E99" s="18"/>
      <c r="F99" s="18"/>
      <c r="G99" s="18"/>
      <c r="H99" s="18"/>
      <c r="I99" s="18"/>
      <c r="J99" s="18"/>
      <c r="K99" s="18"/>
      <c r="L99" s="18"/>
      <c r="M99" s="18"/>
      <c r="N99" s="18"/>
      <c r="O99" s="18"/>
      <c r="P99" s="18"/>
      <c r="Q99" s="19"/>
      <c r="R99" s="18"/>
      <c r="S99" s="22"/>
    </row>
    <row r="100" spans="1:19" x14ac:dyDescent="0.2">
      <c r="A100">
        <v>97</v>
      </c>
      <c r="B100" s="42" t="s">
        <v>167</v>
      </c>
      <c r="C100" s="22" t="s">
        <v>253</v>
      </c>
      <c r="D100" s="22" t="s">
        <v>259</v>
      </c>
      <c r="E100" s="18"/>
      <c r="F100" s="18"/>
      <c r="G100" s="18"/>
      <c r="H100" s="18"/>
      <c r="I100" s="18"/>
      <c r="J100" s="18"/>
      <c r="K100" s="18"/>
      <c r="L100" s="18"/>
      <c r="M100" s="18"/>
      <c r="N100" s="18"/>
      <c r="O100" s="18"/>
      <c r="P100" s="18"/>
      <c r="Q100" s="19"/>
      <c r="R100" s="18"/>
      <c r="S100" s="22"/>
    </row>
    <row r="101" spans="1:19" x14ac:dyDescent="0.2">
      <c r="A101">
        <v>98</v>
      </c>
      <c r="B101" s="42" t="s">
        <v>168</v>
      </c>
      <c r="C101" s="22" t="s">
        <v>255</v>
      </c>
      <c r="D101" s="22" t="s">
        <v>259</v>
      </c>
      <c r="E101" s="18"/>
      <c r="F101" s="18"/>
      <c r="G101" s="18"/>
      <c r="H101" s="18"/>
      <c r="I101" s="18"/>
      <c r="J101" s="18"/>
      <c r="K101" s="18"/>
      <c r="L101" s="18"/>
      <c r="M101" s="18"/>
      <c r="N101" s="18"/>
      <c r="O101" s="18"/>
      <c r="P101" s="18"/>
      <c r="Q101" s="19"/>
      <c r="R101" s="18"/>
      <c r="S101" s="22"/>
    </row>
    <row r="102" spans="1:19" x14ac:dyDescent="0.2">
      <c r="A102">
        <v>99</v>
      </c>
      <c r="B102" s="42" t="s">
        <v>169</v>
      </c>
      <c r="C102" s="22" t="s">
        <v>255</v>
      </c>
      <c r="D102" s="22" t="s">
        <v>264</v>
      </c>
      <c r="E102" s="18"/>
      <c r="F102" s="18"/>
      <c r="G102" s="18"/>
      <c r="H102" s="18"/>
      <c r="I102" s="18"/>
      <c r="J102" s="18"/>
      <c r="K102" s="18"/>
      <c r="L102" s="18"/>
      <c r="M102" s="18"/>
      <c r="N102" s="18"/>
      <c r="O102" s="18"/>
      <c r="P102" s="18"/>
      <c r="Q102" s="19"/>
      <c r="R102" s="18"/>
      <c r="S102" s="22"/>
    </row>
    <row r="103" spans="1:19" x14ac:dyDescent="0.2">
      <c r="A103">
        <v>100</v>
      </c>
      <c r="B103" s="22" t="s">
        <v>170</v>
      </c>
      <c r="C103" s="22" t="s">
        <v>255</v>
      </c>
      <c r="D103" s="22" t="s">
        <v>256</v>
      </c>
      <c r="E103" s="18"/>
      <c r="F103" s="18"/>
      <c r="G103" s="18"/>
      <c r="H103" s="18"/>
      <c r="I103" s="18"/>
      <c r="J103" s="18"/>
      <c r="K103" s="18"/>
      <c r="L103" s="18"/>
      <c r="M103" s="18"/>
      <c r="N103" s="18"/>
      <c r="O103" s="18"/>
      <c r="P103" s="18"/>
      <c r="Q103" s="19"/>
      <c r="R103" s="18"/>
      <c r="S103" s="22"/>
    </row>
    <row r="104" spans="1:19" ht="32" x14ac:dyDescent="0.2">
      <c r="A104">
        <v>101</v>
      </c>
      <c r="B104" s="21" t="s">
        <v>247</v>
      </c>
      <c r="C104" s="21" t="s">
        <v>255</v>
      </c>
      <c r="D104" s="21" t="s">
        <v>256</v>
      </c>
      <c r="E104" s="18"/>
      <c r="F104" s="18"/>
      <c r="G104" s="16"/>
      <c r="H104" s="16"/>
      <c r="I104" s="18" t="s">
        <v>248</v>
      </c>
      <c r="J104" s="18"/>
      <c r="K104" s="18"/>
      <c r="L104" s="18"/>
      <c r="M104" s="18"/>
      <c r="N104" s="18"/>
      <c r="O104" s="18" t="s">
        <v>249</v>
      </c>
      <c r="P104" s="18" t="s">
        <v>227</v>
      </c>
      <c r="Q104" s="19" t="s">
        <v>226</v>
      </c>
      <c r="R104" s="18" t="s">
        <v>250</v>
      </c>
      <c r="S104" s="22" t="s">
        <v>76</v>
      </c>
    </row>
    <row r="105" spans="1:19" x14ac:dyDescent="0.2">
      <c r="A105">
        <v>102</v>
      </c>
      <c r="B105" s="21"/>
      <c r="C105" s="21"/>
      <c r="D105" s="21"/>
      <c r="E105" s="18"/>
      <c r="F105" s="18"/>
      <c r="G105" s="16"/>
      <c r="H105" s="16"/>
      <c r="I105" s="18"/>
      <c r="J105" s="18"/>
      <c r="K105" s="18"/>
      <c r="L105" s="18"/>
      <c r="M105" s="18"/>
      <c r="N105" s="18"/>
      <c r="O105" s="18"/>
      <c r="P105" s="18"/>
      <c r="Q105" s="19"/>
      <c r="R105" s="18"/>
      <c r="S105" s="22"/>
    </row>
    <row r="106" spans="1:19" x14ac:dyDescent="0.2">
      <c r="A106">
        <v>103</v>
      </c>
      <c r="B106" s="21"/>
      <c r="C106" s="21"/>
      <c r="D106" s="21"/>
      <c r="E106" s="18"/>
      <c r="F106" s="18"/>
      <c r="G106" s="16"/>
      <c r="H106" s="18"/>
      <c r="I106" s="16"/>
      <c r="J106" s="18"/>
      <c r="K106" s="18"/>
      <c r="L106" s="18"/>
      <c r="M106" s="18"/>
      <c r="N106" s="18"/>
      <c r="O106" s="18"/>
      <c r="P106" s="18"/>
      <c r="Q106" s="19"/>
      <c r="R106" s="18"/>
      <c r="S106" s="22"/>
    </row>
    <row r="107" spans="1:19" x14ac:dyDescent="0.2">
      <c r="A107">
        <v>104</v>
      </c>
      <c r="B107" s="21"/>
      <c r="C107" s="21"/>
      <c r="D107" s="21"/>
      <c r="E107" s="18"/>
      <c r="F107" s="18"/>
      <c r="G107" s="18"/>
      <c r="H107" s="16"/>
      <c r="I107" s="18"/>
      <c r="J107" s="18"/>
      <c r="K107" s="18"/>
      <c r="L107" s="18"/>
      <c r="M107" s="18"/>
      <c r="N107" s="18"/>
      <c r="O107" s="18"/>
      <c r="P107" s="18"/>
      <c r="Q107" s="19"/>
      <c r="R107" s="18"/>
      <c r="S107" s="22"/>
    </row>
    <row r="108" spans="1:19" x14ac:dyDescent="0.2">
      <c r="A108">
        <v>105</v>
      </c>
      <c r="B108" s="21"/>
      <c r="C108" s="21"/>
      <c r="D108" s="21"/>
      <c r="E108" s="18"/>
      <c r="F108" s="18"/>
      <c r="G108" s="18"/>
      <c r="H108" s="18"/>
      <c r="I108" s="18"/>
      <c r="J108" s="18"/>
      <c r="K108" s="18"/>
      <c r="L108" s="18"/>
      <c r="M108" s="18"/>
      <c r="N108" s="16"/>
      <c r="O108" s="16"/>
      <c r="P108" s="16"/>
      <c r="Q108" s="19"/>
      <c r="R108" s="18"/>
      <c r="S108" s="22"/>
    </row>
    <row r="109" spans="1:19" x14ac:dyDescent="0.2">
      <c r="A109">
        <v>106</v>
      </c>
      <c r="B109" s="21"/>
      <c r="C109" s="21"/>
      <c r="D109" s="21"/>
      <c r="E109" s="18"/>
      <c r="F109" s="18"/>
      <c r="G109" s="18"/>
      <c r="H109" s="18"/>
      <c r="I109" s="18"/>
      <c r="J109" s="18"/>
      <c r="K109" s="18"/>
      <c r="L109" s="18"/>
      <c r="M109" s="18"/>
      <c r="N109" s="16"/>
      <c r="O109" s="16"/>
      <c r="P109" s="16"/>
      <c r="Q109" s="19"/>
      <c r="R109" s="18"/>
      <c r="S109" s="22"/>
    </row>
    <row r="110" spans="1:19" x14ac:dyDescent="0.2">
      <c r="A110">
        <v>107</v>
      </c>
      <c r="B110" s="21"/>
      <c r="C110" s="21"/>
      <c r="D110" s="21"/>
      <c r="E110" s="18"/>
      <c r="F110" s="18"/>
      <c r="G110" s="18"/>
      <c r="H110" s="18"/>
      <c r="I110" s="18"/>
      <c r="J110" s="16"/>
      <c r="K110" s="16"/>
      <c r="L110" s="16"/>
      <c r="M110" s="16"/>
      <c r="N110" s="18"/>
      <c r="O110" s="18"/>
      <c r="P110" s="18"/>
      <c r="Q110" s="19"/>
      <c r="R110" s="18"/>
      <c r="S110" s="22"/>
    </row>
    <row r="111" spans="1:19" x14ac:dyDescent="0.2">
      <c r="B111" s="6"/>
      <c r="C111" s="6"/>
      <c r="D111" s="6"/>
      <c r="E111" s="7">
        <f t="shared" ref="E111:N111" si="0">SUM(E4:E110)</f>
        <v>2</v>
      </c>
      <c r="F111" s="7">
        <f t="shared" si="0"/>
        <v>2</v>
      </c>
      <c r="G111" s="7">
        <f t="shared" si="0"/>
        <v>6</v>
      </c>
      <c r="H111" s="7">
        <f t="shared" si="0"/>
        <v>4</v>
      </c>
      <c r="I111" s="7">
        <f t="shared" si="0"/>
        <v>0</v>
      </c>
      <c r="J111" s="7">
        <f t="shared" si="0"/>
        <v>0</v>
      </c>
      <c r="K111" s="7"/>
      <c r="L111" s="7"/>
      <c r="M111" s="7"/>
      <c r="N111" s="7">
        <f t="shared" si="0"/>
        <v>0</v>
      </c>
      <c r="O111" s="7"/>
      <c r="P111" s="7"/>
      <c r="Q111" s="7"/>
      <c r="R111" s="7"/>
    </row>
    <row r="115" spans="2:4" x14ac:dyDescent="0.2">
      <c r="B115" s="48"/>
      <c r="C115" s="49">
        <f>SUM(C116:C118)</f>
        <v>101</v>
      </c>
      <c r="D115" s="49"/>
    </row>
    <row r="116" spans="2:4" x14ac:dyDescent="0.2">
      <c r="B116" s="50" t="s">
        <v>268</v>
      </c>
      <c r="C116" s="50">
        <f>COUNTIF(C$4:C$110,"T")</f>
        <v>6</v>
      </c>
      <c r="D116" s="50"/>
    </row>
    <row r="117" spans="2:4" x14ac:dyDescent="0.2">
      <c r="B117" s="50" t="s">
        <v>269</v>
      </c>
      <c r="C117" s="50">
        <f>COUNTIF(C$4:C$110,"L")</f>
        <v>32</v>
      </c>
      <c r="D117" s="50"/>
    </row>
    <row r="118" spans="2:4" x14ac:dyDescent="0.2">
      <c r="B118" s="50" t="s">
        <v>270</v>
      </c>
      <c r="C118" s="50">
        <f>COUNTIF(C$4:C$110,"G")</f>
        <v>63</v>
      </c>
      <c r="D118" s="50"/>
    </row>
    <row r="119" spans="2:4" x14ac:dyDescent="0.2">
      <c r="B119" s="50"/>
      <c r="C119" s="50"/>
      <c r="D119" s="50"/>
    </row>
    <row r="120" spans="2:4" x14ac:dyDescent="0.2">
      <c r="B120" s="50" t="s">
        <v>271</v>
      </c>
      <c r="C120" s="50"/>
      <c r="D120" s="50">
        <f>COUNTIF(D$4:D$110,"SEARCH")</f>
        <v>4</v>
      </c>
    </row>
    <row r="121" spans="2:4" x14ac:dyDescent="0.2">
      <c r="B121" s="50" t="s">
        <v>272</v>
      </c>
      <c r="C121" s="50"/>
      <c r="D121" s="50">
        <f>COUNTIF(D$4:D$110,"MERCH")</f>
        <v>26</v>
      </c>
    </row>
    <row r="122" spans="2:4" x14ac:dyDescent="0.2">
      <c r="B122" s="50" t="s">
        <v>273</v>
      </c>
      <c r="C122" s="50"/>
      <c r="D122" s="50">
        <f>COUNTIF(D$4:D$110,"GOV")</f>
        <v>2</v>
      </c>
    </row>
    <row r="123" spans="2:4" x14ac:dyDescent="0.2">
      <c r="B123" s="50" t="s">
        <v>274</v>
      </c>
      <c r="C123" s="50"/>
      <c r="D123" s="50">
        <f>COUNTIF(D$4:D$110,"FINANCE")</f>
        <v>10</v>
      </c>
    </row>
    <row r="124" spans="2:4" x14ac:dyDescent="0.2">
      <c r="B124" s="50" t="s">
        <v>275</v>
      </c>
      <c r="C124" s="50"/>
      <c r="D124" s="50">
        <f>COUNTIF(D$4:D$110,"COM")</f>
        <v>3</v>
      </c>
    </row>
    <row r="125" spans="2:4" x14ac:dyDescent="0.2">
      <c r="B125" s="50" t="s">
        <v>276</v>
      </c>
      <c r="C125" s="50"/>
      <c r="D125" s="50">
        <f>COUNTIF(D$4:D$110,"TECH")</f>
        <v>7</v>
      </c>
    </row>
    <row r="126" spans="2:4" x14ac:dyDescent="0.2">
      <c r="B126" s="50" t="s">
        <v>277</v>
      </c>
      <c r="C126" s="50"/>
      <c r="D126" s="50">
        <f>COUNTIF(D$4:D$110,"GAME")</f>
        <v>1</v>
      </c>
    </row>
    <row r="127" spans="2:4" x14ac:dyDescent="0.2">
      <c r="B127" s="50" t="s">
        <v>278</v>
      </c>
      <c r="C127" s="50"/>
      <c r="D127" s="50">
        <f>COUNTIF(D$4:D$110,"OSN")</f>
        <v>12</v>
      </c>
    </row>
    <row r="128" spans="2:4" x14ac:dyDescent="0.2">
      <c r="B128" s="50" t="s">
        <v>279</v>
      </c>
      <c r="C128" s="50"/>
      <c r="D128" s="50">
        <f>COUNTIF(D$4:D$110,"ACD")</f>
        <v>0</v>
      </c>
    </row>
    <row r="129" spans="2:4" x14ac:dyDescent="0.2">
      <c r="B129" s="50" t="s">
        <v>280</v>
      </c>
      <c r="C129" s="50"/>
      <c r="D129" s="50">
        <f>COUNTIF(D$4:D$110,"PORN")</f>
        <v>6</v>
      </c>
    </row>
    <row r="130" spans="2:4" x14ac:dyDescent="0.2">
      <c r="B130" s="50" t="s">
        <v>281</v>
      </c>
      <c r="C130" s="50"/>
      <c r="D130" s="50">
        <f>COUNTIF(D$4:D$110,"REF")</f>
        <v>0</v>
      </c>
    </row>
    <row r="131" spans="2:4" x14ac:dyDescent="0.2">
      <c r="B131" s="50" t="s">
        <v>282</v>
      </c>
      <c r="C131" s="50"/>
      <c r="D131" s="50">
        <f>COUNTIF(D$4:D$110,"VIDEO")</f>
        <v>3</v>
      </c>
    </row>
    <row r="132" spans="2:4" x14ac:dyDescent="0.2">
      <c r="B132" s="50" t="s">
        <v>283</v>
      </c>
      <c r="C132" s="50"/>
      <c r="D132" s="50">
        <f>COUNTIF(D$4:D$110,"MEDIA")</f>
        <v>17</v>
      </c>
    </row>
    <row r="133" spans="2:4" x14ac:dyDescent="0.2">
      <c r="B133" s="50" t="s">
        <v>284</v>
      </c>
      <c r="C133" s="50"/>
      <c r="D133" s="50">
        <f>COUNTIF(D$4:D$110,"PORTAL")</f>
        <v>10</v>
      </c>
    </row>
    <row r="134" spans="2:4" x14ac:dyDescent="0.2">
      <c r="B134" s="50"/>
      <c r="C134" s="50"/>
      <c r="D134" s="50"/>
    </row>
    <row r="135" spans="2:4" x14ac:dyDescent="0.2">
      <c r="B135" s="50"/>
      <c r="C135" s="50"/>
      <c r="D135" s="50">
        <f>SUBTOTAL(9,D120:D134)</f>
        <v>101</v>
      </c>
    </row>
    <row r="136" spans="2:4" x14ac:dyDescent="0.2">
      <c r="B136" s="17" t="s">
        <v>285</v>
      </c>
      <c r="C136" s="17" t="s">
        <v>286</v>
      </c>
      <c r="D136" s="50"/>
    </row>
    <row r="137" spans="2:4" x14ac:dyDescent="0.2">
      <c r="B137" s="22" t="s">
        <v>287</v>
      </c>
      <c r="C137" s="22">
        <f>D121</f>
        <v>26</v>
      </c>
      <c r="D137" s="50"/>
    </row>
    <row r="138" spans="2:4" x14ac:dyDescent="0.2">
      <c r="B138" s="22" t="s">
        <v>274</v>
      </c>
      <c r="C138" s="22">
        <f>D123</f>
        <v>10</v>
      </c>
      <c r="D138" s="50"/>
    </row>
    <row r="139" spans="2:4" x14ac:dyDescent="0.2">
      <c r="B139" s="22" t="s">
        <v>283</v>
      </c>
      <c r="C139" s="22">
        <f>D132</f>
        <v>17</v>
      </c>
      <c r="D139" s="50"/>
    </row>
    <row r="140" spans="2:4" x14ac:dyDescent="0.2">
      <c r="B140" s="22" t="s">
        <v>288</v>
      </c>
      <c r="C140" s="22">
        <f>D126</f>
        <v>1</v>
      </c>
      <c r="D140" s="50"/>
    </row>
    <row r="141" spans="2:4" x14ac:dyDescent="0.2">
      <c r="B141" s="22" t="s">
        <v>289</v>
      </c>
      <c r="C141" s="22">
        <f>D124</f>
        <v>3</v>
      </c>
      <c r="D141" s="50"/>
    </row>
    <row r="142" spans="2:4" x14ac:dyDescent="0.2">
      <c r="B142" s="22" t="s">
        <v>278</v>
      </c>
      <c r="C142" s="22">
        <f>D127</f>
        <v>12</v>
      </c>
      <c r="D142" s="50"/>
    </row>
    <row r="143" spans="2:4" x14ac:dyDescent="0.2">
      <c r="B143" s="22" t="s">
        <v>271</v>
      </c>
      <c r="C143" s="22">
        <f>D120</f>
        <v>4</v>
      </c>
      <c r="D143" s="50"/>
    </row>
    <row r="144" spans="2:4" x14ac:dyDescent="0.2">
      <c r="B144" s="22" t="s">
        <v>279</v>
      </c>
      <c r="C144" s="22">
        <f>D128</f>
        <v>0</v>
      </c>
      <c r="D144" s="50"/>
    </row>
    <row r="145" spans="2:4" x14ac:dyDescent="0.2">
      <c r="B145" s="22" t="s">
        <v>280</v>
      </c>
      <c r="C145" s="22">
        <f>D129</f>
        <v>6</v>
      </c>
      <c r="D145" s="50"/>
    </row>
    <row r="146" spans="2:4" x14ac:dyDescent="0.2">
      <c r="B146" s="22" t="s">
        <v>290</v>
      </c>
      <c r="C146" s="22">
        <f>D122</f>
        <v>2</v>
      </c>
      <c r="D146" s="50"/>
    </row>
    <row r="147" spans="2:4" x14ac:dyDescent="0.2">
      <c r="B147" s="22" t="s">
        <v>276</v>
      </c>
      <c r="C147" s="22">
        <f>D125</f>
        <v>7</v>
      </c>
      <c r="D147" s="50"/>
    </row>
    <row r="148" spans="2:4" x14ac:dyDescent="0.2">
      <c r="B148" s="22" t="s">
        <v>291</v>
      </c>
      <c r="C148" s="22">
        <f>D130</f>
        <v>0</v>
      </c>
      <c r="D148" s="50"/>
    </row>
    <row r="149" spans="2:4" x14ac:dyDescent="0.2">
      <c r="B149" s="22" t="s">
        <v>292</v>
      </c>
      <c r="C149" s="22">
        <f>D131</f>
        <v>3</v>
      </c>
      <c r="D149" s="50"/>
    </row>
    <row r="150" spans="2:4" x14ac:dyDescent="0.2">
      <c r="B150" s="22" t="s">
        <v>284</v>
      </c>
      <c r="C150" s="22">
        <f>D133</f>
        <v>10</v>
      </c>
      <c r="D150" s="50"/>
    </row>
    <row r="151" spans="2:4" x14ac:dyDescent="0.2">
      <c r="B151" s="50"/>
      <c r="C151" s="50"/>
      <c r="D151" s="50"/>
    </row>
    <row r="152" spans="2:4" x14ac:dyDescent="0.2">
      <c r="B152" s="50"/>
      <c r="C152" s="50">
        <f>SUM(C137:C151)</f>
        <v>101</v>
      </c>
      <c r="D152" s="50"/>
    </row>
  </sheetData>
  <mergeCells count="4">
    <mergeCell ref="E1:N1"/>
    <mergeCell ref="O1:S1"/>
    <mergeCell ref="A1:B1"/>
    <mergeCell ref="A2:A3"/>
  </mergeCells>
  <phoneticPr fontId="6" type="noConversion"/>
  <pageMargins left="0.7" right="0.7" top="0.75" bottom="0.75" header="0.3" footer="0.3"/>
  <pageSetup paperSize="8" scale="58" orientation="portrait" horizontalDpi="0"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P56"/>
  <sheetViews>
    <sheetView tabSelected="1" workbookViewId="0">
      <pane ySplit="3" topLeftCell="A13" activePane="bottomLeft" state="frozen"/>
      <selection pane="bottomLeft" activeCell="B23" sqref="B23:E23"/>
    </sheetView>
  </sheetViews>
  <sheetFormatPr baseColWidth="10" defaultColWidth="17.83203125" defaultRowHeight="16" x14ac:dyDescent="0.2"/>
  <cols>
    <col min="1" max="1" width="4.1640625" bestFit="1" customWidth="1"/>
    <col min="2" max="2" width="17" customWidth="1"/>
    <col min="3" max="3" width="10.83203125" bestFit="1" customWidth="1"/>
    <col min="4" max="4" width="8.33203125" bestFit="1" customWidth="1"/>
    <col min="5" max="5" width="11.33203125" bestFit="1" customWidth="1"/>
    <col min="6" max="6" width="14.83203125" customWidth="1"/>
    <col min="7" max="7" width="9.6640625" customWidth="1"/>
    <col min="8" max="8" width="10.33203125" customWidth="1"/>
    <col min="9" max="9" width="22.5" customWidth="1"/>
    <col min="10" max="10" width="25" customWidth="1"/>
    <col min="11" max="11" width="23.33203125" customWidth="1"/>
    <col min="12" max="12" width="20" customWidth="1"/>
    <col min="13" max="13" width="13.83203125" customWidth="1"/>
    <col min="15" max="15" width="15.1640625" customWidth="1"/>
  </cols>
  <sheetData>
    <row r="1" spans="1:16" ht="30" customHeight="1" x14ac:dyDescent="0.2">
      <c r="A1" s="80" t="s">
        <v>177</v>
      </c>
      <c r="B1" s="81"/>
      <c r="C1" s="51"/>
      <c r="D1" s="51"/>
      <c r="E1" s="79" t="s">
        <v>5</v>
      </c>
      <c r="F1" s="79"/>
      <c r="G1" s="79"/>
      <c r="H1" s="79"/>
      <c r="I1" s="79" t="s">
        <v>47</v>
      </c>
      <c r="J1" s="79"/>
      <c r="K1" s="79"/>
      <c r="L1" s="79"/>
      <c r="M1" s="79"/>
    </row>
    <row r="2" spans="1:16" x14ac:dyDescent="0.2">
      <c r="A2" s="82" t="s">
        <v>67</v>
      </c>
      <c r="B2" s="39" t="s">
        <v>27</v>
      </c>
      <c r="C2" s="39"/>
      <c r="D2" s="39"/>
      <c r="E2" s="38" t="s">
        <v>51</v>
      </c>
      <c r="F2" s="37" t="s">
        <v>52</v>
      </c>
      <c r="G2" s="38" t="s">
        <v>53</v>
      </c>
      <c r="H2" s="37" t="s">
        <v>54</v>
      </c>
      <c r="I2" s="38" t="s">
        <v>55</v>
      </c>
      <c r="J2" s="37" t="s">
        <v>56</v>
      </c>
      <c r="K2" s="38" t="s">
        <v>57</v>
      </c>
      <c r="L2" s="37" t="s">
        <v>58</v>
      </c>
      <c r="M2" s="38" t="s">
        <v>59</v>
      </c>
    </row>
    <row r="3" spans="1:16" ht="29" x14ac:dyDescent="0.2">
      <c r="A3" s="83"/>
      <c r="B3" s="43" t="s">
        <v>72</v>
      </c>
      <c r="C3" s="47" t="s">
        <v>251</v>
      </c>
      <c r="D3" s="47" t="s">
        <v>252</v>
      </c>
      <c r="E3" s="4" t="str">
        <f>Value!B7</f>
        <v>shopping</v>
      </c>
      <c r="F3" s="4" t="str">
        <f>Value!B10</f>
        <v>communication</v>
      </c>
      <c r="G3" s="4" t="str">
        <f>Value!B13</f>
        <v>education</v>
      </c>
      <c r="H3" s="4" t="str">
        <f>Value!B16</f>
        <v>personal admin</v>
      </c>
      <c r="I3" s="4" t="s">
        <v>45</v>
      </c>
      <c r="J3" s="4" t="s">
        <v>46</v>
      </c>
      <c r="K3" s="4" t="s">
        <v>3</v>
      </c>
      <c r="L3" s="4" t="s">
        <v>175</v>
      </c>
      <c r="M3" s="4" t="s">
        <v>4</v>
      </c>
    </row>
    <row r="4" spans="1:16" ht="29" x14ac:dyDescent="0.2">
      <c r="A4" s="22">
        <v>1</v>
      </c>
      <c r="B4" s="22" t="s">
        <v>78</v>
      </c>
      <c r="C4" s="22" t="s">
        <v>253</v>
      </c>
      <c r="D4" s="22" t="s">
        <v>254</v>
      </c>
      <c r="E4" s="16"/>
      <c r="F4" s="16">
        <v>1</v>
      </c>
      <c r="G4" s="18"/>
      <c r="H4" s="18">
        <v>1</v>
      </c>
      <c r="I4" s="16" t="s">
        <v>77</v>
      </c>
      <c r="J4" s="16" t="s">
        <v>176</v>
      </c>
      <c r="K4" s="19" t="s">
        <v>297</v>
      </c>
      <c r="L4" s="18" t="s">
        <v>221</v>
      </c>
      <c r="M4" s="22" t="s">
        <v>76</v>
      </c>
      <c r="O4" t="str">
        <f>E3</f>
        <v>shopping</v>
      </c>
      <c r="P4">
        <f>E15</f>
        <v>2</v>
      </c>
    </row>
    <row r="5" spans="1:16" ht="29" x14ac:dyDescent="0.2">
      <c r="A5" s="22">
        <v>2</v>
      </c>
      <c r="B5" s="22" t="s">
        <v>79</v>
      </c>
      <c r="C5" s="22" t="s">
        <v>255</v>
      </c>
      <c r="D5" s="22" t="s">
        <v>256</v>
      </c>
      <c r="E5" s="16"/>
      <c r="F5" s="16"/>
      <c r="G5" s="18">
        <v>1</v>
      </c>
      <c r="H5" s="16"/>
      <c r="I5" s="16" t="s">
        <v>77</v>
      </c>
      <c r="J5" s="16" t="s">
        <v>223</v>
      </c>
      <c r="K5" s="19" t="s">
        <v>298</v>
      </c>
      <c r="L5" s="18" t="s">
        <v>299</v>
      </c>
      <c r="M5" s="22" t="s">
        <v>76</v>
      </c>
      <c r="O5" t="str">
        <f>F3</f>
        <v>communication</v>
      </c>
      <c r="P5">
        <f>F15</f>
        <v>2</v>
      </c>
    </row>
    <row r="6" spans="1:16" ht="43" x14ac:dyDescent="0.2">
      <c r="A6" s="22">
        <v>4</v>
      </c>
      <c r="B6" s="22" t="s">
        <v>81</v>
      </c>
      <c r="C6" s="22" t="s">
        <v>255</v>
      </c>
      <c r="D6" s="22" t="s">
        <v>257</v>
      </c>
      <c r="E6" s="16"/>
      <c r="F6" s="16">
        <v>1</v>
      </c>
      <c r="G6" s="16">
        <v>1</v>
      </c>
      <c r="H6" s="16">
        <v>1</v>
      </c>
      <c r="I6" s="16" t="s">
        <v>77</v>
      </c>
      <c r="J6" s="16" t="s">
        <v>225</v>
      </c>
      <c r="K6" s="19" t="s">
        <v>300</v>
      </c>
      <c r="L6" s="18" t="s">
        <v>221</v>
      </c>
      <c r="M6" s="22" t="s">
        <v>76</v>
      </c>
      <c r="O6" t="str">
        <f>G3</f>
        <v>education</v>
      </c>
      <c r="P6">
        <f>G15</f>
        <v>6</v>
      </c>
    </row>
    <row r="7" spans="1:16" ht="32" x14ac:dyDescent="0.2">
      <c r="A7" s="22">
        <v>5</v>
      </c>
      <c r="B7" s="22" t="s">
        <v>82</v>
      </c>
      <c r="C7" s="22" t="s">
        <v>258</v>
      </c>
      <c r="D7" s="22" t="s">
        <v>256</v>
      </c>
      <c r="E7" s="18"/>
      <c r="F7" s="18"/>
      <c r="G7" s="18">
        <v>1</v>
      </c>
      <c r="H7" s="18"/>
      <c r="I7" s="18" t="s">
        <v>76</v>
      </c>
      <c r="J7" s="18" t="s">
        <v>227</v>
      </c>
      <c r="K7" s="19" t="s">
        <v>228</v>
      </c>
      <c r="L7" s="18" t="s">
        <v>229</v>
      </c>
      <c r="M7" s="22" t="s">
        <v>77</v>
      </c>
      <c r="O7" t="str">
        <f>H3</f>
        <v>personal admin</v>
      </c>
      <c r="P7">
        <f>H15</f>
        <v>4</v>
      </c>
    </row>
    <row r="8" spans="1:16" x14ac:dyDescent="0.2">
      <c r="A8" s="22">
        <v>6</v>
      </c>
      <c r="B8" s="22" t="s">
        <v>83</v>
      </c>
      <c r="C8" s="22" t="s">
        <v>253</v>
      </c>
      <c r="D8" s="22" t="s">
        <v>259</v>
      </c>
      <c r="E8" s="18">
        <v>1</v>
      </c>
      <c r="F8" s="18"/>
      <c r="G8" s="18">
        <v>1</v>
      </c>
      <c r="H8" s="18"/>
      <c r="I8" s="16" t="s">
        <v>77</v>
      </c>
      <c r="J8" s="16" t="s">
        <v>230</v>
      </c>
      <c r="K8" s="19" t="s">
        <v>231</v>
      </c>
      <c r="L8" s="20" t="s">
        <v>221</v>
      </c>
      <c r="M8" s="22" t="s">
        <v>232</v>
      </c>
    </row>
    <row r="9" spans="1:16" x14ac:dyDescent="0.2">
      <c r="A9" s="22">
        <v>8</v>
      </c>
      <c r="B9" s="22" t="s">
        <v>85</v>
      </c>
      <c r="C9" s="22" t="s">
        <v>255</v>
      </c>
      <c r="D9" s="22" t="s">
        <v>260</v>
      </c>
      <c r="E9" s="18"/>
      <c r="F9" s="18"/>
      <c r="G9" s="18">
        <v>1</v>
      </c>
      <c r="H9" s="18"/>
      <c r="I9" s="18" t="s">
        <v>76</v>
      </c>
      <c r="J9" s="18" t="s">
        <v>179</v>
      </c>
      <c r="K9" s="19" t="s">
        <v>173</v>
      </c>
      <c r="L9" s="18" t="s">
        <v>228</v>
      </c>
      <c r="M9" s="22" t="s">
        <v>77</v>
      </c>
    </row>
    <row r="10" spans="1:16" ht="32" x14ac:dyDescent="0.2">
      <c r="A10" s="22">
        <v>17</v>
      </c>
      <c r="B10" s="22" t="s">
        <v>94</v>
      </c>
      <c r="C10" s="22" t="s">
        <v>258</v>
      </c>
      <c r="D10" s="22" t="s">
        <v>256</v>
      </c>
      <c r="E10" s="18"/>
      <c r="F10" s="18"/>
      <c r="G10" s="18">
        <v>1</v>
      </c>
      <c r="H10" s="18"/>
      <c r="I10" s="18" t="s">
        <v>77</v>
      </c>
      <c r="J10" s="18" t="s">
        <v>234</v>
      </c>
      <c r="K10" s="18" t="s">
        <v>301</v>
      </c>
      <c r="L10" s="18" t="s">
        <v>235</v>
      </c>
      <c r="M10" s="22" t="s">
        <v>77</v>
      </c>
    </row>
    <row r="11" spans="1:16" ht="80" x14ac:dyDescent="0.2">
      <c r="A11" s="22">
        <v>22</v>
      </c>
      <c r="B11" s="22" t="s">
        <v>99</v>
      </c>
      <c r="C11" s="22" t="s">
        <v>258</v>
      </c>
      <c r="D11" s="22" t="s">
        <v>263</v>
      </c>
      <c r="E11" s="18"/>
      <c r="F11" s="18"/>
      <c r="G11" s="18"/>
      <c r="H11" s="18">
        <v>1</v>
      </c>
      <c r="I11" s="18" t="s">
        <v>77</v>
      </c>
      <c r="J11" s="18" t="s">
        <v>238</v>
      </c>
      <c r="K11" s="18" t="s">
        <v>302</v>
      </c>
      <c r="L11" s="18" t="s">
        <v>239</v>
      </c>
      <c r="M11" s="22" t="s">
        <v>76</v>
      </c>
    </row>
    <row r="12" spans="1:16" ht="29" x14ac:dyDescent="0.2">
      <c r="A12" s="22">
        <v>41</v>
      </c>
      <c r="B12" s="22" t="s">
        <v>118</v>
      </c>
      <c r="C12" s="22" t="s">
        <v>258</v>
      </c>
      <c r="D12" s="22" t="s">
        <v>262</v>
      </c>
      <c r="E12" s="18"/>
      <c r="F12" s="18"/>
      <c r="G12" s="16"/>
      <c r="H12" s="18">
        <v>1</v>
      </c>
      <c r="I12" s="16" t="s">
        <v>77</v>
      </c>
      <c r="J12" s="16" t="s">
        <v>241</v>
      </c>
      <c r="K12" s="19" t="s">
        <v>303</v>
      </c>
      <c r="L12" s="20" t="s">
        <v>242</v>
      </c>
      <c r="M12" s="22" t="s">
        <v>243</v>
      </c>
    </row>
    <row r="13" spans="1:16" ht="32" x14ac:dyDescent="0.2">
      <c r="A13" s="22">
        <v>75</v>
      </c>
      <c r="B13" s="22" t="s">
        <v>148</v>
      </c>
      <c r="C13" s="22" t="s">
        <v>258</v>
      </c>
      <c r="D13" s="22" t="s">
        <v>259</v>
      </c>
      <c r="E13" s="18">
        <v>1</v>
      </c>
      <c r="F13" s="18"/>
      <c r="G13" s="18"/>
      <c r="H13" s="18"/>
      <c r="I13" s="18" t="s">
        <v>77</v>
      </c>
      <c r="J13" s="18" t="s">
        <v>245</v>
      </c>
      <c r="K13" s="18" t="s">
        <v>304</v>
      </c>
      <c r="L13" s="18" t="s">
        <v>246</v>
      </c>
      <c r="M13" s="22" t="s">
        <v>76</v>
      </c>
    </row>
    <row r="14" spans="1:16" x14ac:dyDescent="0.2">
      <c r="A14">
        <v>101</v>
      </c>
      <c r="B14" s="21" t="s">
        <v>247</v>
      </c>
      <c r="C14" s="21" t="s">
        <v>255</v>
      </c>
      <c r="D14" s="21" t="s">
        <v>256</v>
      </c>
      <c r="E14" s="18"/>
      <c r="F14" s="18"/>
      <c r="G14" s="16"/>
      <c r="H14" s="16"/>
      <c r="I14" s="18" t="s">
        <v>77</v>
      </c>
      <c r="J14" s="18" t="s">
        <v>227</v>
      </c>
      <c r="K14" s="19" t="s">
        <v>226</v>
      </c>
      <c r="L14" s="18" t="s">
        <v>250</v>
      </c>
      <c r="M14" s="22" t="s">
        <v>76</v>
      </c>
    </row>
    <row r="15" spans="1:16" x14ac:dyDescent="0.2">
      <c r="B15" s="6"/>
      <c r="C15" s="6"/>
      <c r="D15" s="6"/>
      <c r="E15" s="7">
        <f>SUM(E4:E14)</f>
        <v>2</v>
      </c>
      <c r="F15" s="7">
        <f>SUM(F4:F14)</f>
        <v>2</v>
      </c>
      <c r="G15" s="7">
        <f>SUM(G4:G14)</f>
        <v>6</v>
      </c>
      <c r="H15" s="7">
        <f>SUM(H4:H14)</f>
        <v>4</v>
      </c>
      <c r="I15" s="7"/>
      <c r="J15" s="7"/>
      <c r="K15" s="7"/>
      <c r="L15" s="7"/>
    </row>
    <row r="16" spans="1:16" x14ac:dyDescent="0.2">
      <c r="I16" s="50">
        <f>COUNTIF(I$4:I$14,"yes")</f>
        <v>9</v>
      </c>
      <c r="J16" s="52" t="s">
        <v>77</v>
      </c>
    </row>
    <row r="17" spans="2:15" x14ac:dyDescent="0.2">
      <c r="I17" s="50">
        <f>COUNTIF(I$4:I$14,"no")</f>
        <v>2</v>
      </c>
      <c r="J17" s="52" t="s">
        <v>76</v>
      </c>
    </row>
    <row r="18" spans="2:15" x14ac:dyDescent="0.2">
      <c r="I18" s="50">
        <f>COUNTIF(I$4:I$14,"dunno")</f>
        <v>0</v>
      </c>
      <c r="J18" s="53" t="s">
        <v>295</v>
      </c>
    </row>
    <row r="19" spans="2:15" x14ac:dyDescent="0.2">
      <c r="B19" s="48" t="s">
        <v>251</v>
      </c>
      <c r="C19" s="49" t="s">
        <v>293</v>
      </c>
      <c r="D19" s="49" t="s">
        <v>294</v>
      </c>
      <c r="I19" s="50">
        <f>COUNTBLANK(I4:I14)</f>
        <v>0</v>
      </c>
      <c r="J19" s="54" t="s">
        <v>296</v>
      </c>
    </row>
    <row r="20" spans="2:15" x14ac:dyDescent="0.2">
      <c r="B20" s="50" t="s">
        <v>268</v>
      </c>
      <c r="C20" s="50">
        <f>COUNTIF(C$4:C$14,"T")</f>
        <v>2</v>
      </c>
      <c r="D20" s="50">
        <f>Sites!C116</f>
        <v>6</v>
      </c>
      <c r="J20" s="86" t="s">
        <v>305</v>
      </c>
      <c r="K20" s="86"/>
      <c r="L20" s="86" t="s">
        <v>306</v>
      </c>
      <c r="M20" s="86"/>
      <c r="N20" s="84" t="s">
        <v>307</v>
      </c>
      <c r="O20" s="85"/>
    </row>
    <row r="21" spans="2:15" x14ac:dyDescent="0.2">
      <c r="B21" s="50" t="s">
        <v>269</v>
      </c>
      <c r="C21" s="50">
        <f>COUNTIF(C$4:C$14,"L")</f>
        <v>5</v>
      </c>
      <c r="D21" s="50">
        <f>Sites!C117</f>
        <v>32</v>
      </c>
      <c r="J21" s="55" t="s">
        <v>176</v>
      </c>
      <c r="K21" s="50">
        <v>1</v>
      </c>
      <c r="L21" s="56" t="s">
        <v>220</v>
      </c>
      <c r="M21" s="22">
        <v>2</v>
      </c>
      <c r="N21" s="57" t="s">
        <v>221</v>
      </c>
      <c r="O21" s="57">
        <v>4</v>
      </c>
    </row>
    <row r="22" spans="2:15" x14ac:dyDescent="0.2">
      <c r="B22" s="50" t="s">
        <v>270</v>
      </c>
      <c r="C22" s="50">
        <f>COUNTIF(C$4:C$14,"G")</f>
        <v>4</v>
      </c>
      <c r="D22" s="50">
        <f>Sites!C118</f>
        <v>63</v>
      </c>
      <c r="J22" s="55" t="s">
        <v>309</v>
      </c>
      <c r="K22" s="55">
        <v>4</v>
      </c>
      <c r="L22" s="55" t="s">
        <v>315</v>
      </c>
      <c r="M22" s="22">
        <v>4</v>
      </c>
      <c r="N22" s="56" t="s">
        <v>319</v>
      </c>
      <c r="O22" s="57">
        <v>1</v>
      </c>
    </row>
    <row r="23" spans="2:15" x14ac:dyDescent="0.2">
      <c r="B23" s="50" t="s">
        <v>321</v>
      </c>
      <c r="C23" s="50"/>
      <c r="D23" s="49" t="s">
        <v>293</v>
      </c>
      <c r="E23" s="49" t="s">
        <v>294</v>
      </c>
      <c r="J23" s="55" t="s">
        <v>179</v>
      </c>
      <c r="K23" s="55">
        <v>2</v>
      </c>
      <c r="L23" s="57" t="s">
        <v>226</v>
      </c>
      <c r="M23" s="22">
        <v>6</v>
      </c>
      <c r="N23" s="57" t="s">
        <v>229</v>
      </c>
      <c r="O23" s="57">
        <v>1</v>
      </c>
    </row>
    <row r="24" spans="2:15" x14ac:dyDescent="0.2">
      <c r="B24" s="50" t="s">
        <v>271</v>
      </c>
      <c r="C24" s="50"/>
      <c r="D24" s="50">
        <f>COUNTIF(D$4:D$14,"SEARCH")</f>
        <v>1</v>
      </c>
      <c r="E24" s="50">
        <f>Sites!D120</f>
        <v>4</v>
      </c>
      <c r="J24" s="40" t="s">
        <v>178</v>
      </c>
      <c r="K24" s="55">
        <v>1</v>
      </c>
      <c r="L24" s="57" t="s">
        <v>316</v>
      </c>
      <c r="M24" s="22">
        <v>1</v>
      </c>
      <c r="N24" s="58" t="s">
        <v>228</v>
      </c>
      <c r="O24" s="58">
        <v>1</v>
      </c>
    </row>
    <row r="25" spans="2:15" x14ac:dyDescent="0.2">
      <c r="B25" s="50" t="s">
        <v>272</v>
      </c>
      <c r="C25" s="50"/>
      <c r="D25" s="50">
        <f>COUNTIF(D$4:D$14,"MERCH")</f>
        <v>2</v>
      </c>
      <c r="E25" s="50">
        <f>Sites!D121</f>
        <v>26</v>
      </c>
      <c r="J25" s="22" t="s">
        <v>310</v>
      </c>
      <c r="K25" s="40">
        <v>1</v>
      </c>
      <c r="L25" s="58" t="s">
        <v>228</v>
      </c>
      <c r="M25" s="59">
        <v>2</v>
      </c>
      <c r="N25" s="22" t="s">
        <v>320</v>
      </c>
      <c r="O25" s="58">
        <v>1</v>
      </c>
    </row>
    <row r="26" spans="2:15" x14ac:dyDescent="0.2">
      <c r="B26" s="50" t="s">
        <v>273</v>
      </c>
      <c r="C26" s="50"/>
      <c r="D26" s="50">
        <f>COUNTIF(D$4:D$14,"GOV")</f>
        <v>1</v>
      </c>
      <c r="E26" s="50">
        <f>Sites!D122</f>
        <v>2</v>
      </c>
      <c r="J26" s="22" t="s">
        <v>308</v>
      </c>
      <c r="K26" s="40">
        <v>1</v>
      </c>
      <c r="L26" s="22" t="s">
        <v>317</v>
      </c>
      <c r="M26" s="59">
        <v>1</v>
      </c>
      <c r="N26" s="22" t="s">
        <v>239</v>
      </c>
      <c r="O26" s="58">
        <v>1</v>
      </c>
    </row>
    <row r="27" spans="2:15" x14ac:dyDescent="0.2">
      <c r="B27" s="50" t="s">
        <v>274</v>
      </c>
      <c r="C27" s="50"/>
      <c r="D27" s="50">
        <f>COUNTIF(D$4:D$14,"FINANCE")</f>
        <v>1</v>
      </c>
      <c r="E27" s="50">
        <f>Sites!D123</f>
        <v>10</v>
      </c>
      <c r="J27" s="42" t="s">
        <v>311</v>
      </c>
      <c r="K27" s="40">
        <v>1</v>
      </c>
      <c r="L27" s="42" t="s">
        <v>318</v>
      </c>
      <c r="M27" s="59">
        <v>2</v>
      </c>
      <c r="N27" s="42" t="s">
        <v>187</v>
      </c>
      <c r="O27" s="58">
        <v>1</v>
      </c>
    </row>
    <row r="28" spans="2:15" x14ac:dyDescent="0.2">
      <c r="B28" s="50" t="s">
        <v>275</v>
      </c>
      <c r="C28" s="50"/>
      <c r="D28" s="50">
        <f>COUNTIF(D$4:D$14,"COM")</f>
        <v>1</v>
      </c>
      <c r="E28" s="50">
        <f>Sites!D124</f>
        <v>3</v>
      </c>
      <c r="J28" s="42" t="s">
        <v>234</v>
      </c>
      <c r="K28" s="40">
        <v>3</v>
      </c>
      <c r="N28" s="42" t="s">
        <v>246</v>
      </c>
      <c r="O28" s="58">
        <v>1</v>
      </c>
    </row>
    <row r="29" spans="2:15" x14ac:dyDescent="0.2">
      <c r="B29" s="50" t="s">
        <v>276</v>
      </c>
      <c r="C29" s="50"/>
      <c r="D29" s="50">
        <f>COUNTIF(D$4:D$14,"TECH")</f>
        <v>0</v>
      </c>
      <c r="E29" s="50">
        <f>Sites!D125</f>
        <v>7</v>
      </c>
      <c r="J29" s="42" t="s">
        <v>312</v>
      </c>
      <c r="K29" s="40">
        <v>1</v>
      </c>
      <c r="N29" s="42" t="s">
        <v>250</v>
      </c>
      <c r="O29" s="58">
        <v>1</v>
      </c>
    </row>
    <row r="30" spans="2:15" x14ac:dyDescent="0.2">
      <c r="B30" s="50" t="s">
        <v>277</v>
      </c>
      <c r="C30" s="50"/>
      <c r="D30" s="50">
        <f>COUNTIF(D$4:D$14,"GAME")</f>
        <v>0</v>
      </c>
      <c r="E30" s="50">
        <f>Sites!D126</f>
        <v>1</v>
      </c>
      <c r="J30" s="42" t="s">
        <v>238</v>
      </c>
      <c r="K30" s="40">
        <v>1</v>
      </c>
    </row>
    <row r="31" spans="2:15" x14ac:dyDescent="0.2">
      <c r="B31" s="50" t="s">
        <v>278</v>
      </c>
      <c r="C31" s="50"/>
      <c r="D31" s="50">
        <f>COUNTIF(D$4:D$14,"OSN")</f>
        <v>1</v>
      </c>
      <c r="E31" s="50">
        <f>Sites!D127</f>
        <v>12</v>
      </c>
      <c r="J31" s="42" t="s">
        <v>241</v>
      </c>
      <c r="K31" s="40">
        <v>1</v>
      </c>
    </row>
    <row r="32" spans="2:15" x14ac:dyDescent="0.2">
      <c r="B32" s="50" t="s">
        <v>279</v>
      </c>
      <c r="C32" s="50"/>
      <c r="D32" s="50">
        <f>COUNTIF(D$4:D$14,"ACD")</f>
        <v>0</v>
      </c>
      <c r="E32" s="50">
        <f>Sites!D128</f>
        <v>0</v>
      </c>
      <c r="J32" s="42" t="s">
        <v>313</v>
      </c>
      <c r="K32" s="40">
        <v>1</v>
      </c>
    </row>
    <row r="33" spans="2:11" x14ac:dyDescent="0.2">
      <c r="B33" s="50" t="s">
        <v>280</v>
      </c>
      <c r="C33" s="50"/>
      <c r="D33" s="50">
        <f>COUNTIF(D$4:D$14,"PORN")</f>
        <v>0</v>
      </c>
      <c r="E33" s="50">
        <f>Sites!D129</f>
        <v>6</v>
      </c>
      <c r="J33" s="42" t="s">
        <v>314</v>
      </c>
      <c r="K33" s="40">
        <v>1</v>
      </c>
    </row>
    <row r="34" spans="2:11" x14ac:dyDescent="0.2">
      <c r="B34" s="50" t="s">
        <v>281</v>
      </c>
      <c r="C34" s="50"/>
      <c r="D34" s="50">
        <f>COUNTIF(D$4:D$14,"REF")</f>
        <v>0</v>
      </c>
      <c r="E34" s="50">
        <f>Sites!D130</f>
        <v>0</v>
      </c>
    </row>
    <row r="35" spans="2:11" x14ac:dyDescent="0.2">
      <c r="B35" s="50" t="s">
        <v>282</v>
      </c>
      <c r="C35" s="50"/>
      <c r="D35" s="50">
        <f>COUNTIF(D$4:D$14,"VIDEO")</f>
        <v>0</v>
      </c>
      <c r="E35" s="50">
        <f>Sites!D131</f>
        <v>3</v>
      </c>
    </row>
    <row r="36" spans="2:11" x14ac:dyDescent="0.2">
      <c r="B36" s="50" t="s">
        <v>283</v>
      </c>
      <c r="C36" s="50"/>
      <c r="D36" s="50">
        <f>COUNTIF(D$4:D$14,"MEDIA")</f>
        <v>4</v>
      </c>
      <c r="E36" s="50">
        <f>Sites!D132</f>
        <v>17</v>
      </c>
    </row>
    <row r="37" spans="2:11" x14ac:dyDescent="0.2">
      <c r="B37" s="50" t="s">
        <v>284</v>
      </c>
      <c r="C37" s="50"/>
      <c r="D37" s="50">
        <f>COUNTIF(D$4:D$14,"PORTAL")</f>
        <v>0</v>
      </c>
      <c r="E37" s="50">
        <f>Sites!D133</f>
        <v>10</v>
      </c>
    </row>
    <row r="38" spans="2:11" x14ac:dyDescent="0.2">
      <c r="B38" s="50"/>
      <c r="C38" s="50"/>
      <c r="D38" s="50"/>
    </row>
    <row r="39" spans="2:11" x14ac:dyDescent="0.2">
      <c r="B39" s="50"/>
      <c r="C39" s="50"/>
      <c r="D39" s="50">
        <f>SUBTOTAL(9,D24:D38)</f>
        <v>11</v>
      </c>
    </row>
    <row r="40" spans="2:11" x14ac:dyDescent="0.2">
      <c r="B40" s="17" t="s">
        <v>285</v>
      </c>
      <c r="C40" s="17" t="s">
        <v>286</v>
      </c>
      <c r="D40" s="50"/>
    </row>
    <row r="41" spans="2:11" x14ac:dyDescent="0.2">
      <c r="B41" s="22" t="s">
        <v>287</v>
      </c>
      <c r="C41" s="22">
        <f>D25</f>
        <v>2</v>
      </c>
      <c r="D41" s="50"/>
    </row>
    <row r="42" spans="2:11" x14ac:dyDescent="0.2">
      <c r="B42" s="22" t="s">
        <v>274</v>
      </c>
      <c r="C42" s="22">
        <f>D27</f>
        <v>1</v>
      </c>
      <c r="D42" s="50"/>
    </row>
    <row r="43" spans="2:11" x14ac:dyDescent="0.2">
      <c r="B43" s="22" t="s">
        <v>283</v>
      </c>
      <c r="C43" s="22">
        <f>D36</f>
        <v>4</v>
      </c>
      <c r="D43" s="50"/>
    </row>
    <row r="44" spans="2:11" x14ac:dyDescent="0.2">
      <c r="B44" s="22" t="s">
        <v>288</v>
      </c>
      <c r="C44" s="22">
        <f>D30</f>
        <v>0</v>
      </c>
      <c r="D44" s="50"/>
    </row>
    <row r="45" spans="2:11" x14ac:dyDescent="0.2">
      <c r="B45" s="22" t="s">
        <v>289</v>
      </c>
      <c r="C45" s="22">
        <f>D28</f>
        <v>1</v>
      </c>
      <c r="D45" s="50"/>
    </row>
    <row r="46" spans="2:11" x14ac:dyDescent="0.2">
      <c r="B46" s="22" t="s">
        <v>278</v>
      </c>
      <c r="C46" s="22">
        <f>D31</f>
        <v>1</v>
      </c>
      <c r="D46" s="50"/>
    </row>
    <row r="47" spans="2:11" x14ac:dyDescent="0.2">
      <c r="B47" s="22" t="s">
        <v>271</v>
      </c>
      <c r="C47" s="22">
        <f>D24</f>
        <v>1</v>
      </c>
      <c r="D47" s="50"/>
    </row>
    <row r="48" spans="2:11" x14ac:dyDescent="0.2">
      <c r="B48" s="22" t="s">
        <v>279</v>
      </c>
      <c r="C48" s="22">
        <f>D32</f>
        <v>0</v>
      </c>
      <c r="D48" s="50"/>
    </row>
    <row r="49" spans="2:4" x14ac:dyDescent="0.2">
      <c r="B49" s="22" t="s">
        <v>280</v>
      </c>
      <c r="C49" s="22">
        <f>D33</f>
        <v>0</v>
      </c>
      <c r="D49" s="50"/>
    </row>
    <row r="50" spans="2:4" x14ac:dyDescent="0.2">
      <c r="B50" s="22" t="s">
        <v>290</v>
      </c>
      <c r="C50" s="22">
        <f>D26</f>
        <v>1</v>
      </c>
      <c r="D50" s="50"/>
    </row>
    <row r="51" spans="2:4" x14ac:dyDescent="0.2">
      <c r="B51" s="22" t="s">
        <v>276</v>
      </c>
      <c r="C51" s="22">
        <f>D29</f>
        <v>0</v>
      </c>
      <c r="D51" s="50"/>
    </row>
    <row r="52" spans="2:4" x14ac:dyDescent="0.2">
      <c r="B52" s="22" t="s">
        <v>291</v>
      </c>
      <c r="C52" s="22">
        <f>D34</f>
        <v>0</v>
      </c>
      <c r="D52" s="50"/>
    </row>
    <row r="53" spans="2:4" x14ac:dyDescent="0.2">
      <c r="B53" s="22" t="s">
        <v>292</v>
      </c>
      <c r="C53" s="22">
        <f>D35</f>
        <v>0</v>
      </c>
      <c r="D53" s="50"/>
    </row>
    <row r="54" spans="2:4" x14ac:dyDescent="0.2">
      <c r="B54" s="22" t="s">
        <v>284</v>
      </c>
      <c r="C54" s="22">
        <f>D37</f>
        <v>0</v>
      </c>
      <c r="D54" s="50"/>
    </row>
    <row r="55" spans="2:4" x14ac:dyDescent="0.2">
      <c r="B55" s="50"/>
      <c r="C55" s="50"/>
      <c r="D55" s="50"/>
    </row>
    <row r="56" spans="2:4" x14ac:dyDescent="0.2">
      <c r="B56" s="50"/>
      <c r="C56" s="50">
        <f>SUM(C41:C55)</f>
        <v>11</v>
      </c>
      <c r="D56" s="50"/>
    </row>
  </sheetData>
  <mergeCells count="7">
    <mergeCell ref="N20:O20"/>
    <mergeCell ref="A1:B1"/>
    <mergeCell ref="E1:H1"/>
    <mergeCell ref="I1:M1"/>
    <mergeCell ref="A2:A3"/>
    <mergeCell ref="J20:K20"/>
    <mergeCell ref="L20:M20"/>
  </mergeCells>
  <pageMargins left="0.7" right="0.7" top="0.75" bottom="0.75" header="0.3" footer="0.3"/>
  <pageSetup paperSize="8" scale="58" orientation="portrait" horizontalDpi="0" verticalDpi="0"/>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Value</vt:lpstr>
      <vt:lpstr>Model</vt:lpstr>
      <vt:lpstr>Sites</vt:lpstr>
      <vt:lpstr>Interaction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2016-09-12T07:52:46Z</dcterms:created>
  <dcterms:modified xsi:type="dcterms:W3CDTF">2016-11-30T22:25:51Z</dcterms:modified>
</cp:coreProperties>
</file>