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715"/>
  <workbookPr/>
  <mc:AlternateContent xmlns:mc="http://schemas.openxmlformats.org/markup-compatibility/2006">
    <mc:Choice Requires="x15">
      <x15ac:absPath xmlns:x15ac="http://schemas.microsoft.com/office/spreadsheetml/2010/11/ac" url="/Users/user/Documents/Values/WorkShops/"/>
    </mc:Choice>
  </mc:AlternateContent>
  <bookViews>
    <workbookView xWindow="32820" yWindow="1760" windowWidth="29900" windowHeight="17460" tabRatio="500" activeTab="2"/>
  </bookViews>
  <sheets>
    <sheet name="Value" sheetId="1" r:id="rId1"/>
    <sheet name="Sites" sheetId="2" r:id="rId2"/>
    <sheet name="Interaction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7" i="3" l="1"/>
  <c r="O6" i="3"/>
  <c r="O5" i="3"/>
  <c r="N7" i="3"/>
  <c r="N6" i="3"/>
  <c r="N5" i="3"/>
  <c r="H31" i="3"/>
  <c r="H30" i="3"/>
  <c r="H29" i="3"/>
  <c r="E38" i="3"/>
  <c r="D38" i="3"/>
  <c r="F38" i="3"/>
  <c r="E39" i="3"/>
  <c r="D39" i="3"/>
  <c r="F39" i="3"/>
  <c r="E40" i="3"/>
  <c r="D40" i="3"/>
  <c r="F40" i="3"/>
  <c r="E41" i="3"/>
  <c r="D41" i="3"/>
  <c r="F41" i="3"/>
  <c r="E42" i="3"/>
  <c r="D42" i="3"/>
  <c r="F42" i="3"/>
  <c r="E43" i="3"/>
  <c r="D43" i="3"/>
  <c r="F43" i="3"/>
  <c r="E44" i="3"/>
  <c r="D44" i="3"/>
  <c r="F44" i="3"/>
  <c r="E45" i="3"/>
  <c r="D45" i="3"/>
  <c r="F45" i="3"/>
  <c r="E46" i="3"/>
  <c r="D46" i="3"/>
  <c r="F46" i="3"/>
  <c r="E47" i="3"/>
  <c r="D47" i="3"/>
  <c r="F47" i="3"/>
  <c r="E48" i="3"/>
  <c r="D48" i="3"/>
  <c r="F48" i="3"/>
  <c r="E49" i="3"/>
  <c r="D49" i="3"/>
  <c r="F49" i="3"/>
  <c r="E50" i="3"/>
  <c r="D50" i="3"/>
  <c r="F50" i="3"/>
  <c r="E51" i="3"/>
  <c r="D51" i="3"/>
  <c r="F51" i="3"/>
  <c r="F52" i="3"/>
  <c r="D33" i="3"/>
  <c r="C33" i="3"/>
  <c r="E33" i="3"/>
  <c r="D34" i="3"/>
  <c r="C34" i="3"/>
  <c r="E34" i="3"/>
  <c r="D35" i="3"/>
  <c r="C35" i="3"/>
  <c r="E35" i="3"/>
  <c r="E36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70" i="3"/>
  <c r="D53" i="3"/>
  <c r="G28" i="3"/>
  <c r="F28" i="3"/>
  <c r="E28" i="3"/>
  <c r="G3" i="3"/>
  <c r="F3" i="3"/>
  <c r="E3" i="3"/>
  <c r="D121" i="2"/>
  <c r="C137" i="2"/>
  <c r="D124" i="2"/>
  <c r="C138" i="2"/>
  <c r="D132" i="2"/>
  <c r="C139" i="2"/>
  <c r="D126" i="2"/>
  <c r="C140" i="2"/>
  <c r="D127" i="2"/>
  <c r="C141" i="2"/>
  <c r="D123" i="2"/>
  <c r="C142" i="2"/>
  <c r="D120" i="2"/>
  <c r="C143" i="2"/>
  <c r="D128" i="2"/>
  <c r="C144" i="2"/>
  <c r="D129" i="2"/>
  <c r="C145" i="2"/>
  <c r="D122" i="2"/>
  <c r="C146" i="2"/>
  <c r="D125" i="2"/>
  <c r="C147" i="2"/>
  <c r="D130" i="2"/>
  <c r="C148" i="2"/>
  <c r="D131" i="2"/>
  <c r="C149" i="2"/>
  <c r="D133" i="2"/>
  <c r="C150" i="2"/>
  <c r="C152" i="2"/>
  <c r="D135" i="2"/>
  <c r="C118" i="2"/>
  <c r="C117" i="2"/>
  <c r="C116" i="2"/>
  <c r="C115" i="2"/>
  <c r="O3" i="2"/>
  <c r="N3" i="2"/>
  <c r="M3" i="2"/>
  <c r="L3" i="2"/>
  <c r="K3" i="2"/>
  <c r="J3" i="2"/>
  <c r="I3" i="2"/>
  <c r="H3" i="2"/>
  <c r="G3" i="2"/>
  <c r="F3" i="2"/>
  <c r="E3" i="2"/>
  <c r="N111" i="2"/>
  <c r="J111" i="2"/>
  <c r="I111" i="2"/>
  <c r="H111" i="2"/>
  <c r="G111" i="2"/>
  <c r="F111" i="2"/>
  <c r="E111" i="2"/>
</calcChain>
</file>

<file path=xl/sharedStrings.xml><?xml version="1.0" encoding="utf-8"?>
<sst xmlns="http://schemas.openxmlformats.org/spreadsheetml/2006/main" count="808" uniqueCount="247">
  <si>
    <t>No.</t>
  </si>
  <si>
    <t>What is the main value? What is worth for you?</t>
  </si>
  <si>
    <t>?</t>
  </si>
  <si>
    <t>Would  you pay for it?</t>
  </si>
  <si>
    <t>Country Top-sites</t>
  </si>
  <si>
    <t>Actions</t>
  </si>
  <si>
    <t>VALUE EXCHANGE ON THE WEB</t>
  </si>
  <si>
    <t>What do you want to achieve by doing things on the Web?</t>
  </si>
  <si>
    <t>What are you doing on the Web?</t>
  </si>
  <si>
    <t>Why is this important for you? Why does is make your life better?</t>
  </si>
  <si>
    <t>Give an example of when doing it on the Web doesn't give the value you expect</t>
  </si>
  <si>
    <t>Alternatives to doing it on the Web</t>
  </si>
  <si>
    <t>What alternative to doing it on the Web?</t>
  </si>
  <si>
    <t>Consequences</t>
  </si>
  <si>
    <t>What are the bad consequences for everyone of you doing it on the Web instead of using the alternative?</t>
  </si>
  <si>
    <t>How might the Web give you even more value</t>
  </si>
  <si>
    <t>Col 1</t>
  </si>
  <si>
    <t>Col 2</t>
  </si>
  <si>
    <t>Col 3</t>
  </si>
  <si>
    <t>Col 4</t>
  </si>
  <si>
    <t>Col 5</t>
  </si>
  <si>
    <t>Col 6</t>
  </si>
  <si>
    <t>Col 7</t>
  </si>
  <si>
    <t>Col 8</t>
  </si>
  <si>
    <t>Col 9</t>
  </si>
  <si>
    <t>Col 10</t>
  </si>
  <si>
    <t>How could your life be better if these constraints were removed?</t>
  </si>
  <si>
    <t>What constraints/blocks/impediments limit you from realising more of the main value in Column 4?</t>
  </si>
  <si>
    <t>Country:</t>
  </si>
  <si>
    <t>Age:</t>
  </si>
  <si>
    <t>Literacy:</t>
  </si>
  <si>
    <t>Gender:</t>
  </si>
  <si>
    <t>Does your participation matter to the site?</t>
  </si>
  <si>
    <t>What value do you receive from the site?</t>
  </si>
  <si>
    <t>Value Exchange</t>
  </si>
  <si>
    <t>Col 11</t>
  </si>
  <si>
    <t>Col 12</t>
  </si>
  <si>
    <t>Col 13</t>
  </si>
  <si>
    <t>Col 14</t>
  </si>
  <si>
    <t>Col 21</t>
  </si>
  <si>
    <t>Col 22</t>
  </si>
  <si>
    <t>Col 23</t>
  </si>
  <si>
    <t>Col 24</t>
  </si>
  <si>
    <t>Col 25</t>
  </si>
  <si>
    <t>Col 15</t>
  </si>
  <si>
    <t>Col 16</t>
  </si>
  <si>
    <t>Col 17</t>
  </si>
  <si>
    <t>Col 18</t>
  </si>
  <si>
    <t>Col 19</t>
  </si>
  <si>
    <t>Col 20</t>
  </si>
  <si>
    <t>youtube.com</t>
  </si>
  <si>
    <t>facebook.com</t>
  </si>
  <si>
    <t>wikipedia.org</t>
  </si>
  <si>
    <t>yahoo.com</t>
  </si>
  <si>
    <t>live.com</t>
  </si>
  <si>
    <t>twitter.com</t>
  </si>
  <si>
    <t>linkedin.com</t>
  </si>
  <si>
    <t>instagram.com</t>
  </si>
  <si>
    <t>onclickads.net</t>
  </si>
  <si>
    <t>msn.com</t>
  </si>
  <si>
    <t>wordpress.com</t>
  </si>
  <si>
    <t>tumblr.com</t>
  </si>
  <si>
    <t>paypal.com</t>
  </si>
  <si>
    <t>stackoverflow.com</t>
  </si>
  <si>
    <t>microsoft.com</t>
  </si>
  <si>
    <t>bing.com</t>
  </si>
  <si>
    <t>#</t>
  </si>
  <si>
    <t>pornhub.com</t>
  </si>
  <si>
    <t>amazon.com</t>
  </si>
  <si>
    <t>Why do it on the Web particularly?</t>
  </si>
  <si>
    <t>What you don't like about this site?</t>
  </si>
  <si>
    <t>U</t>
  </si>
  <si>
    <t>blogspot.com</t>
  </si>
  <si>
    <t>t.co</t>
  </si>
  <si>
    <t>apple.com</t>
  </si>
  <si>
    <t>popads.net</t>
  </si>
  <si>
    <t>github.com</t>
  </si>
  <si>
    <t>whatsapp.com</t>
  </si>
  <si>
    <t>aliexpress.com</t>
  </si>
  <si>
    <t>netflix.com</t>
  </si>
  <si>
    <t>dropbox.com</t>
  </si>
  <si>
    <t>pinterest.com</t>
  </si>
  <si>
    <t>ebay.com</t>
  </si>
  <si>
    <t>bet365.com</t>
  </si>
  <si>
    <t>Ecuador</t>
  </si>
  <si>
    <t>google.com.ec</t>
  </si>
  <si>
    <t xml:space="preserve">google.com </t>
  </si>
  <si>
    <t>eluniverso.com</t>
  </si>
  <si>
    <t>elcomercio.com</t>
  </si>
  <si>
    <t>ecuavisa.com</t>
  </si>
  <si>
    <t>estadio.ec</t>
  </si>
  <si>
    <t>elnoticiero.com.ec</t>
  </si>
  <si>
    <t>mercadolibre.com.ec</t>
  </si>
  <si>
    <t>pichincha.com</t>
  </si>
  <si>
    <t>olx.com.ec</t>
  </si>
  <si>
    <t>uptodown.com</t>
  </si>
  <si>
    <t>ecuagol.com</t>
  </si>
  <si>
    <t>google.es</t>
  </si>
  <si>
    <t>vistazo.com</t>
  </si>
  <si>
    <t>studiofutbol.com.ec</t>
  </si>
  <si>
    <t>taringa.net</t>
  </si>
  <si>
    <t>iess.gob.ec</t>
  </si>
  <si>
    <t>teleamazonas.com</t>
  </si>
  <si>
    <t>sri.gob.ec</t>
  </si>
  <si>
    <t>adf.ly</t>
  </si>
  <si>
    <t>ask.com</t>
  </si>
  <si>
    <t>adbooth.com</t>
  </si>
  <si>
    <t>slideshare.net</t>
  </si>
  <si>
    <t>thewhizmarketing.com</t>
  </si>
  <si>
    <t>educacion.gob.ec</t>
  </si>
  <si>
    <t>futbolecuador.com</t>
  </si>
  <si>
    <t>xvideos.com</t>
  </si>
  <si>
    <t>adnetworkperformance.com</t>
  </si>
  <si>
    <t>blogger.com</t>
  </si>
  <si>
    <t>microsoftonline.com</t>
  </si>
  <si>
    <t>blastingnews.com</t>
  </si>
  <si>
    <t>office.com</t>
  </si>
  <si>
    <t>biess.fin.ec</t>
  </si>
  <si>
    <t>wordreference.com</t>
  </si>
  <si>
    <t>scribd.com</t>
  </si>
  <si>
    <t>friv.com</t>
  </si>
  <si>
    <t>monografias.com</t>
  </si>
  <si>
    <t>reimageplus.com</t>
  </si>
  <si>
    <t>alibaba.com</t>
  </si>
  <si>
    <t>eltelegrafo.com.ec</t>
  </si>
  <si>
    <t>globaloffers.link</t>
  </si>
  <si>
    <t>popcash.net</t>
  </si>
  <si>
    <t>mediafire.com</t>
  </si>
  <si>
    <t>clubcontento.com</t>
  </si>
  <si>
    <t>godaddy.com</t>
  </si>
  <si>
    <t>bongacams.com</t>
  </si>
  <si>
    <t>wetransfer.com</t>
  </si>
  <si>
    <t>mbtrx.com</t>
  </si>
  <si>
    <t>repelis.tv</t>
  </si>
  <si>
    <t>rt.com</t>
  </si>
  <si>
    <t>produbanco.com</t>
  </si>
  <si>
    <t>ampclicks.com</t>
  </si>
  <si>
    <t>terraclicks.com</t>
  </si>
  <si>
    <t>brainly.lt</t>
  </si>
  <si>
    <t>cnn.com</t>
  </si>
  <si>
    <t>bolivariano.com</t>
  </si>
  <si>
    <t>snna.gob.ec</t>
  </si>
  <si>
    <t>laafoka.com</t>
  </si>
  <si>
    <t>myway.com</t>
  </si>
  <si>
    <t>ecuadorinmediato.com</t>
  </si>
  <si>
    <t>larepublica.ec</t>
  </si>
  <si>
    <t>seriesflv.net</t>
  </si>
  <si>
    <t>4dsply.com</t>
  </si>
  <si>
    <t>neobux.com</t>
  </si>
  <si>
    <t>plusvalia.com</t>
  </si>
  <si>
    <t>clixsense.com</t>
  </si>
  <si>
    <t>youtube-mp3.org</t>
  </si>
  <si>
    <t>computrabajo.com.ec</t>
  </si>
  <si>
    <t>What is the value of your contribution to the site?</t>
  </si>
  <si>
    <t>wordpress.org</t>
  </si>
  <si>
    <t>softsonic.com</t>
  </si>
  <si>
    <t>Col 26</t>
  </si>
  <si>
    <t>M</t>
  </si>
  <si>
    <t>TV</t>
  </si>
  <si>
    <t>No</t>
  </si>
  <si>
    <t>Learning</t>
  </si>
  <si>
    <t>socializing</t>
  </si>
  <si>
    <t>entertainment</t>
  </si>
  <si>
    <t>ease</t>
  </si>
  <si>
    <t>a lot of information</t>
  </si>
  <si>
    <t>always updated</t>
  </si>
  <si>
    <t>Variety of social networks</t>
  </si>
  <si>
    <t>Easy exchange of communication</t>
  </si>
  <si>
    <t>Wide variety</t>
  </si>
  <si>
    <t>free</t>
  </si>
  <si>
    <t>learn and know more</t>
  </si>
  <si>
    <t>worldwide information</t>
  </si>
  <si>
    <t>Being Web, it is easy to update</t>
  </si>
  <si>
    <t>Variety to know my friends better</t>
  </si>
  <si>
    <t>Everyone uses them</t>
  </si>
  <si>
    <t>Chatting is simple and fast</t>
  </si>
  <si>
    <t>With services as Youtube is fast</t>
  </si>
  <si>
    <t>Variety of all types on the internet</t>
  </si>
  <si>
    <t>They profit by advertising</t>
  </si>
  <si>
    <t>Learn to be better</t>
  </si>
  <si>
    <t>Be aware of my friends</t>
  </si>
  <si>
    <t>free entertainment</t>
  </si>
  <si>
    <t>Books</t>
  </si>
  <si>
    <t>chilling out</t>
  </si>
  <si>
    <t>When the information is wrong</t>
  </si>
  <si>
    <t>When I waste too much time on social networks</t>
  </si>
  <si>
    <t>When I get bored of such entertainment</t>
  </si>
  <si>
    <t>Total Internet Dependency</t>
  </si>
  <si>
    <t>lack of time</t>
  </si>
  <si>
    <t xml:space="preserve">perfect </t>
  </si>
  <si>
    <t>yes</t>
  </si>
  <si>
    <t>Content</t>
  </si>
  <si>
    <t>views</t>
  </si>
  <si>
    <t>Ads</t>
  </si>
  <si>
    <t>Provenance</t>
  </si>
  <si>
    <t>Type</t>
  </si>
  <si>
    <t>T</t>
  </si>
  <si>
    <t>SEARCH</t>
  </si>
  <si>
    <t>G</t>
  </si>
  <si>
    <t>MEDIA</t>
  </si>
  <si>
    <t>OSN</t>
  </si>
  <si>
    <t>L</t>
  </si>
  <si>
    <t>PORTAL</t>
  </si>
  <si>
    <t>COM</t>
  </si>
  <si>
    <t>MERCH</t>
  </si>
  <si>
    <t>FINANCE</t>
  </si>
  <si>
    <t>TECH</t>
  </si>
  <si>
    <t>GOV</t>
  </si>
  <si>
    <t>GAME</t>
  </si>
  <si>
    <t>VIDEO</t>
  </si>
  <si>
    <t>REF</t>
  </si>
  <si>
    <t>PORN</t>
  </si>
  <si>
    <t>ACD</t>
  </si>
  <si>
    <t>Taylored</t>
  </si>
  <si>
    <t>Local</t>
  </si>
  <si>
    <t>Global</t>
  </si>
  <si>
    <t>Search</t>
  </si>
  <si>
    <t>Merch</t>
  </si>
  <si>
    <t>Gov</t>
  </si>
  <si>
    <t>Com</t>
  </si>
  <si>
    <t>Finance</t>
  </si>
  <si>
    <t>Tech</t>
  </si>
  <si>
    <t>Gaming</t>
  </si>
  <si>
    <t>Social Network</t>
  </si>
  <si>
    <t>Academy</t>
  </si>
  <si>
    <t>Porn</t>
  </si>
  <si>
    <t>Reference</t>
  </si>
  <si>
    <t>Video</t>
  </si>
  <si>
    <t>Media</t>
  </si>
  <si>
    <t>Portal / Digital Services</t>
  </si>
  <si>
    <t>Type of Site</t>
  </si>
  <si>
    <t>Merchandising</t>
  </si>
  <si>
    <t>Games</t>
  </si>
  <si>
    <t>Community</t>
  </si>
  <si>
    <t>Governmental</t>
  </si>
  <si>
    <t>Reference / Information</t>
  </si>
  <si>
    <t>Video on demand</t>
  </si>
  <si>
    <t>Interviewed</t>
  </si>
  <si>
    <t>Country</t>
  </si>
  <si>
    <t>Distance</t>
  </si>
  <si>
    <t>Type of site</t>
  </si>
  <si>
    <t>no</t>
  </si>
  <si>
    <t>blank</t>
  </si>
  <si>
    <t>Value received</t>
  </si>
  <si>
    <t>Value Given</t>
  </si>
  <si>
    <t>Negative Value</t>
  </si>
  <si>
    <t>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</si>
</sst>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sz val="11"/>
      <name val="Cambria"/>
      <family val="1"/>
      <charset val="1"/>
    </font>
    <font>
      <b/>
      <sz val="11"/>
      <name val="Cambria"/>
      <family val="1"/>
      <charset val="1"/>
    </font>
    <font>
      <b/>
      <sz val="11"/>
      <color rgb="FF9900FF"/>
      <name val="Cambria"/>
      <family val="1"/>
      <charset val="1"/>
    </font>
    <font>
      <b/>
      <sz val="11"/>
      <color rgb="FFFF0000"/>
      <name val="Cambria"/>
      <family val="1"/>
      <charset val="1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3" fillId="0" borderId="2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0" fillId="0" borderId="2" xfId="0" applyBorder="1"/>
    <xf numFmtId="0" fontId="5" fillId="0" borderId="2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0" fillId="0" borderId="0" xfId="0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14" fontId="0" fillId="0" borderId="2" xfId="0" applyNumberForma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wrapText="1"/>
    </xf>
    <xf numFmtId="0" fontId="0" fillId="0" borderId="6" xfId="0" applyBorder="1" applyAlignment="1">
      <alignment wrapText="1"/>
    </xf>
    <xf numFmtId="0" fontId="0" fillId="0" borderId="6" xfId="0" applyBorder="1" applyAlignment="1">
      <alignment vertical="center" wrapText="1"/>
    </xf>
    <xf numFmtId="0" fontId="0" fillId="0" borderId="0" xfId="0" applyAlignment="1">
      <alignment horizontal="right" wrapText="1"/>
    </xf>
    <xf numFmtId="0" fontId="2" fillId="0" borderId="1" xfId="0" applyFont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ont="1" applyAlignment="1"/>
    <xf numFmtId="0" fontId="0" fillId="0" borderId="4" xfId="0" applyBorder="1"/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Font="1" applyFill="1" applyBorder="1" applyAlignment="1"/>
    <xf numFmtId="2" fontId="0" fillId="0" borderId="0" xfId="0" applyNumberFormat="1" applyFont="1" applyAlignment="1"/>
    <xf numFmtId="2" fontId="0" fillId="2" borderId="0" xfId="0" applyNumberFormat="1" applyFont="1" applyFill="1" applyAlignment="1"/>
    <xf numFmtId="0" fontId="1" fillId="0" borderId="0" xfId="0" applyFont="1" applyFill="1" applyBorder="1" applyAlignment="1">
      <alignment wrapText="1"/>
    </xf>
    <xf numFmtId="0" fontId="0" fillId="0" borderId="2" xfId="0" applyFont="1" applyBorder="1" applyAlignment="1">
      <alignment horizontal="center"/>
    </xf>
    <xf numFmtId="0" fontId="0" fillId="0" borderId="2" xfId="0" applyFont="1" applyBorder="1"/>
    <xf numFmtId="0" fontId="0" fillId="0" borderId="11" xfId="0" applyBorder="1"/>
    <xf numFmtId="0" fontId="0" fillId="0" borderId="2" xfId="0" applyFont="1" applyBorder="1" applyAlignment="1"/>
    <xf numFmtId="0" fontId="0" fillId="0" borderId="2" xfId="0" applyFont="1" applyFill="1" applyBorder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Interaction!$N$5:$N$7</c:f>
              <c:strCache>
                <c:ptCount val="3"/>
                <c:pt idx="0">
                  <c:v>Learning</c:v>
                </c:pt>
                <c:pt idx="1">
                  <c:v>socializing</c:v>
                </c:pt>
                <c:pt idx="2">
                  <c:v>entertainment</c:v>
                </c:pt>
              </c:strCache>
            </c:strRef>
          </c:cat>
          <c:val>
            <c:numRef>
              <c:f>Interaction!$O$5:$O$7</c:f>
              <c:numCache>
                <c:formatCode>General</c:formatCode>
                <c:ptCount val="3"/>
                <c:pt idx="0">
                  <c:v>8.0</c:v>
                </c:pt>
                <c:pt idx="1">
                  <c:v>7.0</c:v>
                </c:pt>
                <c:pt idx="2">
                  <c:v>24.0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Interaction!$C$32</c:f>
              <c:strCache>
                <c:ptCount val="1"/>
                <c:pt idx="0">
                  <c:v>Interviewed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Interaction!$B$33:$B$35</c:f>
              <c:strCache>
                <c:ptCount val="3"/>
                <c:pt idx="0">
                  <c:v>Taylored</c:v>
                </c:pt>
                <c:pt idx="1">
                  <c:v>Local</c:v>
                </c:pt>
                <c:pt idx="2">
                  <c:v>Global</c:v>
                </c:pt>
              </c:strCache>
            </c:strRef>
          </c:cat>
          <c:val>
            <c:numRef>
              <c:f>Interaction!$C$33:$C$35</c:f>
              <c:numCache>
                <c:formatCode>General</c:formatCode>
                <c:ptCount val="3"/>
                <c:pt idx="0">
                  <c:v>3.0</c:v>
                </c:pt>
                <c:pt idx="1">
                  <c:v>7.0</c:v>
                </c:pt>
                <c:pt idx="2">
                  <c:v>14.0</c:v>
                </c:pt>
              </c:numCache>
            </c:numRef>
          </c:val>
        </c:ser>
        <c:ser>
          <c:idx val="1"/>
          <c:order val="1"/>
          <c:tx>
            <c:strRef>
              <c:f>Interaction!$D$32</c:f>
              <c:strCache>
                <c:ptCount val="1"/>
                <c:pt idx="0">
                  <c:v>Country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Interaction!$B$33:$B$35</c:f>
              <c:strCache>
                <c:ptCount val="3"/>
                <c:pt idx="0">
                  <c:v>Taylored</c:v>
                </c:pt>
                <c:pt idx="1">
                  <c:v>Local</c:v>
                </c:pt>
                <c:pt idx="2">
                  <c:v>Global</c:v>
                </c:pt>
              </c:strCache>
            </c:strRef>
          </c:cat>
          <c:val>
            <c:numRef>
              <c:f>Interaction!$D$33:$D$35</c:f>
              <c:numCache>
                <c:formatCode>General</c:formatCode>
                <c:ptCount val="3"/>
                <c:pt idx="0">
                  <c:v>3.0</c:v>
                </c:pt>
                <c:pt idx="1">
                  <c:v>24.0</c:v>
                </c:pt>
                <c:pt idx="2">
                  <c:v>73.0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71590368"/>
        <c:axId val="-409236592"/>
      </c:radarChart>
      <c:catAx>
        <c:axId val="-471590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09236592"/>
        <c:crosses val="autoZero"/>
        <c:auto val="1"/>
        <c:lblAlgn val="ctr"/>
        <c:lblOffset val="100"/>
        <c:noMultiLvlLbl val="0"/>
      </c:catAx>
      <c:valAx>
        <c:axId val="-409236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71590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Interaction!$D$37</c:f>
              <c:strCache>
                <c:ptCount val="1"/>
                <c:pt idx="0">
                  <c:v>Interviewed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Interaction!$B$38:$B$51</c:f>
              <c:strCache>
                <c:ptCount val="14"/>
                <c:pt idx="0">
                  <c:v>Search</c:v>
                </c:pt>
                <c:pt idx="1">
                  <c:v>Merch</c:v>
                </c:pt>
                <c:pt idx="2">
                  <c:v>Gov</c:v>
                </c:pt>
                <c:pt idx="3">
                  <c:v>Com</c:v>
                </c:pt>
                <c:pt idx="4">
                  <c:v>Finance</c:v>
                </c:pt>
                <c:pt idx="5">
                  <c:v>Tech</c:v>
                </c:pt>
                <c:pt idx="6">
                  <c:v>Gaming</c:v>
                </c:pt>
                <c:pt idx="7">
                  <c:v>Social Network</c:v>
                </c:pt>
                <c:pt idx="8">
                  <c:v>Academy</c:v>
                </c:pt>
                <c:pt idx="9">
                  <c:v>Porn</c:v>
                </c:pt>
                <c:pt idx="10">
                  <c:v>Reference</c:v>
                </c:pt>
                <c:pt idx="11">
                  <c:v>Video</c:v>
                </c:pt>
                <c:pt idx="12">
                  <c:v>Media</c:v>
                </c:pt>
                <c:pt idx="13">
                  <c:v>Portal / Digital Services</c:v>
                </c:pt>
              </c:strCache>
            </c:strRef>
          </c:cat>
          <c:val>
            <c:numRef>
              <c:f>Interaction!$D$38:$D$51</c:f>
              <c:numCache>
                <c:formatCode>General</c:formatCode>
                <c:ptCount val="14"/>
                <c:pt idx="0">
                  <c:v>2.0</c:v>
                </c:pt>
                <c:pt idx="1">
                  <c:v>4.0</c:v>
                </c:pt>
                <c:pt idx="2">
                  <c:v>0.0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0.0</c:v>
                </c:pt>
                <c:pt idx="7">
                  <c:v>3.0</c:v>
                </c:pt>
                <c:pt idx="8">
                  <c:v>0.0</c:v>
                </c:pt>
                <c:pt idx="9">
                  <c:v>1.0</c:v>
                </c:pt>
                <c:pt idx="10">
                  <c:v>0.0</c:v>
                </c:pt>
                <c:pt idx="11">
                  <c:v>0.0</c:v>
                </c:pt>
                <c:pt idx="12">
                  <c:v>8.0</c:v>
                </c:pt>
                <c:pt idx="13">
                  <c:v>3.0</c:v>
                </c:pt>
              </c:numCache>
            </c:numRef>
          </c:val>
        </c:ser>
        <c:ser>
          <c:idx val="1"/>
          <c:order val="1"/>
          <c:tx>
            <c:strRef>
              <c:f>Interaction!$E$37</c:f>
              <c:strCache>
                <c:ptCount val="1"/>
                <c:pt idx="0">
                  <c:v>Country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Interaction!$B$38:$B$51</c:f>
              <c:strCache>
                <c:ptCount val="14"/>
                <c:pt idx="0">
                  <c:v>Search</c:v>
                </c:pt>
                <c:pt idx="1">
                  <c:v>Merch</c:v>
                </c:pt>
                <c:pt idx="2">
                  <c:v>Gov</c:v>
                </c:pt>
                <c:pt idx="3">
                  <c:v>Com</c:v>
                </c:pt>
                <c:pt idx="4">
                  <c:v>Finance</c:v>
                </c:pt>
                <c:pt idx="5">
                  <c:v>Tech</c:v>
                </c:pt>
                <c:pt idx="6">
                  <c:v>Gaming</c:v>
                </c:pt>
                <c:pt idx="7">
                  <c:v>Social Network</c:v>
                </c:pt>
                <c:pt idx="8">
                  <c:v>Academy</c:v>
                </c:pt>
                <c:pt idx="9">
                  <c:v>Porn</c:v>
                </c:pt>
                <c:pt idx="10">
                  <c:v>Reference</c:v>
                </c:pt>
                <c:pt idx="11">
                  <c:v>Video</c:v>
                </c:pt>
                <c:pt idx="12">
                  <c:v>Media</c:v>
                </c:pt>
                <c:pt idx="13">
                  <c:v>Portal / Digital Services</c:v>
                </c:pt>
              </c:strCache>
            </c:strRef>
          </c:cat>
          <c:val>
            <c:numRef>
              <c:f>Interaction!$E$38:$E$51</c:f>
              <c:numCache>
                <c:formatCode>General</c:formatCode>
                <c:ptCount val="14"/>
                <c:pt idx="0">
                  <c:v>5.0</c:v>
                </c:pt>
                <c:pt idx="1">
                  <c:v>26.0</c:v>
                </c:pt>
                <c:pt idx="2">
                  <c:v>5.0</c:v>
                </c:pt>
                <c:pt idx="3">
                  <c:v>3.0</c:v>
                </c:pt>
                <c:pt idx="4">
                  <c:v>4.0</c:v>
                </c:pt>
                <c:pt idx="5">
                  <c:v>4.0</c:v>
                </c:pt>
                <c:pt idx="6">
                  <c:v>2.0</c:v>
                </c:pt>
                <c:pt idx="7">
                  <c:v>9.0</c:v>
                </c:pt>
                <c:pt idx="8">
                  <c:v>1.0</c:v>
                </c:pt>
                <c:pt idx="9">
                  <c:v>3.0</c:v>
                </c:pt>
                <c:pt idx="10">
                  <c:v>2.0</c:v>
                </c:pt>
                <c:pt idx="11">
                  <c:v>3.0</c:v>
                </c:pt>
                <c:pt idx="12">
                  <c:v>24.0</c:v>
                </c:pt>
                <c:pt idx="13">
                  <c:v>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519635280"/>
        <c:axId val="-511786064"/>
      </c:radarChart>
      <c:catAx>
        <c:axId val="-51963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11786064"/>
        <c:crosses val="autoZero"/>
        <c:auto val="1"/>
        <c:lblAlgn val="ctr"/>
        <c:lblOffset val="100"/>
        <c:noMultiLvlLbl val="0"/>
      </c:catAx>
      <c:valAx>
        <c:axId val="-51178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19635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177800</xdr:colOff>
      <xdr:row>8</xdr:row>
      <xdr:rowOff>120650</xdr:rowOff>
    </xdr:from>
    <xdr:to>
      <xdr:col>15</xdr:col>
      <xdr:colOff>673100</xdr:colOff>
      <xdr:row>22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146050</xdr:colOff>
      <xdr:row>34</xdr:row>
      <xdr:rowOff>177800</xdr:rowOff>
    </xdr:from>
    <xdr:to>
      <xdr:col>9</xdr:col>
      <xdr:colOff>1663700</xdr:colOff>
      <xdr:row>53</xdr:row>
      <xdr:rowOff>177800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1746250</xdr:colOff>
      <xdr:row>34</xdr:row>
      <xdr:rowOff>190500</xdr:rowOff>
    </xdr:from>
    <xdr:to>
      <xdr:col>15</xdr:col>
      <xdr:colOff>317500</xdr:colOff>
      <xdr:row>55</xdr:row>
      <xdr:rowOff>88900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69"/>
  <sheetViews>
    <sheetView workbookViewId="0">
      <selection sqref="A1:J1"/>
    </sheetView>
  </sheetViews>
  <sheetFormatPr baseColWidth="10" defaultRowHeight="16" x14ac:dyDescent="0.2"/>
  <cols>
    <col min="1" max="1" width="10.1640625" style="5" customWidth="1"/>
    <col min="2" max="2" width="27.33203125" style="5" customWidth="1"/>
    <col min="3" max="3" width="23.33203125" style="5" customWidth="1"/>
    <col min="4" max="4" width="24" style="5" customWidth="1"/>
    <col min="5" max="5" width="31.33203125" style="5" customWidth="1"/>
    <col min="6" max="6" width="33" style="5" customWidth="1"/>
    <col min="7" max="7" width="23.6640625" style="5" customWidth="1"/>
    <col min="8" max="8" width="28.6640625" style="5" customWidth="1"/>
    <col min="9" max="9" width="30.5" style="5" customWidth="1"/>
    <col min="10" max="10" width="23.33203125" style="5" customWidth="1"/>
    <col min="11" max="16384" width="10.83203125" style="5"/>
  </cols>
  <sheetData>
    <row r="1" spans="1:10" ht="40" customHeight="1" x14ac:dyDescent="0.2">
      <c r="A1" s="45" t="s">
        <v>6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x14ac:dyDescent="0.2">
      <c r="A2" s="26" t="s">
        <v>28</v>
      </c>
      <c r="B2" s="17" t="s">
        <v>84</v>
      </c>
      <c r="C2" s="27"/>
      <c r="D2" s="18" t="s">
        <v>29</v>
      </c>
      <c r="E2" s="28">
        <v>20</v>
      </c>
      <c r="F2" s="18" t="s">
        <v>30</v>
      </c>
      <c r="G2" s="27" t="s">
        <v>71</v>
      </c>
      <c r="H2" s="27"/>
      <c r="I2" s="29" t="s">
        <v>31</v>
      </c>
      <c r="J2" s="27" t="s">
        <v>157</v>
      </c>
    </row>
    <row r="3" spans="1:10" ht="36" customHeight="1" x14ac:dyDescent="0.2">
      <c r="A3" s="30"/>
      <c r="B3" s="16"/>
      <c r="D3" s="1"/>
      <c r="E3" s="1"/>
      <c r="F3" s="1"/>
    </row>
    <row r="4" spans="1:10" ht="32" x14ac:dyDescent="0.2">
      <c r="A4" s="41" t="s">
        <v>0</v>
      </c>
      <c r="B4" s="44" t="s">
        <v>7</v>
      </c>
      <c r="C4" s="44"/>
      <c r="D4" s="44"/>
      <c r="E4" s="44"/>
      <c r="F4" s="44"/>
      <c r="G4" s="25" t="s">
        <v>11</v>
      </c>
      <c r="H4" s="25" t="s">
        <v>13</v>
      </c>
      <c r="I4" s="44" t="s">
        <v>15</v>
      </c>
      <c r="J4" s="44"/>
    </row>
    <row r="5" spans="1:10" x14ac:dyDescent="0.2">
      <c r="A5" s="42"/>
      <c r="B5" s="15" t="s">
        <v>16</v>
      </c>
      <c r="C5" s="15" t="s">
        <v>17</v>
      </c>
      <c r="D5" s="15" t="s">
        <v>18</v>
      </c>
      <c r="E5" s="15" t="s">
        <v>19</v>
      </c>
      <c r="F5" s="15" t="s">
        <v>20</v>
      </c>
      <c r="G5" s="15" t="s">
        <v>21</v>
      </c>
      <c r="H5" s="15" t="s">
        <v>22</v>
      </c>
      <c r="I5" s="15" t="s">
        <v>23</v>
      </c>
      <c r="J5" s="15" t="s">
        <v>24</v>
      </c>
    </row>
    <row r="6" spans="1:10" ht="56" x14ac:dyDescent="0.2">
      <c r="A6" s="43"/>
      <c r="B6" s="2" t="s">
        <v>8</v>
      </c>
      <c r="C6" s="2" t="s">
        <v>69</v>
      </c>
      <c r="D6" s="2" t="s">
        <v>9</v>
      </c>
      <c r="E6" s="2" t="s">
        <v>1</v>
      </c>
      <c r="F6" s="2" t="s">
        <v>10</v>
      </c>
      <c r="G6" s="2" t="s">
        <v>12</v>
      </c>
      <c r="H6" s="2" t="s">
        <v>14</v>
      </c>
      <c r="I6" s="2" t="s">
        <v>27</v>
      </c>
      <c r="J6" s="2" t="s">
        <v>26</v>
      </c>
    </row>
    <row r="7" spans="1:10" ht="36" customHeight="1" x14ac:dyDescent="0.2">
      <c r="A7" s="41">
        <v>1</v>
      </c>
      <c r="B7" s="41" t="s">
        <v>160</v>
      </c>
      <c r="C7" s="21" t="s">
        <v>163</v>
      </c>
      <c r="D7" s="21" t="s">
        <v>170</v>
      </c>
      <c r="E7" s="38" t="s">
        <v>179</v>
      </c>
      <c r="F7" s="38" t="s">
        <v>184</v>
      </c>
      <c r="G7" s="38" t="s">
        <v>182</v>
      </c>
      <c r="H7" s="38" t="s">
        <v>187</v>
      </c>
      <c r="I7" s="38" t="s">
        <v>188</v>
      </c>
      <c r="J7" s="38" t="s">
        <v>189</v>
      </c>
    </row>
    <row r="8" spans="1:10" ht="48" customHeight="1" x14ac:dyDescent="0.2">
      <c r="A8" s="42"/>
      <c r="B8" s="42"/>
      <c r="C8" s="21" t="s">
        <v>164</v>
      </c>
      <c r="D8" s="21" t="s">
        <v>171</v>
      </c>
      <c r="E8" s="39"/>
      <c r="F8" s="39"/>
      <c r="G8" s="39"/>
      <c r="H8" s="39"/>
      <c r="I8" s="39"/>
      <c r="J8" s="39"/>
    </row>
    <row r="9" spans="1:10" ht="49" customHeight="1" x14ac:dyDescent="0.2">
      <c r="A9" s="43"/>
      <c r="B9" s="43"/>
      <c r="C9" s="21" t="s">
        <v>165</v>
      </c>
      <c r="D9" s="21" t="s">
        <v>172</v>
      </c>
      <c r="E9" s="40"/>
      <c r="F9" s="40"/>
      <c r="G9" s="40"/>
      <c r="H9" s="40"/>
      <c r="I9" s="40"/>
      <c r="J9" s="40"/>
    </row>
    <row r="10" spans="1:10" ht="44" customHeight="1" x14ac:dyDescent="0.2">
      <c r="A10" s="41">
        <v>2</v>
      </c>
      <c r="B10" s="41" t="s">
        <v>161</v>
      </c>
      <c r="C10" s="21" t="s">
        <v>166</v>
      </c>
      <c r="D10" s="21" t="s">
        <v>173</v>
      </c>
      <c r="E10" s="38" t="s">
        <v>180</v>
      </c>
      <c r="F10" s="38" t="s">
        <v>185</v>
      </c>
      <c r="G10" s="38" t="s">
        <v>183</v>
      </c>
      <c r="H10" s="38" t="s">
        <v>187</v>
      </c>
      <c r="I10" s="38" t="s">
        <v>188</v>
      </c>
      <c r="J10" s="38" t="s">
        <v>189</v>
      </c>
    </row>
    <row r="11" spans="1:10" ht="40" customHeight="1" x14ac:dyDescent="0.2">
      <c r="A11" s="42"/>
      <c r="B11" s="42"/>
      <c r="C11" s="21" t="s">
        <v>165</v>
      </c>
      <c r="D11" s="21" t="s">
        <v>174</v>
      </c>
      <c r="E11" s="39"/>
      <c r="F11" s="39"/>
      <c r="G11" s="39"/>
      <c r="H11" s="39"/>
      <c r="I11" s="39"/>
      <c r="J11" s="39"/>
    </row>
    <row r="12" spans="1:10" ht="47" customHeight="1" x14ac:dyDescent="0.2">
      <c r="A12" s="43"/>
      <c r="B12" s="43"/>
      <c r="C12" s="21" t="s">
        <v>167</v>
      </c>
      <c r="D12" s="21" t="s">
        <v>175</v>
      </c>
      <c r="E12" s="40"/>
      <c r="F12" s="40"/>
      <c r="G12" s="40"/>
      <c r="H12" s="40"/>
      <c r="I12" s="40"/>
      <c r="J12" s="40"/>
    </row>
    <row r="13" spans="1:10" ht="41" customHeight="1" x14ac:dyDescent="0.2">
      <c r="A13" s="41">
        <v>3</v>
      </c>
      <c r="B13" s="41" t="s">
        <v>162</v>
      </c>
      <c r="C13" s="21" t="s">
        <v>163</v>
      </c>
      <c r="D13" s="21" t="s">
        <v>176</v>
      </c>
      <c r="E13" s="38" t="s">
        <v>181</v>
      </c>
      <c r="F13" s="38" t="s">
        <v>186</v>
      </c>
      <c r="G13" s="38" t="s">
        <v>158</v>
      </c>
      <c r="H13" s="38" t="s">
        <v>187</v>
      </c>
      <c r="I13" s="38" t="s">
        <v>188</v>
      </c>
      <c r="J13" s="38" t="s">
        <v>189</v>
      </c>
    </row>
    <row r="14" spans="1:10" ht="39" customHeight="1" x14ac:dyDescent="0.2">
      <c r="A14" s="42"/>
      <c r="B14" s="42"/>
      <c r="C14" s="21" t="s">
        <v>168</v>
      </c>
      <c r="D14" s="21" t="s">
        <v>177</v>
      </c>
      <c r="E14" s="39"/>
      <c r="F14" s="39"/>
      <c r="G14" s="39"/>
      <c r="H14" s="39"/>
      <c r="I14" s="39"/>
      <c r="J14" s="39"/>
    </row>
    <row r="15" spans="1:10" ht="44" customHeight="1" x14ac:dyDescent="0.2">
      <c r="A15" s="43"/>
      <c r="B15" s="43"/>
      <c r="C15" s="21" t="s">
        <v>169</v>
      </c>
      <c r="D15" s="21" t="s">
        <v>178</v>
      </c>
      <c r="E15" s="40"/>
      <c r="F15" s="40"/>
      <c r="G15" s="40"/>
      <c r="H15" s="40"/>
      <c r="I15" s="40"/>
      <c r="J15" s="40"/>
    </row>
    <row r="16" spans="1:10" ht="25" customHeight="1" x14ac:dyDescent="0.2">
      <c r="A16" s="41">
        <v>4</v>
      </c>
      <c r="B16" s="41"/>
      <c r="C16" s="21"/>
      <c r="D16" s="21"/>
      <c r="E16" s="38"/>
      <c r="F16" s="38"/>
      <c r="G16" s="38"/>
      <c r="H16" s="38"/>
      <c r="I16" s="38"/>
      <c r="J16" s="38"/>
    </row>
    <row r="17" spans="1:10" ht="30" customHeight="1" x14ac:dyDescent="0.2">
      <c r="A17" s="42"/>
      <c r="B17" s="42"/>
      <c r="C17" s="21"/>
      <c r="D17" s="21"/>
      <c r="E17" s="39"/>
      <c r="F17" s="39"/>
      <c r="G17" s="39"/>
      <c r="H17" s="39"/>
      <c r="I17" s="39"/>
      <c r="J17" s="39"/>
    </row>
    <row r="18" spans="1:10" ht="33" customHeight="1" x14ac:dyDescent="0.2">
      <c r="A18" s="43"/>
      <c r="B18" s="43"/>
      <c r="C18" s="21"/>
      <c r="D18" s="21"/>
      <c r="E18" s="40"/>
      <c r="F18" s="40"/>
      <c r="G18" s="40"/>
      <c r="H18" s="40"/>
      <c r="I18" s="40"/>
      <c r="J18" s="40"/>
    </row>
    <row r="19" spans="1:10" ht="25" customHeight="1" x14ac:dyDescent="0.2">
      <c r="A19" s="41">
        <v>5</v>
      </c>
      <c r="B19" s="41"/>
      <c r="C19" s="21"/>
      <c r="D19" s="21"/>
      <c r="E19" s="38"/>
      <c r="F19" s="38"/>
      <c r="G19" s="38"/>
      <c r="H19" s="38"/>
      <c r="I19" s="38"/>
      <c r="J19" s="38"/>
    </row>
    <row r="20" spans="1:10" ht="25" customHeight="1" x14ac:dyDescent="0.2">
      <c r="A20" s="42"/>
      <c r="B20" s="42"/>
      <c r="C20" s="21"/>
      <c r="D20" s="21"/>
      <c r="E20" s="39"/>
      <c r="F20" s="39"/>
      <c r="G20" s="39"/>
      <c r="H20" s="39"/>
      <c r="I20" s="39"/>
      <c r="J20" s="39"/>
    </row>
    <row r="21" spans="1:10" ht="25" customHeight="1" x14ac:dyDescent="0.2">
      <c r="A21" s="43"/>
      <c r="B21" s="43"/>
      <c r="C21" s="21"/>
      <c r="D21" s="21"/>
      <c r="E21" s="40"/>
      <c r="F21" s="40"/>
      <c r="G21" s="40"/>
      <c r="H21" s="40"/>
      <c r="I21" s="40"/>
      <c r="J21" s="40"/>
    </row>
    <row r="22" spans="1:10" ht="25" customHeight="1" x14ac:dyDescent="0.2">
      <c r="A22" s="41">
        <v>6</v>
      </c>
      <c r="B22" s="41"/>
      <c r="C22" s="21"/>
      <c r="D22" s="21"/>
      <c r="E22" s="38"/>
      <c r="F22" s="38"/>
      <c r="G22" s="38"/>
      <c r="H22" s="38"/>
      <c r="I22" s="38"/>
      <c r="J22" s="38"/>
    </row>
    <row r="23" spans="1:10" ht="25" customHeight="1" x14ac:dyDescent="0.2">
      <c r="A23" s="42"/>
      <c r="B23" s="42"/>
      <c r="C23" s="21"/>
      <c r="D23" s="21"/>
      <c r="E23" s="39"/>
      <c r="F23" s="39"/>
      <c r="G23" s="39"/>
      <c r="H23" s="39"/>
      <c r="I23" s="39"/>
      <c r="J23" s="39"/>
    </row>
    <row r="24" spans="1:10" ht="25" customHeight="1" x14ac:dyDescent="0.2">
      <c r="A24" s="43"/>
      <c r="B24" s="43"/>
      <c r="C24" s="21"/>
      <c r="D24" s="21"/>
      <c r="E24" s="40"/>
      <c r="F24" s="40"/>
      <c r="G24" s="40"/>
      <c r="H24" s="40"/>
      <c r="I24" s="40"/>
      <c r="J24" s="40"/>
    </row>
    <row r="25" spans="1:10" ht="25" customHeight="1" x14ac:dyDescent="0.2">
      <c r="A25" s="41">
        <v>7</v>
      </c>
      <c r="B25" s="41"/>
      <c r="C25" s="21"/>
      <c r="D25" s="21"/>
      <c r="E25" s="38"/>
      <c r="F25" s="38"/>
      <c r="G25" s="38"/>
      <c r="H25" s="38"/>
      <c r="I25" s="38"/>
      <c r="J25" s="38"/>
    </row>
    <row r="26" spans="1:10" ht="25" customHeight="1" x14ac:dyDescent="0.2">
      <c r="A26" s="42"/>
      <c r="B26" s="42"/>
      <c r="C26" s="21"/>
      <c r="D26" s="21"/>
      <c r="E26" s="39"/>
      <c r="F26" s="39"/>
      <c r="G26" s="39"/>
      <c r="H26" s="39"/>
      <c r="I26" s="39"/>
      <c r="J26" s="39"/>
    </row>
    <row r="27" spans="1:10" ht="25" customHeight="1" x14ac:dyDescent="0.2">
      <c r="A27" s="43"/>
      <c r="B27" s="43"/>
      <c r="C27" s="21"/>
      <c r="D27" s="21"/>
      <c r="E27" s="40"/>
      <c r="F27" s="40"/>
      <c r="G27" s="40"/>
      <c r="H27" s="40"/>
      <c r="I27" s="40"/>
      <c r="J27" s="40"/>
    </row>
    <row r="28" spans="1:10" ht="25" customHeight="1" x14ac:dyDescent="0.2">
      <c r="A28" s="41">
        <v>8</v>
      </c>
      <c r="B28" s="41"/>
      <c r="C28" s="21"/>
      <c r="D28" s="21"/>
      <c r="E28" s="38"/>
      <c r="F28" s="38"/>
      <c r="G28" s="38"/>
      <c r="H28" s="38"/>
      <c r="I28" s="38"/>
      <c r="J28" s="38"/>
    </row>
    <row r="29" spans="1:10" ht="25" customHeight="1" x14ac:dyDescent="0.2">
      <c r="A29" s="42"/>
      <c r="B29" s="42"/>
      <c r="C29" s="21"/>
      <c r="D29" s="21"/>
      <c r="E29" s="39"/>
      <c r="F29" s="39"/>
      <c r="G29" s="39"/>
      <c r="H29" s="39"/>
      <c r="I29" s="39"/>
      <c r="J29" s="39"/>
    </row>
    <row r="30" spans="1:10" ht="25" customHeight="1" x14ac:dyDescent="0.2">
      <c r="A30" s="43"/>
      <c r="B30" s="43"/>
      <c r="C30" s="21"/>
      <c r="D30" s="21"/>
      <c r="E30" s="40"/>
      <c r="F30" s="40"/>
      <c r="G30" s="40"/>
      <c r="H30" s="40"/>
      <c r="I30" s="40"/>
      <c r="J30" s="40"/>
    </row>
    <row r="31" spans="1:10" ht="25" customHeight="1" x14ac:dyDescent="0.2">
      <c r="A31" s="41">
        <v>9</v>
      </c>
      <c r="B31" s="41"/>
      <c r="C31" s="21"/>
      <c r="D31" s="21"/>
      <c r="E31" s="38"/>
      <c r="F31" s="38"/>
      <c r="G31" s="38"/>
      <c r="H31" s="38"/>
      <c r="I31" s="38"/>
      <c r="J31" s="38"/>
    </row>
    <row r="32" spans="1:10" ht="25" customHeight="1" x14ac:dyDescent="0.2">
      <c r="A32" s="42"/>
      <c r="B32" s="42"/>
      <c r="C32" s="21"/>
      <c r="D32" s="21"/>
      <c r="E32" s="39"/>
      <c r="F32" s="39"/>
      <c r="G32" s="39"/>
      <c r="H32" s="39"/>
      <c r="I32" s="39"/>
      <c r="J32" s="39"/>
    </row>
    <row r="33" spans="1:10" ht="25" customHeight="1" x14ac:dyDescent="0.2">
      <c r="A33" s="43"/>
      <c r="B33" s="43"/>
      <c r="C33" s="21"/>
      <c r="D33" s="21"/>
      <c r="E33" s="40"/>
      <c r="F33" s="40"/>
      <c r="G33" s="40"/>
      <c r="H33" s="40"/>
      <c r="I33" s="40"/>
      <c r="J33" s="40"/>
    </row>
    <row r="34" spans="1:10" ht="25" customHeight="1" x14ac:dyDescent="0.2">
      <c r="A34" s="41">
        <v>10</v>
      </c>
      <c r="B34" s="41"/>
      <c r="C34" s="21"/>
      <c r="D34" s="21"/>
      <c r="E34" s="38"/>
      <c r="F34" s="38"/>
      <c r="G34" s="38"/>
      <c r="H34" s="38"/>
      <c r="I34" s="38"/>
      <c r="J34" s="38"/>
    </row>
    <row r="35" spans="1:10" ht="25" customHeight="1" x14ac:dyDescent="0.2">
      <c r="A35" s="42"/>
      <c r="B35" s="42"/>
      <c r="C35" s="21"/>
      <c r="D35" s="21"/>
      <c r="E35" s="39"/>
      <c r="F35" s="39"/>
      <c r="G35" s="39"/>
      <c r="H35" s="39"/>
      <c r="I35" s="39"/>
      <c r="J35" s="39"/>
    </row>
    <row r="36" spans="1:10" ht="25" customHeight="1" x14ac:dyDescent="0.2">
      <c r="A36" s="43"/>
      <c r="B36" s="43"/>
      <c r="C36" s="21"/>
      <c r="D36" s="21"/>
      <c r="E36" s="40"/>
      <c r="F36" s="40"/>
      <c r="G36" s="40"/>
      <c r="H36" s="40"/>
      <c r="I36" s="40"/>
      <c r="J36" s="40"/>
    </row>
    <row r="37" spans="1:10" x14ac:dyDescent="0.2">
      <c r="A37" s="41">
        <v>11</v>
      </c>
      <c r="B37" s="41"/>
      <c r="C37" s="21"/>
      <c r="D37" s="21"/>
      <c r="E37" s="38"/>
      <c r="F37" s="38"/>
      <c r="G37" s="38"/>
      <c r="H37" s="38"/>
      <c r="I37" s="38"/>
      <c r="J37" s="38"/>
    </row>
    <row r="38" spans="1:10" x14ac:dyDescent="0.2">
      <c r="A38" s="42"/>
      <c r="B38" s="42"/>
      <c r="C38" s="21"/>
      <c r="D38" s="21"/>
      <c r="E38" s="39"/>
      <c r="F38" s="39"/>
      <c r="G38" s="39"/>
      <c r="H38" s="39"/>
      <c r="I38" s="39"/>
      <c r="J38" s="39"/>
    </row>
    <row r="39" spans="1:10" x14ac:dyDescent="0.2">
      <c r="A39" s="43"/>
      <c r="B39" s="43"/>
      <c r="C39" s="21"/>
      <c r="D39" s="21"/>
      <c r="E39" s="40"/>
      <c r="F39" s="40"/>
      <c r="G39" s="40"/>
      <c r="H39" s="40"/>
      <c r="I39" s="40"/>
      <c r="J39" s="40"/>
    </row>
    <row r="40" spans="1:10" x14ac:dyDescent="0.2">
      <c r="A40" s="6"/>
      <c r="B40" s="6"/>
      <c r="C40" s="31"/>
      <c r="D40" s="31"/>
      <c r="E40" s="31"/>
      <c r="F40" s="7"/>
      <c r="G40" s="7"/>
      <c r="H40" s="7"/>
      <c r="I40" s="7"/>
      <c r="J40" s="7"/>
    </row>
    <row r="41" spans="1:10" x14ac:dyDescent="0.2">
      <c r="A41" s="6"/>
      <c r="B41" s="6"/>
      <c r="C41" s="6"/>
      <c r="D41" s="6"/>
      <c r="E41" s="6"/>
      <c r="F41" s="7"/>
      <c r="G41" s="7"/>
      <c r="H41" s="7"/>
      <c r="I41" s="7"/>
      <c r="J41" s="7"/>
    </row>
    <row r="42" spans="1:10" x14ac:dyDescent="0.2">
      <c r="A42" s="6"/>
      <c r="B42" s="6"/>
      <c r="C42" s="6"/>
      <c r="D42" s="6"/>
      <c r="E42" s="6"/>
      <c r="F42" s="7"/>
      <c r="G42" s="7"/>
      <c r="H42" s="7"/>
      <c r="I42" s="7"/>
      <c r="J42" s="7"/>
    </row>
    <row r="43" spans="1:10" x14ac:dyDescent="0.2">
      <c r="A43" s="6"/>
      <c r="B43" s="6"/>
      <c r="C43" s="31"/>
      <c r="D43" s="31"/>
      <c r="E43" s="31"/>
      <c r="F43" s="7"/>
      <c r="G43" s="7"/>
      <c r="H43" s="7"/>
      <c r="I43" s="7"/>
      <c r="J43" s="7"/>
    </row>
    <row r="44" spans="1:10" x14ac:dyDescent="0.2">
      <c r="A44" s="6"/>
      <c r="B44" s="6"/>
      <c r="C44" s="6"/>
      <c r="D44" s="6"/>
      <c r="E44" s="6"/>
      <c r="F44" s="7"/>
      <c r="G44" s="7"/>
      <c r="H44" s="7"/>
      <c r="I44" s="7"/>
      <c r="J44" s="7"/>
    </row>
    <row r="45" spans="1:10" x14ac:dyDescent="0.2">
      <c r="A45" s="6"/>
      <c r="B45" s="6"/>
      <c r="C45" s="6"/>
      <c r="D45" s="6"/>
      <c r="E45" s="6"/>
      <c r="F45" s="7"/>
      <c r="G45" s="7"/>
      <c r="H45" s="7"/>
      <c r="I45" s="7"/>
      <c r="J45" s="7"/>
    </row>
    <row r="46" spans="1:10" x14ac:dyDescent="0.2">
      <c r="A46" s="6"/>
      <c r="B46" s="6"/>
      <c r="C46" s="31"/>
      <c r="D46" s="31"/>
      <c r="E46" s="31"/>
      <c r="F46" s="7"/>
      <c r="G46" s="7"/>
      <c r="H46" s="7"/>
      <c r="I46" s="7"/>
      <c r="J46" s="7"/>
    </row>
    <row r="47" spans="1:10" x14ac:dyDescent="0.2">
      <c r="A47" s="6"/>
      <c r="B47" s="6"/>
      <c r="C47" s="6"/>
      <c r="D47" s="6"/>
      <c r="E47" s="6"/>
      <c r="F47" s="7"/>
      <c r="G47" s="7"/>
      <c r="H47" s="7"/>
      <c r="I47" s="7"/>
      <c r="J47" s="7"/>
    </row>
    <row r="48" spans="1:10" x14ac:dyDescent="0.2">
      <c r="A48" s="6"/>
      <c r="B48" s="6"/>
      <c r="C48" s="6"/>
      <c r="D48" s="6"/>
      <c r="E48" s="6"/>
      <c r="F48" s="7"/>
      <c r="G48" s="7"/>
      <c r="H48" s="7"/>
      <c r="I48" s="7"/>
      <c r="J48" s="7"/>
    </row>
    <row r="49" spans="1:10" x14ac:dyDescent="0.2">
      <c r="A49" s="6"/>
      <c r="B49" s="6"/>
      <c r="C49" s="31"/>
      <c r="D49" s="31"/>
      <c r="E49" s="31"/>
      <c r="F49" s="7"/>
      <c r="G49" s="7"/>
      <c r="H49" s="7"/>
      <c r="I49" s="7"/>
      <c r="J49" s="7"/>
    </row>
    <row r="50" spans="1:10" x14ac:dyDescent="0.2">
      <c r="A50" s="6"/>
      <c r="B50" s="6"/>
      <c r="C50" s="6"/>
      <c r="D50" s="6"/>
      <c r="E50" s="6"/>
      <c r="F50" s="7"/>
      <c r="G50" s="7"/>
      <c r="H50" s="7"/>
      <c r="I50" s="7"/>
      <c r="J50" s="7"/>
    </row>
    <row r="51" spans="1:10" x14ac:dyDescent="0.2">
      <c r="A51" s="6"/>
      <c r="B51" s="6"/>
      <c r="C51" s="6"/>
      <c r="D51" s="6"/>
      <c r="E51" s="6"/>
      <c r="F51" s="7"/>
      <c r="G51" s="7"/>
      <c r="H51" s="7"/>
      <c r="I51" s="7"/>
      <c r="J51" s="7"/>
    </row>
    <row r="52" spans="1:10" x14ac:dyDescent="0.2">
      <c r="A52" s="6"/>
      <c r="B52" s="6"/>
      <c r="C52" s="31"/>
      <c r="D52" s="31"/>
      <c r="E52" s="31"/>
      <c r="F52" s="8"/>
      <c r="G52" s="32"/>
      <c r="H52" s="32"/>
      <c r="I52" s="32"/>
      <c r="J52" s="32"/>
    </row>
    <row r="53" spans="1:10" x14ac:dyDescent="0.2">
      <c r="A53" s="6"/>
      <c r="B53" s="6"/>
      <c r="C53" s="6"/>
      <c r="D53" s="6"/>
      <c r="E53" s="6"/>
      <c r="F53" s="8"/>
      <c r="G53" s="32"/>
      <c r="H53" s="32"/>
      <c r="I53" s="32"/>
      <c r="J53" s="32"/>
    </row>
    <row r="54" spans="1:10" x14ac:dyDescent="0.2">
      <c r="A54" s="6"/>
      <c r="B54" s="6"/>
      <c r="C54" s="6"/>
      <c r="D54" s="6"/>
      <c r="E54" s="6"/>
      <c r="F54" s="8"/>
      <c r="G54" s="32"/>
      <c r="H54" s="32"/>
      <c r="I54" s="32"/>
      <c r="J54" s="32"/>
    </row>
    <row r="55" spans="1:10" x14ac:dyDescent="0.2">
      <c r="A55" s="6"/>
      <c r="B55" s="6"/>
      <c r="C55" s="31"/>
      <c r="D55" s="31"/>
      <c r="E55" s="31"/>
      <c r="F55" s="8"/>
      <c r="G55" s="32"/>
      <c r="H55" s="32"/>
      <c r="I55" s="32"/>
      <c r="J55" s="32"/>
    </row>
    <row r="56" spans="1:10" x14ac:dyDescent="0.2">
      <c r="A56" s="6"/>
      <c r="B56" s="6"/>
      <c r="C56" s="6"/>
      <c r="D56" s="6"/>
      <c r="E56" s="6"/>
      <c r="F56" s="8"/>
      <c r="G56" s="32"/>
      <c r="H56" s="32"/>
      <c r="I56" s="32"/>
      <c r="J56" s="32"/>
    </row>
    <row r="57" spans="1:10" x14ac:dyDescent="0.2">
      <c r="A57" s="6"/>
      <c r="B57" s="6"/>
      <c r="C57" s="6"/>
      <c r="D57" s="6"/>
      <c r="E57" s="6"/>
      <c r="F57" s="8"/>
      <c r="G57" s="32"/>
      <c r="H57" s="32"/>
      <c r="I57" s="32"/>
      <c r="J57" s="32"/>
    </row>
    <row r="58" spans="1:10" x14ac:dyDescent="0.2">
      <c r="A58" s="6"/>
      <c r="B58" s="6"/>
      <c r="C58" s="31"/>
      <c r="D58" s="31"/>
      <c r="E58" s="31"/>
      <c r="F58" s="8"/>
      <c r="G58" s="32"/>
      <c r="H58" s="32"/>
      <c r="I58" s="32"/>
      <c r="J58" s="32"/>
    </row>
    <row r="59" spans="1:10" x14ac:dyDescent="0.2">
      <c r="A59" s="6"/>
      <c r="B59" s="6"/>
      <c r="C59" s="6"/>
      <c r="D59" s="6"/>
      <c r="E59" s="6"/>
      <c r="F59" s="8"/>
      <c r="G59" s="32"/>
      <c r="H59" s="32"/>
      <c r="I59" s="32"/>
      <c r="J59" s="32"/>
    </row>
    <row r="60" spans="1:10" x14ac:dyDescent="0.2">
      <c r="A60" s="6"/>
      <c r="B60" s="6"/>
      <c r="C60" s="6"/>
      <c r="D60" s="6"/>
      <c r="E60" s="6"/>
      <c r="F60" s="8"/>
      <c r="G60" s="32"/>
      <c r="H60" s="32"/>
      <c r="I60" s="32"/>
      <c r="J60" s="32"/>
    </row>
    <row r="61" spans="1:10" x14ac:dyDescent="0.2">
      <c r="A61" s="6"/>
      <c r="B61" s="6"/>
      <c r="C61" s="31"/>
      <c r="D61" s="31"/>
      <c r="E61" s="31"/>
      <c r="F61" s="8"/>
      <c r="G61" s="32"/>
      <c r="H61" s="32"/>
      <c r="I61" s="32"/>
      <c r="J61" s="32"/>
    </row>
    <row r="62" spans="1:10" x14ac:dyDescent="0.2">
      <c r="A62" s="6"/>
      <c r="B62" s="6"/>
      <c r="C62" s="6"/>
      <c r="D62" s="6"/>
      <c r="E62" s="6"/>
      <c r="F62" s="8"/>
      <c r="G62" s="32"/>
      <c r="H62" s="32"/>
      <c r="I62" s="32"/>
      <c r="J62" s="32"/>
    </row>
    <row r="63" spans="1:10" x14ac:dyDescent="0.2">
      <c r="A63" s="6"/>
      <c r="B63" s="6"/>
      <c r="C63" s="6"/>
      <c r="D63" s="6"/>
      <c r="E63" s="6"/>
      <c r="F63" s="8"/>
      <c r="G63" s="32"/>
      <c r="H63" s="32"/>
      <c r="I63" s="32"/>
      <c r="J63" s="32"/>
    </row>
    <row r="64" spans="1:10" x14ac:dyDescent="0.2">
      <c r="A64" s="6"/>
      <c r="B64" s="6"/>
      <c r="C64" s="31"/>
      <c r="D64" s="31"/>
      <c r="E64" s="31"/>
      <c r="F64" s="8"/>
      <c r="G64" s="32"/>
      <c r="H64" s="32"/>
      <c r="I64" s="32"/>
      <c r="J64" s="32"/>
    </row>
    <row r="65" spans="1:10" x14ac:dyDescent="0.2">
      <c r="A65" s="6"/>
      <c r="B65" s="6"/>
      <c r="C65" s="6"/>
      <c r="D65" s="6"/>
      <c r="E65" s="6"/>
      <c r="F65" s="8"/>
      <c r="G65" s="32"/>
      <c r="H65" s="32"/>
      <c r="I65" s="32"/>
      <c r="J65" s="32"/>
    </row>
    <row r="66" spans="1:10" x14ac:dyDescent="0.2">
      <c r="A66" s="6"/>
      <c r="B66" s="6"/>
      <c r="C66" s="6"/>
      <c r="D66" s="6"/>
      <c r="E66" s="6"/>
      <c r="F66" s="8"/>
      <c r="G66" s="32"/>
      <c r="H66" s="32"/>
      <c r="I66" s="32"/>
      <c r="J66" s="32"/>
    </row>
    <row r="67" spans="1:10" x14ac:dyDescent="0.2">
      <c r="A67" s="6"/>
      <c r="B67" s="6"/>
      <c r="C67" s="31"/>
      <c r="D67" s="31"/>
      <c r="E67" s="31"/>
      <c r="F67" s="8"/>
      <c r="G67" s="32"/>
      <c r="H67" s="32"/>
      <c r="I67" s="32"/>
      <c r="J67" s="32"/>
    </row>
    <row r="68" spans="1:10" x14ac:dyDescent="0.2">
      <c r="A68" s="6"/>
      <c r="B68" s="6"/>
      <c r="C68" s="6"/>
      <c r="D68" s="6"/>
      <c r="E68" s="6"/>
      <c r="F68" s="8"/>
      <c r="G68" s="32"/>
      <c r="H68" s="32"/>
      <c r="I68" s="32"/>
      <c r="J68" s="32"/>
    </row>
    <row r="69" spans="1:10" x14ac:dyDescent="0.2">
      <c r="A69" s="6"/>
      <c r="B69" s="6"/>
      <c r="C69" s="6"/>
      <c r="D69" s="6"/>
      <c r="E69" s="6"/>
      <c r="F69" s="8"/>
      <c r="G69" s="32"/>
      <c r="H69" s="32"/>
      <c r="I69" s="32"/>
      <c r="J69" s="32"/>
    </row>
  </sheetData>
  <mergeCells count="92">
    <mergeCell ref="A1:J1"/>
    <mergeCell ref="J7:J9"/>
    <mergeCell ref="J10:J12"/>
    <mergeCell ref="G22:G24"/>
    <mergeCell ref="G25:G27"/>
    <mergeCell ref="J13:J15"/>
    <mergeCell ref="J16:J18"/>
    <mergeCell ref="J19:J21"/>
    <mergeCell ref="I13:I15"/>
    <mergeCell ref="I16:I18"/>
    <mergeCell ref="I19:I21"/>
    <mergeCell ref="G7:G9"/>
    <mergeCell ref="G10:G12"/>
    <mergeCell ref="G13:G15"/>
    <mergeCell ref="G16:G18"/>
    <mergeCell ref="G19:G21"/>
    <mergeCell ref="A22:A24"/>
    <mergeCell ref="A25:A27"/>
    <mergeCell ref="B7:B9"/>
    <mergeCell ref="B10:B12"/>
    <mergeCell ref="B13:B15"/>
    <mergeCell ref="B16:B18"/>
    <mergeCell ref="B19:B21"/>
    <mergeCell ref="B22:B24"/>
    <mergeCell ref="B25:B27"/>
    <mergeCell ref="A7:A9"/>
    <mergeCell ref="A10:A12"/>
    <mergeCell ref="A13:A15"/>
    <mergeCell ref="A16:A18"/>
    <mergeCell ref="A19:A21"/>
    <mergeCell ref="E22:E24"/>
    <mergeCell ref="E25:E27"/>
    <mergeCell ref="F7:F9"/>
    <mergeCell ref="F10:F12"/>
    <mergeCell ref="F13:F15"/>
    <mergeCell ref="E7:E9"/>
    <mergeCell ref="E10:E12"/>
    <mergeCell ref="E13:E15"/>
    <mergeCell ref="E16:E18"/>
    <mergeCell ref="E19:E21"/>
    <mergeCell ref="F16:F18"/>
    <mergeCell ref="F19:F21"/>
    <mergeCell ref="F22:F24"/>
    <mergeCell ref="F25:F27"/>
    <mergeCell ref="J25:J27"/>
    <mergeCell ref="H7:H9"/>
    <mergeCell ref="H10:H12"/>
    <mergeCell ref="H13:H15"/>
    <mergeCell ref="H16:H18"/>
    <mergeCell ref="H19:H21"/>
    <mergeCell ref="I7:I9"/>
    <mergeCell ref="I10:I12"/>
    <mergeCell ref="B4:F4"/>
    <mergeCell ref="I4:J4"/>
    <mergeCell ref="A28:A30"/>
    <mergeCell ref="B28:B30"/>
    <mergeCell ref="E28:E30"/>
    <mergeCell ref="F28:F30"/>
    <mergeCell ref="G28:G30"/>
    <mergeCell ref="H28:H30"/>
    <mergeCell ref="I28:I30"/>
    <mergeCell ref="J28:J30"/>
    <mergeCell ref="A4:A6"/>
    <mergeCell ref="H22:H24"/>
    <mergeCell ref="I22:I24"/>
    <mergeCell ref="J22:J24"/>
    <mergeCell ref="H25:H27"/>
    <mergeCell ref="I25:I27"/>
    <mergeCell ref="H31:H33"/>
    <mergeCell ref="I31:I33"/>
    <mergeCell ref="J31:J33"/>
    <mergeCell ref="A34:A36"/>
    <mergeCell ref="B34:B36"/>
    <mergeCell ref="E34:E36"/>
    <mergeCell ref="F34:F36"/>
    <mergeCell ref="G34:G36"/>
    <mergeCell ref="H34:H36"/>
    <mergeCell ref="I34:I36"/>
    <mergeCell ref="J34:J36"/>
    <mergeCell ref="A31:A33"/>
    <mergeCell ref="B31:B33"/>
    <mergeCell ref="E31:E33"/>
    <mergeCell ref="F31:F33"/>
    <mergeCell ref="G31:G33"/>
    <mergeCell ref="H37:H39"/>
    <mergeCell ref="I37:I39"/>
    <mergeCell ref="J37:J39"/>
    <mergeCell ref="A37:A39"/>
    <mergeCell ref="B37:B39"/>
    <mergeCell ref="E37:E39"/>
    <mergeCell ref="F37:F39"/>
    <mergeCell ref="G37:G39"/>
  </mergeCells>
  <phoneticPr fontId="6" type="noConversion"/>
  <pageMargins left="0.7" right="0.7" top="0.75" bottom="0.75" header="0.3" footer="0.3"/>
  <pageSetup paperSize="8" scale="76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T152"/>
  <sheetViews>
    <sheetView workbookViewId="0">
      <pane ySplit="3" topLeftCell="A96" activePane="bottomLeft" state="frozen"/>
      <selection pane="bottomLeft" activeCell="B113" sqref="B113"/>
    </sheetView>
  </sheetViews>
  <sheetFormatPr baseColWidth="10" defaultColWidth="17.83203125" defaultRowHeight="16" x14ac:dyDescent="0.2"/>
  <cols>
    <col min="1" max="1" width="4.1640625" bestFit="1" customWidth="1"/>
    <col min="2" max="2" width="24.1640625" customWidth="1"/>
    <col min="3" max="3" width="10.6640625" bestFit="1" customWidth="1"/>
    <col min="4" max="4" width="8.33203125" bestFit="1" customWidth="1"/>
    <col min="5" max="6" width="8" customWidth="1"/>
    <col min="7" max="7" width="8.5" customWidth="1"/>
    <col min="8" max="9" width="8" customWidth="1"/>
    <col min="10" max="13" width="8.6640625" customWidth="1"/>
    <col min="14" max="15" width="8.33203125" customWidth="1"/>
    <col min="16" max="16" width="24.6640625" customWidth="1"/>
    <col min="17" max="17" width="25" customWidth="1"/>
    <col min="18" max="18" width="23.33203125" customWidth="1"/>
    <col min="19" max="19" width="20" customWidth="1"/>
    <col min="20" max="20" width="11.83203125" customWidth="1"/>
  </cols>
  <sheetData>
    <row r="1" spans="1:20" x14ac:dyDescent="0.2">
      <c r="A1" s="47" t="s">
        <v>4</v>
      </c>
      <c r="B1" s="48"/>
      <c r="C1" s="33"/>
      <c r="D1" s="33"/>
      <c r="E1" s="46" t="s">
        <v>5</v>
      </c>
      <c r="F1" s="46"/>
      <c r="G1" s="46"/>
      <c r="H1" s="46"/>
      <c r="I1" s="46"/>
      <c r="J1" s="46"/>
      <c r="K1" s="46"/>
      <c r="L1" s="46"/>
      <c r="M1" s="46"/>
      <c r="N1" s="46"/>
      <c r="O1" s="24"/>
      <c r="P1" s="46" t="s">
        <v>34</v>
      </c>
      <c r="Q1" s="46"/>
      <c r="R1" s="46"/>
      <c r="S1" s="46"/>
      <c r="T1" s="46"/>
    </row>
    <row r="2" spans="1:20" x14ac:dyDescent="0.2">
      <c r="A2" s="49" t="s">
        <v>66</v>
      </c>
      <c r="B2" s="21" t="s">
        <v>25</v>
      </c>
      <c r="C2" s="21"/>
      <c r="D2" s="21"/>
      <c r="E2" s="20" t="s">
        <v>35</v>
      </c>
      <c r="F2" s="19" t="s">
        <v>36</v>
      </c>
      <c r="G2" s="20" t="s">
        <v>37</v>
      </c>
      <c r="H2" s="19" t="s">
        <v>38</v>
      </c>
      <c r="I2" s="20" t="s">
        <v>44</v>
      </c>
      <c r="J2" s="19" t="s">
        <v>45</v>
      </c>
      <c r="K2" s="20" t="s">
        <v>46</v>
      </c>
      <c r="L2" s="19" t="s">
        <v>47</v>
      </c>
      <c r="M2" s="20" t="s">
        <v>48</v>
      </c>
      <c r="N2" s="19" t="s">
        <v>49</v>
      </c>
      <c r="O2" s="20" t="s">
        <v>39</v>
      </c>
      <c r="P2" s="19" t="s">
        <v>40</v>
      </c>
      <c r="Q2" s="20" t="s">
        <v>41</v>
      </c>
      <c r="R2" s="19" t="s">
        <v>42</v>
      </c>
      <c r="S2" s="20" t="s">
        <v>43</v>
      </c>
      <c r="T2" s="20" t="s">
        <v>156</v>
      </c>
    </row>
    <row r="3" spans="1:20" ht="29" x14ac:dyDescent="0.2">
      <c r="A3" s="50"/>
      <c r="B3" s="23">
        <v>42679</v>
      </c>
      <c r="C3" s="23" t="s">
        <v>194</v>
      </c>
      <c r="D3" s="23" t="s">
        <v>195</v>
      </c>
      <c r="E3" s="3" t="str">
        <f>Value!B7</f>
        <v>Learning</v>
      </c>
      <c r="F3" s="3" t="str">
        <f>Value!B10</f>
        <v>socializing</v>
      </c>
      <c r="G3" s="3" t="str">
        <f>Value!B13</f>
        <v>entertainment</v>
      </c>
      <c r="H3" s="3">
        <f>Value!B16</f>
        <v>0</v>
      </c>
      <c r="I3" s="3">
        <f>Value!B19</f>
        <v>0</v>
      </c>
      <c r="J3" s="3">
        <f>Value!B22</f>
        <v>0</v>
      </c>
      <c r="K3" s="3">
        <f>Value!B25</f>
        <v>0</v>
      </c>
      <c r="L3" s="3">
        <f>Value!B28</f>
        <v>0</v>
      </c>
      <c r="M3" s="3">
        <f>Value!B31</f>
        <v>0</v>
      </c>
      <c r="N3" s="3">
        <f>Value!B34</f>
        <v>0</v>
      </c>
      <c r="O3" s="3">
        <f>Value!B37</f>
        <v>0</v>
      </c>
      <c r="P3" s="3" t="s">
        <v>32</v>
      </c>
      <c r="Q3" s="3" t="s">
        <v>33</v>
      </c>
      <c r="R3" s="3" t="s">
        <v>153</v>
      </c>
      <c r="S3" s="3" t="s">
        <v>70</v>
      </c>
      <c r="T3" s="3" t="s">
        <v>3</v>
      </c>
    </row>
    <row r="4" spans="1:20" x14ac:dyDescent="0.2">
      <c r="A4">
        <v>1</v>
      </c>
      <c r="B4" s="9" t="s">
        <v>85</v>
      </c>
      <c r="C4" s="9" t="s">
        <v>196</v>
      </c>
      <c r="D4" s="9" t="s">
        <v>197</v>
      </c>
      <c r="E4" s="9">
        <v>1</v>
      </c>
      <c r="F4" s="9"/>
      <c r="G4" s="10">
        <v>1</v>
      </c>
      <c r="H4" s="10"/>
      <c r="I4" s="9"/>
      <c r="J4" s="10"/>
      <c r="K4" s="10"/>
      <c r="L4" s="10"/>
      <c r="M4" s="10"/>
      <c r="N4" s="9"/>
      <c r="O4" s="9"/>
      <c r="P4" s="9" t="s">
        <v>190</v>
      </c>
      <c r="Q4" s="9" t="s">
        <v>191</v>
      </c>
      <c r="R4" s="11" t="s">
        <v>192</v>
      </c>
      <c r="S4" s="10" t="s">
        <v>193</v>
      </c>
      <c r="T4" s="14" t="s">
        <v>159</v>
      </c>
    </row>
    <row r="5" spans="1:20" x14ac:dyDescent="0.2">
      <c r="A5">
        <v>2</v>
      </c>
      <c r="B5" s="9" t="s">
        <v>50</v>
      </c>
      <c r="C5" s="9" t="s">
        <v>198</v>
      </c>
      <c r="D5" s="9" t="s">
        <v>199</v>
      </c>
      <c r="E5" s="9">
        <v>1</v>
      </c>
      <c r="F5" s="9">
        <v>1</v>
      </c>
      <c r="G5" s="10">
        <v>1</v>
      </c>
      <c r="H5" s="9"/>
      <c r="I5" s="9"/>
      <c r="J5" s="10"/>
      <c r="K5" s="10"/>
      <c r="L5" s="10"/>
      <c r="M5" s="10"/>
      <c r="N5" s="9"/>
      <c r="O5" s="9"/>
      <c r="P5" s="9" t="s">
        <v>190</v>
      </c>
      <c r="Q5" s="9" t="s">
        <v>191</v>
      </c>
      <c r="R5" s="11" t="s">
        <v>192</v>
      </c>
      <c r="S5" s="10" t="s">
        <v>193</v>
      </c>
      <c r="T5" s="14" t="s">
        <v>159</v>
      </c>
    </row>
    <row r="6" spans="1:20" x14ac:dyDescent="0.2">
      <c r="A6">
        <v>3</v>
      </c>
      <c r="B6" s="9" t="s">
        <v>86</v>
      </c>
      <c r="C6" s="9" t="s">
        <v>198</v>
      </c>
      <c r="D6" s="9" t="s">
        <v>197</v>
      </c>
      <c r="E6" s="9">
        <v>1</v>
      </c>
      <c r="F6" s="9"/>
      <c r="G6" s="10">
        <v>1</v>
      </c>
      <c r="H6" s="10"/>
      <c r="I6" s="9"/>
      <c r="J6" s="10"/>
      <c r="K6" s="10"/>
      <c r="L6" s="10"/>
      <c r="M6" s="10"/>
      <c r="N6" s="9"/>
      <c r="O6" s="9"/>
      <c r="P6" s="9" t="s">
        <v>190</v>
      </c>
      <c r="Q6" s="9" t="s">
        <v>191</v>
      </c>
      <c r="R6" s="11" t="s">
        <v>192</v>
      </c>
      <c r="S6" s="10" t="s">
        <v>193</v>
      </c>
      <c r="T6" s="14" t="s">
        <v>159</v>
      </c>
    </row>
    <row r="7" spans="1:20" x14ac:dyDescent="0.2">
      <c r="A7">
        <v>4</v>
      </c>
      <c r="B7" s="9" t="s">
        <v>51</v>
      </c>
      <c r="C7" s="9" t="s">
        <v>198</v>
      </c>
      <c r="D7" s="9" t="s">
        <v>200</v>
      </c>
      <c r="E7" s="9"/>
      <c r="F7" s="9">
        <v>1</v>
      </c>
      <c r="G7" s="9">
        <v>1</v>
      </c>
      <c r="H7" s="9"/>
      <c r="I7" s="9"/>
      <c r="J7" s="10"/>
      <c r="K7" s="10"/>
      <c r="L7" s="10"/>
      <c r="M7" s="10"/>
      <c r="N7" s="9"/>
      <c r="O7" s="9"/>
      <c r="P7" s="9" t="s">
        <v>190</v>
      </c>
      <c r="Q7" s="9" t="s">
        <v>191</v>
      </c>
      <c r="R7" s="11" t="s">
        <v>192</v>
      </c>
      <c r="S7" s="10" t="s">
        <v>193</v>
      </c>
      <c r="T7" s="14" t="s">
        <v>159</v>
      </c>
    </row>
    <row r="8" spans="1:20" x14ac:dyDescent="0.2">
      <c r="A8">
        <v>5</v>
      </c>
      <c r="B8" s="9" t="s">
        <v>87</v>
      </c>
      <c r="C8" s="9" t="s">
        <v>201</v>
      </c>
      <c r="D8" s="9" t="s">
        <v>199</v>
      </c>
      <c r="E8" s="10"/>
      <c r="F8" s="10"/>
      <c r="G8" s="10">
        <v>1</v>
      </c>
      <c r="H8" s="10"/>
      <c r="I8" s="10"/>
      <c r="J8" s="10"/>
      <c r="K8" s="10"/>
      <c r="L8" s="10"/>
      <c r="M8" s="10"/>
      <c r="N8" s="10"/>
      <c r="O8" s="10"/>
      <c r="P8" s="9" t="s">
        <v>190</v>
      </c>
      <c r="Q8" s="9" t="s">
        <v>191</v>
      </c>
      <c r="R8" s="11" t="s">
        <v>192</v>
      </c>
      <c r="S8" s="10" t="s">
        <v>193</v>
      </c>
      <c r="T8" s="14" t="s">
        <v>159</v>
      </c>
    </row>
    <row r="9" spans="1:20" x14ac:dyDescent="0.2">
      <c r="A9">
        <v>6</v>
      </c>
      <c r="B9" s="9" t="s">
        <v>88</v>
      </c>
      <c r="C9" s="9" t="s">
        <v>201</v>
      </c>
      <c r="D9" s="9" t="s">
        <v>199</v>
      </c>
      <c r="E9" s="10"/>
      <c r="F9" s="10"/>
      <c r="G9" s="10">
        <v>1</v>
      </c>
      <c r="H9" s="10"/>
      <c r="I9" s="10"/>
      <c r="J9" s="9"/>
      <c r="K9" s="9"/>
      <c r="L9" s="9"/>
      <c r="M9" s="9"/>
      <c r="N9" s="9"/>
      <c r="O9" s="9"/>
      <c r="P9" s="9" t="s">
        <v>190</v>
      </c>
      <c r="Q9" s="9" t="s">
        <v>191</v>
      </c>
      <c r="R9" s="11" t="s">
        <v>192</v>
      </c>
      <c r="S9" s="10" t="s">
        <v>193</v>
      </c>
      <c r="T9" s="14" t="s">
        <v>159</v>
      </c>
    </row>
    <row r="10" spans="1:20" x14ac:dyDescent="0.2">
      <c r="A10">
        <v>7</v>
      </c>
      <c r="B10" s="9" t="s">
        <v>54</v>
      </c>
      <c r="C10" s="9" t="s">
        <v>198</v>
      </c>
      <c r="D10" s="9" t="s">
        <v>202</v>
      </c>
      <c r="E10" s="9">
        <v>1</v>
      </c>
      <c r="F10" s="9"/>
      <c r="G10" s="10">
        <v>1</v>
      </c>
      <c r="H10" s="10"/>
      <c r="I10" s="10"/>
      <c r="J10" s="10"/>
      <c r="K10" s="10"/>
      <c r="L10" s="10"/>
      <c r="M10" s="10"/>
      <c r="N10" s="9"/>
      <c r="O10" s="9"/>
      <c r="P10" s="9" t="s">
        <v>190</v>
      </c>
      <c r="Q10" s="9" t="s">
        <v>191</v>
      </c>
      <c r="R10" s="11" t="s">
        <v>192</v>
      </c>
      <c r="S10" s="10" t="s">
        <v>193</v>
      </c>
      <c r="T10" s="14" t="s">
        <v>159</v>
      </c>
    </row>
    <row r="11" spans="1:20" x14ac:dyDescent="0.2">
      <c r="A11">
        <v>8</v>
      </c>
      <c r="B11" s="9" t="s">
        <v>53</v>
      </c>
      <c r="C11" s="9" t="s">
        <v>198</v>
      </c>
      <c r="D11" s="9" t="s">
        <v>202</v>
      </c>
      <c r="E11" s="10">
        <v>1</v>
      </c>
      <c r="F11" s="10"/>
      <c r="G11" s="10">
        <v>1</v>
      </c>
      <c r="H11" s="10"/>
      <c r="I11" s="10"/>
      <c r="J11" s="10"/>
      <c r="K11" s="10"/>
      <c r="L11" s="10"/>
      <c r="M11" s="10"/>
      <c r="N11" s="10"/>
      <c r="O11" s="10"/>
      <c r="P11" s="9" t="s">
        <v>190</v>
      </c>
      <c r="Q11" s="9" t="s">
        <v>191</v>
      </c>
      <c r="R11" s="11" t="s">
        <v>192</v>
      </c>
      <c r="S11" s="10" t="s">
        <v>193</v>
      </c>
      <c r="T11" s="14" t="s">
        <v>159</v>
      </c>
    </row>
    <row r="12" spans="1:20" x14ac:dyDescent="0.2">
      <c r="A12">
        <v>9</v>
      </c>
      <c r="B12" s="9" t="s">
        <v>89</v>
      </c>
      <c r="C12" s="9" t="s">
        <v>201</v>
      </c>
      <c r="D12" s="9" t="s">
        <v>199</v>
      </c>
      <c r="E12" s="10"/>
      <c r="F12" s="9"/>
      <c r="G12" s="10">
        <v>1</v>
      </c>
      <c r="H12" s="10"/>
      <c r="I12" s="10"/>
      <c r="J12" s="10"/>
      <c r="K12" s="10"/>
      <c r="L12" s="10"/>
      <c r="M12" s="10"/>
      <c r="N12" s="9"/>
      <c r="O12" s="9"/>
      <c r="P12" s="9" t="s">
        <v>190</v>
      </c>
      <c r="Q12" s="9" t="s">
        <v>191</v>
      </c>
      <c r="R12" s="11" t="s">
        <v>192</v>
      </c>
      <c r="S12" s="10" t="s">
        <v>193</v>
      </c>
      <c r="T12" s="14" t="s">
        <v>159</v>
      </c>
    </row>
    <row r="13" spans="1:20" x14ac:dyDescent="0.2">
      <c r="A13">
        <v>10</v>
      </c>
      <c r="B13" s="9" t="s">
        <v>52</v>
      </c>
      <c r="C13" s="9" t="s">
        <v>198</v>
      </c>
      <c r="D13" s="9" t="s">
        <v>203</v>
      </c>
      <c r="E13" s="10">
        <v>1</v>
      </c>
      <c r="F13" s="9"/>
      <c r="G13" s="10">
        <v>1</v>
      </c>
      <c r="H13" s="10"/>
      <c r="I13" s="10"/>
      <c r="J13" s="10"/>
      <c r="K13" s="10"/>
      <c r="L13" s="10"/>
      <c r="M13" s="10"/>
      <c r="N13" s="9"/>
      <c r="O13" s="9"/>
      <c r="P13" s="9" t="s">
        <v>190</v>
      </c>
      <c r="Q13" s="9" t="s">
        <v>191</v>
      </c>
      <c r="R13" s="11" t="s">
        <v>192</v>
      </c>
      <c r="S13" s="10" t="s">
        <v>193</v>
      </c>
      <c r="T13" s="14" t="s">
        <v>159</v>
      </c>
    </row>
    <row r="14" spans="1:20" x14ac:dyDescent="0.2">
      <c r="A14">
        <v>11</v>
      </c>
      <c r="B14" s="9" t="s">
        <v>72</v>
      </c>
      <c r="C14" s="9" t="s">
        <v>198</v>
      </c>
      <c r="D14" s="9" t="s">
        <v>199</v>
      </c>
      <c r="E14" s="10">
        <v>1</v>
      </c>
      <c r="F14" s="10">
        <v>1</v>
      </c>
      <c r="G14" s="10">
        <v>1</v>
      </c>
      <c r="H14" s="10"/>
      <c r="I14" s="10"/>
      <c r="J14" s="9"/>
      <c r="K14" s="9"/>
      <c r="L14" s="9"/>
      <c r="M14" s="9"/>
      <c r="N14" s="9"/>
      <c r="O14" s="9"/>
      <c r="P14" s="9" t="s">
        <v>190</v>
      </c>
      <c r="Q14" s="9" t="s">
        <v>191</v>
      </c>
      <c r="R14" s="11" t="s">
        <v>192</v>
      </c>
      <c r="S14" s="10" t="s">
        <v>193</v>
      </c>
      <c r="T14" s="14" t="s">
        <v>159</v>
      </c>
    </row>
    <row r="15" spans="1:20" x14ac:dyDescent="0.2">
      <c r="A15">
        <v>12</v>
      </c>
      <c r="B15" s="9" t="s">
        <v>90</v>
      </c>
      <c r="C15" s="9" t="s">
        <v>201</v>
      </c>
      <c r="D15" s="9" t="s">
        <v>199</v>
      </c>
      <c r="E15" s="10"/>
      <c r="F15" s="10"/>
      <c r="G15" s="10">
        <v>1</v>
      </c>
      <c r="H15" s="10"/>
      <c r="I15" s="10"/>
      <c r="J15" s="10"/>
      <c r="K15" s="10"/>
      <c r="L15" s="10"/>
      <c r="M15" s="10"/>
      <c r="N15" s="10"/>
      <c r="O15" s="10"/>
      <c r="P15" s="9" t="s">
        <v>190</v>
      </c>
      <c r="Q15" s="9" t="s">
        <v>191</v>
      </c>
      <c r="R15" s="11" t="s">
        <v>192</v>
      </c>
      <c r="S15" s="10" t="s">
        <v>193</v>
      </c>
      <c r="T15" s="14" t="s">
        <v>159</v>
      </c>
    </row>
    <row r="16" spans="1:20" x14ac:dyDescent="0.2">
      <c r="A16">
        <v>13</v>
      </c>
      <c r="B16" s="9" t="s">
        <v>55</v>
      </c>
      <c r="C16" s="9" t="s">
        <v>198</v>
      </c>
      <c r="D16" s="9" t="s">
        <v>200</v>
      </c>
      <c r="E16" s="9"/>
      <c r="F16" s="9">
        <v>1</v>
      </c>
      <c r="G16" s="10">
        <v>1</v>
      </c>
      <c r="H16" s="10"/>
      <c r="I16" s="10"/>
      <c r="J16" s="10"/>
      <c r="K16" s="10"/>
      <c r="L16" s="10"/>
      <c r="M16" s="10"/>
      <c r="N16" s="9"/>
      <c r="O16" s="9"/>
      <c r="P16" s="9" t="s">
        <v>190</v>
      </c>
      <c r="Q16" s="9" t="s">
        <v>191</v>
      </c>
      <c r="R16" s="11" t="s">
        <v>192</v>
      </c>
      <c r="S16" s="10" t="s">
        <v>193</v>
      </c>
      <c r="T16" s="14" t="s">
        <v>159</v>
      </c>
    </row>
    <row r="17" spans="1:20" x14ac:dyDescent="0.2">
      <c r="A17">
        <v>14</v>
      </c>
      <c r="B17" s="9" t="s">
        <v>59</v>
      </c>
      <c r="C17" s="9" t="s">
        <v>198</v>
      </c>
      <c r="D17" s="9" t="s">
        <v>202</v>
      </c>
      <c r="E17" s="10"/>
      <c r="F17" s="9"/>
      <c r="G17" s="10">
        <v>1</v>
      </c>
      <c r="H17" s="10"/>
      <c r="I17" s="10"/>
      <c r="J17" s="10"/>
      <c r="K17" s="10"/>
      <c r="L17" s="10"/>
      <c r="M17" s="10"/>
      <c r="N17" s="9"/>
      <c r="O17" s="9"/>
      <c r="P17" s="9" t="s">
        <v>190</v>
      </c>
      <c r="Q17" s="9" t="s">
        <v>191</v>
      </c>
      <c r="R17" s="11" t="s">
        <v>192</v>
      </c>
      <c r="S17" s="10" t="s">
        <v>193</v>
      </c>
      <c r="T17" s="14" t="s">
        <v>159</v>
      </c>
    </row>
    <row r="18" spans="1:20" x14ac:dyDescent="0.2">
      <c r="A18">
        <v>15</v>
      </c>
      <c r="B18" s="9" t="s">
        <v>91</v>
      </c>
      <c r="C18" s="9" t="s">
        <v>201</v>
      </c>
      <c r="D18" s="9" t="s">
        <v>199</v>
      </c>
      <c r="E18" s="10"/>
      <c r="F18" s="10"/>
      <c r="G18" s="10">
        <v>1</v>
      </c>
      <c r="H18" s="10"/>
      <c r="I18" s="10"/>
      <c r="J18" s="10"/>
      <c r="K18" s="10"/>
      <c r="L18" s="10"/>
      <c r="M18" s="10"/>
      <c r="N18" s="10"/>
      <c r="O18" s="10"/>
      <c r="P18" s="9" t="s">
        <v>190</v>
      </c>
      <c r="Q18" s="9" t="s">
        <v>191</v>
      </c>
      <c r="R18" s="11" t="s">
        <v>192</v>
      </c>
      <c r="S18" s="10" t="s">
        <v>193</v>
      </c>
      <c r="T18" s="14" t="s">
        <v>159</v>
      </c>
    </row>
    <row r="19" spans="1:20" x14ac:dyDescent="0.2">
      <c r="A19">
        <v>16</v>
      </c>
      <c r="B19" s="9" t="s">
        <v>68</v>
      </c>
      <c r="C19" s="9" t="s">
        <v>198</v>
      </c>
      <c r="D19" s="9" t="s">
        <v>204</v>
      </c>
      <c r="E19" s="10"/>
      <c r="F19" s="10"/>
      <c r="G19" s="10">
        <v>1</v>
      </c>
      <c r="H19" s="10"/>
      <c r="I19" s="10"/>
      <c r="J19" s="10"/>
      <c r="K19" s="10"/>
      <c r="L19" s="10"/>
      <c r="M19" s="10"/>
      <c r="N19" s="10"/>
      <c r="O19" s="10"/>
      <c r="P19" s="9" t="s">
        <v>190</v>
      </c>
      <c r="Q19" s="9" t="s">
        <v>191</v>
      </c>
      <c r="R19" s="11" t="s">
        <v>192</v>
      </c>
      <c r="S19" s="10" t="s">
        <v>193</v>
      </c>
      <c r="T19" s="14" t="s">
        <v>159</v>
      </c>
    </row>
    <row r="20" spans="1:20" x14ac:dyDescent="0.2">
      <c r="A20">
        <v>17</v>
      </c>
      <c r="B20" s="9" t="s">
        <v>92</v>
      </c>
      <c r="C20" s="9" t="s">
        <v>196</v>
      </c>
      <c r="D20" s="9" t="s">
        <v>204</v>
      </c>
      <c r="E20" s="10"/>
      <c r="F20" s="10"/>
      <c r="G20" s="10">
        <v>1</v>
      </c>
      <c r="H20" s="10"/>
      <c r="I20" s="10"/>
      <c r="J20" s="10"/>
      <c r="K20" s="10"/>
      <c r="L20" s="10"/>
      <c r="M20" s="10"/>
      <c r="N20" s="10"/>
      <c r="O20" s="10"/>
      <c r="P20" s="9" t="s">
        <v>190</v>
      </c>
      <c r="Q20" s="9" t="s">
        <v>191</v>
      </c>
      <c r="R20" s="11" t="s">
        <v>192</v>
      </c>
      <c r="S20" s="10" t="s">
        <v>193</v>
      </c>
      <c r="T20" s="14" t="s">
        <v>159</v>
      </c>
    </row>
    <row r="21" spans="1:20" x14ac:dyDescent="0.2">
      <c r="A21">
        <v>18</v>
      </c>
      <c r="B21" s="9" t="s">
        <v>58</v>
      </c>
      <c r="C21" s="9" t="s">
        <v>198</v>
      </c>
      <c r="D21" s="9" t="s">
        <v>204</v>
      </c>
      <c r="E21" s="10"/>
      <c r="F21" s="10"/>
      <c r="G21" s="10">
        <v>1</v>
      </c>
      <c r="H21" s="10"/>
      <c r="I21" s="10"/>
      <c r="J21" s="10"/>
      <c r="K21" s="10"/>
      <c r="L21" s="10"/>
      <c r="M21" s="10"/>
      <c r="N21" s="10"/>
      <c r="O21" s="10"/>
      <c r="P21" s="9" t="s">
        <v>190</v>
      </c>
      <c r="Q21" s="9" t="s">
        <v>191</v>
      </c>
      <c r="R21" s="11" t="s">
        <v>192</v>
      </c>
      <c r="S21" s="10" t="s">
        <v>193</v>
      </c>
      <c r="T21" s="14" t="s">
        <v>159</v>
      </c>
    </row>
    <row r="22" spans="1:20" x14ac:dyDescent="0.2">
      <c r="A22">
        <v>19</v>
      </c>
      <c r="B22" s="9" t="s">
        <v>93</v>
      </c>
      <c r="C22" s="9" t="s">
        <v>201</v>
      </c>
      <c r="D22" s="9" t="s">
        <v>205</v>
      </c>
      <c r="E22" s="10"/>
      <c r="F22" s="10"/>
      <c r="G22" s="10">
        <v>1</v>
      </c>
      <c r="H22" s="10"/>
      <c r="I22" s="10"/>
      <c r="J22" s="10"/>
      <c r="K22" s="10"/>
      <c r="L22" s="10"/>
      <c r="M22" s="10"/>
      <c r="N22" s="10"/>
      <c r="O22" s="10"/>
      <c r="P22" s="9" t="s">
        <v>190</v>
      </c>
      <c r="Q22" s="9" t="s">
        <v>191</v>
      </c>
      <c r="R22" s="11" t="s">
        <v>192</v>
      </c>
      <c r="S22" s="10" t="s">
        <v>193</v>
      </c>
      <c r="T22" s="14" t="s">
        <v>159</v>
      </c>
    </row>
    <row r="23" spans="1:20" x14ac:dyDescent="0.2">
      <c r="A23">
        <v>20</v>
      </c>
      <c r="B23" s="22" t="s">
        <v>94</v>
      </c>
      <c r="C23" s="22" t="s">
        <v>196</v>
      </c>
      <c r="D23" s="22" t="s">
        <v>204</v>
      </c>
      <c r="E23" s="10"/>
      <c r="F23" s="10">
        <v>1</v>
      </c>
      <c r="G23" s="10">
        <v>1</v>
      </c>
      <c r="H23" s="10"/>
      <c r="I23" s="10"/>
      <c r="J23" s="10"/>
      <c r="K23" s="10"/>
      <c r="L23" s="10"/>
      <c r="M23" s="10"/>
      <c r="N23" s="10"/>
      <c r="O23" s="10"/>
      <c r="P23" s="9" t="s">
        <v>190</v>
      </c>
      <c r="Q23" s="9" t="s">
        <v>191</v>
      </c>
      <c r="R23" s="11" t="s">
        <v>192</v>
      </c>
      <c r="S23" s="10" t="s">
        <v>193</v>
      </c>
      <c r="T23" s="14" t="s">
        <v>159</v>
      </c>
    </row>
    <row r="24" spans="1:20" x14ac:dyDescent="0.2">
      <c r="A24">
        <v>21</v>
      </c>
      <c r="B24" s="9" t="s">
        <v>57</v>
      </c>
      <c r="C24" s="9" t="s">
        <v>198</v>
      </c>
      <c r="D24" s="9" t="s">
        <v>200</v>
      </c>
      <c r="E24" s="10"/>
      <c r="F24" s="10">
        <v>1</v>
      </c>
      <c r="G24" s="10">
        <v>1</v>
      </c>
      <c r="H24" s="10"/>
      <c r="I24" s="10"/>
      <c r="J24" s="10"/>
      <c r="K24" s="10"/>
      <c r="L24" s="10"/>
      <c r="M24" s="10"/>
      <c r="N24" s="10"/>
      <c r="O24" s="10"/>
      <c r="P24" s="9" t="s">
        <v>190</v>
      </c>
      <c r="Q24" s="9" t="s">
        <v>191</v>
      </c>
      <c r="R24" s="11" t="s">
        <v>192</v>
      </c>
      <c r="S24" s="10" t="s">
        <v>193</v>
      </c>
      <c r="T24" s="14" t="s">
        <v>159</v>
      </c>
    </row>
    <row r="25" spans="1:20" x14ac:dyDescent="0.2">
      <c r="A25">
        <v>22</v>
      </c>
      <c r="B25" s="9" t="s">
        <v>95</v>
      </c>
      <c r="C25" s="9" t="s">
        <v>198</v>
      </c>
      <c r="D25" s="9" t="s">
        <v>206</v>
      </c>
      <c r="E25" s="10"/>
      <c r="F25" s="10"/>
      <c r="G25" s="10">
        <v>1</v>
      </c>
      <c r="H25" s="10"/>
      <c r="I25" s="10"/>
      <c r="J25" s="10"/>
      <c r="K25" s="10"/>
      <c r="L25" s="10"/>
      <c r="M25" s="10"/>
      <c r="N25" s="10"/>
      <c r="O25" s="10"/>
      <c r="P25" s="9" t="s">
        <v>190</v>
      </c>
      <c r="Q25" s="9" t="s">
        <v>191</v>
      </c>
      <c r="R25" s="11" t="s">
        <v>192</v>
      </c>
      <c r="S25" s="10" t="s">
        <v>193</v>
      </c>
      <c r="T25" s="14" t="s">
        <v>159</v>
      </c>
    </row>
    <row r="26" spans="1:20" x14ac:dyDescent="0.2">
      <c r="A26">
        <v>23</v>
      </c>
      <c r="B26" s="9" t="s">
        <v>96</v>
      </c>
      <c r="C26" s="9" t="s">
        <v>201</v>
      </c>
      <c r="D26" s="9" t="s">
        <v>199</v>
      </c>
      <c r="E26" s="10"/>
      <c r="F26" s="10"/>
      <c r="G26" s="10">
        <v>1</v>
      </c>
      <c r="H26" s="10"/>
      <c r="I26" s="10"/>
      <c r="J26" s="10"/>
      <c r="K26" s="10"/>
      <c r="L26" s="10"/>
      <c r="M26" s="10"/>
      <c r="N26" s="10"/>
      <c r="O26" s="10"/>
      <c r="P26" s="9" t="s">
        <v>190</v>
      </c>
      <c r="Q26" s="9" t="s">
        <v>191</v>
      </c>
      <c r="R26" s="11" t="s">
        <v>192</v>
      </c>
      <c r="S26" s="10" t="s">
        <v>193</v>
      </c>
      <c r="T26" s="14" t="s">
        <v>159</v>
      </c>
    </row>
    <row r="27" spans="1:20" x14ac:dyDescent="0.2">
      <c r="A27">
        <v>24</v>
      </c>
      <c r="B27" s="9" t="s">
        <v>97</v>
      </c>
      <c r="C27" s="9" t="s">
        <v>198</v>
      </c>
      <c r="D27" s="9" t="s">
        <v>197</v>
      </c>
      <c r="E27" s="10"/>
      <c r="F27" s="10"/>
      <c r="G27" s="10"/>
      <c r="H27" s="10"/>
      <c r="I27" s="10"/>
      <c r="J27" s="9"/>
      <c r="K27" s="9"/>
      <c r="L27" s="9"/>
      <c r="M27" s="9"/>
      <c r="N27" s="9"/>
      <c r="O27" s="9"/>
      <c r="P27" s="9"/>
      <c r="Q27" s="9"/>
      <c r="R27" s="11"/>
      <c r="S27" s="12"/>
      <c r="T27" s="14"/>
    </row>
    <row r="28" spans="1:20" x14ac:dyDescent="0.2">
      <c r="A28">
        <v>25</v>
      </c>
      <c r="B28" s="22" t="s">
        <v>98</v>
      </c>
      <c r="C28" s="22" t="s">
        <v>201</v>
      </c>
      <c r="D28" s="22" t="s">
        <v>199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4"/>
    </row>
    <row r="29" spans="1:20" x14ac:dyDescent="0.2">
      <c r="A29">
        <v>26</v>
      </c>
      <c r="B29" s="9" t="s">
        <v>77</v>
      </c>
      <c r="C29" s="9" t="s">
        <v>198</v>
      </c>
      <c r="D29" s="9" t="s">
        <v>200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4"/>
    </row>
    <row r="30" spans="1:20" x14ac:dyDescent="0.2">
      <c r="A30">
        <v>27</v>
      </c>
      <c r="B30" s="9" t="s">
        <v>99</v>
      </c>
      <c r="C30" s="9" t="s">
        <v>201</v>
      </c>
      <c r="D30" s="9" t="s">
        <v>199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4"/>
    </row>
    <row r="31" spans="1:20" x14ac:dyDescent="0.2">
      <c r="A31">
        <v>28</v>
      </c>
      <c r="B31" s="22" t="s">
        <v>100</v>
      </c>
      <c r="C31" s="22" t="s">
        <v>198</v>
      </c>
      <c r="D31" s="22" t="s">
        <v>200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4"/>
    </row>
    <row r="32" spans="1:20" x14ac:dyDescent="0.2">
      <c r="A32">
        <v>29</v>
      </c>
      <c r="B32" s="9" t="s">
        <v>60</v>
      </c>
      <c r="C32" s="9" t="s">
        <v>198</v>
      </c>
      <c r="D32" s="9" t="s">
        <v>199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4"/>
    </row>
    <row r="33" spans="1:20" x14ac:dyDescent="0.2">
      <c r="A33">
        <v>30</v>
      </c>
      <c r="B33" s="9" t="s">
        <v>56</v>
      </c>
      <c r="C33" s="9" t="s">
        <v>198</v>
      </c>
      <c r="D33" s="9" t="s">
        <v>200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4"/>
    </row>
    <row r="34" spans="1:20" x14ac:dyDescent="0.2">
      <c r="A34">
        <v>31</v>
      </c>
      <c r="B34" s="9" t="s">
        <v>101</v>
      </c>
      <c r="C34" s="9" t="s">
        <v>201</v>
      </c>
      <c r="D34" s="9" t="s">
        <v>207</v>
      </c>
      <c r="E34" s="10"/>
      <c r="F34" s="10"/>
      <c r="G34" s="10"/>
      <c r="H34" s="10"/>
      <c r="I34" s="10"/>
      <c r="J34" s="9"/>
      <c r="K34" s="9"/>
      <c r="L34" s="9"/>
      <c r="M34" s="9"/>
      <c r="N34" s="9"/>
      <c r="O34" s="9"/>
      <c r="P34" s="9"/>
      <c r="Q34" s="9"/>
      <c r="R34" s="11"/>
      <c r="S34" s="12"/>
      <c r="T34" s="14"/>
    </row>
    <row r="35" spans="1:20" x14ac:dyDescent="0.2">
      <c r="A35">
        <v>32</v>
      </c>
      <c r="B35" s="9" t="s">
        <v>83</v>
      </c>
      <c r="C35" s="9" t="s">
        <v>198</v>
      </c>
      <c r="D35" s="9" t="s">
        <v>208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1"/>
      <c r="S35" s="12"/>
      <c r="T35" s="14"/>
    </row>
    <row r="36" spans="1:20" x14ac:dyDescent="0.2">
      <c r="A36">
        <v>33</v>
      </c>
      <c r="B36" s="9" t="s">
        <v>73</v>
      </c>
      <c r="C36" s="9" t="s">
        <v>198</v>
      </c>
      <c r="D36" s="9" t="s">
        <v>200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1"/>
      <c r="S36" s="12"/>
      <c r="T36" s="14"/>
    </row>
    <row r="37" spans="1:20" x14ac:dyDescent="0.2">
      <c r="A37">
        <v>34</v>
      </c>
      <c r="B37" s="9" t="s">
        <v>102</v>
      </c>
      <c r="C37" s="9" t="s">
        <v>201</v>
      </c>
      <c r="D37" s="9" t="s">
        <v>199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1"/>
      <c r="S37" s="12"/>
      <c r="T37" s="14"/>
    </row>
    <row r="38" spans="1:20" x14ac:dyDescent="0.2">
      <c r="A38">
        <v>35</v>
      </c>
      <c r="B38" s="9" t="s">
        <v>103</v>
      </c>
      <c r="C38" s="9" t="s">
        <v>201</v>
      </c>
      <c r="D38" s="9" t="s">
        <v>207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1"/>
      <c r="S38" s="12"/>
      <c r="T38" s="14"/>
    </row>
    <row r="39" spans="1:20" x14ac:dyDescent="0.2">
      <c r="A39">
        <v>36</v>
      </c>
      <c r="B39" s="9" t="s">
        <v>104</v>
      </c>
      <c r="C39" s="9" t="s">
        <v>198</v>
      </c>
      <c r="D39" s="9" t="s">
        <v>204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1"/>
      <c r="S39" s="12"/>
      <c r="T39" s="14"/>
    </row>
    <row r="40" spans="1:20" x14ac:dyDescent="0.2">
      <c r="A40">
        <v>37</v>
      </c>
      <c r="B40" s="9" t="s">
        <v>79</v>
      </c>
      <c r="C40" s="9" t="s">
        <v>198</v>
      </c>
      <c r="D40" s="9" t="s">
        <v>209</v>
      </c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1"/>
      <c r="S40" s="12"/>
      <c r="T40" s="14"/>
    </row>
    <row r="41" spans="1:20" x14ac:dyDescent="0.2">
      <c r="A41">
        <v>38</v>
      </c>
      <c r="B41" s="9" t="s">
        <v>105</v>
      </c>
      <c r="C41" s="9" t="s">
        <v>198</v>
      </c>
      <c r="D41" s="9" t="s">
        <v>197</v>
      </c>
      <c r="E41" s="10"/>
      <c r="F41" s="9"/>
      <c r="G41" s="10"/>
      <c r="H41" s="10"/>
      <c r="I41" s="10"/>
      <c r="J41" s="10"/>
      <c r="K41" s="10"/>
      <c r="L41" s="10"/>
      <c r="M41" s="10"/>
      <c r="N41" s="9"/>
      <c r="O41" s="9"/>
      <c r="P41" s="9"/>
      <c r="Q41" s="9"/>
      <c r="R41" s="11"/>
      <c r="S41" s="12"/>
      <c r="T41" s="14"/>
    </row>
    <row r="42" spans="1:20" x14ac:dyDescent="0.2">
      <c r="A42">
        <v>39</v>
      </c>
      <c r="B42" s="9" t="s">
        <v>106</v>
      </c>
      <c r="C42" s="9" t="s">
        <v>198</v>
      </c>
      <c r="D42" s="9" t="s">
        <v>204</v>
      </c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1"/>
      <c r="S42" s="12"/>
      <c r="T42" s="14"/>
    </row>
    <row r="43" spans="1:20" x14ac:dyDescent="0.2">
      <c r="A43">
        <v>40</v>
      </c>
      <c r="B43" s="9" t="s">
        <v>107</v>
      </c>
      <c r="C43" s="9" t="s">
        <v>198</v>
      </c>
      <c r="D43" s="9" t="s">
        <v>210</v>
      </c>
      <c r="E43" s="10"/>
      <c r="F43" s="10"/>
      <c r="G43" s="10"/>
      <c r="H43" s="10"/>
      <c r="I43" s="10"/>
      <c r="J43" s="9"/>
      <c r="K43" s="9"/>
      <c r="L43" s="9"/>
      <c r="M43" s="9"/>
      <c r="N43" s="9"/>
      <c r="O43" s="9"/>
      <c r="P43" s="9"/>
      <c r="Q43" s="9"/>
      <c r="R43" s="11"/>
      <c r="S43" s="12"/>
      <c r="T43" s="14"/>
    </row>
    <row r="44" spans="1:20" x14ac:dyDescent="0.2">
      <c r="A44">
        <v>41</v>
      </c>
      <c r="B44" s="9" t="s">
        <v>75</v>
      </c>
      <c r="C44" s="9" t="s">
        <v>198</v>
      </c>
      <c r="D44" s="9" t="s">
        <v>204</v>
      </c>
      <c r="E44" s="10"/>
      <c r="F44" s="10"/>
      <c r="G44" s="9"/>
      <c r="H44" s="10"/>
      <c r="I44" s="10"/>
      <c r="J44" s="10"/>
      <c r="K44" s="10"/>
      <c r="L44" s="10"/>
      <c r="M44" s="10"/>
      <c r="N44" s="9"/>
      <c r="O44" s="9"/>
      <c r="P44" s="9"/>
      <c r="Q44" s="9"/>
      <c r="R44" s="11"/>
      <c r="S44" s="12"/>
      <c r="T44" s="14"/>
    </row>
    <row r="45" spans="1:20" x14ac:dyDescent="0.2">
      <c r="A45">
        <v>42</v>
      </c>
      <c r="B45" s="9" t="s">
        <v>62</v>
      </c>
      <c r="C45" s="9" t="s">
        <v>198</v>
      </c>
      <c r="D45" s="9" t="s">
        <v>205</v>
      </c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4"/>
    </row>
    <row r="46" spans="1:20" x14ac:dyDescent="0.2">
      <c r="A46">
        <v>43</v>
      </c>
      <c r="B46" s="22" t="s">
        <v>108</v>
      </c>
      <c r="C46" s="22" t="s">
        <v>198</v>
      </c>
      <c r="D46" s="22" t="s">
        <v>204</v>
      </c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4"/>
    </row>
    <row r="47" spans="1:20" x14ac:dyDescent="0.2">
      <c r="A47">
        <v>44</v>
      </c>
      <c r="B47" s="9" t="s">
        <v>109</v>
      </c>
      <c r="C47" s="9" t="s">
        <v>201</v>
      </c>
      <c r="D47" s="9" t="s">
        <v>207</v>
      </c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4"/>
    </row>
    <row r="48" spans="1:20" x14ac:dyDescent="0.2">
      <c r="A48">
        <v>45</v>
      </c>
      <c r="B48" s="9" t="s">
        <v>110</v>
      </c>
      <c r="C48" s="9" t="s">
        <v>201</v>
      </c>
      <c r="D48" s="9" t="s">
        <v>199</v>
      </c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4"/>
    </row>
    <row r="49" spans="1:20" x14ac:dyDescent="0.2">
      <c r="A49">
        <v>46</v>
      </c>
      <c r="B49" s="9" t="s">
        <v>74</v>
      </c>
      <c r="C49" s="9" t="s">
        <v>198</v>
      </c>
      <c r="D49" s="9" t="s">
        <v>204</v>
      </c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4"/>
    </row>
    <row r="50" spans="1:20" x14ac:dyDescent="0.2">
      <c r="A50">
        <v>47</v>
      </c>
      <c r="B50" s="9" t="s">
        <v>111</v>
      </c>
      <c r="C50" s="9" t="s">
        <v>198</v>
      </c>
      <c r="D50" s="9" t="s">
        <v>211</v>
      </c>
      <c r="E50" s="10">
        <v>1</v>
      </c>
      <c r="F50" s="10">
        <v>1</v>
      </c>
      <c r="G50" s="10">
        <v>1</v>
      </c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4"/>
    </row>
    <row r="51" spans="1:20" x14ac:dyDescent="0.2">
      <c r="A51">
        <v>48</v>
      </c>
      <c r="B51" s="9" t="s">
        <v>64</v>
      </c>
      <c r="C51" s="9" t="s">
        <v>198</v>
      </c>
      <c r="D51" s="9" t="s">
        <v>202</v>
      </c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4"/>
    </row>
    <row r="52" spans="1:20" x14ac:dyDescent="0.2">
      <c r="A52">
        <v>49</v>
      </c>
      <c r="B52" s="9" t="s">
        <v>112</v>
      </c>
      <c r="C52" s="9" t="s">
        <v>198</v>
      </c>
      <c r="D52" s="9" t="s">
        <v>204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4"/>
    </row>
    <row r="53" spans="1:20" x14ac:dyDescent="0.2">
      <c r="A53">
        <v>50</v>
      </c>
      <c r="B53" s="9" t="s">
        <v>63</v>
      </c>
      <c r="C53" s="9" t="s">
        <v>198</v>
      </c>
      <c r="D53" s="9" t="s">
        <v>203</v>
      </c>
      <c r="E53" s="10"/>
      <c r="F53" s="10"/>
      <c r="G53" s="10"/>
      <c r="H53" s="10"/>
      <c r="I53" s="9"/>
      <c r="J53" s="10"/>
      <c r="K53" s="10"/>
      <c r="L53" s="10"/>
      <c r="M53" s="10"/>
      <c r="N53" s="9"/>
      <c r="O53" s="9"/>
      <c r="P53" s="9"/>
      <c r="Q53" s="9"/>
      <c r="R53" s="11"/>
      <c r="S53" s="12"/>
      <c r="T53" s="14"/>
    </row>
    <row r="54" spans="1:20" x14ac:dyDescent="0.2">
      <c r="A54">
        <v>51</v>
      </c>
      <c r="B54" s="9" t="s">
        <v>113</v>
      </c>
      <c r="C54" s="9" t="s">
        <v>198</v>
      </c>
      <c r="D54" s="9" t="s">
        <v>199</v>
      </c>
      <c r="E54" s="10"/>
      <c r="F54" s="10"/>
      <c r="G54" s="10"/>
      <c r="H54" s="10"/>
      <c r="I54" s="9"/>
      <c r="J54" s="9"/>
      <c r="K54" s="9"/>
      <c r="L54" s="9"/>
      <c r="M54" s="9"/>
      <c r="N54" s="9"/>
      <c r="O54" s="9"/>
      <c r="P54" s="9"/>
      <c r="Q54" s="9"/>
      <c r="R54" s="11"/>
      <c r="S54" s="12"/>
      <c r="T54" s="14"/>
    </row>
    <row r="55" spans="1:20" x14ac:dyDescent="0.2">
      <c r="A55">
        <v>52</v>
      </c>
      <c r="B55" s="9" t="s">
        <v>114</v>
      </c>
      <c r="C55" s="9" t="s">
        <v>198</v>
      </c>
      <c r="D55" s="9" t="s">
        <v>204</v>
      </c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4"/>
    </row>
    <row r="56" spans="1:20" x14ac:dyDescent="0.2">
      <c r="A56">
        <v>53</v>
      </c>
      <c r="B56" s="9" t="s">
        <v>115</v>
      </c>
      <c r="C56" s="9" t="s">
        <v>198</v>
      </c>
      <c r="D56" s="9" t="s">
        <v>199</v>
      </c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4"/>
    </row>
    <row r="57" spans="1:20" x14ac:dyDescent="0.2">
      <c r="A57">
        <v>54</v>
      </c>
      <c r="B57" s="9" t="s">
        <v>76</v>
      </c>
      <c r="C57" s="9" t="s">
        <v>198</v>
      </c>
      <c r="D57" s="9" t="s">
        <v>206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4"/>
    </row>
    <row r="58" spans="1:20" x14ac:dyDescent="0.2">
      <c r="A58">
        <v>55</v>
      </c>
      <c r="B58" s="9" t="s">
        <v>116</v>
      </c>
      <c r="C58" s="9" t="s">
        <v>198</v>
      </c>
      <c r="D58" s="9" t="s">
        <v>202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4"/>
    </row>
    <row r="59" spans="1:20" x14ac:dyDescent="0.2">
      <c r="A59">
        <v>56</v>
      </c>
      <c r="B59" s="9" t="s">
        <v>117</v>
      </c>
      <c r="C59" s="9" t="s">
        <v>201</v>
      </c>
      <c r="D59" s="9" t="s">
        <v>207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4"/>
    </row>
    <row r="60" spans="1:20" x14ac:dyDescent="0.2">
      <c r="A60">
        <v>57</v>
      </c>
      <c r="B60" s="9" t="s">
        <v>118</v>
      </c>
      <c r="C60" s="9" t="s">
        <v>198</v>
      </c>
      <c r="D60" s="9" t="s">
        <v>210</v>
      </c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4"/>
    </row>
    <row r="61" spans="1:20" x14ac:dyDescent="0.2">
      <c r="A61">
        <v>58</v>
      </c>
      <c r="B61" s="9" t="s">
        <v>119</v>
      </c>
      <c r="C61" s="9" t="s">
        <v>198</v>
      </c>
      <c r="D61" s="9" t="s">
        <v>199</v>
      </c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4"/>
    </row>
    <row r="62" spans="1:20" x14ac:dyDescent="0.2">
      <c r="A62">
        <v>59</v>
      </c>
      <c r="B62" s="9" t="s">
        <v>120</v>
      </c>
      <c r="C62" s="9" t="s">
        <v>198</v>
      </c>
      <c r="D62" s="9" t="s">
        <v>208</v>
      </c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4"/>
    </row>
    <row r="63" spans="1:20" x14ac:dyDescent="0.2">
      <c r="A63">
        <v>60</v>
      </c>
      <c r="B63" s="9" t="s">
        <v>80</v>
      </c>
      <c r="C63" s="9" t="s">
        <v>198</v>
      </c>
      <c r="D63" s="9" t="s">
        <v>206</v>
      </c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4"/>
    </row>
    <row r="64" spans="1:20" x14ac:dyDescent="0.2">
      <c r="A64">
        <v>61</v>
      </c>
      <c r="B64" s="9" t="s">
        <v>81</v>
      </c>
      <c r="C64" s="9" t="s">
        <v>198</v>
      </c>
      <c r="D64" s="9" t="s">
        <v>200</v>
      </c>
      <c r="E64" s="10"/>
      <c r="F64" s="9"/>
      <c r="G64" s="10"/>
      <c r="H64" s="10"/>
      <c r="I64" s="10"/>
      <c r="J64" s="10"/>
      <c r="K64" s="10"/>
      <c r="L64" s="10"/>
      <c r="M64" s="10"/>
      <c r="N64" s="9"/>
      <c r="O64" s="9"/>
      <c r="P64" s="9"/>
      <c r="Q64" s="9"/>
      <c r="R64" s="11"/>
      <c r="S64" s="10"/>
      <c r="T64" s="14"/>
    </row>
    <row r="65" spans="1:20" x14ac:dyDescent="0.2">
      <c r="A65">
        <v>62</v>
      </c>
      <c r="B65" s="9" t="s">
        <v>78</v>
      </c>
      <c r="C65" s="9" t="s">
        <v>198</v>
      </c>
      <c r="D65" s="9" t="s">
        <v>204</v>
      </c>
      <c r="E65" s="10"/>
      <c r="F65" s="9"/>
      <c r="G65" s="10"/>
      <c r="H65" s="10"/>
      <c r="I65" s="10"/>
      <c r="J65" s="10"/>
      <c r="K65" s="10"/>
      <c r="L65" s="10"/>
      <c r="M65" s="10"/>
      <c r="N65" s="9"/>
      <c r="O65" s="9"/>
      <c r="P65" s="9"/>
      <c r="Q65" s="9"/>
      <c r="R65" s="11"/>
      <c r="S65" s="10"/>
      <c r="T65" s="14"/>
    </row>
    <row r="66" spans="1:20" x14ac:dyDescent="0.2">
      <c r="A66">
        <v>63</v>
      </c>
      <c r="B66" s="9" t="s">
        <v>121</v>
      </c>
      <c r="C66" s="9" t="s">
        <v>198</v>
      </c>
      <c r="D66" s="9" t="s">
        <v>203</v>
      </c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4"/>
    </row>
    <row r="67" spans="1:20" x14ac:dyDescent="0.2">
      <c r="A67">
        <v>64</v>
      </c>
      <c r="B67" s="9" t="s">
        <v>122</v>
      </c>
      <c r="C67" s="9" t="s">
        <v>198</v>
      </c>
      <c r="D67" s="9" t="s">
        <v>204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4"/>
    </row>
    <row r="68" spans="1:20" x14ac:dyDescent="0.2">
      <c r="A68">
        <v>65</v>
      </c>
      <c r="B68" s="9" t="s">
        <v>123</v>
      </c>
      <c r="C68" s="9" t="s">
        <v>198</v>
      </c>
      <c r="D68" s="9" t="s">
        <v>204</v>
      </c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4"/>
    </row>
    <row r="69" spans="1:20" x14ac:dyDescent="0.2">
      <c r="A69">
        <v>66</v>
      </c>
      <c r="B69" s="9" t="s">
        <v>124</v>
      </c>
      <c r="C69" s="9" t="s">
        <v>201</v>
      </c>
      <c r="D69" s="9" t="s">
        <v>199</v>
      </c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1"/>
      <c r="S69" s="10"/>
      <c r="T69" s="14"/>
    </row>
    <row r="70" spans="1:20" x14ac:dyDescent="0.2">
      <c r="A70">
        <v>67</v>
      </c>
      <c r="B70" s="9" t="s">
        <v>125</v>
      </c>
      <c r="C70" s="9" t="s">
        <v>198</v>
      </c>
      <c r="D70" s="9" t="s">
        <v>204</v>
      </c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4"/>
    </row>
    <row r="71" spans="1:20" x14ac:dyDescent="0.2">
      <c r="A71">
        <v>68</v>
      </c>
      <c r="B71" s="9" t="s">
        <v>82</v>
      </c>
      <c r="C71" s="9" t="s">
        <v>198</v>
      </c>
      <c r="D71" s="9" t="s">
        <v>204</v>
      </c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4"/>
    </row>
    <row r="72" spans="1:20" x14ac:dyDescent="0.2">
      <c r="A72">
        <v>69</v>
      </c>
      <c r="B72" s="9" t="s">
        <v>126</v>
      </c>
      <c r="C72" s="9" t="s">
        <v>198</v>
      </c>
      <c r="D72" s="9" t="s">
        <v>204</v>
      </c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4"/>
    </row>
    <row r="73" spans="1:20" x14ac:dyDescent="0.2">
      <c r="A73">
        <v>70</v>
      </c>
      <c r="B73" s="9" t="s">
        <v>61</v>
      </c>
      <c r="C73" s="9" t="s">
        <v>198</v>
      </c>
      <c r="D73" s="9" t="s">
        <v>200</v>
      </c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4"/>
    </row>
    <row r="74" spans="1:20" x14ac:dyDescent="0.2">
      <c r="A74">
        <v>71</v>
      </c>
      <c r="B74" s="9" t="s">
        <v>127</v>
      </c>
      <c r="C74" s="9" t="s">
        <v>198</v>
      </c>
      <c r="D74" s="9" t="s">
        <v>202</v>
      </c>
      <c r="E74" s="10"/>
      <c r="F74" s="10"/>
      <c r="G74" s="10"/>
      <c r="H74" s="10"/>
      <c r="I74" s="10"/>
      <c r="J74" s="9"/>
      <c r="K74" s="9"/>
      <c r="L74" s="9"/>
      <c r="M74" s="9"/>
      <c r="N74" s="9"/>
      <c r="O74" s="9"/>
      <c r="P74" s="9"/>
      <c r="Q74" s="9"/>
      <c r="R74" s="11"/>
      <c r="S74" s="12"/>
      <c r="T74" s="14"/>
    </row>
    <row r="75" spans="1:20" x14ac:dyDescent="0.2">
      <c r="A75">
        <v>72</v>
      </c>
      <c r="B75" s="9" t="s">
        <v>128</v>
      </c>
      <c r="C75" s="9" t="s">
        <v>198</v>
      </c>
      <c r="D75" s="9" t="s">
        <v>204</v>
      </c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4"/>
    </row>
    <row r="76" spans="1:20" x14ac:dyDescent="0.2">
      <c r="A76">
        <v>73</v>
      </c>
      <c r="B76" s="9" t="s">
        <v>65</v>
      </c>
      <c r="C76" s="9" t="s">
        <v>198</v>
      </c>
      <c r="D76" s="9" t="s">
        <v>197</v>
      </c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4"/>
    </row>
    <row r="77" spans="1:20" x14ac:dyDescent="0.2">
      <c r="A77">
        <v>74</v>
      </c>
      <c r="B77" s="9" t="s">
        <v>129</v>
      </c>
      <c r="C77" s="9" t="s">
        <v>198</v>
      </c>
      <c r="D77" s="9" t="s">
        <v>204</v>
      </c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4"/>
    </row>
    <row r="78" spans="1:20" x14ac:dyDescent="0.2">
      <c r="A78">
        <v>75</v>
      </c>
      <c r="B78" s="9" t="s">
        <v>130</v>
      </c>
      <c r="C78" s="9" t="s">
        <v>198</v>
      </c>
      <c r="D78" s="9" t="s">
        <v>211</v>
      </c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4"/>
    </row>
    <row r="79" spans="1:20" x14ac:dyDescent="0.2">
      <c r="A79">
        <v>76</v>
      </c>
      <c r="B79" s="9" t="s">
        <v>131</v>
      </c>
      <c r="C79" s="9" t="s">
        <v>198</v>
      </c>
      <c r="D79" s="9" t="s">
        <v>206</v>
      </c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4"/>
    </row>
    <row r="80" spans="1:20" x14ac:dyDescent="0.2">
      <c r="A80">
        <v>77</v>
      </c>
      <c r="B80" s="9" t="s">
        <v>132</v>
      </c>
      <c r="C80" s="9" t="s">
        <v>198</v>
      </c>
      <c r="D80" s="9" t="s">
        <v>204</v>
      </c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4"/>
    </row>
    <row r="81" spans="1:20" x14ac:dyDescent="0.2">
      <c r="A81">
        <v>78</v>
      </c>
      <c r="B81" s="9" t="s">
        <v>133</v>
      </c>
      <c r="C81" s="9" t="s">
        <v>198</v>
      </c>
      <c r="D81" s="9" t="s">
        <v>209</v>
      </c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4"/>
    </row>
    <row r="82" spans="1:20" x14ac:dyDescent="0.2">
      <c r="A82">
        <v>79</v>
      </c>
      <c r="B82" s="9" t="s">
        <v>134</v>
      </c>
      <c r="C82" s="9" t="s">
        <v>198</v>
      </c>
      <c r="D82" s="9" t="s">
        <v>199</v>
      </c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4"/>
    </row>
    <row r="83" spans="1:20" x14ac:dyDescent="0.2">
      <c r="A83">
        <v>80</v>
      </c>
      <c r="B83" s="9" t="s">
        <v>135</v>
      </c>
      <c r="C83" s="9" t="s">
        <v>201</v>
      </c>
      <c r="D83" s="9" t="s">
        <v>205</v>
      </c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4"/>
    </row>
    <row r="84" spans="1:20" x14ac:dyDescent="0.2">
      <c r="A84">
        <v>81</v>
      </c>
      <c r="B84" s="9" t="s">
        <v>136</v>
      </c>
      <c r="C84" s="9" t="s">
        <v>198</v>
      </c>
      <c r="D84" s="9" t="s">
        <v>204</v>
      </c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4"/>
    </row>
    <row r="85" spans="1:20" x14ac:dyDescent="0.2">
      <c r="A85">
        <v>82</v>
      </c>
      <c r="B85" s="9" t="s">
        <v>137</v>
      </c>
      <c r="C85" s="9" t="s">
        <v>198</v>
      </c>
      <c r="D85" s="9" t="s">
        <v>204</v>
      </c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4"/>
    </row>
    <row r="86" spans="1:20" x14ac:dyDescent="0.2">
      <c r="A86">
        <v>83</v>
      </c>
      <c r="B86" s="9" t="s">
        <v>138</v>
      </c>
      <c r="C86" s="9" t="s">
        <v>198</v>
      </c>
      <c r="D86" s="9" t="s">
        <v>212</v>
      </c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4"/>
    </row>
    <row r="87" spans="1:20" x14ac:dyDescent="0.2">
      <c r="A87">
        <v>84</v>
      </c>
      <c r="B87" s="9" t="s">
        <v>139</v>
      </c>
      <c r="C87" s="9" t="s">
        <v>198</v>
      </c>
      <c r="D87" s="9" t="s">
        <v>199</v>
      </c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4"/>
    </row>
    <row r="88" spans="1:20" x14ac:dyDescent="0.2">
      <c r="A88">
        <v>85</v>
      </c>
      <c r="B88" s="9" t="s">
        <v>140</v>
      </c>
      <c r="C88" s="9" t="s">
        <v>201</v>
      </c>
      <c r="D88" s="9" t="s">
        <v>205</v>
      </c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4"/>
    </row>
    <row r="89" spans="1:20" x14ac:dyDescent="0.2">
      <c r="A89">
        <v>86</v>
      </c>
      <c r="B89" s="9" t="s">
        <v>141</v>
      </c>
      <c r="C89" s="9" t="s">
        <v>201</v>
      </c>
      <c r="D89" s="9" t="s">
        <v>207</v>
      </c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4"/>
    </row>
    <row r="90" spans="1:20" x14ac:dyDescent="0.2">
      <c r="A90">
        <v>87</v>
      </c>
      <c r="B90" s="9" t="s">
        <v>142</v>
      </c>
      <c r="C90" s="9" t="s">
        <v>201</v>
      </c>
      <c r="D90" s="9" t="s">
        <v>199</v>
      </c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4"/>
    </row>
    <row r="91" spans="1:20" x14ac:dyDescent="0.2">
      <c r="A91">
        <v>88</v>
      </c>
      <c r="B91" s="9" t="s">
        <v>143</v>
      </c>
      <c r="C91" s="9" t="s">
        <v>198</v>
      </c>
      <c r="D91" s="9" t="s">
        <v>202</v>
      </c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4"/>
    </row>
    <row r="92" spans="1:20" x14ac:dyDescent="0.2">
      <c r="A92">
        <v>89</v>
      </c>
      <c r="B92" s="9" t="s">
        <v>67</v>
      </c>
      <c r="C92" s="9" t="s">
        <v>198</v>
      </c>
      <c r="D92" s="9" t="s">
        <v>211</v>
      </c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4"/>
    </row>
    <row r="93" spans="1:20" x14ac:dyDescent="0.2">
      <c r="A93">
        <v>90</v>
      </c>
      <c r="B93" s="9" t="s">
        <v>144</v>
      </c>
      <c r="C93" s="9" t="s">
        <v>201</v>
      </c>
      <c r="D93" s="9" t="s">
        <v>199</v>
      </c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4"/>
    </row>
    <row r="94" spans="1:20" x14ac:dyDescent="0.2">
      <c r="A94">
        <v>91</v>
      </c>
      <c r="B94" s="9" t="s">
        <v>145</v>
      </c>
      <c r="C94" s="9" t="s">
        <v>201</v>
      </c>
      <c r="D94" s="9" t="s">
        <v>199</v>
      </c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4"/>
    </row>
    <row r="95" spans="1:20" x14ac:dyDescent="0.2">
      <c r="A95">
        <v>92</v>
      </c>
      <c r="B95" s="9" t="s">
        <v>146</v>
      </c>
      <c r="C95" s="9" t="s">
        <v>198</v>
      </c>
      <c r="D95" s="9" t="s">
        <v>209</v>
      </c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4"/>
    </row>
    <row r="96" spans="1:20" x14ac:dyDescent="0.2">
      <c r="A96">
        <v>93</v>
      </c>
      <c r="B96" s="9" t="s">
        <v>147</v>
      </c>
      <c r="C96" s="9" t="s">
        <v>198</v>
      </c>
      <c r="D96" s="9" t="s">
        <v>204</v>
      </c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4"/>
    </row>
    <row r="97" spans="1:20" x14ac:dyDescent="0.2">
      <c r="A97">
        <v>94</v>
      </c>
      <c r="B97" s="9" t="s">
        <v>148</v>
      </c>
      <c r="C97" s="9" t="s">
        <v>198</v>
      </c>
      <c r="D97" s="9" t="s">
        <v>204</v>
      </c>
      <c r="E97" s="9"/>
      <c r="F97" s="10"/>
      <c r="G97" s="10"/>
      <c r="H97" s="10"/>
      <c r="I97" s="10"/>
      <c r="J97" s="10"/>
      <c r="K97" s="10"/>
      <c r="L97" s="10"/>
      <c r="M97" s="10"/>
      <c r="N97" s="9"/>
      <c r="O97" s="9"/>
      <c r="P97" s="9"/>
      <c r="Q97" s="9"/>
      <c r="R97" s="11"/>
      <c r="S97" s="10"/>
      <c r="T97" s="14"/>
    </row>
    <row r="98" spans="1:20" x14ac:dyDescent="0.2">
      <c r="A98">
        <v>95</v>
      </c>
      <c r="B98" s="9" t="s">
        <v>154</v>
      </c>
      <c r="C98" s="9" t="s">
        <v>198</v>
      </c>
      <c r="D98" s="9" t="s">
        <v>199</v>
      </c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1"/>
      <c r="S98" s="10"/>
      <c r="T98" s="14"/>
    </row>
    <row r="99" spans="1:20" x14ac:dyDescent="0.2">
      <c r="A99">
        <v>96</v>
      </c>
      <c r="B99" s="9" t="s">
        <v>155</v>
      </c>
      <c r="C99" s="9" t="s">
        <v>198</v>
      </c>
      <c r="D99" s="9" t="s">
        <v>202</v>
      </c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1"/>
      <c r="S99" s="10"/>
      <c r="T99" s="14"/>
    </row>
    <row r="100" spans="1:20" x14ac:dyDescent="0.2">
      <c r="A100">
        <v>97</v>
      </c>
      <c r="B100" s="9" t="s">
        <v>149</v>
      </c>
      <c r="C100" s="9" t="s">
        <v>201</v>
      </c>
      <c r="D100" s="9" t="s">
        <v>204</v>
      </c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1"/>
      <c r="S100" s="10"/>
      <c r="T100" s="14"/>
    </row>
    <row r="101" spans="1:20" x14ac:dyDescent="0.2">
      <c r="A101">
        <v>98</v>
      </c>
      <c r="B101" s="9" t="s">
        <v>150</v>
      </c>
      <c r="C101" s="9" t="s">
        <v>198</v>
      </c>
      <c r="D101" s="9" t="s">
        <v>204</v>
      </c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1"/>
      <c r="S101" s="10"/>
      <c r="T101" s="14"/>
    </row>
    <row r="102" spans="1:20" x14ac:dyDescent="0.2">
      <c r="A102">
        <v>99</v>
      </c>
      <c r="B102" s="9" t="s">
        <v>151</v>
      </c>
      <c r="C102" s="9" t="s">
        <v>198</v>
      </c>
      <c r="D102" s="9" t="s">
        <v>199</v>
      </c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1"/>
      <c r="S102" s="10"/>
      <c r="T102" s="14"/>
    </row>
    <row r="103" spans="1:20" x14ac:dyDescent="0.2">
      <c r="A103">
        <v>100</v>
      </c>
      <c r="B103" s="9" t="s">
        <v>152</v>
      </c>
      <c r="C103" s="9" t="s">
        <v>201</v>
      </c>
      <c r="D103" s="9" t="s">
        <v>202</v>
      </c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1"/>
      <c r="S103" s="10"/>
      <c r="T103" s="14"/>
    </row>
    <row r="104" spans="1:20" x14ac:dyDescent="0.2">
      <c r="A104">
        <v>101</v>
      </c>
      <c r="B104" s="13"/>
      <c r="C104" s="13"/>
      <c r="D104" s="13"/>
      <c r="E104" s="10"/>
      <c r="F104" s="10"/>
      <c r="G104" s="9"/>
      <c r="H104" s="9"/>
      <c r="I104" s="10"/>
      <c r="J104" s="10"/>
      <c r="K104" s="10"/>
      <c r="L104" s="10"/>
      <c r="M104" s="10"/>
      <c r="N104" s="10"/>
      <c r="O104" s="10"/>
      <c r="P104" s="10"/>
      <c r="Q104" s="10"/>
      <c r="R104" s="11"/>
      <c r="S104" s="10"/>
      <c r="T104" s="14"/>
    </row>
    <row r="105" spans="1:20" x14ac:dyDescent="0.2">
      <c r="A105">
        <v>102</v>
      </c>
      <c r="B105" s="13"/>
      <c r="C105" s="13"/>
      <c r="D105" s="13"/>
      <c r="E105" s="10"/>
      <c r="F105" s="10"/>
      <c r="G105" s="9"/>
      <c r="H105" s="9"/>
      <c r="I105" s="10"/>
      <c r="J105" s="10"/>
      <c r="K105" s="10"/>
      <c r="L105" s="10"/>
      <c r="M105" s="10"/>
      <c r="N105" s="10"/>
      <c r="O105" s="10"/>
      <c r="P105" s="10"/>
      <c r="Q105" s="10"/>
      <c r="R105" s="11"/>
      <c r="S105" s="10"/>
      <c r="T105" s="14"/>
    </row>
    <row r="106" spans="1:20" x14ac:dyDescent="0.2">
      <c r="A106">
        <v>103</v>
      </c>
      <c r="B106" s="13"/>
      <c r="C106" s="13"/>
      <c r="D106" s="13"/>
      <c r="E106" s="10"/>
      <c r="F106" s="10"/>
      <c r="G106" s="9"/>
      <c r="H106" s="10"/>
      <c r="I106" s="9"/>
      <c r="J106" s="10"/>
      <c r="K106" s="10"/>
      <c r="L106" s="10"/>
      <c r="M106" s="10"/>
      <c r="N106" s="10"/>
      <c r="O106" s="10"/>
      <c r="P106" s="10"/>
      <c r="Q106" s="10"/>
      <c r="R106" s="11"/>
      <c r="S106" s="10"/>
      <c r="T106" s="14"/>
    </row>
    <row r="107" spans="1:20" x14ac:dyDescent="0.2">
      <c r="A107">
        <v>104</v>
      </c>
      <c r="B107" s="13"/>
      <c r="C107" s="13"/>
      <c r="D107" s="13"/>
      <c r="E107" s="10"/>
      <c r="F107" s="10"/>
      <c r="G107" s="10"/>
      <c r="H107" s="9"/>
      <c r="I107" s="10"/>
      <c r="J107" s="10"/>
      <c r="K107" s="10"/>
      <c r="L107" s="10"/>
      <c r="M107" s="10"/>
      <c r="N107" s="10"/>
      <c r="O107" s="10"/>
      <c r="P107" s="10"/>
      <c r="Q107" s="10"/>
      <c r="R107" s="11"/>
      <c r="S107" s="10"/>
      <c r="T107" s="14"/>
    </row>
    <row r="108" spans="1:20" x14ac:dyDescent="0.2">
      <c r="A108">
        <v>105</v>
      </c>
      <c r="B108" s="13" t="s">
        <v>2</v>
      </c>
      <c r="C108" s="13"/>
      <c r="D108" s="13"/>
      <c r="E108" s="10"/>
      <c r="F108" s="10"/>
      <c r="G108" s="10"/>
      <c r="H108" s="10"/>
      <c r="I108" s="10"/>
      <c r="J108" s="10"/>
      <c r="K108" s="10"/>
      <c r="L108" s="10"/>
      <c r="M108" s="10"/>
      <c r="N108" s="9"/>
      <c r="O108" s="9"/>
      <c r="P108" s="9"/>
      <c r="Q108" s="9"/>
      <c r="R108" s="11"/>
      <c r="S108" s="10"/>
      <c r="T108" s="14"/>
    </row>
    <row r="109" spans="1:20" x14ac:dyDescent="0.2">
      <c r="A109">
        <v>106</v>
      </c>
      <c r="B109" s="13" t="s">
        <v>2</v>
      </c>
      <c r="C109" s="13"/>
      <c r="D109" s="13"/>
      <c r="E109" s="10"/>
      <c r="F109" s="10"/>
      <c r="G109" s="10"/>
      <c r="H109" s="10"/>
      <c r="I109" s="10"/>
      <c r="J109" s="10"/>
      <c r="K109" s="10"/>
      <c r="L109" s="10"/>
      <c r="M109" s="10"/>
      <c r="N109" s="9"/>
      <c r="O109" s="9"/>
      <c r="P109" s="9"/>
      <c r="Q109" s="9"/>
      <c r="R109" s="11"/>
      <c r="S109" s="10"/>
      <c r="T109" s="14"/>
    </row>
    <row r="110" spans="1:20" x14ac:dyDescent="0.2">
      <c r="A110">
        <v>107</v>
      </c>
      <c r="B110" s="13" t="s">
        <v>2</v>
      </c>
      <c r="C110" s="13"/>
      <c r="D110" s="13"/>
      <c r="E110" s="10"/>
      <c r="F110" s="10"/>
      <c r="G110" s="10"/>
      <c r="H110" s="10"/>
      <c r="I110" s="10"/>
      <c r="J110" s="9"/>
      <c r="K110" s="9"/>
      <c r="L110" s="9"/>
      <c r="M110" s="9"/>
      <c r="N110" s="10"/>
      <c r="O110" s="10"/>
      <c r="P110" s="10"/>
      <c r="Q110" s="10"/>
      <c r="R110" s="11"/>
      <c r="S110" s="10"/>
      <c r="T110" s="14"/>
    </row>
    <row r="111" spans="1:20" x14ac:dyDescent="0.2">
      <c r="B111" s="4"/>
      <c r="C111" s="4"/>
      <c r="D111" s="4"/>
      <c r="E111" s="5">
        <f t="shared" ref="E111:N111" si="0">SUM(E4:E110)</f>
        <v>8</v>
      </c>
      <c r="F111" s="5">
        <f t="shared" si="0"/>
        <v>7</v>
      </c>
      <c r="G111" s="5">
        <f t="shared" si="0"/>
        <v>24</v>
      </c>
      <c r="H111" s="5">
        <f t="shared" si="0"/>
        <v>0</v>
      </c>
      <c r="I111" s="5">
        <f t="shared" si="0"/>
        <v>0</v>
      </c>
      <c r="J111" s="5">
        <f t="shared" si="0"/>
        <v>0</v>
      </c>
      <c r="K111" s="5"/>
      <c r="L111" s="5"/>
      <c r="M111" s="5"/>
      <c r="N111" s="5">
        <f t="shared" si="0"/>
        <v>0</v>
      </c>
      <c r="O111" s="5"/>
      <c r="P111" s="5"/>
      <c r="Q111" s="5"/>
      <c r="R111" s="5"/>
      <c r="S111" s="5"/>
    </row>
    <row r="115" spans="2:4" x14ac:dyDescent="0.2">
      <c r="B115" s="35"/>
      <c r="C115" s="35">
        <f>SUM(C116:C118)</f>
        <v>100</v>
      </c>
      <c r="D115" s="35"/>
    </row>
    <row r="116" spans="2:4" x14ac:dyDescent="0.2">
      <c r="B116" s="36" t="s">
        <v>213</v>
      </c>
      <c r="C116" s="36">
        <f>COUNTIF(C$4:C$110,"T")</f>
        <v>3</v>
      </c>
      <c r="D116" s="36"/>
    </row>
    <row r="117" spans="2:4" x14ac:dyDescent="0.2">
      <c r="B117" s="36" t="s">
        <v>214</v>
      </c>
      <c r="C117" s="36">
        <f>COUNTIF(C$4:C$110,"L")</f>
        <v>24</v>
      </c>
      <c r="D117" s="36"/>
    </row>
    <row r="118" spans="2:4" x14ac:dyDescent="0.2">
      <c r="B118" s="36" t="s">
        <v>215</v>
      </c>
      <c r="C118" s="36">
        <f>COUNTIF(C$4:C$110,"G")</f>
        <v>73</v>
      </c>
      <c r="D118" s="36"/>
    </row>
    <row r="119" spans="2:4" x14ac:dyDescent="0.2">
      <c r="B119" s="36"/>
      <c r="C119" s="36"/>
      <c r="D119" s="36"/>
    </row>
    <row r="120" spans="2:4" x14ac:dyDescent="0.2">
      <c r="B120" s="36" t="s">
        <v>216</v>
      </c>
      <c r="C120" s="36"/>
      <c r="D120" s="36">
        <f>COUNTIF(D$4:D$110,"SEARCH")</f>
        <v>5</v>
      </c>
    </row>
    <row r="121" spans="2:4" x14ac:dyDescent="0.2">
      <c r="B121" s="36" t="s">
        <v>217</v>
      </c>
      <c r="C121" s="36"/>
      <c r="D121" s="36">
        <f>COUNTIF(D$4:D$110,"MERCH")</f>
        <v>26</v>
      </c>
    </row>
    <row r="122" spans="2:4" x14ac:dyDescent="0.2">
      <c r="B122" s="36" t="s">
        <v>218</v>
      </c>
      <c r="C122" s="36"/>
      <c r="D122" s="36">
        <f>COUNTIF(D$4:D$110,"GOV")</f>
        <v>5</v>
      </c>
    </row>
    <row r="123" spans="2:4" x14ac:dyDescent="0.2">
      <c r="B123" s="36" t="s">
        <v>219</v>
      </c>
      <c r="C123" s="36"/>
      <c r="D123" s="36">
        <f>COUNTIF(D$4:D$110,"COM")</f>
        <v>3</v>
      </c>
    </row>
    <row r="124" spans="2:4" x14ac:dyDescent="0.2">
      <c r="B124" s="36" t="s">
        <v>220</v>
      </c>
      <c r="C124" s="36"/>
      <c r="D124" s="36">
        <f>COUNTIF(D$4:D$110,"FINANCE")</f>
        <v>4</v>
      </c>
    </row>
    <row r="125" spans="2:4" x14ac:dyDescent="0.2">
      <c r="B125" s="36" t="s">
        <v>221</v>
      </c>
      <c r="C125" s="36"/>
      <c r="D125" s="36">
        <f>COUNTIF(D$4:D$110,"TECH")</f>
        <v>4</v>
      </c>
    </row>
    <row r="126" spans="2:4" x14ac:dyDescent="0.2">
      <c r="B126" s="36" t="s">
        <v>222</v>
      </c>
      <c r="C126" s="36"/>
      <c r="D126" s="36">
        <f>COUNTIF(D$4:D$110,"GAME")</f>
        <v>2</v>
      </c>
    </row>
    <row r="127" spans="2:4" x14ac:dyDescent="0.2">
      <c r="B127" s="36" t="s">
        <v>223</v>
      </c>
      <c r="C127" s="36"/>
      <c r="D127" s="36">
        <f>COUNTIF(D$4:D$110,"OSN")</f>
        <v>9</v>
      </c>
    </row>
    <row r="128" spans="2:4" x14ac:dyDescent="0.2">
      <c r="B128" s="36" t="s">
        <v>224</v>
      </c>
      <c r="C128" s="36"/>
      <c r="D128" s="36">
        <f>COUNTIF(D$4:D$110,"ACD")</f>
        <v>1</v>
      </c>
    </row>
    <row r="129" spans="2:4" x14ac:dyDescent="0.2">
      <c r="B129" s="36" t="s">
        <v>225</v>
      </c>
      <c r="C129" s="36"/>
      <c r="D129" s="36">
        <f>COUNTIF(D$4:D$110,"PORN")</f>
        <v>3</v>
      </c>
    </row>
    <row r="130" spans="2:4" x14ac:dyDescent="0.2">
      <c r="B130" s="36" t="s">
        <v>226</v>
      </c>
      <c r="C130" s="36"/>
      <c r="D130" s="36">
        <f>COUNTIF(D$4:D$110,"REF")</f>
        <v>2</v>
      </c>
    </row>
    <row r="131" spans="2:4" x14ac:dyDescent="0.2">
      <c r="B131" s="36" t="s">
        <v>227</v>
      </c>
      <c r="C131" s="36"/>
      <c r="D131" s="36">
        <f>COUNTIF(D$4:D$110,"VIDEO")</f>
        <v>3</v>
      </c>
    </row>
    <row r="132" spans="2:4" x14ac:dyDescent="0.2">
      <c r="B132" s="36" t="s">
        <v>228</v>
      </c>
      <c r="C132" s="36"/>
      <c r="D132" s="36">
        <f>COUNTIF(D$4:D$110,"MEDIA")</f>
        <v>24</v>
      </c>
    </row>
    <row r="133" spans="2:4" x14ac:dyDescent="0.2">
      <c r="B133" s="36" t="s">
        <v>229</v>
      </c>
      <c r="C133" s="36"/>
      <c r="D133" s="36">
        <f>COUNTIF(D$4:D$110,"PORTAL")</f>
        <v>9</v>
      </c>
    </row>
    <row r="134" spans="2:4" x14ac:dyDescent="0.2">
      <c r="B134" s="36"/>
      <c r="C134" s="36"/>
      <c r="D134" s="36"/>
    </row>
    <row r="135" spans="2:4" x14ac:dyDescent="0.2">
      <c r="B135" s="36"/>
      <c r="C135" s="36"/>
      <c r="D135" s="36">
        <f>SUBTOTAL(9,D120:D134)</f>
        <v>100</v>
      </c>
    </row>
    <row r="136" spans="2:4" x14ac:dyDescent="0.2">
      <c r="B136" s="37" t="s">
        <v>230</v>
      </c>
      <c r="C136" s="37" t="s">
        <v>159</v>
      </c>
      <c r="D136" s="36"/>
    </row>
    <row r="137" spans="2:4" x14ac:dyDescent="0.2">
      <c r="B137" s="14" t="s">
        <v>231</v>
      </c>
      <c r="C137" s="14">
        <f>D121</f>
        <v>26</v>
      </c>
      <c r="D137" s="36"/>
    </row>
    <row r="138" spans="2:4" x14ac:dyDescent="0.2">
      <c r="B138" s="14" t="s">
        <v>220</v>
      </c>
      <c r="C138" s="14">
        <f>D124</f>
        <v>4</v>
      </c>
      <c r="D138" s="36"/>
    </row>
    <row r="139" spans="2:4" x14ac:dyDescent="0.2">
      <c r="B139" s="14" t="s">
        <v>228</v>
      </c>
      <c r="C139" s="14">
        <f>D132</f>
        <v>24</v>
      </c>
      <c r="D139" s="36"/>
    </row>
    <row r="140" spans="2:4" x14ac:dyDescent="0.2">
      <c r="B140" s="14" t="s">
        <v>232</v>
      </c>
      <c r="C140" s="14">
        <f>D126</f>
        <v>2</v>
      </c>
      <c r="D140" s="36"/>
    </row>
    <row r="141" spans="2:4" x14ac:dyDescent="0.2">
      <c r="B141" s="14" t="s">
        <v>223</v>
      </c>
      <c r="C141" s="14">
        <f>D127</f>
        <v>9</v>
      </c>
      <c r="D141" s="36"/>
    </row>
    <row r="142" spans="2:4" x14ac:dyDescent="0.2">
      <c r="B142" s="14" t="s">
        <v>233</v>
      </c>
      <c r="C142" s="14">
        <f>D123</f>
        <v>3</v>
      </c>
      <c r="D142" s="36"/>
    </row>
    <row r="143" spans="2:4" x14ac:dyDescent="0.2">
      <c r="B143" s="14" t="s">
        <v>216</v>
      </c>
      <c r="C143" s="14">
        <f>D120</f>
        <v>5</v>
      </c>
      <c r="D143" s="36"/>
    </row>
    <row r="144" spans="2:4" x14ac:dyDescent="0.2">
      <c r="B144" s="14" t="s">
        <v>224</v>
      </c>
      <c r="C144" s="14">
        <f>D128</f>
        <v>1</v>
      </c>
      <c r="D144" s="36"/>
    </row>
    <row r="145" spans="2:4" x14ac:dyDescent="0.2">
      <c r="B145" s="14" t="s">
        <v>225</v>
      </c>
      <c r="C145" s="14">
        <f>D129</f>
        <v>3</v>
      </c>
      <c r="D145" s="36"/>
    </row>
    <row r="146" spans="2:4" x14ac:dyDescent="0.2">
      <c r="B146" s="14" t="s">
        <v>234</v>
      </c>
      <c r="C146" s="14">
        <f>D122</f>
        <v>5</v>
      </c>
      <c r="D146" s="36"/>
    </row>
    <row r="147" spans="2:4" x14ac:dyDescent="0.2">
      <c r="B147" s="14" t="s">
        <v>221</v>
      </c>
      <c r="C147" s="14">
        <f>D125</f>
        <v>4</v>
      </c>
      <c r="D147" s="36"/>
    </row>
    <row r="148" spans="2:4" x14ac:dyDescent="0.2">
      <c r="B148" s="14" t="s">
        <v>235</v>
      </c>
      <c r="C148" s="14">
        <f>D130</f>
        <v>2</v>
      </c>
      <c r="D148" s="36"/>
    </row>
    <row r="149" spans="2:4" x14ac:dyDescent="0.2">
      <c r="B149" s="14" t="s">
        <v>236</v>
      </c>
      <c r="C149" s="14">
        <f>D131</f>
        <v>3</v>
      </c>
      <c r="D149" s="36"/>
    </row>
    <row r="150" spans="2:4" x14ac:dyDescent="0.2">
      <c r="B150" s="14" t="s">
        <v>229</v>
      </c>
      <c r="C150" s="14">
        <f>D133</f>
        <v>9</v>
      </c>
      <c r="D150" s="36"/>
    </row>
    <row r="151" spans="2:4" x14ac:dyDescent="0.2">
      <c r="B151" s="36"/>
      <c r="C151" s="36"/>
      <c r="D151" s="36"/>
    </row>
    <row r="152" spans="2:4" x14ac:dyDescent="0.2">
      <c r="B152" s="36"/>
      <c r="C152" s="36">
        <f>SUM(C137:C151)</f>
        <v>100</v>
      </c>
      <c r="D152" s="36"/>
    </row>
  </sheetData>
  <mergeCells count="4">
    <mergeCell ref="E1:N1"/>
    <mergeCell ref="P1:T1"/>
    <mergeCell ref="A1:B1"/>
    <mergeCell ref="A2:A3"/>
  </mergeCells>
  <phoneticPr fontId="6" type="noConversion"/>
  <pageMargins left="0.7" right="0.7" top="0.75" bottom="0.75" header="0.3" footer="0.3"/>
  <pageSetup paperSize="8" scale="58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O70"/>
  <sheetViews>
    <sheetView tabSelected="1" workbookViewId="0">
      <selection activeCell="K27" sqref="K27"/>
    </sheetView>
  </sheetViews>
  <sheetFormatPr baseColWidth="10" defaultColWidth="17.83203125" defaultRowHeight="16" x14ac:dyDescent="0.2"/>
  <cols>
    <col min="1" max="1" width="4.1640625" bestFit="1" customWidth="1"/>
    <col min="2" max="2" width="24.1640625" customWidth="1"/>
    <col min="3" max="3" width="10.6640625" bestFit="1" customWidth="1"/>
    <col min="4" max="4" width="8.33203125" bestFit="1" customWidth="1"/>
    <col min="5" max="6" width="8" customWidth="1"/>
    <col min="7" max="7" width="8.5" customWidth="1"/>
    <col min="8" max="8" width="24.6640625" customWidth="1"/>
    <col min="9" max="9" width="25" customWidth="1"/>
    <col min="10" max="10" width="23.33203125" customWidth="1"/>
    <col min="11" max="11" width="20" customWidth="1"/>
    <col min="12" max="12" width="11.83203125" customWidth="1"/>
  </cols>
  <sheetData>
    <row r="1" spans="1:15" x14ac:dyDescent="0.2">
      <c r="A1" s="47" t="s">
        <v>4</v>
      </c>
      <c r="B1" s="48"/>
      <c r="C1" s="34"/>
      <c r="D1" s="34"/>
      <c r="E1" s="46" t="s">
        <v>5</v>
      </c>
      <c r="F1" s="46"/>
      <c r="G1" s="46"/>
      <c r="H1" s="46" t="s">
        <v>34</v>
      </c>
      <c r="I1" s="46"/>
      <c r="J1" s="46"/>
      <c r="K1" s="46"/>
      <c r="L1" s="46"/>
    </row>
    <row r="2" spans="1:15" x14ac:dyDescent="0.2">
      <c r="A2" s="49" t="s">
        <v>66</v>
      </c>
      <c r="B2" s="21" t="s">
        <v>25</v>
      </c>
      <c r="C2" s="21"/>
      <c r="D2" s="21"/>
      <c r="E2" s="20" t="s">
        <v>35</v>
      </c>
      <c r="F2" s="19" t="s">
        <v>36</v>
      </c>
      <c r="G2" s="20" t="s">
        <v>37</v>
      </c>
      <c r="H2" s="19" t="s">
        <v>40</v>
      </c>
      <c r="I2" s="20" t="s">
        <v>41</v>
      </c>
      <c r="J2" s="19" t="s">
        <v>42</v>
      </c>
      <c r="K2" s="20" t="s">
        <v>43</v>
      </c>
      <c r="L2" s="20" t="s">
        <v>156</v>
      </c>
    </row>
    <row r="3" spans="1:15" ht="29" x14ac:dyDescent="0.2">
      <c r="A3" s="50"/>
      <c r="B3" s="23">
        <v>42679</v>
      </c>
      <c r="C3" s="23" t="s">
        <v>194</v>
      </c>
      <c r="D3" s="23" t="s">
        <v>195</v>
      </c>
      <c r="E3" s="3" t="str">
        <f>Value!B7</f>
        <v>Learning</v>
      </c>
      <c r="F3" s="3" t="str">
        <f>Value!B10</f>
        <v>socializing</v>
      </c>
      <c r="G3" s="3" t="str">
        <f>Value!B13</f>
        <v>entertainment</v>
      </c>
      <c r="H3" s="3" t="s">
        <v>32</v>
      </c>
      <c r="I3" s="3" t="s">
        <v>33</v>
      </c>
      <c r="J3" s="3" t="s">
        <v>153</v>
      </c>
      <c r="K3" s="3" t="s">
        <v>70</v>
      </c>
      <c r="L3" s="3" t="s">
        <v>3</v>
      </c>
    </row>
    <row r="4" spans="1:15" x14ac:dyDescent="0.2">
      <c r="A4">
        <v>1</v>
      </c>
      <c r="B4" s="9" t="s">
        <v>85</v>
      </c>
      <c r="C4" s="9" t="s">
        <v>196</v>
      </c>
      <c r="D4" s="9" t="s">
        <v>197</v>
      </c>
      <c r="E4" s="9">
        <v>1</v>
      </c>
      <c r="F4" s="9"/>
      <c r="G4" s="10">
        <v>1</v>
      </c>
      <c r="H4" s="9" t="s">
        <v>190</v>
      </c>
      <c r="I4" s="9" t="s">
        <v>191</v>
      </c>
      <c r="J4" s="11" t="s">
        <v>192</v>
      </c>
      <c r="K4" s="10" t="s">
        <v>193</v>
      </c>
      <c r="L4" s="14" t="s">
        <v>159</v>
      </c>
    </row>
    <row r="5" spans="1:15" x14ac:dyDescent="0.2">
      <c r="A5">
        <v>2</v>
      </c>
      <c r="B5" s="9" t="s">
        <v>50</v>
      </c>
      <c r="C5" s="9" t="s">
        <v>198</v>
      </c>
      <c r="D5" s="9" t="s">
        <v>199</v>
      </c>
      <c r="E5" s="9">
        <v>1</v>
      </c>
      <c r="F5" s="9">
        <v>1</v>
      </c>
      <c r="G5" s="10">
        <v>1</v>
      </c>
      <c r="H5" s="9" t="s">
        <v>190</v>
      </c>
      <c r="I5" s="9" t="s">
        <v>191</v>
      </c>
      <c r="J5" s="11" t="s">
        <v>192</v>
      </c>
      <c r="K5" s="10" t="s">
        <v>193</v>
      </c>
      <c r="L5" s="14" t="s">
        <v>159</v>
      </c>
      <c r="N5" t="str">
        <f>E3</f>
        <v>Learning</v>
      </c>
      <c r="O5">
        <f>E28</f>
        <v>8</v>
      </c>
    </row>
    <row r="6" spans="1:15" x14ac:dyDescent="0.2">
      <c r="A6">
        <v>3</v>
      </c>
      <c r="B6" s="9" t="s">
        <v>86</v>
      </c>
      <c r="C6" s="9" t="s">
        <v>198</v>
      </c>
      <c r="D6" s="9" t="s">
        <v>197</v>
      </c>
      <c r="E6" s="9">
        <v>1</v>
      </c>
      <c r="F6" s="9"/>
      <c r="G6" s="10">
        <v>1</v>
      </c>
      <c r="H6" s="9" t="s">
        <v>190</v>
      </c>
      <c r="I6" s="9" t="s">
        <v>191</v>
      </c>
      <c r="J6" s="11" t="s">
        <v>192</v>
      </c>
      <c r="K6" s="10" t="s">
        <v>193</v>
      </c>
      <c r="L6" s="14" t="s">
        <v>159</v>
      </c>
      <c r="N6" t="str">
        <f>F3</f>
        <v>socializing</v>
      </c>
      <c r="O6">
        <f>F28</f>
        <v>7</v>
      </c>
    </row>
    <row r="7" spans="1:15" x14ac:dyDescent="0.2">
      <c r="A7">
        <v>4</v>
      </c>
      <c r="B7" s="9" t="s">
        <v>51</v>
      </c>
      <c r="C7" s="9" t="s">
        <v>198</v>
      </c>
      <c r="D7" s="9" t="s">
        <v>200</v>
      </c>
      <c r="E7" s="9"/>
      <c r="F7" s="9">
        <v>1</v>
      </c>
      <c r="G7" s="9">
        <v>1</v>
      </c>
      <c r="H7" s="9" t="s">
        <v>190</v>
      </c>
      <c r="I7" s="9" t="s">
        <v>191</v>
      </c>
      <c r="J7" s="11" t="s">
        <v>192</v>
      </c>
      <c r="K7" s="10" t="s">
        <v>193</v>
      </c>
      <c r="L7" s="14" t="s">
        <v>159</v>
      </c>
      <c r="N7" t="str">
        <f>G3</f>
        <v>entertainment</v>
      </c>
      <c r="O7">
        <f>G28</f>
        <v>24</v>
      </c>
    </row>
    <row r="8" spans="1:15" x14ac:dyDescent="0.2">
      <c r="A8">
        <v>5</v>
      </c>
      <c r="B8" s="9" t="s">
        <v>87</v>
      </c>
      <c r="C8" s="9" t="s">
        <v>201</v>
      </c>
      <c r="D8" s="9" t="s">
        <v>199</v>
      </c>
      <c r="E8" s="10"/>
      <c r="F8" s="10"/>
      <c r="G8" s="10">
        <v>1</v>
      </c>
      <c r="H8" s="9" t="s">
        <v>190</v>
      </c>
      <c r="I8" s="9" t="s">
        <v>191</v>
      </c>
      <c r="J8" s="11" t="s">
        <v>192</v>
      </c>
      <c r="K8" s="10" t="s">
        <v>193</v>
      </c>
      <c r="L8" s="14" t="s">
        <v>159</v>
      </c>
    </row>
    <row r="9" spans="1:15" x14ac:dyDescent="0.2">
      <c r="A9">
        <v>6</v>
      </c>
      <c r="B9" s="9" t="s">
        <v>88</v>
      </c>
      <c r="C9" s="9" t="s">
        <v>201</v>
      </c>
      <c r="D9" s="9" t="s">
        <v>199</v>
      </c>
      <c r="E9" s="10"/>
      <c r="F9" s="10"/>
      <c r="G9" s="10">
        <v>1</v>
      </c>
      <c r="H9" s="9" t="s">
        <v>190</v>
      </c>
      <c r="I9" s="9" t="s">
        <v>191</v>
      </c>
      <c r="J9" s="11" t="s">
        <v>192</v>
      </c>
      <c r="K9" s="10" t="s">
        <v>193</v>
      </c>
      <c r="L9" s="14" t="s">
        <v>159</v>
      </c>
    </row>
    <row r="10" spans="1:15" x14ac:dyDescent="0.2">
      <c r="A10">
        <v>7</v>
      </c>
      <c r="B10" s="9" t="s">
        <v>54</v>
      </c>
      <c r="C10" s="9" t="s">
        <v>198</v>
      </c>
      <c r="D10" s="9" t="s">
        <v>202</v>
      </c>
      <c r="E10" s="9">
        <v>1</v>
      </c>
      <c r="F10" s="9"/>
      <c r="G10" s="10">
        <v>1</v>
      </c>
      <c r="H10" s="9" t="s">
        <v>190</v>
      </c>
      <c r="I10" s="9" t="s">
        <v>191</v>
      </c>
      <c r="J10" s="11" t="s">
        <v>192</v>
      </c>
      <c r="K10" s="10" t="s">
        <v>193</v>
      </c>
      <c r="L10" s="14" t="s">
        <v>159</v>
      </c>
    </row>
    <row r="11" spans="1:15" x14ac:dyDescent="0.2">
      <c r="A11">
        <v>8</v>
      </c>
      <c r="B11" s="9" t="s">
        <v>53</v>
      </c>
      <c r="C11" s="9" t="s">
        <v>198</v>
      </c>
      <c r="D11" s="9" t="s">
        <v>202</v>
      </c>
      <c r="E11" s="10">
        <v>1</v>
      </c>
      <c r="F11" s="10"/>
      <c r="G11" s="10">
        <v>1</v>
      </c>
      <c r="H11" s="9" t="s">
        <v>190</v>
      </c>
      <c r="I11" s="9" t="s">
        <v>191</v>
      </c>
      <c r="J11" s="11" t="s">
        <v>192</v>
      </c>
      <c r="K11" s="10" t="s">
        <v>193</v>
      </c>
      <c r="L11" s="14" t="s">
        <v>159</v>
      </c>
    </row>
    <row r="12" spans="1:15" x14ac:dyDescent="0.2">
      <c r="A12">
        <v>9</v>
      </c>
      <c r="B12" s="9" t="s">
        <v>89</v>
      </c>
      <c r="C12" s="9" t="s">
        <v>201</v>
      </c>
      <c r="D12" s="9" t="s">
        <v>199</v>
      </c>
      <c r="E12" s="10"/>
      <c r="F12" s="9"/>
      <c r="G12" s="10">
        <v>1</v>
      </c>
      <c r="H12" s="9" t="s">
        <v>190</v>
      </c>
      <c r="I12" s="9" t="s">
        <v>191</v>
      </c>
      <c r="J12" s="11" t="s">
        <v>192</v>
      </c>
      <c r="K12" s="10" t="s">
        <v>193</v>
      </c>
      <c r="L12" s="14" t="s">
        <v>159</v>
      </c>
    </row>
    <row r="13" spans="1:15" x14ac:dyDescent="0.2">
      <c r="A13">
        <v>10</v>
      </c>
      <c r="B13" s="9" t="s">
        <v>52</v>
      </c>
      <c r="C13" s="9" t="s">
        <v>198</v>
      </c>
      <c r="D13" s="9" t="s">
        <v>203</v>
      </c>
      <c r="E13" s="10">
        <v>1</v>
      </c>
      <c r="F13" s="9"/>
      <c r="G13" s="10">
        <v>1</v>
      </c>
      <c r="H13" s="9" t="s">
        <v>190</v>
      </c>
      <c r="I13" s="9" t="s">
        <v>191</v>
      </c>
      <c r="J13" s="11" t="s">
        <v>192</v>
      </c>
      <c r="K13" s="10" t="s">
        <v>193</v>
      </c>
      <c r="L13" s="14" t="s">
        <v>159</v>
      </c>
    </row>
    <row r="14" spans="1:15" x14ac:dyDescent="0.2">
      <c r="A14">
        <v>11</v>
      </c>
      <c r="B14" s="9" t="s">
        <v>72</v>
      </c>
      <c r="C14" s="9" t="s">
        <v>198</v>
      </c>
      <c r="D14" s="9" t="s">
        <v>199</v>
      </c>
      <c r="E14" s="10">
        <v>1</v>
      </c>
      <c r="F14" s="10">
        <v>1</v>
      </c>
      <c r="G14" s="10">
        <v>1</v>
      </c>
      <c r="H14" s="9" t="s">
        <v>190</v>
      </c>
      <c r="I14" s="9" t="s">
        <v>191</v>
      </c>
      <c r="J14" s="11" t="s">
        <v>192</v>
      </c>
      <c r="K14" s="10" t="s">
        <v>193</v>
      </c>
      <c r="L14" s="14" t="s">
        <v>159</v>
      </c>
    </row>
    <row r="15" spans="1:15" x14ac:dyDescent="0.2">
      <c r="A15">
        <v>12</v>
      </c>
      <c r="B15" s="9" t="s">
        <v>90</v>
      </c>
      <c r="C15" s="9" t="s">
        <v>201</v>
      </c>
      <c r="D15" s="9" t="s">
        <v>199</v>
      </c>
      <c r="E15" s="10"/>
      <c r="F15" s="10"/>
      <c r="G15" s="10">
        <v>1</v>
      </c>
      <c r="H15" s="9" t="s">
        <v>190</v>
      </c>
      <c r="I15" s="9" t="s">
        <v>191</v>
      </c>
      <c r="J15" s="11" t="s">
        <v>192</v>
      </c>
      <c r="K15" s="10" t="s">
        <v>193</v>
      </c>
      <c r="L15" s="14" t="s">
        <v>159</v>
      </c>
    </row>
    <row r="16" spans="1:15" x14ac:dyDescent="0.2">
      <c r="A16">
        <v>13</v>
      </c>
      <c r="B16" s="9" t="s">
        <v>55</v>
      </c>
      <c r="C16" s="9" t="s">
        <v>198</v>
      </c>
      <c r="D16" s="9" t="s">
        <v>200</v>
      </c>
      <c r="E16" s="9"/>
      <c r="F16" s="9">
        <v>1</v>
      </c>
      <c r="G16" s="10">
        <v>1</v>
      </c>
      <c r="H16" s="9" t="s">
        <v>190</v>
      </c>
      <c r="I16" s="9" t="s">
        <v>191</v>
      </c>
      <c r="J16" s="11" t="s">
        <v>192</v>
      </c>
      <c r="K16" s="10" t="s">
        <v>193</v>
      </c>
      <c r="L16" s="14" t="s">
        <v>159</v>
      </c>
    </row>
    <row r="17" spans="1:14" x14ac:dyDescent="0.2">
      <c r="A17">
        <v>14</v>
      </c>
      <c r="B17" s="9" t="s">
        <v>59</v>
      </c>
      <c r="C17" s="9" t="s">
        <v>198</v>
      </c>
      <c r="D17" s="9" t="s">
        <v>202</v>
      </c>
      <c r="E17" s="10"/>
      <c r="F17" s="9"/>
      <c r="G17" s="10">
        <v>1</v>
      </c>
      <c r="H17" s="9" t="s">
        <v>190</v>
      </c>
      <c r="I17" s="9" t="s">
        <v>191</v>
      </c>
      <c r="J17" s="11" t="s">
        <v>192</v>
      </c>
      <c r="K17" s="10" t="s">
        <v>193</v>
      </c>
      <c r="L17" s="14" t="s">
        <v>159</v>
      </c>
    </row>
    <row r="18" spans="1:14" x14ac:dyDescent="0.2">
      <c r="A18">
        <v>15</v>
      </c>
      <c r="B18" s="9" t="s">
        <v>91</v>
      </c>
      <c r="C18" s="9" t="s">
        <v>201</v>
      </c>
      <c r="D18" s="9" t="s">
        <v>199</v>
      </c>
      <c r="E18" s="10"/>
      <c r="F18" s="10"/>
      <c r="G18" s="10">
        <v>1</v>
      </c>
      <c r="H18" s="9" t="s">
        <v>190</v>
      </c>
      <c r="I18" s="9" t="s">
        <v>191</v>
      </c>
      <c r="J18" s="11" t="s">
        <v>192</v>
      </c>
      <c r="K18" s="10" t="s">
        <v>193</v>
      </c>
      <c r="L18" s="14" t="s">
        <v>159</v>
      </c>
    </row>
    <row r="19" spans="1:14" x14ac:dyDescent="0.2">
      <c r="A19">
        <v>16</v>
      </c>
      <c r="B19" s="9" t="s">
        <v>68</v>
      </c>
      <c r="C19" s="9" t="s">
        <v>198</v>
      </c>
      <c r="D19" s="9" t="s">
        <v>204</v>
      </c>
      <c r="E19" s="10"/>
      <c r="F19" s="10"/>
      <c r="G19" s="10">
        <v>1</v>
      </c>
      <c r="H19" s="9" t="s">
        <v>190</v>
      </c>
      <c r="I19" s="9" t="s">
        <v>191</v>
      </c>
      <c r="J19" s="11" t="s">
        <v>192</v>
      </c>
      <c r="K19" s="10" t="s">
        <v>193</v>
      </c>
      <c r="L19" s="14" t="s">
        <v>159</v>
      </c>
    </row>
    <row r="20" spans="1:14" x14ac:dyDescent="0.2">
      <c r="A20">
        <v>17</v>
      </c>
      <c r="B20" s="9" t="s">
        <v>92</v>
      </c>
      <c r="C20" s="9" t="s">
        <v>196</v>
      </c>
      <c r="D20" s="9" t="s">
        <v>204</v>
      </c>
      <c r="E20" s="10"/>
      <c r="F20" s="10"/>
      <c r="G20" s="10">
        <v>1</v>
      </c>
      <c r="H20" s="9" t="s">
        <v>190</v>
      </c>
      <c r="I20" s="9" t="s">
        <v>191</v>
      </c>
      <c r="J20" s="11" t="s">
        <v>192</v>
      </c>
      <c r="K20" s="10" t="s">
        <v>193</v>
      </c>
      <c r="L20" s="14" t="s">
        <v>159</v>
      </c>
    </row>
    <row r="21" spans="1:14" x14ac:dyDescent="0.2">
      <c r="A21">
        <v>18</v>
      </c>
      <c r="B21" s="9" t="s">
        <v>58</v>
      </c>
      <c r="C21" s="9" t="s">
        <v>198</v>
      </c>
      <c r="D21" s="9" t="s">
        <v>204</v>
      </c>
      <c r="E21" s="10"/>
      <c r="F21" s="10"/>
      <c r="G21" s="10">
        <v>1</v>
      </c>
      <c r="H21" s="9" t="s">
        <v>190</v>
      </c>
      <c r="I21" s="9" t="s">
        <v>191</v>
      </c>
      <c r="J21" s="11" t="s">
        <v>192</v>
      </c>
      <c r="K21" s="10" t="s">
        <v>193</v>
      </c>
      <c r="L21" s="14" t="s">
        <v>159</v>
      </c>
    </row>
    <row r="22" spans="1:14" x14ac:dyDescent="0.2">
      <c r="A22">
        <v>19</v>
      </c>
      <c r="B22" s="9" t="s">
        <v>93</v>
      </c>
      <c r="C22" s="9" t="s">
        <v>201</v>
      </c>
      <c r="D22" s="9" t="s">
        <v>205</v>
      </c>
      <c r="E22" s="10"/>
      <c r="F22" s="10"/>
      <c r="G22" s="10">
        <v>1</v>
      </c>
      <c r="H22" s="9" t="s">
        <v>190</v>
      </c>
      <c r="I22" s="9" t="s">
        <v>191</v>
      </c>
      <c r="J22" s="11" t="s">
        <v>192</v>
      </c>
      <c r="K22" s="10" t="s">
        <v>193</v>
      </c>
      <c r="L22" s="14" t="s">
        <v>159</v>
      </c>
    </row>
    <row r="23" spans="1:14" x14ac:dyDescent="0.2">
      <c r="A23">
        <v>20</v>
      </c>
      <c r="B23" s="22" t="s">
        <v>94</v>
      </c>
      <c r="C23" s="22" t="s">
        <v>196</v>
      </c>
      <c r="D23" s="22" t="s">
        <v>204</v>
      </c>
      <c r="E23" s="10"/>
      <c r="F23" s="10">
        <v>1</v>
      </c>
      <c r="G23" s="10">
        <v>1</v>
      </c>
      <c r="H23" s="9" t="s">
        <v>190</v>
      </c>
      <c r="I23" s="9" t="s">
        <v>191</v>
      </c>
      <c r="J23" s="11" t="s">
        <v>192</v>
      </c>
      <c r="K23" s="10" t="s">
        <v>193</v>
      </c>
      <c r="L23" s="14" t="s">
        <v>159</v>
      </c>
    </row>
    <row r="24" spans="1:14" x14ac:dyDescent="0.2">
      <c r="A24">
        <v>21</v>
      </c>
      <c r="B24" s="9" t="s">
        <v>57</v>
      </c>
      <c r="C24" s="9" t="s">
        <v>198</v>
      </c>
      <c r="D24" s="9" t="s">
        <v>200</v>
      </c>
      <c r="E24" s="10"/>
      <c r="F24" s="10">
        <v>1</v>
      </c>
      <c r="G24" s="10">
        <v>1</v>
      </c>
      <c r="H24" s="9" t="s">
        <v>190</v>
      </c>
      <c r="I24" s="9" t="s">
        <v>191</v>
      </c>
      <c r="J24" s="11" t="s">
        <v>192</v>
      </c>
      <c r="K24" s="10" t="s">
        <v>193</v>
      </c>
      <c r="L24" s="14" t="s">
        <v>159</v>
      </c>
    </row>
    <row r="25" spans="1:14" x14ac:dyDescent="0.2">
      <c r="A25">
        <v>22</v>
      </c>
      <c r="B25" s="9" t="s">
        <v>95</v>
      </c>
      <c r="C25" s="9" t="s">
        <v>198</v>
      </c>
      <c r="D25" s="9" t="s">
        <v>206</v>
      </c>
      <c r="E25" s="10"/>
      <c r="F25" s="10"/>
      <c r="G25" s="10">
        <v>1</v>
      </c>
      <c r="H25" s="9" t="s">
        <v>190</v>
      </c>
      <c r="I25" s="9" t="s">
        <v>191</v>
      </c>
      <c r="J25" s="11" t="s">
        <v>192</v>
      </c>
      <c r="K25" s="10" t="s">
        <v>193</v>
      </c>
      <c r="L25" s="14" t="s">
        <v>159</v>
      </c>
    </row>
    <row r="26" spans="1:14" x14ac:dyDescent="0.2">
      <c r="A26">
        <v>23</v>
      </c>
      <c r="B26" s="9" t="s">
        <v>96</v>
      </c>
      <c r="C26" s="9" t="s">
        <v>201</v>
      </c>
      <c r="D26" s="9" t="s">
        <v>199</v>
      </c>
      <c r="E26" s="10"/>
      <c r="F26" s="10"/>
      <c r="G26" s="10">
        <v>1</v>
      </c>
      <c r="H26" s="9" t="s">
        <v>190</v>
      </c>
      <c r="I26" s="9" t="s">
        <v>191</v>
      </c>
      <c r="J26" s="11" t="s">
        <v>192</v>
      </c>
      <c r="K26" s="10" t="s">
        <v>193</v>
      </c>
      <c r="L26" s="14" t="s">
        <v>159</v>
      </c>
    </row>
    <row r="27" spans="1:14" x14ac:dyDescent="0.2">
      <c r="A27">
        <v>47</v>
      </c>
      <c r="B27" s="9" t="s">
        <v>111</v>
      </c>
      <c r="C27" s="9" t="s">
        <v>198</v>
      </c>
      <c r="D27" s="9" t="s">
        <v>211</v>
      </c>
      <c r="E27" s="10">
        <v>1</v>
      </c>
      <c r="F27" s="10">
        <v>1</v>
      </c>
      <c r="G27" s="10">
        <v>1</v>
      </c>
      <c r="H27" s="10"/>
      <c r="I27" s="10"/>
      <c r="J27" s="10"/>
      <c r="K27" s="10"/>
      <c r="L27" s="14"/>
    </row>
    <row r="28" spans="1:14" x14ac:dyDescent="0.2">
      <c r="B28" s="4"/>
      <c r="C28" s="4"/>
      <c r="D28" s="4"/>
      <c r="E28" s="5">
        <f>SUM(E4:E27)</f>
        <v>8</v>
      </c>
      <c r="F28" s="5">
        <f>SUM(F4:F27)</f>
        <v>7</v>
      </c>
      <c r="G28" s="5">
        <f>SUM(G4:G27)</f>
        <v>24</v>
      </c>
      <c r="H28" s="5"/>
      <c r="I28" s="5"/>
      <c r="J28" s="5"/>
      <c r="K28" s="5"/>
    </row>
    <row r="29" spans="1:14" x14ac:dyDescent="0.2">
      <c r="H29">
        <f>COUNTIF(H3:H27,"no")</f>
        <v>0</v>
      </c>
      <c r="I29" s="54" t="s">
        <v>241</v>
      </c>
    </row>
    <row r="30" spans="1:14" x14ac:dyDescent="0.2">
      <c r="H30">
        <f>COUNTIF(H3:H27,"yes")</f>
        <v>23</v>
      </c>
      <c r="I30" s="54" t="s">
        <v>190</v>
      </c>
    </row>
    <row r="31" spans="1:14" x14ac:dyDescent="0.2">
      <c r="H31">
        <f>COUNTBLANK(H3:H27)</f>
        <v>1</v>
      </c>
      <c r="I31" s="54" t="s">
        <v>242</v>
      </c>
    </row>
    <row r="32" spans="1:14" x14ac:dyDescent="0.2">
      <c r="B32" s="35" t="s">
        <v>194</v>
      </c>
      <c r="C32" s="35" t="s">
        <v>237</v>
      </c>
      <c r="D32" s="35" t="s">
        <v>238</v>
      </c>
      <c r="E32" s="35" t="s">
        <v>239</v>
      </c>
      <c r="I32" s="55" t="s">
        <v>243</v>
      </c>
      <c r="J32" s="55"/>
      <c r="K32" s="55" t="s">
        <v>244</v>
      </c>
      <c r="L32" s="55"/>
      <c r="M32" s="55" t="s">
        <v>245</v>
      </c>
      <c r="N32" s="55"/>
    </row>
    <row r="33" spans="2:14" x14ac:dyDescent="0.2">
      <c r="B33" s="36" t="s">
        <v>213</v>
      </c>
      <c r="C33" s="36">
        <f>COUNTIF(C$4:C$27,"T")</f>
        <v>3</v>
      </c>
      <c r="D33" s="36">
        <f>Sites!C116</f>
        <v>3</v>
      </c>
      <c r="E33" s="52">
        <f t="shared" ref="E33:E35" si="0">(D33-C33)/D33</f>
        <v>0</v>
      </c>
      <c r="I33" s="56" t="s">
        <v>246</v>
      </c>
      <c r="J33" s="14">
        <v>23</v>
      </c>
      <c r="K33" s="14" t="s">
        <v>192</v>
      </c>
      <c r="L33" s="14">
        <v>23</v>
      </c>
      <c r="M33" s="57" t="s">
        <v>193</v>
      </c>
      <c r="N33" s="58">
        <v>23</v>
      </c>
    </row>
    <row r="34" spans="2:14" x14ac:dyDescent="0.2">
      <c r="B34" s="36" t="s">
        <v>214</v>
      </c>
      <c r="C34" s="36">
        <f>COUNTIF(C$4:C$27,"L")</f>
        <v>7</v>
      </c>
      <c r="D34" s="36">
        <f>Sites!C117</f>
        <v>24</v>
      </c>
      <c r="E34" s="52">
        <f t="shared" si="0"/>
        <v>0.70833333333333337</v>
      </c>
      <c r="I34" s="59" t="s">
        <v>242</v>
      </c>
      <c r="J34" s="14">
        <v>1</v>
      </c>
      <c r="K34" s="14"/>
      <c r="L34" s="14">
        <v>1</v>
      </c>
      <c r="M34" s="57" t="s">
        <v>242</v>
      </c>
      <c r="N34" s="58">
        <v>1</v>
      </c>
    </row>
    <row r="35" spans="2:14" x14ac:dyDescent="0.2">
      <c r="B35" s="36" t="s">
        <v>215</v>
      </c>
      <c r="C35" s="36">
        <f>COUNTIF(C$4:C$27,"G")</f>
        <v>14</v>
      </c>
      <c r="D35" s="36">
        <f>Sites!C118</f>
        <v>73</v>
      </c>
      <c r="E35" s="52">
        <f t="shared" si="0"/>
        <v>0.80821917808219179</v>
      </c>
      <c r="I35" s="59"/>
      <c r="J35" s="14"/>
      <c r="K35" s="14"/>
      <c r="L35" s="14"/>
      <c r="M35" s="57"/>
      <c r="N35" s="14"/>
    </row>
    <row r="36" spans="2:14" x14ac:dyDescent="0.2">
      <c r="B36" s="36"/>
      <c r="C36" s="36"/>
      <c r="D36" s="36"/>
      <c r="E36" s="53">
        <f>AVERAGE(E33:E35)</f>
        <v>0.50551750380517502</v>
      </c>
    </row>
    <row r="37" spans="2:14" x14ac:dyDescent="0.2">
      <c r="B37" s="36" t="s">
        <v>240</v>
      </c>
      <c r="C37" s="36"/>
      <c r="D37" s="35" t="s">
        <v>237</v>
      </c>
      <c r="E37" s="35" t="s">
        <v>238</v>
      </c>
      <c r="F37" s="51" t="s">
        <v>239</v>
      </c>
    </row>
    <row r="38" spans="2:14" x14ac:dyDescent="0.2">
      <c r="B38" s="36" t="s">
        <v>216</v>
      </c>
      <c r="C38" s="36"/>
      <c r="D38" s="36">
        <f>COUNTIF(D$4:D$27,"SEARCH")</f>
        <v>2</v>
      </c>
      <c r="E38">
        <f>Sites!D120</f>
        <v>5</v>
      </c>
      <c r="F38" s="52">
        <f t="shared" ref="F38:F51" si="1">(E38-D38)/E38</f>
        <v>0.6</v>
      </c>
    </row>
    <row r="39" spans="2:14" x14ac:dyDescent="0.2">
      <c r="B39" s="36" t="s">
        <v>217</v>
      </c>
      <c r="C39" s="36"/>
      <c r="D39" s="36">
        <f>COUNTIF(D$4:D$27,"MERCH")</f>
        <v>4</v>
      </c>
      <c r="E39">
        <f>Sites!D121</f>
        <v>26</v>
      </c>
      <c r="F39" s="52">
        <f t="shared" si="1"/>
        <v>0.84615384615384615</v>
      </c>
    </row>
    <row r="40" spans="2:14" x14ac:dyDescent="0.2">
      <c r="B40" s="36" t="s">
        <v>218</v>
      </c>
      <c r="C40" s="36"/>
      <c r="D40" s="36">
        <f>COUNTIF(D$4:D$27,"GOV")</f>
        <v>0</v>
      </c>
      <c r="E40">
        <f>Sites!D122</f>
        <v>5</v>
      </c>
      <c r="F40" s="52">
        <f t="shared" si="1"/>
        <v>1</v>
      </c>
    </row>
    <row r="41" spans="2:14" x14ac:dyDescent="0.2">
      <c r="B41" s="36" t="s">
        <v>219</v>
      </c>
      <c r="C41" s="36"/>
      <c r="D41" s="36">
        <f>COUNTIF(D$4:D$27,"COM")</f>
        <v>1</v>
      </c>
      <c r="E41">
        <f>Sites!D123</f>
        <v>3</v>
      </c>
      <c r="F41" s="52">
        <f t="shared" si="1"/>
        <v>0.66666666666666663</v>
      </c>
    </row>
    <row r="42" spans="2:14" x14ac:dyDescent="0.2">
      <c r="B42" s="36" t="s">
        <v>220</v>
      </c>
      <c r="C42" s="36"/>
      <c r="D42" s="36">
        <f>COUNTIF(D$4:D$27,"FINANCE")</f>
        <v>1</v>
      </c>
      <c r="E42">
        <f>Sites!D124</f>
        <v>4</v>
      </c>
      <c r="F42" s="52">
        <f t="shared" si="1"/>
        <v>0.75</v>
      </c>
    </row>
    <row r="43" spans="2:14" x14ac:dyDescent="0.2">
      <c r="B43" s="36" t="s">
        <v>221</v>
      </c>
      <c r="C43" s="36"/>
      <c r="D43" s="36">
        <f>COUNTIF(D$4:D$27,"TECH")</f>
        <v>1</v>
      </c>
      <c r="E43">
        <f>Sites!D125</f>
        <v>4</v>
      </c>
      <c r="F43" s="52">
        <f t="shared" si="1"/>
        <v>0.75</v>
      </c>
    </row>
    <row r="44" spans="2:14" x14ac:dyDescent="0.2">
      <c r="B44" s="36" t="s">
        <v>222</v>
      </c>
      <c r="C44" s="36"/>
      <c r="D44" s="36">
        <f>COUNTIF(D$4:D$27,"GAME")</f>
        <v>0</v>
      </c>
      <c r="E44">
        <f>Sites!D126</f>
        <v>2</v>
      </c>
      <c r="F44" s="52">
        <f t="shared" si="1"/>
        <v>1</v>
      </c>
    </row>
    <row r="45" spans="2:14" x14ac:dyDescent="0.2">
      <c r="B45" s="36" t="s">
        <v>223</v>
      </c>
      <c r="C45" s="36"/>
      <c r="D45" s="36">
        <f>COUNTIF(D$4:D$27,"OSN")</f>
        <v>3</v>
      </c>
      <c r="E45">
        <f>Sites!D127</f>
        <v>9</v>
      </c>
      <c r="F45" s="52">
        <f t="shared" si="1"/>
        <v>0.66666666666666663</v>
      </c>
    </row>
    <row r="46" spans="2:14" x14ac:dyDescent="0.2">
      <c r="B46" s="36" t="s">
        <v>224</v>
      </c>
      <c r="C46" s="36"/>
      <c r="D46" s="36">
        <f>COUNTIF(D$4:D$27,"ACD")</f>
        <v>0</v>
      </c>
      <c r="E46">
        <f>Sites!D128</f>
        <v>1</v>
      </c>
      <c r="F46" s="52">
        <f t="shared" si="1"/>
        <v>1</v>
      </c>
    </row>
    <row r="47" spans="2:14" x14ac:dyDescent="0.2">
      <c r="B47" s="36" t="s">
        <v>225</v>
      </c>
      <c r="C47" s="36"/>
      <c r="D47" s="36">
        <f>COUNTIF(D$4:D$27,"PORN")</f>
        <v>1</v>
      </c>
      <c r="E47">
        <f>Sites!D129</f>
        <v>3</v>
      </c>
      <c r="F47" s="52">
        <f t="shared" si="1"/>
        <v>0.66666666666666663</v>
      </c>
    </row>
    <row r="48" spans="2:14" x14ac:dyDescent="0.2">
      <c r="B48" s="36" t="s">
        <v>226</v>
      </c>
      <c r="C48" s="36"/>
      <c r="D48" s="36">
        <f>COUNTIF(D$4:D$27,"REF")</f>
        <v>0</v>
      </c>
      <c r="E48">
        <f>Sites!D130</f>
        <v>2</v>
      </c>
      <c r="F48" s="52">
        <f t="shared" si="1"/>
        <v>1</v>
      </c>
    </row>
    <row r="49" spans="2:6" x14ac:dyDescent="0.2">
      <c r="B49" s="36" t="s">
        <v>227</v>
      </c>
      <c r="C49" s="36"/>
      <c r="D49" s="36">
        <f>COUNTIF(D$4:D$27,"VIDEO")</f>
        <v>0</v>
      </c>
      <c r="E49">
        <f>Sites!D131</f>
        <v>3</v>
      </c>
      <c r="F49" s="52">
        <f t="shared" si="1"/>
        <v>1</v>
      </c>
    </row>
    <row r="50" spans="2:6" x14ac:dyDescent="0.2">
      <c r="B50" s="36" t="s">
        <v>228</v>
      </c>
      <c r="C50" s="36"/>
      <c r="D50" s="36">
        <f>COUNTIF(D$4:D$27,"MEDIA")</f>
        <v>8</v>
      </c>
      <c r="E50">
        <f>Sites!D132</f>
        <v>24</v>
      </c>
      <c r="F50" s="52">
        <f t="shared" si="1"/>
        <v>0.66666666666666663</v>
      </c>
    </row>
    <row r="51" spans="2:6" x14ac:dyDescent="0.2">
      <c r="B51" s="36" t="s">
        <v>229</v>
      </c>
      <c r="C51" s="36"/>
      <c r="D51" s="36">
        <f>COUNTIF(D$4:D$27,"PORTAL")</f>
        <v>3</v>
      </c>
      <c r="E51">
        <f>Sites!D133</f>
        <v>9</v>
      </c>
      <c r="F51" s="52">
        <f t="shared" si="1"/>
        <v>0.66666666666666663</v>
      </c>
    </row>
    <row r="52" spans="2:6" x14ac:dyDescent="0.2">
      <c r="B52" s="36"/>
      <c r="C52" s="36"/>
      <c r="D52" s="36"/>
      <c r="F52" s="53">
        <f>AVERAGE(F38:F51)</f>
        <v>0.80567765567765559</v>
      </c>
    </row>
    <row r="53" spans="2:6" x14ac:dyDescent="0.2">
      <c r="B53" s="36"/>
      <c r="C53" s="36"/>
      <c r="D53" s="36">
        <f>SUBTOTAL(9,D38:D52)</f>
        <v>24</v>
      </c>
    </row>
    <row r="54" spans="2:6" x14ac:dyDescent="0.2">
      <c r="B54" s="37" t="s">
        <v>230</v>
      </c>
      <c r="C54" s="37" t="s">
        <v>159</v>
      </c>
      <c r="D54" s="36"/>
    </row>
    <row r="55" spans="2:6" x14ac:dyDescent="0.2">
      <c r="B55" s="14" t="s">
        <v>231</v>
      </c>
      <c r="C55" s="14">
        <f>D39</f>
        <v>4</v>
      </c>
      <c r="D55" s="36"/>
    </row>
    <row r="56" spans="2:6" x14ac:dyDescent="0.2">
      <c r="B56" s="14" t="s">
        <v>220</v>
      </c>
      <c r="C56" s="14">
        <f>D42</f>
        <v>1</v>
      </c>
      <c r="D56" s="36"/>
    </row>
    <row r="57" spans="2:6" x14ac:dyDescent="0.2">
      <c r="B57" s="14" t="s">
        <v>228</v>
      </c>
      <c r="C57" s="14">
        <f>D50</f>
        <v>8</v>
      </c>
      <c r="D57" s="36"/>
    </row>
    <row r="58" spans="2:6" x14ac:dyDescent="0.2">
      <c r="B58" s="14" t="s">
        <v>232</v>
      </c>
      <c r="C58" s="14">
        <f>D44</f>
        <v>0</v>
      </c>
      <c r="D58" s="36"/>
    </row>
    <row r="59" spans="2:6" x14ac:dyDescent="0.2">
      <c r="B59" s="14" t="s">
        <v>223</v>
      </c>
      <c r="C59" s="14">
        <f>D45</f>
        <v>3</v>
      </c>
      <c r="D59" s="36"/>
    </row>
    <row r="60" spans="2:6" x14ac:dyDescent="0.2">
      <c r="B60" s="14" t="s">
        <v>233</v>
      </c>
      <c r="C60" s="14">
        <f>D41</f>
        <v>1</v>
      </c>
      <c r="D60" s="36"/>
    </row>
    <row r="61" spans="2:6" x14ac:dyDescent="0.2">
      <c r="B61" s="14" t="s">
        <v>216</v>
      </c>
      <c r="C61" s="14">
        <f>D38</f>
        <v>2</v>
      </c>
      <c r="D61" s="36"/>
    </row>
    <row r="62" spans="2:6" x14ac:dyDescent="0.2">
      <c r="B62" s="14" t="s">
        <v>224</v>
      </c>
      <c r="C62" s="14">
        <f>D46</f>
        <v>0</v>
      </c>
      <c r="D62" s="36"/>
    </row>
    <row r="63" spans="2:6" x14ac:dyDescent="0.2">
      <c r="B63" s="14" t="s">
        <v>225</v>
      </c>
      <c r="C63" s="14">
        <f>D47</f>
        <v>1</v>
      </c>
      <c r="D63" s="36"/>
    </row>
    <row r="64" spans="2:6" x14ac:dyDescent="0.2">
      <c r="B64" s="14" t="s">
        <v>234</v>
      </c>
      <c r="C64" s="14">
        <f>D40</f>
        <v>0</v>
      </c>
      <c r="D64" s="36"/>
    </row>
    <row r="65" spans="2:4" x14ac:dyDescent="0.2">
      <c r="B65" s="14" t="s">
        <v>221</v>
      </c>
      <c r="C65" s="14">
        <f>D43</f>
        <v>1</v>
      </c>
      <c r="D65" s="36"/>
    </row>
    <row r="66" spans="2:4" x14ac:dyDescent="0.2">
      <c r="B66" s="14" t="s">
        <v>235</v>
      </c>
      <c r="C66" s="14">
        <f>D48</f>
        <v>0</v>
      </c>
      <c r="D66" s="36"/>
    </row>
    <row r="67" spans="2:4" x14ac:dyDescent="0.2">
      <c r="B67" s="14" t="s">
        <v>236</v>
      </c>
      <c r="C67" s="14">
        <f>D49</f>
        <v>0</v>
      </c>
      <c r="D67" s="36"/>
    </row>
    <row r="68" spans="2:4" x14ac:dyDescent="0.2">
      <c r="B68" s="14" t="s">
        <v>229</v>
      </c>
      <c r="C68" s="14">
        <f>D51</f>
        <v>3</v>
      </c>
      <c r="D68" s="36"/>
    </row>
    <row r="69" spans="2:4" x14ac:dyDescent="0.2">
      <c r="B69" s="36"/>
      <c r="C69" s="36"/>
      <c r="D69" s="36"/>
    </row>
    <row r="70" spans="2:4" x14ac:dyDescent="0.2">
      <c r="B70" s="36"/>
      <c r="C70" s="36">
        <f>SUM(C55:C69)</f>
        <v>24</v>
      </c>
      <c r="D70" s="36"/>
    </row>
  </sheetData>
  <mergeCells count="7">
    <mergeCell ref="M32:N32"/>
    <mergeCell ref="A1:B1"/>
    <mergeCell ref="E1:G1"/>
    <mergeCell ref="H1:L1"/>
    <mergeCell ref="A2:A3"/>
    <mergeCell ref="I32:J32"/>
    <mergeCell ref="K32:L32"/>
  </mergeCells>
  <pageMargins left="0.7" right="0.7" top="0.75" bottom="0.75" header="0.3" footer="0.3"/>
  <pageSetup paperSize="8" scale="58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Value</vt:lpstr>
      <vt:lpstr>Sites</vt:lpstr>
      <vt:lpstr>Interaction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2016-09-12T07:52:46Z</dcterms:created>
  <dcterms:modified xsi:type="dcterms:W3CDTF">2016-12-05T18:07:59Z</dcterms:modified>
</cp:coreProperties>
</file>