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Ing. Álvarez\Desktop\Soton\PhD Engineering &amp; The Environment\20180820 THESIS\data_deposit\"/>
    </mc:Choice>
  </mc:AlternateContent>
  <xr:revisionPtr revIDLastSave="0" documentId="8_{1C140C9F-7898-431B-BD71-F65E3841FE3D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Data" sheetId="9" r:id="rId1"/>
    <sheet name="Figure 02" sheetId="8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9" l="1"/>
  <c r="E54" i="9" l="1"/>
  <c r="F50" i="9"/>
  <c r="F54" i="9" s="1"/>
  <c r="D50" i="9"/>
  <c r="D54" i="9" s="1"/>
  <c r="C59" i="9" l="1"/>
  <c r="C63" i="9"/>
  <c r="C67" i="9"/>
  <c r="C61" i="9"/>
  <c r="C65" i="9"/>
  <c r="C60" i="9"/>
  <c r="C64" i="9"/>
  <c r="C68" i="9"/>
  <c r="C69" i="9"/>
  <c r="C62" i="9"/>
  <c r="C66" i="9"/>
  <c r="C58" i="9"/>
  <c r="G59" i="9" l="1"/>
  <c r="G63" i="9"/>
  <c r="G67" i="9"/>
  <c r="G65" i="9"/>
  <c r="G69" i="9"/>
  <c r="G60" i="9"/>
  <c r="G64" i="9"/>
  <c r="G68" i="9"/>
  <c r="G66" i="9"/>
  <c r="G58" i="9"/>
  <c r="G61" i="9"/>
  <c r="G62" i="9"/>
</calcChain>
</file>

<file path=xl/sharedStrings.xml><?xml version="1.0" encoding="utf-8"?>
<sst xmlns="http://schemas.openxmlformats.org/spreadsheetml/2006/main" count="103" uniqueCount="58">
  <si>
    <t>e</t>
  </si>
  <si>
    <t>p' failure (kPa)</t>
  </si>
  <si>
    <t>Razoaki (2000)</t>
  </si>
  <si>
    <t>Drained</t>
  </si>
  <si>
    <t>Undrained</t>
  </si>
  <si>
    <t>Bundy (2013)</t>
  </si>
  <si>
    <t>Clayton (1978)</t>
  </si>
  <si>
    <t>Aged 28 d</t>
  </si>
  <si>
    <t>Aged 56 d</t>
  </si>
  <si>
    <t>Const. Vol ageing 28 d</t>
  </si>
  <si>
    <t>Const. Vol ageing 56 d</t>
  </si>
  <si>
    <t>OCR 3</t>
  </si>
  <si>
    <t>OCR 6</t>
  </si>
  <si>
    <t>Aged 16 d</t>
  </si>
  <si>
    <t>Aged 20 d</t>
  </si>
  <si>
    <t>Aged 37 d</t>
  </si>
  <si>
    <t>NCL (Alvarez-Borges et al 2018)</t>
  </si>
  <si>
    <t>Bialowas (2017)</t>
  </si>
  <si>
    <t>Doughty (2016)</t>
  </si>
  <si>
    <t>Aged 5 d</t>
  </si>
  <si>
    <t>Aged 7 d</t>
  </si>
  <si>
    <t>Aged 14 d</t>
  </si>
  <si>
    <t>Aged 69 d</t>
  </si>
  <si>
    <t>Aged 4 d</t>
  </si>
  <si>
    <t>Aged 58 d</t>
  </si>
  <si>
    <t>Aged</t>
  </si>
  <si>
    <t>NCL in Ln - e space</t>
  </si>
  <si>
    <t>Curved</t>
  </si>
  <si>
    <t>Li et al. (1999)</t>
  </si>
  <si>
    <t>eK0</t>
  </si>
  <si>
    <t>λc</t>
  </si>
  <si>
    <t>ξ</t>
  </si>
  <si>
    <t>σ'v</t>
  </si>
  <si>
    <t>p'</t>
  </si>
  <si>
    <t>CSL in Ln - e space</t>
  </si>
  <si>
    <t>Γ</t>
  </si>
  <si>
    <t>curved</t>
  </si>
  <si>
    <t>CSL</t>
  </si>
  <si>
    <t>THIS STUDY</t>
  </si>
  <si>
    <t>Pre-shear</t>
  </si>
  <si>
    <t>Ultimate</t>
  </si>
  <si>
    <t>SNW-01</t>
  </si>
  <si>
    <t>SNW-02</t>
  </si>
  <si>
    <t>SNW-03</t>
  </si>
  <si>
    <t>SNW-04</t>
  </si>
  <si>
    <t>SNW-05</t>
  </si>
  <si>
    <t>SNW-06</t>
  </si>
  <si>
    <t>SNW-07</t>
  </si>
  <si>
    <t>SOM-08</t>
  </si>
  <si>
    <t>SOM-09</t>
  </si>
  <si>
    <t>SOM-10</t>
  </si>
  <si>
    <t>aged</t>
  </si>
  <si>
    <t>Tx3</t>
  </si>
  <si>
    <t>Tx2</t>
  </si>
  <si>
    <t>Tx5</t>
  </si>
  <si>
    <t>Tx4</t>
  </si>
  <si>
    <t>1-D NCL</t>
  </si>
  <si>
    <t>INDEPENDENT DATA MAY HAVE BEEN DERIVED FROM DIGITISED GRAPHS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</si>
</sst>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65" fontId="1" fillId="0" borderId="0" xfId="0" applyNumberFormat="1" applyFont="1" applyFill="1" applyBorder="1"/>
    <xf numFmtId="164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65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6" fontId="1" fillId="0" borderId="0" xfId="0" applyNumberFormat="1" applyFont="1" applyFill="1" applyBorder="1"/>
    <xf numFmtId="0" fontId="0" fillId="0" borderId="0" xfId="0" applyAlignment="1"/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34236598803528"/>
          <c:y val="3.3639949347494716E-2"/>
          <c:w val="0.80578553356506111"/>
          <c:h val="0.81954393808190851"/>
        </c:manualLayout>
      </c:layout>
      <c:scatterChart>
        <c:scatterStyle val="smoothMarker"/>
        <c:varyColors val="0"/>
        <c:ser>
          <c:idx val="1"/>
          <c:order val="6"/>
          <c:tx>
            <c:v>NCL</c:v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3.3633633633633725E-2"/>
                  <c:y val="-0.102301790281329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1D-NCL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7-4568-A750-FDC254C8B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Data!$B$58:$B$65</c:f>
              <c:numCache>
                <c:formatCode>General</c:formatCode>
                <c:ptCount val="8"/>
                <c:pt idx="0">
                  <c:v>15</c:v>
                </c:pt>
                <c:pt idx="1">
                  <c:v>50</c:v>
                </c:pt>
                <c:pt idx="2">
                  <c:v>120</c:v>
                </c:pt>
                <c:pt idx="3">
                  <c:v>500</c:v>
                </c:pt>
                <c:pt idx="4">
                  <c:v>800</c:v>
                </c:pt>
                <c:pt idx="5">
                  <c:v>1000</c:v>
                </c:pt>
                <c:pt idx="6">
                  <c:v>3000</c:v>
                </c:pt>
                <c:pt idx="7">
                  <c:v>5000</c:v>
                </c:pt>
              </c:numCache>
            </c:numRef>
          </c:xVal>
          <c:yVal>
            <c:numRef>
              <c:f>Data!$C$58:$C$65</c:f>
              <c:numCache>
                <c:formatCode>General</c:formatCode>
                <c:ptCount val="8"/>
                <c:pt idx="0">
                  <c:v>0.81074927774542171</c:v>
                </c:pt>
                <c:pt idx="1">
                  <c:v>0.7814156374290977</c:v>
                </c:pt>
                <c:pt idx="2">
                  <c:v>0.75557095867101443</c:v>
                </c:pt>
                <c:pt idx="3">
                  <c:v>0.7033095602133399</c:v>
                </c:pt>
                <c:pt idx="4">
                  <c:v>0.68283802212353317</c:v>
                </c:pt>
                <c:pt idx="5">
                  <c:v>0.67247557007635184</c:v>
                </c:pt>
                <c:pt idx="6">
                  <c:v>0.6147040498811448</c:v>
                </c:pt>
                <c:pt idx="7">
                  <c:v>0.58355699465599464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329-4501-8682-69BE77BC5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305504"/>
        <c:axId val="465322752"/>
      </c:scatterChart>
      <c:scatterChart>
        <c:scatterStyle val="lineMarker"/>
        <c:varyColors val="0"/>
        <c:ser>
          <c:idx val="0"/>
          <c:order val="0"/>
          <c:tx>
            <c:v>4C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Data!$D$6:$D$20</c:f>
              <c:numCache>
                <c:formatCode>0.0</c:formatCode>
                <c:ptCount val="15"/>
                <c:pt idx="0">
                  <c:v>41.56666666666667</c:v>
                </c:pt>
                <c:pt idx="1">
                  <c:v>64.166666666666671</c:v>
                </c:pt>
                <c:pt idx="2">
                  <c:v>85.3</c:v>
                </c:pt>
                <c:pt idx="3">
                  <c:v>127.76666666666667</c:v>
                </c:pt>
                <c:pt idx="4">
                  <c:v>179</c:v>
                </c:pt>
                <c:pt idx="5">
                  <c:v>168.66666666666666</c:v>
                </c:pt>
                <c:pt idx="6">
                  <c:v>167.79999999999998</c:v>
                </c:pt>
                <c:pt idx="7">
                  <c:v>256.40000000000003</c:v>
                </c:pt>
                <c:pt idx="8">
                  <c:v>339.83333333333331</c:v>
                </c:pt>
                <c:pt idx="9">
                  <c:v>142.13333333333333</c:v>
                </c:pt>
                <c:pt idx="10">
                  <c:v>236.26666666666665</c:v>
                </c:pt>
                <c:pt idx="11">
                  <c:v>365.5333333333333</c:v>
                </c:pt>
                <c:pt idx="12">
                  <c:v>202</c:v>
                </c:pt>
                <c:pt idx="13">
                  <c:v>293.59999999999997</c:v>
                </c:pt>
                <c:pt idx="14">
                  <c:v>465.63333333333338</c:v>
                </c:pt>
              </c:numCache>
            </c:numRef>
          </c:xVal>
          <c:yVal>
            <c:numRef>
              <c:f>Data!$C$6:$C$20</c:f>
              <c:numCache>
                <c:formatCode>0.000</c:formatCode>
                <c:ptCount val="15"/>
                <c:pt idx="0">
                  <c:v>0.74709802631578948</c:v>
                </c:pt>
                <c:pt idx="1">
                  <c:v>0.73764802631578941</c:v>
                </c:pt>
                <c:pt idx="2">
                  <c:v>0.74621986754966885</c:v>
                </c:pt>
                <c:pt idx="3">
                  <c:v>0.70681346153846158</c:v>
                </c:pt>
                <c:pt idx="4">
                  <c:v>0.7137370967741935</c:v>
                </c:pt>
                <c:pt idx="5">
                  <c:v>0.73676986754966889</c:v>
                </c:pt>
                <c:pt idx="6">
                  <c:v>0.70131082802547762</c:v>
                </c:pt>
                <c:pt idx="7">
                  <c:v>0.68376320754716979</c:v>
                </c:pt>
                <c:pt idx="8">
                  <c:v>0.69186082802547766</c:v>
                </c:pt>
                <c:pt idx="9">
                  <c:v>0.70006346153846155</c:v>
                </c:pt>
                <c:pt idx="10">
                  <c:v>0.68241320754716983</c:v>
                </c:pt>
                <c:pt idx="11">
                  <c:v>0.68237784810126578</c:v>
                </c:pt>
                <c:pt idx="12">
                  <c:v>0.67701320754716976</c:v>
                </c:pt>
                <c:pt idx="13">
                  <c:v>0.67967784810126575</c:v>
                </c:pt>
                <c:pt idx="14">
                  <c:v>0.65973385093167691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29-4501-8682-69BE77BC524B}"/>
            </c:ext>
          </c:extLst>
        </c:ser>
        <c:ser>
          <c:idx val="5"/>
          <c:order val="4"/>
          <c:tx>
            <c:v>PL Bundy (2013)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3707647104657768E-2"/>
                  <c:y val="7.7937446419255804E-2"/>
                </c:manualLayout>
              </c:layout>
              <c:tx>
                <c:rich>
                  <a:bodyPr/>
                  <a:lstStyle/>
                  <a:p>
                    <a:r>
                      <a:rPr lang="en-US" i="1"/>
                      <a:t>w</a:t>
                    </a:r>
                    <a:r>
                      <a:rPr lang="en-US"/>
                      <a:t> = 22%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69152957993439"/>
                      <c:h val="4.9182386814687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329-4501-8682-69BE77BC52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1"/>
              <c:pt idx="0">
                <c:v>10</c:v>
              </c:pt>
            </c:numLit>
          </c:xVal>
          <c:yVal>
            <c:numLit>
              <c:formatCode>General</c:formatCode>
              <c:ptCount val="1"/>
              <c:pt idx="0">
                <c:v>0.59399999999999997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329-4501-8682-69BE77BC524B}"/>
            </c:ext>
          </c:extLst>
        </c:ser>
        <c:ser>
          <c:idx val="6"/>
          <c:order val="5"/>
          <c:tx>
            <c:v>PL Razoaki (2000)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4.3475396656499042E-2"/>
                  <c:y val="-7.79390619650804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l">
                      <a:defRPr sz="26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i="1"/>
                      <a:t>w</a:t>
                    </a:r>
                    <a:r>
                      <a:rPr lang="en-US"/>
                      <a:t> = 30%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26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41471976958663"/>
                      <c:h val="5.42547228582558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1329-4501-8682-69BE77BC52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1"/>
              <c:pt idx="0">
                <c:v>10</c:v>
              </c:pt>
            </c:numLit>
          </c:xVal>
          <c:yVal>
            <c:numLit>
              <c:formatCode>General</c:formatCode>
              <c:ptCount val="1"/>
              <c:pt idx="0">
                <c:v>0.81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1329-4501-8682-69BE77BC524B}"/>
            </c:ext>
          </c:extLst>
        </c:ser>
        <c:ser>
          <c:idx val="9"/>
          <c:order val="7"/>
          <c:tx>
            <c:v>D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6426426426426425E-2"/>
                  <c:y val="-5.45609548167092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7-4568-A750-FDC254C8B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Data!$R$6:$R$9</c:f>
              <c:numCache>
                <c:formatCode>0.0</c:formatCode>
                <c:ptCount val="4"/>
                <c:pt idx="0">
                  <c:v>138.29658492752699</c:v>
                </c:pt>
                <c:pt idx="1">
                  <c:v>344.34425375750402</c:v>
                </c:pt>
                <c:pt idx="2">
                  <c:v>603.15591927014702</c:v>
                </c:pt>
                <c:pt idx="3" formatCode="#,##0.0">
                  <c:v>22.5539159184783</c:v>
                </c:pt>
              </c:numCache>
            </c:numRef>
          </c:xVal>
          <c:yVal>
            <c:numRef>
              <c:f>Data!$Q$6:$Q$9</c:f>
              <c:numCache>
                <c:formatCode>0.000</c:formatCode>
                <c:ptCount val="4"/>
                <c:pt idx="0">
                  <c:v>0.72599999999999998</c:v>
                </c:pt>
                <c:pt idx="1">
                  <c:v>0.66959999999999997</c:v>
                </c:pt>
                <c:pt idx="2">
                  <c:v>0.64500000000000002</c:v>
                </c:pt>
                <c:pt idx="3">
                  <c:v>0.754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55-45DE-AA92-0B43AC7E14D0}"/>
            </c:ext>
          </c:extLst>
        </c:ser>
        <c:ser>
          <c:idx val="4"/>
          <c:order val="8"/>
          <c:tx>
            <c:v>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282282282282291E-2"/>
                  <c:y val="-6.9906223358908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69d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7-4568-A750-FDC254C8B3EF}"/>
                </c:ext>
              </c:extLst>
            </c:dLbl>
            <c:dLbl>
              <c:idx val="2"/>
              <c:layout>
                <c:manualLayout>
                  <c:x val="-7.5675675675675722E-2"/>
                  <c:y val="3.92156862745098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7-4568-A750-FDC254C8B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Data!$Y$6:$Y$9</c:f>
              <c:numCache>
                <c:formatCode>0.0</c:formatCode>
                <c:ptCount val="4"/>
                <c:pt idx="0">
                  <c:v>109.729345031143</c:v>
                </c:pt>
                <c:pt idx="1">
                  <c:v>130.66</c:v>
                </c:pt>
                <c:pt idx="2">
                  <c:v>127.28</c:v>
                </c:pt>
                <c:pt idx="3">
                  <c:v>234.691140989405</c:v>
                </c:pt>
              </c:numCache>
            </c:numRef>
          </c:xVal>
          <c:yVal>
            <c:numRef>
              <c:f>Data!$X$6:$X$9</c:f>
              <c:numCache>
                <c:formatCode>0.000</c:formatCode>
                <c:ptCount val="4"/>
                <c:pt idx="0">
                  <c:v>0.71799999999999997</c:v>
                </c:pt>
                <c:pt idx="1">
                  <c:v>0.74462777494580501</c:v>
                </c:pt>
                <c:pt idx="2">
                  <c:v>0.72199999999999998</c:v>
                </c:pt>
                <c:pt idx="3">
                  <c:v>0.66900000000000004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55-45DE-AA92-0B43AC7E14D0}"/>
            </c:ext>
          </c:extLst>
        </c:ser>
        <c:ser>
          <c:idx val="8"/>
          <c:order val="9"/>
          <c:tx>
            <c:v>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noFill/>
              <a:ln w="1905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Data!$V$6:$V$18</c:f>
              <c:numCache>
                <c:formatCode>0.0</c:formatCode>
                <c:ptCount val="13"/>
                <c:pt idx="0">
                  <c:v>183.638443891419</c:v>
                </c:pt>
                <c:pt idx="1">
                  <c:v>199.78318894656101</c:v>
                </c:pt>
                <c:pt idx="2">
                  <c:v>342.59185738672397</c:v>
                </c:pt>
                <c:pt idx="3">
                  <c:v>358.33283984730201</c:v>
                </c:pt>
                <c:pt idx="4">
                  <c:v>361.70354063805001</c:v>
                </c:pt>
                <c:pt idx="5">
                  <c:v>541.80759160819503</c:v>
                </c:pt>
                <c:pt idx="6">
                  <c:v>544.04752303641499</c:v>
                </c:pt>
                <c:pt idx="7">
                  <c:v>546.08883435279904</c:v>
                </c:pt>
                <c:pt idx="8">
                  <c:v>548.13780483812502</c:v>
                </c:pt>
                <c:pt idx="9">
                  <c:v>567.99056386922496</c:v>
                </c:pt>
                <c:pt idx="10">
                  <c:v>353.455453844727</c:v>
                </c:pt>
                <c:pt idx="11">
                  <c:v>535.39692591679</c:v>
                </c:pt>
                <c:pt idx="12">
                  <c:v>535.39692591679</c:v>
                </c:pt>
              </c:numCache>
            </c:numRef>
          </c:xVal>
          <c:yVal>
            <c:numRef>
              <c:f>Data!$U$6:$U$18</c:f>
              <c:numCache>
                <c:formatCode>0.000</c:formatCode>
                <c:ptCount val="13"/>
                <c:pt idx="0">
                  <c:v>0.70440131076485202</c:v>
                </c:pt>
                <c:pt idx="1">
                  <c:v>0.69457100955439599</c:v>
                </c:pt>
                <c:pt idx="2">
                  <c:v>0.69019600547457505</c:v>
                </c:pt>
                <c:pt idx="3">
                  <c:v>0.69978708774769904</c:v>
                </c:pt>
                <c:pt idx="4">
                  <c:v>0.69396915437824602</c:v>
                </c:pt>
                <c:pt idx="5">
                  <c:v>0.68839196307925299</c:v>
                </c:pt>
                <c:pt idx="6">
                  <c:v>0.66829000019583096</c:v>
                </c:pt>
                <c:pt idx="7">
                  <c:v>0.69958646935564905</c:v>
                </c:pt>
                <c:pt idx="8">
                  <c:v>0.68153081407113902</c:v>
                </c:pt>
                <c:pt idx="9">
                  <c:v>0.66066650129792603</c:v>
                </c:pt>
                <c:pt idx="10">
                  <c:v>0.68747494989979896</c:v>
                </c:pt>
                <c:pt idx="11">
                  <c:v>0.690480961923847</c:v>
                </c:pt>
                <c:pt idx="12">
                  <c:v>0.68747494989979896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55-45DE-AA92-0B43AC7E14D0}"/>
            </c:ext>
          </c:extLst>
        </c:ser>
        <c:ser>
          <c:idx val="10"/>
          <c:order val="10"/>
          <c:tx>
            <c:v>Short-term</c:v>
          </c:tx>
          <c:spPr>
            <a:ln w="25400" cap="rnd">
              <a:noFill/>
              <a:round/>
            </a:ln>
            <a:effectLst/>
          </c:spPr>
          <c:marker>
            <c:symbol val="x"/>
            <c:size val="14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(Data!$D$6:$D$11,Data!$V$11,Data!$R$9,Data!$H$30:$H$34)</c:f>
              <c:numCache>
                <c:formatCode>0.0</c:formatCode>
                <c:ptCount val="13"/>
                <c:pt idx="0">
                  <c:v>41.56666666666667</c:v>
                </c:pt>
                <c:pt idx="1">
                  <c:v>64.166666666666671</c:v>
                </c:pt>
                <c:pt idx="2">
                  <c:v>85.3</c:v>
                </c:pt>
                <c:pt idx="3">
                  <c:v>127.76666666666667</c:v>
                </c:pt>
                <c:pt idx="4">
                  <c:v>179</c:v>
                </c:pt>
                <c:pt idx="5">
                  <c:v>168.66666666666666</c:v>
                </c:pt>
                <c:pt idx="6">
                  <c:v>541.80759160819503</c:v>
                </c:pt>
                <c:pt idx="7" formatCode="#,##0.0">
                  <c:v>22.5539159184783</c:v>
                </c:pt>
                <c:pt idx="8" formatCode="General">
                  <c:v>2894.2094910507408</c:v>
                </c:pt>
                <c:pt idx="9" formatCode="General">
                  <c:v>2522.94</c:v>
                </c:pt>
                <c:pt idx="10" formatCode="General">
                  <c:v>60.699599790000001</c:v>
                </c:pt>
                <c:pt idx="11" formatCode="General">
                  <c:v>514.786698</c:v>
                </c:pt>
                <c:pt idx="12" formatCode="General">
                  <c:v>1227.6744289999999</c:v>
                </c:pt>
              </c:numCache>
            </c:numRef>
          </c:xVal>
          <c:yVal>
            <c:numRef>
              <c:f>(Data!$C$6:$C$11,Data!$U$11,Data!$Q$9,Data!$I$30:$I$34)</c:f>
              <c:numCache>
                <c:formatCode>0.000</c:formatCode>
                <c:ptCount val="13"/>
                <c:pt idx="0">
                  <c:v>0.74709802631578948</c:v>
                </c:pt>
                <c:pt idx="1">
                  <c:v>0.73764802631578941</c:v>
                </c:pt>
                <c:pt idx="2">
                  <c:v>0.74621986754966885</c:v>
                </c:pt>
                <c:pt idx="3">
                  <c:v>0.70681346153846158</c:v>
                </c:pt>
                <c:pt idx="4">
                  <c:v>0.7137370967741935</c:v>
                </c:pt>
                <c:pt idx="5">
                  <c:v>0.73676986754966889</c:v>
                </c:pt>
                <c:pt idx="6">
                  <c:v>0.68839196307925299</c:v>
                </c:pt>
                <c:pt idx="7">
                  <c:v>0.754</c:v>
                </c:pt>
                <c:pt idx="8" formatCode="General">
                  <c:v>0.57130000000000003</c:v>
                </c:pt>
                <c:pt idx="9" formatCode="General">
                  <c:v>0.58525880721517098</c:v>
                </c:pt>
                <c:pt idx="10" formatCode="General">
                  <c:v>0.74292637369096792</c:v>
                </c:pt>
                <c:pt idx="11" formatCode="General">
                  <c:v>0.67357092406107033</c:v>
                </c:pt>
                <c:pt idx="12" formatCode="General">
                  <c:v>0.63042300000000007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955-45DE-AA92-0B43AC7E14D0}"/>
            </c:ext>
          </c:extLst>
        </c:ser>
        <c:ser>
          <c:idx val="11"/>
          <c:order val="11"/>
          <c:spPr>
            <a:ln w="5715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7.0870870870870781E-2"/>
                  <c:y val="0.1074168797953964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CSL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7-4568-A750-FDC254C8B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Data!$F$58:$F$65</c:f>
              <c:numCache>
                <c:formatCode>General</c:formatCode>
                <c:ptCount val="8"/>
                <c:pt idx="0">
                  <c:v>15</c:v>
                </c:pt>
                <c:pt idx="1">
                  <c:v>50</c:v>
                </c:pt>
                <c:pt idx="2">
                  <c:v>120</c:v>
                </c:pt>
                <c:pt idx="3">
                  <c:v>500</c:v>
                </c:pt>
                <c:pt idx="4">
                  <c:v>800</c:v>
                </c:pt>
                <c:pt idx="5">
                  <c:v>1000</c:v>
                </c:pt>
                <c:pt idx="6">
                  <c:v>3000</c:v>
                </c:pt>
                <c:pt idx="7">
                  <c:v>5000</c:v>
                </c:pt>
              </c:numCache>
            </c:numRef>
          </c:xVal>
          <c:yVal>
            <c:numRef>
              <c:f>Data!$G$58:$G$65</c:f>
              <c:numCache>
                <c:formatCode>General</c:formatCode>
                <c:ptCount val="8"/>
                <c:pt idx="0">
                  <c:v>0.77884927774542168</c:v>
                </c:pt>
                <c:pt idx="1">
                  <c:v>0.74951563742909766</c:v>
                </c:pt>
                <c:pt idx="2">
                  <c:v>0.72367095867101439</c:v>
                </c:pt>
                <c:pt idx="3">
                  <c:v>0.67140956021333986</c:v>
                </c:pt>
                <c:pt idx="4">
                  <c:v>0.65093802212353313</c:v>
                </c:pt>
                <c:pt idx="5">
                  <c:v>0.6405755700763518</c:v>
                </c:pt>
                <c:pt idx="6">
                  <c:v>0.58280404988114476</c:v>
                </c:pt>
                <c:pt idx="7">
                  <c:v>0.5516569946559946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E7-4568-A750-FDC254C8B3EF}"/>
            </c:ext>
          </c:extLst>
        </c:ser>
        <c:ser>
          <c:idx val="12"/>
          <c:order val="12"/>
          <c:tx>
            <c:v>SNW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Data!$H$30:$H$36</c:f>
              <c:numCache>
                <c:formatCode>General</c:formatCode>
                <c:ptCount val="7"/>
                <c:pt idx="0">
                  <c:v>2894.2094910507408</c:v>
                </c:pt>
                <c:pt idx="1">
                  <c:v>2522.94</c:v>
                </c:pt>
                <c:pt idx="2">
                  <c:v>60.699599790000001</c:v>
                </c:pt>
                <c:pt idx="3">
                  <c:v>514.786698</c:v>
                </c:pt>
                <c:pt idx="4">
                  <c:v>1227.6744289999999</c:v>
                </c:pt>
                <c:pt idx="5">
                  <c:v>713.3</c:v>
                </c:pt>
                <c:pt idx="6">
                  <c:v>649</c:v>
                </c:pt>
              </c:numCache>
            </c:numRef>
          </c:xVal>
          <c:yVal>
            <c:numRef>
              <c:f>Data!$I$30:$I$36</c:f>
              <c:numCache>
                <c:formatCode>General</c:formatCode>
                <c:ptCount val="7"/>
                <c:pt idx="0">
                  <c:v>0.57130000000000003</c:v>
                </c:pt>
                <c:pt idx="1">
                  <c:v>0.58525880721517098</c:v>
                </c:pt>
                <c:pt idx="2">
                  <c:v>0.74292637369096792</c:v>
                </c:pt>
                <c:pt idx="3">
                  <c:v>0.67357092406107033</c:v>
                </c:pt>
                <c:pt idx="4">
                  <c:v>0.63042300000000007</c:v>
                </c:pt>
                <c:pt idx="5">
                  <c:v>0.66960000000000008</c:v>
                </c:pt>
                <c:pt idx="6">
                  <c:v>0.65785617852167311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E7-4568-A750-FDC254C8B3EF}"/>
            </c:ext>
          </c:extLst>
        </c:ser>
        <c:ser>
          <c:idx val="13"/>
          <c:order val="13"/>
          <c:tx>
            <c:v>SOM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Data!$H$37:$H$39</c:f>
              <c:numCache>
                <c:formatCode>General</c:formatCode>
                <c:ptCount val="3"/>
                <c:pt idx="0">
                  <c:v>1501.7</c:v>
                </c:pt>
                <c:pt idx="1">
                  <c:v>684.9</c:v>
                </c:pt>
                <c:pt idx="2">
                  <c:v>2056.9</c:v>
                </c:pt>
              </c:numCache>
            </c:numRef>
          </c:xVal>
          <c:yVal>
            <c:numRef>
              <c:f>Data!$I$37:$I$39</c:f>
              <c:numCache>
                <c:formatCode>General</c:formatCode>
                <c:ptCount val="3"/>
                <c:pt idx="0">
                  <c:v>0.62901899999999999</c:v>
                </c:pt>
                <c:pt idx="1">
                  <c:v>0.65929913352994496</c:v>
                </c:pt>
                <c:pt idx="2">
                  <c:v>0.59410602740333407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DE7-4568-A750-FDC254C8B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305504"/>
        <c:axId val="465322752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1"/>
                <c:tx>
                  <c:v>Razoaki (2000)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Data!$H$6:$H$16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48.857720919864796</c:v>
                      </c:pt>
                      <c:pt idx="1">
                        <c:v>89.180348918231388</c:v>
                      </c:pt>
                      <c:pt idx="2">
                        <c:v>169.6119562192213</c:v>
                      </c:pt>
                      <c:pt idx="3">
                        <c:v>254.06673726486079</c:v>
                      </c:pt>
                      <c:pt idx="4">
                        <c:v>74.749404486115239</c:v>
                      </c:pt>
                      <c:pt idx="5">
                        <c:v>170.57151200561316</c:v>
                      </c:pt>
                      <c:pt idx="6">
                        <c:v>243.0308281000961</c:v>
                      </c:pt>
                      <c:pt idx="7">
                        <c:v>46.14122371339392</c:v>
                      </c:pt>
                      <c:pt idx="8">
                        <c:v>85.016950430165508</c:v>
                      </c:pt>
                      <c:pt idx="9">
                        <c:v>158.20857173172686</c:v>
                      </c:pt>
                      <c:pt idx="10">
                        <c:v>231.4672437502762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Data!$G$6:$G$16</c15:sqref>
                        </c15:formulaRef>
                      </c:ext>
                    </c:extLst>
                    <c:numCache>
                      <c:formatCode>0.000</c:formatCode>
                      <c:ptCount val="11"/>
                      <c:pt idx="0">
                        <c:v>0.60003999999999991</c:v>
                      </c:pt>
                      <c:pt idx="1">
                        <c:v>0.58170000000000011</c:v>
                      </c:pt>
                      <c:pt idx="2">
                        <c:v>0.56309999999999993</c:v>
                      </c:pt>
                      <c:pt idx="3">
                        <c:v>0.55610000000000004</c:v>
                      </c:pt>
                      <c:pt idx="4">
                        <c:v>0.56436010000000003</c:v>
                      </c:pt>
                      <c:pt idx="5">
                        <c:v>0.54421249999999999</c:v>
                      </c:pt>
                      <c:pt idx="6">
                        <c:v>0.53801279999999996</c:v>
                      </c:pt>
                      <c:pt idx="7">
                        <c:v>0.5684975000000001</c:v>
                      </c:pt>
                      <c:pt idx="8">
                        <c:v>0.55777290000000002</c:v>
                      </c:pt>
                      <c:pt idx="9">
                        <c:v>0.5420503000000001</c:v>
                      </c:pt>
                      <c:pt idx="10">
                        <c:v>0.53382989999999997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1329-4501-8682-69BE77BC524B}"/>
                  </c:ext>
                </c:extLst>
              </c15:ser>
            </c15:filteredScatterSeries>
            <c15:filteredScatterSeries>
              <c15:ser>
                <c:idx val="3"/>
                <c:order val="2"/>
                <c:tx>
                  <c:v>Razoaki (2000)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tx1"/>
                    </a:solidFill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Data!$K$6:$K$24</c15:sqref>
                        </c15:formulaRef>
                      </c:ext>
                    </c:extLst>
                    <c:numCache>
                      <c:formatCode>0.0</c:formatCode>
                      <c:ptCount val="19"/>
                      <c:pt idx="0">
                        <c:v>43.131250823664061</c:v>
                      </c:pt>
                      <c:pt idx="1">
                        <c:v>95.119090540168088</c:v>
                      </c:pt>
                      <c:pt idx="2">
                        <c:v>268.67188928015099</c:v>
                      </c:pt>
                      <c:pt idx="3">
                        <c:v>490.45200496660186</c:v>
                      </c:pt>
                      <c:pt idx="4">
                        <c:v>1069.1793562958694</c:v>
                      </c:pt>
                      <c:pt idx="5">
                        <c:v>31.375621219500161</c:v>
                      </c:pt>
                      <c:pt idx="6">
                        <c:v>97.404189695901721</c:v>
                      </c:pt>
                      <c:pt idx="7">
                        <c:v>276.90631944414196</c:v>
                      </c:pt>
                      <c:pt idx="8">
                        <c:v>442.36676079952889</c:v>
                      </c:pt>
                      <c:pt idx="9">
                        <c:v>1189.8284139105133</c:v>
                      </c:pt>
                      <c:pt idx="10">
                        <c:v>29.622624541932819</c:v>
                      </c:pt>
                      <c:pt idx="11">
                        <c:v>59.576357371620936</c:v>
                      </c:pt>
                      <c:pt idx="12">
                        <c:v>101.09542036822756</c:v>
                      </c:pt>
                      <c:pt idx="13">
                        <c:v>403.57435509373192</c:v>
                      </c:pt>
                      <c:pt idx="14">
                        <c:v>31.411749374350347</c:v>
                      </c:pt>
                      <c:pt idx="15">
                        <c:v>75.24511225341422</c:v>
                      </c:pt>
                      <c:pt idx="16">
                        <c:v>207.86505950658372</c:v>
                      </c:pt>
                      <c:pt idx="17">
                        <c:v>392.68339364414959</c:v>
                      </c:pt>
                      <c:pt idx="18">
                        <c:v>440.94205340903108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Data!$J$6:$J$24</c15:sqref>
                        </c15:formulaRef>
                      </c:ext>
                    </c:extLst>
                    <c:numCache>
                      <c:formatCode>0.000</c:formatCode>
                      <c:ptCount val="19"/>
                      <c:pt idx="0">
                        <c:v>0.6069</c:v>
                      </c:pt>
                      <c:pt idx="1">
                        <c:v>0.58489999999999998</c:v>
                      </c:pt>
                      <c:pt idx="2">
                        <c:v>0.55560000000000009</c:v>
                      </c:pt>
                      <c:pt idx="3">
                        <c:v>0.53699999999999992</c:v>
                      </c:pt>
                      <c:pt idx="4">
                        <c:v>0.51899999999999991</c:v>
                      </c:pt>
                      <c:pt idx="5">
                        <c:v>0.58184170000000002</c:v>
                      </c:pt>
                      <c:pt idx="6">
                        <c:v>0.56592280000000006</c:v>
                      </c:pt>
                      <c:pt idx="7">
                        <c:v>0.54271699999999989</c:v>
                      </c:pt>
                      <c:pt idx="8">
                        <c:v>0.52510780000000001</c:v>
                      </c:pt>
                      <c:pt idx="9">
                        <c:v>0.51011040000000007</c:v>
                      </c:pt>
                      <c:pt idx="10">
                        <c:v>0.59354339999999994</c:v>
                      </c:pt>
                      <c:pt idx="11">
                        <c:v>0.57354109999999991</c:v>
                      </c:pt>
                      <c:pt idx="12">
                        <c:v>0.55688810000000011</c:v>
                      </c:pt>
                      <c:pt idx="13">
                        <c:v>0.5294300999999999</c:v>
                      </c:pt>
                      <c:pt idx="14">
                        <c:v>0.59322720000000007</c:v>
                      </c:pt>
                      <c:pt idx="15">
                        <c:v>0.5727989</c:v>
                      </c:pt>
                      <c:pt idx="16">
                        <c:v>0.54122300000000001</c:v>
                      </c:pt>
                      <c:pt idx="17">
                        <c:v>0.5536989000000001</c:v>
                      </c:pt>
                      <c:pt idx="18">
                        <c:v>0.53618999999999994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329-4501-8682-69BE77BC524B}"/>
                  </c:ext>
                </c:extLst>
              </c15:ser>
            </c15:filteredScatterSeries>
            <c15:filteredScatterSeries>
              <c15:ser>
                <c:idx val="7"/>
                <c:order val="3"/>
                <c:tx>
                  <c:v>Bundy (2013)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triangle"/>
                  <c:size val="6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Data!$N$6:$N$9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140.4906</c:v>
                      </c:pt>
                      <c:pt idx="1">
                        <c:v>324.30413333333337</c:v>
                      </c:pt>
                      <c:pt idx="2">
                        <c:v>542.71280000000002</c:v>
                      </c:pt>
                      <c:pt idx="3">
                        <c:v>690.42823333333342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Data!$M$6:$M$9</c15:sqref>
                        </c15:formulaRef>
                      </c:ext>
                    </c:extLst>
                    <c:numCache>
                      <c:formatCode>0.000</c:formatCode>
                      <c:ptCount val="4"/>
                      <c:pt idx="0">
                        <c:v>0.58899999999999997</c:v>
                      </c:pt>
                      <c:pt idx="1">
                        <c:v>0.55000000000000004</c:v>
                      </c:pt>
                      <c:pt idx="2">
                        <c:v>0.55100000000000005</c:v>
                      </c:pt>
                      <c:pt idx="3">
                        <c:v>0.52300000000000002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329-4501-8682-69BE77BC524B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v>ISO NCL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5"/>
                    <c:layout>
                      <c:manualLayout>
                        <c:x val="2.6426426426426338E-2"/>
                        <c:y val="-8.525149190110827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ISO NCL Eq. (2)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5-2DE7-4568-A750-FDC254C8B3E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Data!$J$58:$J$69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Data!$K$58:$K$69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DE7-4568-A750-FDC254C8B3EF}"/>
                  </c:ext>
                </c:extLst>
              </c15:ser>
            </c15:filteredScatterSeries>
          </c:ext>
        </c:extLst>
      </c:scatterChart>
      <c:valAx>
        <c:axId val="465305504"/>
        <c:scaling>
          <c:logBase val="10"/>
          <c:orientation val="minMax"/>
          <c:max val="1000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p'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322752"/>
        <c:crosses val="autoZero"/>
        <c:crossBetween val="midCat"/>
      </c:valAx>
      <c:valAx>
        <c:axId val="465322752"/>
        <c:scaling>
          <c:orientation val="minMax"/>
          <c:max val="1"/>
          <c:min val="0.30000000000000004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6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i="1"/>
                  <a:t>e</a:t>
                </a:r>
              </a:p>
            </c:rich>
          </c:tx>
          <c:layout>
            <c:manualLayout>
              <c:xMode val="edge"/>
              <c:yMode val="edge"/>
              <c:x val="2.4421271665366268E-4"/>
              <c:y val="0.41379973283390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6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30550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88989033127615791"/>
          <c:y val="5.7588389686583294E-3"/>
          <c:w val="0.10380969946324277"/>
          <c:h val="0.29142960710473853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60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344150" cy="7219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fjab1g13\mydesktop\Soton\PhD%20Engineering%20&amp;%20The%20Environment\PhD%20Tests\PhDAlvarez\TxISOCU-SNW04-B-M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data"/>
      <sheetName val="TxISOCU-SNW04-B-MB"/>
      <sheetName val="Test data (2)"/>
      <sheetName val="TxISOCU-SNW04-B-MB (2)"/>
    </sheetNames>
    <sheetDataSet>
      <sheetData sheetId="0">
        <row r="39">
          <cell r="K39">
            <v>0.67357092406107033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9"/>
  <sheetViews>
    <sheetView topLeftCell="A8" workbookViewId="0">
      <selection activeCell="F6" sqref="F6"/>
    </sheetView>
  </sheetViews>
  <sheetFormatPr baseColWidth="10" defaultColWidth="9.140625" defaultRowHeight="12" x14ac:dyDescent="0.2"/>
  <cols>
    <col min="1" max="10" width="9.140625" style="1"/>
    <col min="11" max="11" width="9.5703125" style="1" bestFit="1" customWidth="1"/>
    <col min="12" max="14" width="9.140625" style="1"/>
    <col min="15" max="15" width="12.140625" style="1" bestFit="1" customWidth="1"/>
    <col min="16" max="16384" width="9.140625" style="1"/>
  </cols>
  <sheetData>
    <row r="1" spans="1:26" x14ac:dyDescent="0.2">
      <c r="A1" s="21" t="s">
        <v>57</v>
      </c>
    </row>
    <row r="3" spans="1:26" x14ac:dyDescent="0.2">
      <c r="C3" s="15" t="s">
        <v>6</v>
      </c>
      <c r="D3" s="15"/>
      <c r="E3" s="7"/>
      <c r="G3" s="16" t="s">
        <v>2</v>
      </c>
      <c r="H3" s="16"/>
      <c r="I3" s="16"/>
      <c r="J3" s="16"/>
      <c r="K3" s="16"/>
      <c r="M3" s="16" t="s">
        <v>5</v>
      </c>
      <c r="N3" s="16"/>
      <c r="Q3" s="1" t="s">
        <v>18</v>
      </c>
      <c r="U3" s="16" t="s">
        <v>17</v>
      </c>
      <c r="V3" s="16"/>
      <c r="W3" s="16"/>
      <c r="X3" s="16"/>
      <c r="Y3" s="16"/>
    </row>
    <row r="4" spans="1:26" x14ac:dyDescent="0.2">
      <c r="C4" s="15" t="s">
        <v>4</v>
      </c>
      <c r="D4" s="15"/>
      <c r="E4" s="7"/>
      <c r="G4" s="16" t="s">
        <v>3</v>
      </c>
      <c r="H4" s="16"/>
      <c r="I4" s="7"/>
      <c r="J4" s="16" t="s">
        <v>4</v>
      </c>
      <c r="K4" s="16"/>
      <c r="M4" s="16" t="s">
        <v>3</v>
      </c>
      <c r="N4" s="16"/>
      <c r="Q4" s="16" t="s">
        <v>4</v>
      </c>
      <c r="R4" s="16"/>
      <c r="U4" s="16" t="s">
        <v>3</v>
      </c>
      <c r="V4" s="16"/>
      <c r="W4" s="9"/>
      <c r="X4" s="16" t="s">
        <v>4</v>
      </c>
      <c r="Y4" s="16"/>
    </row>
    <row r="5" spans="1:26" ht="24" x14ac:dyDescent="0.2">
      <c r="C5" s="1" t="s">
        <v>0</v>
      </c>
      <c r="D5" s="2" t="s">
        <v>1</v>
      </c>
      <c r="G5" s="1" t="s">
        <v>0</v>
      </c>
      <c r="H5" s="2" t="s">
        <v>1</v>
      </c>
      <c r="I5" s="2"/>
      <c r="J5" s="1" t="s">
        <v>0</v>
      </c>
      <c r="K5" s="2" t="s">
        <v>1</v>
      </c>
      <c r="M5" s="1" t="s">
        <v>0</v>
      </c>
      <c r="N5" s="2" t="s">
        <v>1</v>
      </c>
      <c r="Q5" s="1" t="s">
        <v>0</v>
      </c>
      <c r="R5" s="2" t="s">
        <v>1</v>
      </c>
      <c r="U5" s="1" t="s">
        <v>0</v>
      </c>
      <c r="V5" s="2" t="s">
        <v>1</v>
      </c>
      <c r="W5" s="2"/>
      <c r="X5" s="1" t="s">
        <v>0</v>
      </c>
      <c r="Y5" s="2" t="s">
        <v>1</v>
      </c>
    </row>
    <row r="6" spans="1:26" ht="15" x14ac:dyDescent="0.2">
      <c r="C6" s="3">
        <v>0.74709802631578948</v>
      </c>
      <c r="D6" s="4">
        <v>41.56666666666667</v>
      </c>
      <c r="E6" s="4"/>
      <c r="G6" s="3">
        <v>0.60003999999999991</v>
      </c>
      <c r="H6" s="4">
        <v>48.857720919864796</v>
      </c>
      <c r="I6" s="4"/>
      <c r="J6" s="3">
        <v>0.6069</v>
      </c>
      <c r="K6" s="4">
        <v>43.131250823664061</v>
      </c>
      <c r="M6" s="3">
        <v>0.58899999999999997</v>
      </c>
      <c r="N6" s="4">
        <v>140.4906</v>
      </c>
      <c r="P6" s="1" t="s">
        <v>20</v>
      </c>
      <c r="Q6" s="10">
        <v>0.72599999999999998</v>
      </c>
      <c r="R6" s="11">
        <v>138.29658492752699</v>
      </c>
      <c r="S6" s="3"/>
      <c r="T6" s="1" t="s">
        <v>25</v>
      </c>
      <c r="U6" s="10">
        <v>0.70440131076485202</v>
      </c>
      <c r="V6" s="11">
        <v>183.638443891419</v>
      </c>
      <c r="W6" s="1" t="s">
        <v>19</v>
      </c>
      <c r="X6" s="3">
        <v>0.71799999999999997</v>
      </c>
      <c r="Y6" s="4">
        <v>109.729345031143</v>
      </c>
      <c r="Z6" s="1" t="s">
        <v>52</v>
      </c>
    </row>
    <row r="7" spans="1:26" ht="15" x14ac:dyDescent="0.2">
      <c r="C7" s="3">
        <v>0.73764802631578941</v>
      </c>
      <c r="D7" s="4">
        <v>64.166666666666671</v>
      </c>
      <c r="E7" s="4"/>
      <c r="G7" s="3">
        <v>0.58170000000000011</v>
      </c>
      <c r="H7" s="4">
        <v>89.180348918231388</v>
      </c>
      <c r="I7" s="4"/>
      <c r="J7" s="3">
        <v>0.58489999999999998</v>
      </c>
      <c r="K7" s="4">
        <v>95.119090540168088</v>
      </c>
      <c r="M7" s="3">
        <v>0.55000000000000004</v>
      </c>
      <c r="N7" s="4">
        <v>324.30413333333337</v>
      </c>
      <c r="P7" s="1" t="s">
        <v>21</v>
      </c>
      <c r="Q7" s="10">
        <v>0.66959999999999997</v>
      </c>
      <c r="R7" s="11">
        <v>344.34425375750402</v>
      </c>
      <c r="S7" s="3"/>
      <c r="T7" s="1" t="s">
        <v>25</v>
      </c>
      <c r="U7" s="10">
        <v>0.69457100955439599</v>
      </c>
      <c r="V7" s="11">
        <v>199.78318894656101</v>
      </c>
      <c r="W7" s="1" t="s">
        <v>22</v>
      </c>
      <c r="X7" s="3">
        <v>0.74462777494580501</v>
      </c>
      <c r="Y7" s="4">
        <v>130.66</v>
      </c>
      <c r="Z7" s="1" t="s">
        <v>53</v>
      </c>
    </row>
    <row r="8" spans="1:26" ht="15" x14ac:dyDescent="0.2">
      <c r="C8" s="3">
        <v>0.74621986754966885</v>
      </c>
      <c r="D8" s="4">
        <v>85.3</v>
      </c>
      <c r="E8" s="4"/>
      <c r="G8" s="3">
        <v>0.56309999999999993</v>
      </c>
      <c r="H8" s="4">
        <v>169.6119562192213</v>
      </c>
      <c r="I8" s="4"/>
      <c r="J8" s="3">
        <v>0.55560000000000009</v>
      </c>
      <c r="K8" s="4">
        <v>268.67188928015099</v>
      </c>
      <c r="M8" s="3">
        <v>0.55100000000000005</v>
      </c>
      <c r="N8" s="4">
        <v>542.71280000000002</v>
      </c>
      <c r="P8" s="1" t="s">
        <v>20</v>
      </c>
      <c r="Q8" s="10">
        <v>0.64500000000000002</v>
      </c>
      <c r="R8" s="11">
        <v>603.15591927014702</v>
      </c>
      <c r="T8" s="1" t="s">
        <v>25</v>
      </c>
      <c r="U8" s="10">
        <v>0.69019600547457505</v>
      </c>
      <c r="V8" s="11">
        <v>342.59185738672397</v>
      </c>
      <c r="W8" s="1" t="s">
        <v>23</v>
      </c>
      <c r="X8" s="3">
        <v>0.72199999999999998</v>
      </c>
      <c r="Y8" s="4">
        <v>127.28</v>
      </c>
      <c r="Z8" s="1" t="s">
        <v>54</v>
      </c>
    </row>
    <row r="9" spans="1:26" ht="15" x14ac:dyDescent="0.2">
      <c r="C9" s="3">
        <v>0.70681346153846158</v>
      </c>
      <c r="D9" s="4">
        <v>127.76666666666667</v>
      </c>
      <c r="E9" s="4"/>
      <c r="G9" s="3">
        <v>0.55610000000000004</v>
      </c>
      <c r="H9" s="4">
        <v>254.06673726486079</v>
      </c>
      <c r="I9" s="4"/>
      <c r="J9" s="3">
        <v>0.53699999999999992</v>
      </c>
      <c r="K9" s="4">
        <v>490.45200496660186</v>
      </c>
      <c r="M9" s="3">
        <v>0.52300000000000002</v>
      </c>
      <c r="N9" s="4">
        <v>690.42823333333342</v>
      </c>
      <c r="Q9" s="3">
        <v>0.754</v>
      </c>
      <c r="R9" s="12">
        <v>22.5539159184783</v>
      </c>
      <c r="T9" s="1" t="s">
        <v>25</v>
      </c>
      <c r="U9" s="10">
        <v>0.69978708774769904</v>
      </c>
      <c r="V9" s="11">
        <v>358.33283984730201</v>
      </c>
      <c r="W9" s="1" t="s">
        <v>24</v>
      </c>
      <c r="X9" s="3">
        <v>0.66900000000000004</v>
      </c>
      <c r="Y9" s="4">
        <v>234.691140989405</v>
      </c>
      <c r="Z9" s="1" t="s">
        <v>55</v>
      </c>
    </row>
    <row r="10" spans="1:26" ht="15" x14ac:dyDescent="0.2">
      <c r="C10" s="3">
        <v>0.7137370967741935</v>
      </c>
      <c r="D10" s="4">
        <v>179</v>
      </c>
      <c r="E10" s="4"/>
      <c r="F10" s="17" t="s">
        <v>7</v>
      </c>
      <c r="G10" s="3">
        <v>0.56436010000000003</v>
      </c>
      <c r="H10" s="4">
        <v>74.749404486115239</v>
      </c>
      <c r="I10" s="4"/>
      <c r="J10" s="3">
        <v>0.51899999999999991</v>
      </c>
      <c r="K10" s="4">
        <v>1069.1793562958694</v>
      </c>
      <c r="T10" s="1" t="s">
        <v>25</v>
      </c>
      <c r="U10" s="10">
        <v>0.69396915437824602</v>
      </c>
      <c r="V10" s="11">
        <v>361.70354063805001</v>
      </c>
    </row>
    <row r="11" spans="1:26" ht="15" x14ac:dyDescent="0.2">
      <c r="C11" s="3">
        <v>0.73676986754966889</v>
      </c>
      <c r="D11" s="4">
        <v>168.66666666666666</v>
      </c>
      <c r="E11" s="4"/>
      <c r="F11" s="17"/>
      <c r="G11" s="3">
        <v>0.54421249999999999</v>
      </c>
      <c r="H11" s="4">
        <v>170.57151200561316</v>
      </c>
      <c r="I11" s="18" t="s">
        <v>7</v>
      </c>
      <c r="J11" s="3">
        <v>0.58184170000000002</v>
      </c>
      <c r="K11" s="4">
        <v>31.375621219500161</v>
      </c>
      <c r="U11" s="10">
        <v>0.68839196307925299</v>
      </c>
      <c r="V11" s="11">
        <v>541.80759160819503</v>
      </c>
    </row>
    <row r="12" spans="1:26" ht="15" x14ac:dyDescent="0.2">
      <c r="B12" s="17" t="s">
        <v>13</v>
      </c>
      <c r="C12" s="3">
        <v>0.70131082802547762</v>
      </c>
      <c r="D12" s="4">
        <v>167.79999999999998</v>
      </c>
      <c r="E12" s="4"/>
      <c r="F12" s="17"/>
      <c r="G12" s="3">
        <v>0.53801279999999996</v>
      </c>
      <c r="H12" s="4">
        <v>243.0308281000961</v>
      </c>
      <c r="I12" s="18"/>
      <c r="J12" s="3">
        <v>0.56592280000000006</v>
      </c>
      <c r="K12" s="4">
        <v>97.404189695901721</v>
      </c>
      <c r="T12" s="1" t="s">
        <v>25</v>
      </c>
      <c r="U12" s="10">
        <v>0.66829000019583096</v>
      </c>
      <c r="V12" s="11">
        <v>544.04752303641499</v>
      </c>
    </row>
    <row r="13" spans="1:26" ht="15" x14ac:dyDescent="0.2">
      <c r="B13" s="17"/>
      <c r="C13" s="3">
        <v>0.68376320754716979</v>
      </c>
      <c r="D13" s="4">
        <v>256.40000000000003</v>
      </c>
      <c r="E13" s="4"/>
      <c r="F13" s="17" t="s">
        <v>8</v>
      </c>
      <c r="G13" s="3">
        <v>0.5684975000000001</v>
      </c>
      <c r="H13" s="4">
        <v>46.14122371339392</v>
      </c>
      <c r="I13" s="18"/>
      <c r="J13" s="3">
        <v>0.54271699999999989</v>
      </c>
      <c r="K13" s="4">
        <v>276.90631944414196</v>
      </c>
      <c r="T13" s="1" t="s">
        <v>25</v>
      </c>
      <c r="U13" s="10">
        <v>0.69958646935564905</v>
      </c>
      <c r="V13" s="11">
        <v>546.08883435279904</v>
      </c>
    </row>
    <row r="14" spans="1:26" ht="15" x14ac:dyDescent="0.2">
      <c r="B14" s="17"/>
      <c r="C14" s="3">
        <v>0.69186082802547766</v>
      </c>
      <c r="D14" s="4">
        <v>339.83333333333331</v>
      </c>
      <c r="E14" s="4"/>
      <c r="F14" s="17"/>
      <c r="G14" s="3">
        <v>0.55777290000000002</v>
      </c>
      <c r="H14" s="4">
        <v>85.016950430165508</v>
      </c>
      <c r="I14" s="18"/>
      <c r="J14" s="3">
        <v>0.52510780000000001</v>
      </c>
      <c r="K14" s="4">
        <v>442.36676079952889</v>
      </c>
      <c r="T14" s="1" t="s">
        <v>25</v>
      </c>
      <c r="U14" s="10">
        <v>0.68153081407113902</v>
      </c>
      <c r="V14" s="11">
        <v>548.13780483812502</v>
      </c>
    </row>
    <row r="15" spans="1:26" ht="15" x14ac:dyDescent="0.2">
      <c r="B15" s="17" t="s">
        <v>14</v>
      </c>
      <c r="C15" s="3">
        <v>0.70006346153846155</v>
      </c>
      <c r="D15" s="4">
        <v>142.13333333333333</v>
      </c>
      <c r="E15" s="4"/>
      <c r="F15" s="17"/>
      <c r="G15" s="3">
        <v>0.5420503000000001</v>
      </c>
      <c r="H15" s="4">
        <v>158.20857173172686</v>
      </c>
      <c r="I15" s="18"/>
      <c r="J15" s="3">
        <v>0.51011040000000007</v>
      </c>
      <c r="K15" s="4">
        <v>1189.8284139105133</v>
      </c>
      <c r="P15" s="3"/>
      <c r="T15" s="1" t="s">
        <v>25</v>
      </c>
      <c r="U15" s="10">
        <v>0.66066650129792603</v>
      </c>
      <c r="V15" s="11">
        <v>567.99056386922496</v>
      </c>
    </row>
    <row r="16" spans="1:26" ht="15" x14ac:dyDescent="0.2">
      <c r="B16" s="17"/>
      <c r="C16" s="3">
        <v>0.68241320754716983</v>
      </c>
      <c r="D16" s="4">
        <v>236.26666666666665</v>
      </c>
      <c r="E16" s="4"/>
      <c r="F16" s="17"/>
      <c r="G16" s="3">
        <v>0.53382989999999997</v>
      </c>
      <c r="H16" s="4">
        <v>231.4672437502762</v>
      </c>
      <c r="I16" s="19" t="s">
        <v>9</v>
      </c>
      <c r="J16" s="3">
        <v>0.59354339999999994</v>
      </c>
      <c r="K16" s="4">
        <v>29.622624541932819</v>
      </c>
      <c r="T16" s="1" t="s">
        <v>25</v>
      </c>
      <c r="U16" s="10">
        <v>0.68747494989979896</v>
      </c>
      <c r="V16" s="11">
        <v>353.455453844727</v>
      </c>
    </row>
    <row r="17" spans="2:22" ht="15" x14ac:dyDescent="0.2">
      <c r="B17" s="17"/>
      <c r="C17" s="3">
        <v>0.68237784810126578</v>
      </c>
      <c r="D17" s="4">
        <v>365.5333333333333</v>
      </c>
      <c r="E17" s="4"/>
      <c r="I17" s="19"/>
      <c r="J17" s="3">
        <v>0.57354109999999991</v>
      </c>
      <c r="K17" s="4">
        <v>59.576357371620936</v>
      </c>
      <c r="P17" s="3"/>
      <c r="T17" s="1" t="s">
        <v>25</v>
      </c>
      <c r="U17" s="10">
        <v>0.690480961923847</v>
      </c>
      <c r="V17" s="11">
        <v>535.39692591679</v>
      </c>
    </row>
    <row r="18" spans="2:22" ht="15" x14ac:dyDescent="0.2">
      <c r="B18" s="17" t="s">
        <v>15</v>
      </c>
      <c r="C18" s="3">
        <v>0.67701320754716976</v>
      </c>
      <c r="D18" s="4">
        <v>202</v>
      </c>
      <c r="E18" s="4"/>
      <c r="I18" s="19"/>
      <c r="J18" s="3">
        <v>0.55688810000000011</v>
      </c>
      <c r="K18" s="4">
        <v>101.09542036822756</v>
      </c>
      <c r="T18" s="1" t="s">
        <v>25</v>
      </c>
      <c r="U18" s="10">
        <v>0.68747494989979896</v>
      </c>
      <c r="V18" s="11">
        <v>535.39692591679</v>
      </c>
    </row>
    <row r="19" spans="2:22" x14ac:dyDescent="0.2">
      <c r="B19" s="17"/>
      <c r="C19" s="3">
        <v>0.67967784810126575</v>
      </c>
      <c r="D19" s="4">
        <v>293.59999999999997</v>
      </c>
      <c r="E19" s="4"/>
      <c r="I19" s="19"/>
      <c r="J19" s="3">
        <v>0.5294300999999999</v>
      </c>
      <c r="K19" s="4">
        <v>403.57435509373192</v>
      </c>
    </row>
    <row r="20" spans="2:22" x14ac:dyDescent="0.2">
      <c r="B20" s="17"/>
      <c r="C20" s="3">
        <v>0.65973385093167691</v>
      </c>
      <c r="D20" s="4">
        <v>465.63333333333338</v>
      </c>
      <c r="E20" s="4"/>
      <c r="I20" s="20" t="s">
        <v>10</v>
      </c>
      <c r="J20" s="3">
        <v>0.59322720000000007</v>
      </c>
      <c r="K20" s="4">
        <v>31.411749374350347</v>
      </c>
    </row>
    <row r="21" spans="2:22" x14ac:dyDescent="0.2">
      <c r="E21" s="4"/>
      <c r="I21" s="20"/>
      <c r="J21" s="3">
        <v>0.5727989</v>
      </c>
      <c r="K21" s="4">
        <v>75.24511225341422</v>
      </c>
    </row>
    <row r="22" spans="2:22" x14ac:dyDescent="0.2">
      <c r="E22" s="4"/>
      <c r="I22" s="20"/>
      <c r="J22" s="3">
        <v>0.54122300000000001</v>
      </c>
      <c r="K22" s="4">
        <v>207.86505950658372</v>
      </c>
    </row>
    <row r="23" spans="2:22" x14ac:dyDescent="0.2">
      <c r="E23" s="4"/>
      <c r="I23" s="8" t="s">
        <v>11</v>
      </c>
      <c r="J23" s="5">
        <v>0.5536989000000001</v>
      </c>
      <c r="K23" s="6">
        <v>392.68339364414959</v>
      </c>
    </row>
    <row r="24" spans="2:22" x14ac:dyDescent="0.2">
      <c r="E24" s="4"/>
      <c r="I24" s="8" t="s">
        <v>12</v>
      </c>
      <c r="J24" s="5">
        <v>0.53618999999999994</v>
      </c>
      <c r="K24" s="6">
        <v>440.94205340903108</v>
      </c>
    </row>
    <row r="25" spans="2:22" x14ac:dyDescent="0.2">
      <c r="E25" s="4"/>
    </row>
    <row r="26" spans="2:22" x14ac:dyDescent="0.2">
      <c r="F26" s="1" t="s">
        <v>38</v>
      </c>
    </row>
    <row r="28" spans="2:22" x14ac:dyDescent="0.2">
      <c r="B28" s="1" t="s">
        <v>16</v>
      </c>
      <c r="G28" s="1" t="s">
        <v>39</v>
      </c>
      <c r="H28" s="1" t="s">
        <v>40</v>
      </c>
    </row>
    <row r="29" spans="2:22" x14ac:dyDescent="0.2">
      <c r="B29" s="1" t="s">
        <v>33</v>
      </c>
      <c r="C29" s="1" t="s">
        <v>0</v>
      </c>
      <c r="E29" s="1" t="s">
        <v>51</v>
      </c>
      <c r="G29" s="1" t="s">
        <v>33</v>
      </c>
      <c r="H29" s="1" t="s">
        <v>33</v>
      </c>
      <c r="I29" s="1" t="s">
        <v>0</v>
      </c>
    </row>
    <row r="30" spans="2:22" x14ac:dyDescent="0.2">
      <c r="B30" s="1">
        <v>10</v>
      </c>
      <c r="C30" s="3">
        <v>0.81924181841439558</v>
      </c>
      <c r="F30" s="1" t="s">
        <v>41</v>
      </c>
      <c r="G30" s="1">
        <v>1755.14</v>
      </c>
      <c r="H30" s="1">
        <v>2894.2094910507408</v>
      </c>
      <c r="I30" s="1">
        <v>0.57130000000000003</v>
      </c>
    </row>
    <row r="31" spans="2:22" x14ac:dyDescent="0.2">
      <c r="B31" s="1">
        <v>50</v>
      </c>
      <c r="C31" s="3">
        <v>0.7814156374290977</v>
      </c>
      <c r="F31" s="1" t="s">
        <v>42</v>
      </c>
      <c r="G31" s="1">
        <v>1881.5500475666647</v>
      </c>
      <c r="H31" s="1">
        <v>2522.94</v>
      </c>
      <c r="I31" s="1">
        <v>0.58525880721517098</v>
      </c>
    </row>
    <row r="32" spans="2:22" x14ac:dyDescent="0.2">
      <c r="B32" s="1">
        <v>120</v>
      </c>
      <c r="C32" s="3">
        <v>0.75557095867101443</v>
      </c>
      <c r="F32" s="1" t="s">
        <v>43</v>
      </c>
      <c r="G32" s="1">
        <v>51.729219139999998</v>
      </c>
      <c r="H32" s="1">
        <v>60.699599790000001</v>
      </c>
      <c r="I32" s="1">
        <v>0.74292637369096792</v>
      </c>
    </row>
    <row r="33" spans="2:9" x14ac:dyDescent="0.2">
      <c r="B33" s="1">
        <v>500</v>
      </c>
      <c r="C33" s="3">
        <v>0.7033095602133399</v>
      </c>
      <c r="F33" s="1" t="s">
        <v>44</v>
      </c>
      <c r="G33" s="1">
        <v>267.83433100000002</v>
      </c>
      <c r="H33" s="1">
        <v>514.786698</v>
      </c>
      <c r="I33" s="1">
        <f>'[1]Test data'!$K$39</f>
        <v>0.67357092406107033</v>
      </c>
    </row>
    <row r="34" spans="2:9" x14ac:dyDescent="0.2">
      <c r="B34" s="1">
        <v>800</v>
      </c>
      <c r="C34" s="3">
        <v>0.68283802212353317</v>
      </c>
      <c r="F34" s="1" t="s">
        <v>45</v>
      </c>
      <c r="G34" s="1">
        <v>1301.111089</v>
      </c>
      <c r="H34" s="1">
        <v>1227.6744289999999</v>
      </c>
      <c r="I34" s="1">
        <v>0.63042300000000007</v>
      </c>
    </row>
    <row r="35" spans="2:9" ht="15" x14ac:dyDescent="0.25">
      <c r="B35" s="1">
        <v>1000</v>
      </c>
      <c r="C35" s="3">
        <v>0.67247557007635184</v>
      </c>
      <c r="E35">
        <v>14</v>
      </c>
      <c r="F35" s="1" t="s">
        <v>46</v>
      </c>
      <c r="G35" s="1">
        <v>1299</v>
      </c>
      <c r="H35" s="1">
        <v>713.3</v>
      </c>
      <c r="I35" s="1">
        <v>0.66960000000000008</v>
      </c>
    </row>
    <row r="36" spans="2:9" ht="15" x14ac:dyDescent="0.25">
      <c r="B36" s="1">
        <v>3000</v>
      </c>
      <c r="C36" s="3">
        <v>0.6147040498811448</v>
      </c>
      <c r="E36">
        <v>1.8</v>
      </c>
      <c r="F36" s="1" t="s">
        <v>47</v>
      </c>
      <c r="G36" s="1">
        <v>804.5</v>
      </c>
      <c r="H36" s="1">
        <v>649</v>
      </c>
      <c r="I36" s="1">
        <v>0.65785617852167311</v>
      </c>
    </row>
    <row r="37" spans="2:9" ht="15" x14ac:dyDescent="0.25">
      <c r="B37" s="1">
        <v>5000</v>
      </c>
      <c r="C37" s="3">
        <v>0.58355699465599464</v>
      </c>
      <c r="E37">
        <v>3.7</v>
      </c>
      <c r="F37" s="1" t="s">
        <v>48</v>
      </c>
      <c r="G37" s="1">
        <v>1894.3944482807162</v>
      </c>
      <c r="H37" s="1">
        <v>1501.7</v>
      </c>
      <c r="I37" s="1">
        <v>0.62901899999999999</v>
      </c>
    </row>
    <row r="38" spans="2:9" ht="15" x14ac:dyDescent="0.25">
      <c r="B38" s="1">
        <v>8000</v>
      </c>
      <c r="C38" s="3">
        <v>0.55216994649599993</v>
      </c>
      <c r="E38">
        <v>3.6</v>
      </c>
      <c r="F38" s="1" t="s">
        <v>49</v>
      </c>
      <c r="G38" s="1">
        <v>1299.6873421956823</v>
      </c>
      <c r="H38" s="1">
        <v>684.9</v>
      </c>
      <c r="I38" s="1">
        <v>0.65929913352994496</v>
      </c>
    </row>
    <row r="39" spans="2:9" ht="15" x14ac:dyDescent="0.25">
      <c r="B39" s="1">
        <v>15000</v>
      </c>
      <c r="C39" s="3">
        <v>0.5056740024408175</v>
      </c>
      <c r="E39">
        <v>3.2</v>
      </c>
      <c r="F39" s="1" t="s">
        <v>50</v>
      </c>
      <c r="G39" s="1">
        <v>1294.8</v>
      </c>
      <c r="H39" s="1">
        <v>2056.9</v>
      </c>
      <c r="I39" s="1">
        <v>0.59410602740333407</v>
      </c>
    </row>
    <row r="40" spans="2:9" x14ac:dyDescent="0.2">
      <c r="B40" s="1">
        <v>20000</v>
      </c>
      <c r="C40" s="3">
        <v>0.48251703722646883</v>
      </c>
    </row>
    <row r="41" spans="2:9" x14ac:dyDescent="0.2">
      <c r="B41" s="1">
        <v>35000</v>
      </c>
      <c r="C41" s="3">
        <v>0.43376972706672989</v>
      </c>
    </row>
    <row r="42" spans="2:9" x14ac:dyDescent="0.2">
      <c r="C42" s="3"/>
    </row>
    <row r="43" spans="2:9" x14ac:dyDescent="0.2">
      <c r="C43" s="3"/>
    </row>
    <row r="44" spans="2:9" x14ac:dyDescent="0.2">
      <c r="E44" s="4"/>
    </row>
    <row r="45" spans="2:9" x14ac:dyDescent="0.2">
      <c r="E45" s="4"/>
    </row>
    <row r="46" spans="2:9" x14ac:dyDescent="0.2">
      <c r="E46" s="4"/>
    </row>
    <row r="47" spans="2:9" ht="15" x14ac:dyDescent="0.25">
      <c r="B47" t="s">
        <v>26</v>
      </c>
      <c r="C47"/>
      <c r="D47" t="s">
        <v>27</v>
      </c>
      <c r="E47" t="s">
        <v>28</v>
      </c>
      <c r="F47"/>
      <c r="G47"/>
    </row>
    <row r="48" spans="2:9" ht="15" x14ac:dyDescent="0.25">
      <c r="B48"/>
      <c r="C48"/>
      <c r="D48" s="13" t="s">
        <v>29</v>
      </c>
      <c r="E48" t="s">
        <v>30</v>
      </c>
      <c r="F48" t="s">
        <v>31</v>
      </c>
      <c r="G48"/>
    </row>
    <row r="49" spans="2:11" ht="15" x14ac:dyDescent="0.25">
      <c r="B49"/>
      <c r="C49" s="14" t="s">
        <v>32</v>
      </c>
      <c r="D49">
        <v>0.92789999999999995</v>
      </c>
      <c r="E49">
        <v>-6.5000000000000002E-2</v>
      </c>
      <c r="F49">
        <v>0.18559999999999999</v>
      </c>
      <c r="G49"/>
    </row>
    <row r="50" spans="2:11" ht="15" x14ac:dyDescent="0.25">
      <c r="B50"/>
      <c r="C50" t="s">
        <v>33</v>
      </c>
      <c r="D50">
        <f>D49</f>
        <v>0.92789999999999995</v>
      </c>
      <c r="E50">
        <v>-7.0870000000000002E-2</v>
      </c>
      <c r="F50">
        <f>F49</f>
        <v>0.18559999999999999</v>
      </c>
      <c r="G50"/>
    </row>
    <row r="51" spans="2:11" ht="15" x14ac:dyDescent="0.25">
      <c r="B51"/>
      <c r="C51"/>
      <c r="D51"/>
      <c r="E51"/>
      <c r="F51"/>
      <c r="G51"/>
    </row>
    <row r="52" spans="2:11" ht="15" x14ac:dyDescent="0.25">
      <c r="B52" t="s">
        <v>34</v>
      </c>
      <c r="C52"/>
      <c r="D52" t="s">
        <v>27</v>
      </c>
      <c r="E52" t="s">
        <v>28</v>
      </c>
      <c r="F52"/>
      <c r="G52"/>
    </row>
    <row r="53" spans="2:11" ht="15" x14ac:dyDescent="0.25">
      <c r="B53"/>
      <c r="C53"/>
      <c r="D53" s="14" t="s">
        <v>35</v>
      </c>
      <c r="E53" t="s">
        <v>30</v>
      </c>
      <c r="F53" t="s">
        <v>31</v>
      </c>
      <c r="G53"/>
    </row>
    <row r="54" spans="2:11" ht="15" x14ac:dyDescent="0.25">
      <c r="B54"/>
      <c r="C54" t="s">
        <v>33</v>
      </c>
      <c r="D54">
        <f>D50-0.0319</f>
        <v>0.89599999999999991</v>
      </c>
      <c r="E54">
        <f>E50</f>
        <v>-7.0870000000000002E-2</v>
      </c>
      <c r="F54">
        <f>F50</f>
        <v>0.18559999999999999</v>
      </c>
      <c r="G54"/>
    </row>
    <row r="55" spans="2:11" ht="15" x14ac:dyDescent="0.25">
      <c r="B55"/>
      <c r="C55"/>
      <c r="D55"/>
      <c r="E55"/>
      <c r="F55"/>
      <c r="G55"/>
    </row>
    <row r="56" spans="2:11" ht="15" x14ac:dyDescent="0.25">
      <c r="B56" t="s">
        <v>56</v>
      </c>
      <c r="C56" t="s">
        <v>36</v>
      </c>
      <c r="D56"/>
      <c r="E56"/>
      <c r="F56" t="s">
        <v>37</v>
      </c>
      <c r="G56" t="s">
        <v>36</v>
      </c>
      <c r="J56"/>
      <c r="K56"/>
    </row>
    <row r="57" spans="2:11" ht="15" x14ac:dyDescent="0.25">
      <c r="B57" t="s">
        <v>33</v>
      </c>
      <c r="C57" t="s">
        <v>0</v>
      </c>
      <c r="D57"/>
      <c r="E57"/>
      <c r="F57" t="s">
        <v>33</v>
      </c>
      <c r="G57" t="s">
        <v>0</v>
      </c>
      <c r="J57"/>
      <c r="K57"/>
    </row>
    <row r="58" spans="2:11" ht="15" x14ac:dyDescent="0.25">
      <c r="B58">
        <v>15</v>
      </c>
      <c r="C58">
        <f>$D$50+$E$50*B58^$F$50</f>
        <v>0.81074927774542171</v>
      </c>
      <c r="D58"/>
      <c r="E58"/>
      <c r="F58">
        <v>15</v>
      </c>
      <c r="G58">
        <f>$D$54+$E$54*F58^$F$54</f>
        <v>0.77884927774542168</v>
      </c>
      <c r="J58"/>
    </row>
    <row r="59" spans="2:11" ht="15" x14ac:dyDescent="0.25">
      <c r="B59">
        <v>50</v>
      </c>
      <c r="C59">
        <f t="shared" ref="C59:C69" si="0">$D$50+$E$50*B59^$F$50</f>
        <v>0.7814156374290977</v>
      </c>
      <c r="D59"/>
      <c r="E59"/>
      <c r="F59">
        <v>50</v>
      </c>
      <c r="G59">
        <f t="shared" ref="G59:G69" si="1">$D$54+$E$54*F59^$F$54</f>
        <v>0.74951563742909766</v>
      </c>
      <c r="J59"/>
    </row>
    <row r="60" spans="2:11" ht="15" x14ac:dyDescent="0.25">
      <c r="B60">
        <v>120</v>
      </c>
      <c r="C60">
        <f t="shared" si="0"/>
        <v>0.75557095867101443</v>
      </c>
      <c r="D60"/>
      <c r="E60"/>
      <c r="F60">
        <v>120</v>
      </c>
      <c r="G60">
        <f t="shared" si="1"/>
        <v>0.72367095867101439</v>
      </c>
      <c r="J60"/>
    </row>
    <row r="61" spans="2:11" ht="15" x14ac:dyDescent="0.25">
      <c r="B61">
        <v>500</v>
      </c>
      <c r="C61">
        <f t="shared" si="0"/>
        <v>0.7033095602133399</v>
      </c>
      <c r="D61"/>
      <c r="E61"/>
      <c r="F61">
        <v>500</v>
      </c>
      <c r="G61">
        <f t="shared" si="1"/>
        <v>0.67140956021333986</v>
      </c>
      <c r="J61"/>
    </row>
    <row r="62" spans="2:11" ht="15" x14ac:dyDescent="0.25">
      <c r="B62">
        <v>800</v>
      </c>
      <c r="C62">
        <f t="shared" si="0"/>
        <v>0.68283802212353317</v>
      </c>
      <c r="D62"/>
      <c r="E62"/>
      <c r="F62">
        <v>800</v>
      </c>
      <c r="G62">
        <f t="shared" si="1"/>
        <v>0.65093802212353313</v>
      </c>
      <c r="J62"/>
    </row>
    <row r="63" spans="2:11" ht="15" x14ac:dyDescent="0.25">
      <c r="B63">
        <v>1000</v>
      </c>
      <c r="C63">
        <f t="shared" si="0"/>
        <v>0.67247557007635184</v>
      </c>
      <c r="D63"/>
      <c r="E63"/>
      <c r="F63">
        <v>1000</v>
      </c>
      <c r="G63">
        <f t="shared" si="1"/>
        <v>0.6405755700763518</v>
      </c>
      <c r="J63"/>
    </row>
    <row r="64" spans="2:11" ht="15" x14ac:dyDescent="0.25">
      <c r="B64">
        <v>3000</v>
      </c>
      <c r="C64">
        <f t="shared" si="0"/>
        <v>0.6147040498811448</v>
      </c>
      <c r="D64"/>
      <c r="E64"/>
      <c r="F64">
        <v>3000</v>
      </c>
      <c r="G64">
        <f t="shared" si="1"/>
        <v>0.58280404988114476</v>
      </c>
      <c r="J64"/>
    </row>
    <row r="65" spans="2:10" ht="15" x14ac:dyDescent="0.25">
      <c r="B65">
        <v>5000</v>
      </c>
      <c r="C65">
        <f t="shared" si="0"/>
        <v>0.58355699465599464</v>
      </c>
      <c r="D65"/>
      <c r="E65"/>
      <c r="F65">
        <v>5000</v>
      </c>
      <c r="G65">
        <f t="shared" si="1"/>
        <v>0.5516569946559946</v>
      </c>
      <c r="J65"/>
    </row>
    <row r="66" spans="2:10" ht="15" x14ac:dyDescent="0.25">
      <c r="B66">
        <v>8000</v>
      </c>
      <c r="C66">
        <f t="shared" si="0"/>
        <v>0.55216994649599993</v>
      </c>
      <c r="D66"/>
      <c r="E66"/>
      <c r="F66">
        <v>8000</v>
      </c>
      <c r="G66">
        <f t="shared" si="1"/>
        <v>0.52026994649599989</v>
      </c>
      <c r="J66"/>
    </row>
    <row r="67" spans="2:10" ht="15" x14ac:dyDescent="0.25">
      <c r="B67">
        <v>15000</v>
      </c>
      <c r="C67">
        <f t="shared" si="0"/>
        <v>0.5056740024408175</v>
      </c>
      <c r="D67"/>
      <c r="E67"/>
      <c r="F67">
        <v>15000</v>
      </c>
      <c r="G67">
        <f t="shared" si="1"/>
        <v>0.47377400244081741</v>
      </c>
      <c r="J67"/>
    </row>
    <row r="68" spans="2:10" ht="15" x14ac:dyDescent="0.25">
      <c r="B68">
        <v>20000</v>
      </c>
      <c r="C68">
        <f t="shared" si="0"/>
        <v>0.48251703722646883</v>
      </c>
      <c r="D68"/>
      <c r="E68"/>
      <c r="F68">
        <v>20000</v>
      </c>
      <c r="G68">
        <f t="shared" si="1"/>
        <v>0.45061703722646879</v>
      </c>
      <c r="J68"/>
    </row>
    <row r="69" spans="2:10" ht="15" x14ac:dyDescent="0.25">
      <c r="B69">
        <v>35000</v>
      </c>
      <c r="C69">
        <f t="shared" si="0"/>
        <v>0.43376972706672989</v>
      </c>
      <c r="D69"/>
      <c r="E69"/>
      <c r="F69">
        <v>35000</v>
      </c>
      <c r="G69">
        <f t="shared" si="1"/>
        <v>0.40186972706672985</v>
      </c>
      <c r="J69"/>
    </row>
  </sheetData>
  <mergeCells count="17">
    <mergeCell ref="M3:N3"/>
    <mergeCell ref="M4:N4"/>
    <mergeCell ref="G3:K3"/>
    <mergeCell ref="G4:H4"/>
    <mergeCell ref="J4:K4"/>
    <mergeCell ref="U4:V4"/>
    <mergeCell ref="X4:Y4"/>
    <mergeCell ref="U3:Y3"/>
    <mergeCell ref="Q4:R4"/>
    <mergeCell ref="B12:B14"/>
    <mergeCell ref="B15:B17"/>
    <mergeCell ref="B18:B20"/>
    <mergeCell ref="F10:F12"/>
    <mergeCell ref="F13:F16"/>
    <mergeCell ref="I11:I15"/>
    <mergeCell ref="I16:I19"/>
    <mergeCell ref="I20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Data</vt:lpstr>
      <vt:lpstr>Figure 02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Borges F.J.</dc:creator>
  <cp:lastModifiedBy>Ing. Álvarez</cp:lastModifiedBy>
  <cp:lastPrinted>2019-07-01T09:27:02Z</cp:lastPrinted>
  <dcterms:created xsi:type="dcterms:W3CDTF">2017-05-16T17:15:22Z</dcterms:created>
  <dcterms:modified xsi:type="dcterms:W3CDTF">2020-01-20T06:41:30Z</dcterms:modified>
</cp:coreProperties>
</file>