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C759FAED-68FC-4617-A649-912C64628A34}" xr6:coauthVersionLast="44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5" i="1" l="1"/>
  <c r="AW6" i="1"/>
  <c r="AW7" i="1"/>
  <c r="AW8" i="1"/>
  <c r="AW9" i="1"/>
  <c r="AW10" i="1"/>
  <c r="AT6" i="1"/>
  <c r="AT7" i="1"/>
  <c r="AT8" i="1"/>
  <c r="AT9" i="1"/>
  <c r="AT10" i="1"/>
  <c r="AT5" i="1"/>
  <c r="AK5" i="1"/>
  <c r="AK6" i="1"/>
  <c r="AN6" i="1"/>
  <c r="AK7" i="1"/>
  <c r="AN7" i="1"/>
  <c r="AK8" i="1"/>
  <c r="AN8" i="1"/>
  <c r="AK9" i="1"/>
  <c r="AN9" i="1"/>
  <c r="AK10" i="1"/>
  <c r="AN10" i="1"/>
  <c r="AN5" i="1"/>
  <c r="AB5" i="1"/>
  <c r="AB6" i="1"/>
  <c r="AE6" i="1"/>
  <c r="AB7" i="1"/>
  <c r="AE7" i="1"/>
  <c r="AB8" i="1"/>
  <c r="AE8" i="1"/>
  <c r="AB9" i="1"/>
  <c r="AE9" i="1"/>
  <c r="AB10" i="1"/>
  <c r="AE10" i="1"/>
  <c r="AE5" i="1"/>
  <c r="E6" i="1"/>
  <c r="F6" i="1" s="1"/>
  <c r="E7" i="1"/>
  <c r="F7" i="1" s="1"/>
  <c r="E8" i="1"/>
  <c r="F8" i="1" s="1"/>
  <c r="E9" i="1"/>
  <c r="E10" i="1"/>
  <c r="F10" i="1" s="1"/>
  <c r="E5" i="1"/>
  <c r="F5" i="1" s="1"/>
  <c r="B6" i="1"/>
  <c r="C6" i="1" s="1"/>
  <c r="B7" i="1"/>
  <c r="B8" i="1"/>
  <c r="C8" i="1" s="1"/>
  <c r="B9" i="1"/>
  <c r="B10" i="1"/>
  <c r="C10" i="1" s="1"/>
  <c r="B5" i="1"/>
  <c r="L5" i="1"/>
  <c r="K5" i="1"/>
  <c r="H6" i="1" l="1"/>
  <c r="BA10" i="1"/>
  <c r="C5" i="1"/>
  <c r="H5" i="1" s="1"/>
  <c r="C9" i="1"/>
  <c r="H8" i="1"/>
  <c r="AR10" i="1"/>
  <c r="C7" i="1"/>
  <c r="H7" i="1" s="1"/>
  <c r="F9" i="1"/>
  <c r="H9" i="1" l="1"/>
  <c r="K6" i="1"/>
  <c r="K7" i="1"/>
  <c r="K8" i="1"/>
  <c r="K9" i="1"/>
  <c r="K10" i="1"/>
  <c r="L8" i="1" l="1"/>
  <c r="L7" i="1"/>
  <c r="L10" i="1"/>
  <c r="AC10" i="1"/>
  <c r="AL10" i="1"/>
  <c r="AU10" i="1"/>
  <c r="L6" i="1"/>
  <c r="L9" i="1"/>
  <c r="AL9" i="1"/>
  <c r="AC9" i="1"/>
  <c r="AU9" i="1"/>
  <c r="W6" i="1"/>
  <c r="X6" i="1" s="1"/>
  <c r="W7" i="1"/>
  <c r="X7" i="1" s="1"/>
  <c r="W8" i="1"/>
  <c r="X8" i="1" s="1"/>
  <c r="W5" i="1"/>
  <c r="X5" i="1" s="1"/>
  <c r="T6" i="1"/>
  <c r="AC6" i="1" s="1"/>
  <c r="T7" i="1"/>
  <c r="AC7" i="1" s="1"/>
  <c r="T8" i="1"/>
  <c r="T5" i="1"/>
  <c r="Z8" i="1" l="1"/>
  <c r="U8" i="1"/>
  <c r="AD8" i="1" s="1"/>
  <c r="AD9" i="1"/>
  <c r="AM9" i="1"/>
  <c r="AV9" i="1"/>
  <c r="AD10" i="1"/>
  <c r="AM10" i="1"/>
  <c r="AV10" i="1"/>
  <c r="AV8" i="1"/>
  <c r="AM8" i="1"/>
  <c r="Z7" i="1"/>
  <c r="U7" i="1"/>
  <c r="AM7" i="1" s="1"/>
  <c r="AU7" i="1"/>
  <c r="AL8" i="1"/>
  <c r="Z6" i="1"/>
  <c r="U6" i="1"/>
  <c r="AM6" i="1" s="1"/>
  <c r="AU6" i="1"/>
  <c r="AC8" i="1"/>
  <c r="Z5" i="1"/>
  <c r="U5" i="1"/>
  <c r="AU5" i="1"/>
  <c r="AL5" i="1"/>
  <c r="AC5" i="1"/>
  <c r="AL6" i="1"/>
  <c r="AL7" i="1"/>
  <c r="AU8" i="1"/>
  <c r="AD7" i="1" l="1"/>
  <c r="AV7" i="1"/>
  <c r="AV6" i="1"/>
  <c r="AD5" i="1"/>
  <c r="AM5" i="1"/>
  <c r="AV5" i="1"/>
  <c r="AD6" i="1"/>
  <c r="N6" i="1"/>
  <c r="N7" i="1"/>
  <c r="N8" i="1"/>
  <c r="N9" i="1"/>
  <c r="N10" i="1"/>
  <c r="N5" i="1"/>
  <c r="O9" i="1" l="1"/>
  <c r="AF9" i="1"/>
  <c r="AX9" i="1"/>
  <c r="AO9" i="1"/>
  <c r="O8" i="1"/>
  <c r="AO8" i="1"/>
  <c r="AF8" i="1"/>
  <c r="AX8" i="1"/>
  <c r="O7" i="1"/>
  <c r="AX7" i="1"/>
  <c r="AO7" i="1"/>
  <c r="AF7" i="1"/>
  <c r="O5" i="1"/>
  <c r="AO5" i="1"/>
  <c r="AF5" i="1"/>
  <c r="AX5" i="1"/>
  <c r="Q5" i="1"/>
  <c r="O10" i="1"/>
  <c r="AF10" i="1"/>
  <c r="AO10" i="1"/>
  <c r="AX10" i="1"/>
  <c r="O6" i="1"/>
  <c r="AX6" i="1"/>
  <c r="AO6" i="1"/>
  <c r="AF6" i="1"/>
  <c r="Q6" i="1"/>
  <c r="Q7" i="1"/>
  <c r="Q8" i="1"/>
  <c r="AG9" i="1" l="1"/>
  <c r="Q9" i="1"/>
  <c r="BA7" i="1"/>
  <c r="AR7" i="1"/>
  <c r="AR5" i="1"/>
  <c r="BA5" i="1"/>
  <c r="AP5" i="1"/>
  <c r="AG5" i="1"/>
  <c r="AI5" i="1" s="1"/>
  <c r="AY5" i="1"/>
  <c r="AY7" i="1"/>
  <c r="AP7" i="1"/>
  <c r="AG7" i="1"/>
  <c r="AI7" i="1" s="1"/>
  <c r="AY8" i="1"/>
  <c r="AP8" i="1"/>
  <c r="AG8" i="1"/>
  <c r="AI8" i="1" s="1"/>
  <c r="AY9" i="1"/>
  <c r="AP9" i="1"/>
  <c r="AR8" i="1"/>
  <c r="BA8" i="1"/>
  <c r="BA6" i="1"/>
  <c r="AR6" i="1"/>
  <c r="AG6" i="1"/>
  <c r="AI6" i="1" s="1"/>
  <c r="AY6" i="1"/>
  <c r="AP6" i="1"/>
  <c r="AP10" i="1"/>
  <c r="AY10" i="1"/>
  <c r="AG10" i="1"/>
  <c r="AR9" i="1" l="1"/>
  <c r="BA9" i="1"/>
</calcChain>
</file>

<file path=xl/sharedStrings.xml><?xml version="1.0" encoding="utf-8"?>
<sst xmlns="http://schemas.openxmlformats.org/spreadsheetml/2006/main" count="70" uniqueCount="18">
  <si>
    <t>1h</t>
  </si>
  <si>
    <t>No Ag</t>
  </si>
  <si>
    <t>% Killing</t>
  </si>
  <si>
    <t>Ag</t>
  </si>
  <si>
    <r>
      <t xml:space="preserve">cfu/15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l </t>
    </r>
  </si>
  <si>
    <t>cfu/ml</t>
  </si>
  <si>
    <t>cfu/well</t>
  </si>
  <si>
    <t>MEDIA</t>
  </si>
  <si>
    <t>ST. DEV</t>
  </si>
  <si>
    <t>STANDARD ERROR</t>
  </si>
  <si>
    <t>Ag.st. Err</t>
  </si>
  <si>
    <t>No Ag.st. Err</t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</si>
  <si>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</si>
  <si>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</si>
  <si>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</si>
  <si>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</si>
  <si>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7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</si>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</sst>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E+00"/>
    <numFmt numFmtId="165" formatCode="0.0E+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3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"/>
  <sheetViews>
    <sheetView tabSelected="1" topLeftCell="A4" zoomScale="60" zoomScaleNormal="60" workbookViewId="0">
      <selection activeCell="I29" sqref="I29"/>
    </sheetView>
  </sheetViews>
  <sheetFormatPr defaultColWidth="9.140625" defaultRowHeight="15" x14ac:dyDescent="0.25"/>
  <cols>
    <col min="7" max="7" width="2" customWidth="1"/>
    <col min="8" max="8" width="10.28515625" bestFit="1" customWidth="1"/>
    <col min="14" max="14" width="10.42578125" customWidth="1"/>
    <col min="15" max="15" width="9.5703125" customWidth="1"/>
    <col min="16" max="16" width="2.85546875" customWidth="1"/>
    <col min="17" max="17" width="7.140625" customWidth="1"/>
    <col min="18" max="18" width="12" customWidth="1"/>
    <col min="20" max="21" width="9.140625" customWidth="1"/>
    <col min="25" max="25" width="3.42578125" customWidth="1"/>
    <col min="26" max="30" width="9.85546875" customWidth="1"/>
    <col min="31" max="32" width="14.28515625" customWidth="1"/>
    <col min="34" max="34" width="3.140625" customWidth="1"/>
    <col min="39" max="39" width="11.7109375" customWidth="1"/>
    <col min="42" max="42" width="12" customWidth="1"/>
    <col min="43" max="43" width="3.7109375" customWidth="1"/>
    <col min="52" max="52" width="3.140625" customWidth="1"/>
  </cols>
  <sheetData>
    <row r="1" spans="1:53" ht="48" customHeight="1" x14ac:dyDescent="0.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x14ac:dyDescent="0.25">
      <c r="A2" s="9">
        <v>43195</v>
      </c>
      <c r="B2" s="10"/>
      <c r="C2" s="10"/>
      <c r="D2" s="10"/>
      <c r="E2" s="10"/>
      <c r="F2" s="10"/>
      <c r="G2" s="10"/>
      <c r="H2" s="10"/>
      <c r="J2" s="9">
        <v>43187</v>
      </c>
      <c r="K2" s="10"/>
      <c r="L2" s="10"/>
      <c r="M2" s="10"/>
      <c r="N2" s="10"/>
      <c r="O2" s="10"/>
      <c r="P2" s="10"/>
      <c r="Q2" s="10"/>
      <c r="S2" s="9">
        <v>43174</v>
      </c>
      <c r="T2" s="10"/>
      <c r="U2" s="10"/>
      <c r="V2" s="10"/>
      <c r="W2" s="10"/>
      <c r="X2" s="10"/>
      <c r="Y2" s="10"/>
      <c r="Z2" s="10"/>
      <c r="AB2" s="9" t="s">
        <v>7</v>
      </c>
      <c r="AC2" s="9"/>
      <c r="AD2" s="9"/>
      <c r="AE2" s="9"/>
      <c r="AF2" s="9"/>
      <c r="AG2" s="9"/>
      <c r="AH2" s="9"/>
      <c r="AI2" s="9"/>
      <c r="AK2" s="9" t="s">
        <v>8</v>
      </c>
      <c r="AL2" s="9"/>
      <c r="AM2" s="9"/>
      <c r="AN2" s="9"/>
      <c r="AO2" s="9"/>
      <c r="AP2" s="9"/>
      <c r="AQ2" s="9"/>
      <c r="AR2" s="9"/>
      <c r="AT2" s="9" t="s">
        <v>9</v>
      </c>
      <c r="AU2" s="9"/>
      <c r="AV2" s="9"/>
      <c r="AW2" s="9"/>
      <c r="AX2" s="9"/>
      <c r="AY2" s="9"/>
      <c r="AZ2" s="9"/>
      <c r="BA2" s="9"/>
    </row>
    <row r="3" spans="1:53" ht="16.5" customHeight="1" x14ac:dyDescent="0.25">
      <c r="A3" s="7" t="s">
        <v>3</v>
      </c>
      <c r="B3" s="7"/>
      <c r="C3" s="1"/>
      <c r="D3" s="7" t="s">
        <v>1</v>
      </c>
      <c r="E3" s="7"/>
      <c r="F3" s="1"/>
      <c r="J3" s="7" t="s">
        <v>3</v>
      </c>
      <c r="K3" s="7"/>
      <c r="L3" s="1"/>
      <c r="M3" s="7" t="s">
        <v>1</v>
      </c>
      <c r="N3" s="7"/>
      <c r="O3" s="1"/>
      <c r="S3" s="7" t="s">
        <v>3</v>
      </c>
      <c r="T3" s="7"/>
      <c r="U3" s="7"/>
      <c r="V3" s="7" t="s">
        <v>1</v>
      </c>
      <c r="W3" s="7"/>
      <c r="X3" s="7"/>
      <c r="AB3" s="7" t="s">
        <v>3</v>
      </c>
      <c r="AC3" s="7"/>
      <c r="AD3" s="7"/>
      <c r="AE3" s="7" t="s">
        <v>1</v>
      </c>
      <c r="AF3" s="7"/>
      <c r="AG3" s="7"/>
      <c r="AK3" s="7" t="s">
        <v>3</v>
      </c>
      <c r="AL3" s="7"/>
      <c r="AM3" s="7"/>
      <c r="AN3" s="7" t="s">
        <v>1</v>
      </c>
      <c r="AO3" s="7"/>
      <c r="AP3" s="7"/>
      <c r="AT3" s="7" t="s">
        <v>3</v>
      </c>
      <c r="AU3" s="7"/>
      <c r="AV3" s="7"/>
      <c r="AW3" s="7" t="s">
        <v>1</v>
      </c>
      <c r="AX3" s="7"/>
      <c r="AY3" s="7"/>
    </row>
    <row r="4" spans="1:53" ht="19.5" customHeight="1" x14ac:dyDescent="0.25">
      <c r="A4" s="1" t="s">
        <v>4</v>
      </c>
      <c r="B4" s="1" t="s">
        <v>6</v>
      </c>
      <c r="C4" s="1" t="s">
        <v>5</v>
      </c>
      <c r="D4" s="1" t="s">
        <v>4</v>
      </c>
      <c r="E4" s="1" t="s">
        <v>6</v>
      </c>
      <c r="F4" s="1" t="s">
        <v>5</v>
      </c>
      <c r="H4" t="s">
        <v>2</v>
      </c>
      <c r="J4" s="1" t="s">
        <v>4</v>
      </c>
      <c r="K4" s="1" t="s">
        <v>6</v>
      </c>
      <c r="L4" s="1" t="s">
        <v>5</v>
      </c>
      <c r="M4" s="1" t="s">
        <v>4</v>
      </c>
      <c r="N4" s="1" t="s">
        <v>6</v>
      </c>
      <c r="O4" s="1" t="s">
        <v>5</v>
      </c>
      <c r="Q4" s="5" t="s">
        <v>2</v>
      </c>
      <c r="S4" s="1" t="s">
        <v>4</v>
      </c>
      <c r="T4" s="1" t="s">
        <v>6</v>
      </c>
      <c r="U4" s="1" t="s">
        <v>5</v>
      </c>
      <c r="V4" s="1" t="s">
        <v>4</v>
      </c>
      <c r="W4" s="1" t="s">
        <v>6</v>
      </c>
      <c r="X4" s="1" t="s">
        <v>5</v>
      </c>
      <c r="Z4" t="s">
        <v>2</v>
      </c>
      <c r="AB4" s="1" t="s">
        <v>4</v>
      </c>
      <c r="AC4" s="1" t="s">
        <v>6</v>
      </c>
      <c r="AD4" s="1" t="s">
        <v>5</v>
      </c>
      <c r="AE4" s="1" t="s">
        <v>4</v>
      </c>
      <c r="AF4" s="1" t="s">
        <v>6</v>
      </c>
      <c r="AG4" s="1" t="s">
        <v>5</v>
      </c>
      <c r="AI4" t="s">
        <v>2</v>
      </c>
      <c r="AK4" s="1" t="s">
        <v>4</v>
      </c>
      <c r="AL4" s="1" t="s">
        <v>6</v>
      </c>
      <c r="AM4" s="1" t="s">
        <v>5</v>
      </c>
      <c r="AN4" s="1" t="s">
        <v>4</v>
      </c>
      <c r="AO4" s="1" t="s">
        <v>6</v>
      </c>
      <c r="AP4" s="1" t="s">
        <v>5</v>
      </c>
      <c r="AR4" t="s">
        <v>2</v>
      </c>
      <c r="AT4" s="1" t="s">
        <v>4</v>
      </c>
      <c r="AU4" s="1" t="s">
        <v>6</v>
      </c>
      <c r="AV4" s="1" t="s">
        <v>5</v>
      </c>
      <c r="AW4" s="1" t="s">
        <v>4</v>
      </c>
      <c r="AX4" s="1" t="s">
        <v>6</v>
      </c>
      <c r="AY4" s="1" t="s">
        <v>5</v>
      </c>
      <c r="BA4" t="s">
        <v>2</v>
      </c>
    </row>
    <row r="5" spans="1:53" x14ac:dyDescent="0.25">
      <c r="A5">
        <v>0</v>
      </c>
      <c r="B5" s="4">
        <f>(100*A5)/15</f>
        <v>0</v>
      </c>
      <c r="C5" s="4">
        <f>B5*10</f>
        <v>0</v>
      </c>
      <c r="D5">
        <v>17</v>
      </c>
      <c r="E5" s="4">
        <f>(100*D5)/15</f>
        <v>113.33333333333333</v>
      </c>
      <c r="F5" s="4">
        <f>E5*10</f>
        <v>1133.3333333333333</v>
      </c>
      <c r="H5" s="2">
        <f>100-((C5/F5)*100)</f>
        <v>100</v>
      </c>
      <c r="J5" s="2">
        <v>0</v>
      </c>
      <c r="K5" s="4">
        <f t="shared" ref="K5:K10" si="0">(100*J5)/15</f>
        <v>0</v>
      </c>
      <c r="L5" s="4">
        <f>K5*10</f>
        <v>0</v>
      </c>
      <c r="M5" s="2">
        <v>251</v>
      </c>
      <c r="N5" s="4">
        <f>(100*M5)/15</f>
        <v>1673.3333333333333</v>
      </c>
      <c r="O5" s="4">
        <f>N5*10</f>
        <v>16733.333333333332</v>
      </c>
      <c r="Q5" s="2">
        <f>100-(K5/N5)*100</f>
        <v>100</v>
      </c>
      <c r="S5">
        <v>0</v>
      </c>
      <c r="T5">
        <f>100*S5/15</f>
        <v>0</v>
      </c>
      <c r="U5" s="4">
        <f>T5*10</f>
        <v>0</v>
      </c>
      <c r="V5">
        <v>282</v>
      </c>
      <c r="W5">
        <f>100*V5/15</f>
        <v>1880</v>
      </c>
      <c r="X5" s="4">
        <f>W5*10</f>
        <v>18800</v>
      </c>
      <c r="Z5">
        <f>100-(T5/W5)*100</f>
        <v>100</v>
      </c>
      <c r="AB5" s="4">
        <f t="shared" ref="AB5:AG5" si="1">AVERAGE(A5,J5,S5)</f>
        <v>0</v>
      </c>
      <c r="AC5" s="4">
        <f t="shared" si="1"/>
        <v>0</v>
      </c>
      <c r="AD5" s="4">
        <f t="shared" si="1"/>
        <v>0</v>
      </c>
      <c r="AE5" s="4">
        <f t="shared" si="1"/>
        <v>183.33333333333334</v>
      </c>
      <c r="AF5" s="4">
        <f t="shared" si="1"/>
        <v>1222.2222222222222</v>
      </c>
      <c r="AG5" s="4">
        <f t="shared" si="1"/>
        <v>12222.222222222221</v>
      </c>
      <c r="AH5" s="4"/>
      <c r="AI5">
        <f>100-(AD5/AG5)*100</f>
        <v>100</v>
      </c>
      <c r="AJ5" s="4"/>
      <c r="AK5" s="2">
        <f>_xlfn.STDEV.S(A5,J5,S5)</f>
        <v>0</v>
      </c>
      <c r="AL5" s="2">
        <f t="shared" ref="AL5:AO5" si="2">_xlfn.STDEV.S(B5,K5,T5)</f>
        <v>0</v>
      </c>
      <c r="AM5" s="2">
        <f t="shared" si="2"/>
        <v>0</v>
      </c>
      <c r="AN5" s="2">
        <f t="shared" si="2"/>
        <v>144.88041045404771</v>
      </c>
      <c r="AO5" s="2">
        <f t="shared" si="2"/>
        <v>965.86940302698451</v>
      </c>
      <c r="AP5" s="2">
        <f>_xlfn.STDEV.S(F5,O5,X5)</f>
        <v>9658.6940302698476</v>
      </c>
      <c r="AQ5" s="2"/>
      <c r="AR5" s="2">
        <f t="shared" ref="AR5:AR10" si="3">_xlfn.STDEV.S(H5,Q5,Z5)</f>
        <v>0</v>
      </c>
      <c r="AT5">
        <f>(_xlfn.STDEV.S(A5,J5,S5))/SQRT(COUNT(A5,J5,S5))</f>
        <v>0</v>
      </c>
      <c r="AU5">
        <f t="shared" ref="AU5:BA10" si="4">(_xlfn.STDEV.S(B5,K5,T5))/SQRT(COUNT(B5,K5,T5))</f>
        <v>0</v>
      </c>
      <c r="AV5">
        <f t="shared" si="4"/>
        <v>0</v>
      </c>
      <c r="AW5">
        <f t="shared" si="4"/>
        <v>83.646743975947913</v>
      </c>
      <c r="AX5">
        <f t="shared" si="4"/>
        <v>557.64495983965264</v>
      </c>
      <c r="AY5">
        <f t="shared" si="4"/>
        <v>5576.449598396528</v>
      </c>
      <c r="BA5">
        <f t="shared" si="4"/>
        <v>0</v>
      </c>
    </row>
    <row r="6" spans="1:53" x14ac:dyDescent="0.25">
      <c r="A6">
        <v>0</v>
      </c>
      <c r="B6" s="4">
        <f t="shared" ref="B6:B10" si="5">(100*A6)/15</f>
        <v>0</v>
      </c>
      <c r="C6" s="4">
        <f t="shared" ref="C6:C10" si="6">B6*10</f>
        <v>0</v>
      </c>
      <c r="D6">
        <v>156.66666666666666</v>
      </c>
      <c r="E6" s="4">
        <f t="shared" ref="E6:E10" si="7">(100*D6)/15</f>
        <v>1044.4444444444443</v>
      </c>
      <c r="F6" s="4">
        <f t="shared" ref="F6:F10" si="8">E6*10</f>
        <v>10444.444444444443</v>
      </c>
      <c r="H6" s="2">
        <f t="shared" ref="H6:H8" si="9">100-((C6/F6)*100)</f>
        <v>100</v>
      </c>
      <c r="J6" s="2">
        <v>0</v>
      </c>
      <c r="K6" s="4">
        <f t="shared" si="0"/>
        <v>0</v>
      </c>
      <c r="L6" s="4">
        <f t="shared" ref="L6:L10" si="10">K6*10</f>
        <v>0</v>
      </c>
      <c r="M6" s="2">
        <v>3450</v>
      </c>
      <c r="N6" s="4">
        <f t="shared" ref="N6:N10" si="11">(100*M6)/15</f>
        <v>23000</v>
      </c>
      <c r="O6" s="4">
        <f t="shared" ref="O6:O10" si="12">N6*10</f>
        <v>230000</v>
      </c>
      <c r="Q6" s="2">
        <f t="shared" ref="Q6:Q8" si="13">100-(K6/N6)*100</f>
        <v>100</v>
      </c>
      <c r="S6">
        <v>0</v>
      </c>
      <c r="T6">
        <f t="shared" ref="T6:T8" si="14">100*S6/15</f>
        <v>0</v>
      </c>
      <c r="U6" s="4">
        <f t="shared" ref="U6:U8" si="15">T6*10</f>
        <v>0</v>
      </c>
      <c r="V6">
        <v>2430</v>
      </c>
      <c r="W6">
        <f t="shared" ref="W6:W8" si="16">100*V6/15</f>
        <v>16200</v>
      </c>
      <c r="X6" s="4">
        <f t="shared" ref="X6:X8" si="17">W6*10</f>
        <v>162000</v>
      </c>
      <c r="Z6" s="2">
        <f t="shared" ref="Z6:Z8" si="18">100-(T6/W6)*100</f>
        <v>100</v>
      </c>
      <c r="AB6" s="4">
        <f t="shared" ref="AB6:AB10" si="19">AVERAGE(A6,J6,S6)</f>
        <v>0</v>
      </c>
      <c r="AC6" s="4">
        <f t="shared" ref="AC6:AC10" si="20">AVERAGE(B6,K6,T6)</f>
        <v>0</v>
      </c>
      <c r="AD6" s="4">
        <f t="shared" ref="AD6:AD10" si="21">AVERAGE(C6,L6,U6)</f>
        <v>0</v>
      </c>
      <c r="AE6" s="4">
        <f t="shared" ref="AE6:AE10" si="22">AVERAGE(D6,M6,V6)</f>
        <v>2012.2222222222219</v>
      </c>
      <c r="AF6" s="4">
        <f t="shared" ref="AF6:AF10" si="23">AVERAGE(E6,N6,W6)</f>
        <v>13414.814814814816</v>
      </c>
      <c r="AG6" s="4">
        <f t="shared" ref="AG6:AG10" si="24">AVERAGE(F6,O6,X6)</f>
        <v>134148.14814814815</v>
      </c>
      <c r="AI6">
        <f t="shared" ref="AI6:AI8" si="25">100-(AD6/AG6)*100</f>
        <v>100</v>
      </c>
      <c r="AK6" s="2">
        <f t="shared" ref="AK6:AK10" si="26">_xlfn.STDEV.S(A6,J6,S6)</f>
        <v>0</v>
      </c>
      <c r="AL6" s="2">
        <f t="shared" ref="AL6:AL10" si="27">_xlfn.STDEV.S(B6,K6,T6)</f>
        <v>0</v>
      </c>
      <c r="AM6" s="2">
        <f t="shared" ref="AM6:AM10" si="28">_xlfn.STDEV.S(C6,L6,U6)</f>
        <v>0</v>
      </c>
      <c r="AN6" s="2">
        <f t="shared" ref="AN6:AN10" si="29">_xlfn.STDEV.S(D6,M6,V6)</f>
        <v>1685.946266882434</v>
      </c>
      <c r="AO6" s="2">
        <f t="shared" ref="AO6:AO10" si="30">_xlfn.STDEV.S(E6,N6,W6)</f>
        <v>11239.641779216225</v>
      </c>
      <c r="AP6" s="2">
        <f t="shared" ref="AP6:AP10" si="31">_xlfn.STDEV.S(F6,O6,X6)</f>
        <v>112396.41779216223</v>
      </c>
      <c r="AR6" s="2">
        <f t="shared" si="3"/>
        <v>0</v>
      </c>
      <c r="AT6">
        <f t="shared" ref="AT6:AT10" si="32">(_xlfn.STDEV.S(A6,J6,S6))/SQRT(COUNT(A6,J6,S6))</f>
        <v>0</v>
      </c>
      <c r="AU6">
        <f t="shared" si="4"/>
        <v>0</v>
      </c>
      <c r="AV6">
        <f t="shared" si="4"/>
        <v>0</v>
      </c>
      <c r="AW6">
        <f t="shared" si="4"/>
        <v>973.38153102381796</v>
      </c>
      <c r="AX6">
        <f t="shared" si="4"/>
        <v>6489.2102068254517</v>
      </c>
      <c r="AY6">
        <f t="shared" si="4"/>
        <v>64892.102068254513</v>
      </c>
      <c r="BA6">
        <f t="shared" si="4"/>
        <v>0</v>
      </c>
    </row>
    <row r="7" spans="1:53" x14ac:dyDescent="0.25">
      <c r="A7">
        <v>0</v>
      </c>
      <c r="B7" s="4">
        <f t="shared" si="5"/>
        <v>0</v>
      </c>
      <c r="C7" s="4">
        <f t="shared" si="6"/>
        <v>0</v>
      </c>
      <c r="D7">
        <v>1900</v>
      </c>
      <c r="E7" s="4">
        <f t="shared" si="7"/>
        <v>12666.666666666666</v>
      </c>
      <c r="F7" s="4">
        <f t="shared" si="8"/>
        <v>126666.66666666666</v>
      </c>
      <c r="H7" s="2">
        <f t="shared" si="9"/>
        <v>100</v>
      </c>
      <c r="J7" s="2">
        <v>0</v>
      </c>
      <c r="K7" s="4">
        <f t="shared" si="0"/>
        <v>0</v>
      </c>
      <c r="L7" s="4">
        <f t="shared" si="10"/>
        <v>0</v>
      </c>
      <c r="M7" s="2">
        <v>24000</v>
      </c>
      <c r="N7" s="4">
        <f t="shared" si="11"/>
        <v>160000</v>
      </c>
      <c r="O7" s="4">
        <f t="shared" si="12"/>
        <v>1600000</v>
      </c>
      <c r="Q7" s="2">
        <f t="shared" si="13"/>
        <v>100</v>
      </c>
      <c r="S7">
        <v>0</v>
      </c>
      <c r="T7">
        <f t="shared" si="14"/>
        <v>0</v>
      </c>
      <c r="U7" s="4">
        <f t="shared" si="15"/>
        <v>0</v>
      </c>
      <c r="V7">
        <v>24600</v>
      </c>
      <c r="W7">
        <f t="shared" si="16"/>
        <v>164000</v>
      </c>
      <c r="X7" s="4">
        <f t="shared" si="17"/>
        <v>1640000</v>
      </c>
      <c r="Z7" s="2">
        <f t="shared" si="18"/>
        <v>100</v>
      </c>
      <c r="AB7" s="4">
        <f t="shared" si="19"/>
        <v>0</v>
      </c>
      <c r="AC7" s="4">
        <f t="shared" si="20"/>
        <v>0</v>
      </c>
      <c r="AD7" s="4">
        <f t="shared" si="21"/>
        <v>0</v>
      </c>
      <c r="AE7" s="4">
        <f t="shared" si="22"/>
        <v>16833.333333333332</v>
      </c>
      <c r="AF7" s="4">
        <f t="shared" si="23"/>
        <v>112222.2222222222</v>
      </c>
      <c r="AG7" s="4">
        <f t="shared" si="24"/>
        <v>1122222.2222222222</v>
      </c>
      <c r="AI7">
        <f t="shared" si="25"/>
        <v>100</v>
      </c>
      <c r="AK7" s="2">
        <f t="shared" si="26"/>
        <v>0</v>
      </c>
      <c r="AL7" s="2">
        <f t="shared" si="27"/>
        <v>0</v>
      </c>
      <c r="AM7" s="2">
        <f t="shared" si="28"/>
        <v>0</v>
      </c>
      <c r="AN7" s="2">
        <f t="shared" si="29"/>
        <v>12936.12512823424</v>
      </c>
      <c r="AO7" s="2">
        <f t="shared" si="30"/>
        <v>86240.834188228298</v>
      </c>
      <c r="AP7" s="2">
        <f t="shared" si="31"/>
        <v>862408.3418822824</v>
      </c>
      <c r="AR7" s="2">
        <f t="shared" si="3"/>
        <v>0</v>
      </c>
      <c r="AT7">
        <f t="shared" si="32"/>
        <v>0</v>
      </c>
      <c r="AU7">
        <f t="shared" si="4"/>
        <v>0</v>
      </c>
      <c r="AV7">
        <f t="shared" si="4"/>
        <v>0</v>
      </c>
      <c r="AW7">
        <f t="shared" si="4"/>
        <v>7468.6753250567208</v>
      </c>
      <c r="AX7">
        <f t="shared" si="4"/>
        <v>49791.16883371149</v>
      </c>
      <c r="AY7">
        <f t="shared" si="4"/>
        <v>497911.68833711458</v>
      </c>
      <c r="BA7">
        <f t="shared" si="4"/>
        <v>0</v>
      </c>
    </row>
    <row r="8" spans="1:53" x14ac:dyDescent="0.25">
      <c r="A8">
        <v>7826.6666666666661</v>
      </c>
      <c r="B8" s="4">
        <f t="shared" si="5"/>
        <v>52177.777777777774</v>
      </c>
      <c r="C8" s="4">
        <f t="shared" si="6"/>
        <v>521777.77777777775</v>
      </c>
      <c r="D8">
        <v>24300</v>
      </c>
      <c r="E8" s="4">
        <f t="shared" si="7"/>
        <v>162000</v>
      </c>
      <c r="F8" s="4">
        <f t="shared" si="8"/>
        <v>1620000</v>
      </c>
      <c r="H8" s="2">
        <f t="shared" si="9"/>
        <v>67.791495198902609</v>
      </c>
      <c r="J8" s="2">
        <v>3223</v>
      </c>
      <c r="K8" s="4">
        <f t="shared" si="0"/>
        <v>21486.666666666668</v>
      </c>
      <c r="L8" s="4">
        <f t="shared" si="10"/>
        <v>214866.66666666669</v>
      </c>
      <c r="M8" s="2">
        <v>286000</v>
      </c>
      <c r="N8" s="4">
        <f t="shared" si="11"/>
        <v>1906666.6666666667</v>
      </c>
      <c r="O8" s="4">
        <f t="shared" si="12"/>
        <v>19066666.666666668</v>
      </c>
      <c r="Q8" s="2">
        <f t="shared" si="13"/>
        <v>98.873076923076923</v>
      </c>
      <c r="S8">
        <v>1556</v>
      </c>
      <c r="T8">
        <f t="shared" si="14"/>
        <v>10373.333333333334</v>
      </c>
      <c r="U8" s="4">
        <f t="shared" si="15"/>
        <v>103733.33333333334</v>
      </c>
      <c r="V8">
        <v>249000</v>
      </c>
      <c r="W8">
        <f t="shared" si="16"/>
        <v>1660000</v>
      </c>
      <c r="X8" s="4">
        <f t="shared" si="17"/>
        <v>16600000</v>
      </c>
      <c r="Z8" s="2">
        <f t="shared" si="18"/>
        <v>99.375100401606431</v>
      </c>
      <c r="AB8" s="4">
        <f t="shared" si="19"/>
        <v>4201.8888888888887</v>
      </c>
      <c r="AC8" s="4">
        <f t="shared" si="20"/>
        <v>28012.592592592588</v>
      </c>
      <c r="AD8" s="4">
        <f t="shared" si="21"/>
        <v>280125.92592592596</v>
      </c>
      <c r="AE8" s="4">
        <f t="shared" si="22"/>
        <v>186433.33333333334</v>
      </c>
      <c r="AF8" s="4">
        <f t="shared" si="23"/>
        <v>1242888.888888889</v>
      </c>
      <c r="AG8" s="4">
        <f t="shared" si="24"/>
        <v>12428888.88888889</v>
      </c>
      <c r="AI8" s="2">
        <f t="shared" si="25"/>
        <v>97.746170808749028</v>
      </c>
      <c r="AK8" s="2">
        <f t="shared" si="26"/>
        <v>3247.9197501945305</v>
      </c>
      <c r="AL8" s="2">
        <f t="shared" si="27"/>
        <v>21652.79833463021</v>
      </c>
      <c r="AM8" s="2">
        <f t="shared" si="28"/>
        <v>216527.983346302</v>
      </c>
      <c r="AN8" s="2">
        <f t="shared" si="29"/>
        <v>141625.08017061575</v>
      </c>
      <c r="AO8" s="2">
        <f t="shared" si="30"/>
        <v>944167.20113743795</v>
      </c>
      <c r="AP8" s="2">
        <f t="shared" si="31"/>
        <v>9441672.0113743767</v>
      </c>
      <c r="AR8" s="2">
        <f t="shared" si="3"/>
        <v>18.091622682196377</v>
      </c>
      <c r="AT8">
        <f t="shared" si="32"/>
        <v>1875.1873420811144</v>
      </c>
      <c r="AU8">
        <f t="shared" si="4"/>
        <v>12501.248947207432</v>
      </c>
      <c r="AV8">
        <f t="shared" si="4"/>
        <v>125012.48947207427</v>
      </c>
      <c r="AW8">
        <f t="shared" si="4"/>
        <v>81767.27816050734</v>
      </c>
      <c r="AX8">
        <f t="shared" si="4"/>
        <v>545115.18773671542</v>
      </c>
      <c r="AY8">
        <f t="shared" si="4"/>
        <v>5451151.8773671519</v>
      </c>
      <c r="BA8">
        <f t="shared" si="4"/>
        <v>10.445203225643217</v>
      </c>
    </row>
    <row r="9" spans="1:53" x14ac:dyDescent="0.25">
      <c r="A9">
        <v>183500</v>
      </c>
      <c r="B9" s="4">
        <f t="shared" si="5"/>
        <v>1223333.3333333333</v>
      </c>
      <c r="C9" s="4">
        <f t="shared" si="6"/>
        <v>12233333.333333332</v>
      </c>
      <c r="D9">
        <v>227000</v>
      </c>
      <c r="E9" s="4">
        <f t="shared" si="7"/>
        <v>1513333.3333333333</v>
      </c>
      <c r="F9" s="4">
        <f t="shared" si="8"/>
        <v>15133333.333333332</v>
      </c>
      <c r="H9" s="2">
        <f>100-((C9/F9)*100)</f>
        <v>19.162995594713664</v>
      </c>
      <c r="J9" s="2">
        <v>2340000</v>
      </c>
      <c r="K9" s="4">
        <f t="shared" si="0"/>
        <v>15600000</v>
      </c>
      <c r="L9" s="4">
        <f t="shared" si="10"/>
        <v>156000000</v>
      </c>
      <c r="M9" s="2">
        <v>1163000</v>
      </c>
      <c r="N9" s="3">
        <f t="shared" si="11"/>
        <v>7753333.333333333</v>
      </c>
      <c r="O9" s="4">
        <f t="shared" si="12"/>
        <v>77533333.333333328</v>
      </c>
      <c r="Q9" s="2">
        <f>100-((L9/O9)*100)</f>
        <v>-101.20378331900258</v>
      </c>
      <c r="Z9" s="2"/>
      <c r="AB9" s="4">
        <f t="shared" si="19"/>
        <v>1261750</v>
      </c>
      <c r="AC9" s="4">
        <f t="shared" si="20"/>
        <v>8411666.666666666</v>
      </c>
      <c r="AD9" s="4">
        <f t="shared" si="21"/>
        <v>84116666.666666672</v>
      </c>
      <c r="AE9" s="4">
        <f t="shared" si="22"/>
        <v>695000</v>
      </c>
      <c r="AF9" s="4">
        <f t="shared" si="23"/>
        <v>4633333.333333333</v>
      </c>
      <c r="AG9" s="4">
        <f>AVERAGE(F9,O9)</f>
        <v>46333333.333333328</v>
      </c>
      <c r="AI9">
        <v>0</v>
      </c>
      <c r="AJ9" s="4"/>
      <c r="AK9" s="2">
        <f t="shared" si="26"/>
        <v>1524875.7736287897</v>
      </c>
      <c r="AL9" s="2">
        <f t="shared" si="27"/>
        <v>10165838.4908586</v>
      </c>
      <c r="AM9" s="2">
        <f>_xlfn.STDEV.S(C9,L9,U9)</f>
        <v>101658384.90858597</v>
      </c>
      <c r="AN9" s="2">
        <f t="shared" si="29"/>
        <v>661851.94719060848</v>
      </c>
      <c r="AO9" s="2">
        <f t="shared" si="30"/>
        <v>4412346.314604057</v>
      </c>
      <c r="AP9" s="2">
        <f t="shared" si="31"/>
        <v>44123463.146040574</v>
      </c>
      <c r="AR9" s="2">
        <f t="shared" si="3"/>
        <v>85.1121655994707</v>
      </c>
      <c r="AT9">
        <f t="shared" si="32"/>
        <v>1078250</v>
      </c>
      <c r="AU9">
        <f t="shared" si="4"/>
        <v>7188333.333333334</v>
      </c>
      <c r="AV9">
        <f t="shared" si="4"/>
        <v>71883333.333333313</v>
      </c>
      <c r="AW9">
        <f t="shared" si="4"/>
        <v>467999.99999999994</v>
      </c>
      <c r="AX9">
        <f t="shared" si="4"/>
        <v>3120000</v>
      </c>
      <c r="AY9">
        <f t="shared" si="4"/>
        <v>31200000.000000004</v>
      </c>
      <c r="BA9">
        <f t="shared" si="4"/>
        <v>60.183389456858123</v>
      </c>
    </row>
    <row r="10" spans="1:53" x14ac:dyDescent="0.25">
      <c r="A10">
        <v>1066666.6666666665</v>
      </c>
      <c r="B10" s="4">
        <f t="shared" si="5"/>
        <v>7111111.1111111101</v>
      </c>
      <c r="C10" s="4">
        <f t="shared" si="6"/>
        <v>71111111.111111104</v>
      </c>
      <c r="D10">
        <v>660000</v>
      </c>
      <c r="E10" s="4">
        <f t="shared" si="7"/>
        <v>4400000</v>
      </c>
      <c r="F10" s="4">
        <f t="shared" si="8"/>
        <v>44000000</v>
      </c>
      <c r="H10" s="2">
        <v>0</v>
      </c>
      <c r="J10" s="2">
        <v>19740000</v>
      </c>
      <c r="K10" s="4">
        <f t="shared" si="0"/>
        <v>131600000</v>
      </c>
      <c r="L10" s="4">
        <f t="shared" si="10"/>
        <v>1316000000</v>
      </c>
      <c r="M10" s="2">
        <v>15530000</v>
      </c>
      <c r="N10" s="4">
        <f t="shared" si="11"/>
        <v>103533333.33333333</v>
      </c>
      <c r="O10" s="4">
        <f t="shared" si="12"/>
        <v>1035333333.3333333</v>
      </c>
      <c r="Q10" s="2">
        <v>0</v>
      </c>
      <c r="Z10" s="2"/>
      <c r="AB10" s="4">
        <f t="shared" si="19"/>
        <v>10403333.333333334</v>
      </c>
      <c r="AC10" s="4">
        <f t="shared" si="20"/>
        <v>69355555.555555552</v>
      </c>
      <c r="AD10" s="4">
        <f t="shared" si="21"/>
        <v>693555555.55555558</v>
      </c>
      <c r="AE10" s="4">
        <f t="shared" si="22"/>
        <v>8095000</v>
      </c>
      <c r="AF10" s="4">
        <f t="shared" si="23"/>
        <v>53966666.666666664</v>
      </c>
      <c r="AG10" s="4">
        <f t="shared" si="24"/>
        <v>539666666.66666663</v>
      </c>
      <c r="AI10">
        <v>0</v>
      </c>
      <c r="AK10" s="2">
        <f t="shared" si="26"/>
        <v>13204040.627356796</v>
      </c>
      <c r="AL10" s="2">
        <f t="shared" si="27"/>
        <v>88026937.515711978</v>
      </c>
      <c r="AM10" s="2">
        <f t="shared" si="28"/>
        <v>880269375.15711975</v>
      </c>
      <c r="AN10" s="2">
        <f t="shared" si="29"/>
        <v>10514677.836243961</v>
      </c>
      <c r="AO10" s="2">
        <f t="shared" si="30"/>
        <v>70097852.241626412</v>
      </c>
      <c r="AP10" s="2">
        <f t="shared" si="31"/>
        <v>700978522.41626406</v>
      </c>
      <c r="AR10" s="2">
        <f t="shared" si="3"/>
        <v>0</v>
      </c>
      <c r="AT10">
        <f t="shared" si="32"/>
        <v>9336666.6666666642</v>
      </c>
      <c r="AU10">
        <f t="shared" si="4"/>
        <v>62244444.44444444</v>
      </c>
      <c r="AV10">
        <f t="shared" si="4"/>
        <v>622444444.4444443</v>
      </c>
      <c r="AW10">
        <f t="shared" si="4"/>
        <v>7434999.9999999991</v>
      </c>
      <c r="AX10">
        <f t="shared" si="4"/>
        <v>49566666.666666664</v>
      </c>
      <c r="AY10">
        <f t="shared" si="4"/>
        <v>495666666.66666657</v>
      </c>
      <c r="BA10">
        <f t="shared" si="4"/>
        <v>0</v>
      </c>
    </row>
    <row r="13" spans="1:53" x14ac:dyDescent="0.25">
      <c r="A13" s="7" t="s">
        <v>0</v>
      </c>
      <c r="B13" s="7"/>
      <c r="C13" s="7"/>
      <c r="D13" s="7"/>
      <c r="E13" s="7"/>
    </row>
    <row r="14" spans="1:53" x14ac:dyDescent="0.25">
      <c r="B14" s="7" t="s">
        <v>5</v>
      </c>
      <c r="C14" s="7"/>
    </row>
    <row r="15" spans="1:53" x14ac:dyDescent="0.25">
      <c r="B15" s="6" t="s">
        <v>3</v>
      </c>
      <c r="C15" t="s">
        <v>10</v>
      </c>
      <c r="D15" t="s">
        <v>1</v>
      </c>
      <c r="E15" t="s">
        <v>11</v>
      </c>
    </row>
    <row r="16" spans="1:53" ht="17.25" x14ac:dyDescent="0.25">
      <c r="A16" s="6" t="s">
        <v>12</v>
      </c>
      <c r="B16" s="4">
        <v>0</v>
      </c>
      <c r="C16">
        <v>0</v>
      </c>
      <c r="D16" s="4">
        <v>12222.222222222221</v>
      </c>
      <c r="E16">
        <v>5576.449598396528</v>
      </c>
    </row>
    <row r="17" spans="1:32" ht="17.25" x14ac:dyDescent="0.25">
      <c r="A17" s="6" t="s">
        <v>13</v>
      </c>
      <c r="B17" s="4">
        <v>0</v>
      </c>
      <c r="C17">
        <v>0</v>
      </c>
      <c r="D17" s="4">
        <v>134148.14814814815</v>
      </c>
      <c r="E17">
        <v>64892.102068254513</v>
      </c>
    </row>
    <row r="18" spans="1:32" ht="17.25" x14ac:dyDescent="0.25">
      <c r="A18" s="6" t="s">
        <v>14</v>
      </c>
      <c r="B18" s="4">
        <v>0</v>
      </c>
      <c r="C18">
        <v>0</v>
      </c>
      <c r="D18" s="4">
        <v>1122222.2222222222</v>
      </c>
      <c r="E18">
        <v>497911.68833711458</v>
      </c>
    </row>
    <row r="19" spans="1:32" ht="17.25" x14ac:dyDescent="0.25">
      <c r="A19" s="6" t="s">
        <v>15</v>
      </c>
      <c r="B19" s="4">
        <v>280125.92592592596</v>
      </c>
      <c r="C19">
        <v>125012.48947207427</v>
      </c>
      <c r="D19" s="4">
        <v>12428888.88888889</v>
      </c>
      <c r="E19">
        <v>5451151.8773671519</v>
      </c>
    </row>
    <row r="20" spans="1:32" ht="17.25" x14ac:dyDescent="0.25">
      <c r="A20" s="6" t="s">
        <v>16</v>
      </c>
      <c r="B20" s="4">
        <v>84116666.666666672</v>
      </c>
      <c r="C20">
        <v>71883333.333333313</v>
      </c>
      <c r="D20" s="4">
        <v>46333333.333333328</v>
      </c>
      <c r="E20">
        <v>31200000.000000004</v>
      </c>
      <c r="AE20" s="4"/>
      <c r="AF20" s="4"/>
    </row>
    <row r="21" spans="1:32" ht="17.25" x14ac:dyDescent="0.25">
      <c r="A21" s="6" t="s">
        <v>17</v>
      </c>
      <c r="B21" s="4">
        <v>693555555.55555558</v>
      </c>
      <c r="C21">
        <v>622444444.4444443</v>
      </c>
      <c r="D21" s="4">
        <v>539666666.66666663</v>
      </c>
      <c r="E21">
        <v>495666666.66666657</v>
      </c>
    </row>
  </sheetData>
  <mergeCells count="21">
    <mergeCell ref="AE3:AG3"/>
    <mergeCell ref="J2:Q2"/>
    <mergeCell ref="S2:Z2"/>
    <mergeCell ref="J3:K3"/>
    <mergeCell ref="M3:N3"/>
    <mergeCell ref="A13:E13"/>
    <mergeCell ref="B14:C14"/>
    <mergeCell ref="A1:BA1"/>
    <mergeCell ref="AK2:AR2"/>
    <mergeCell ref="AK3:AM3"/>
    <mergeCell ref="AN3:AP3"/>
    <mergeCell ref="AT2:BA2"/>
    <mergeCell ref="AT3:AV3"/>
    <mergeCell ref="AW3:AY3"/>
    <mergeCell ref="A2:H2"/>
    <mergeCell ref="A3:B3"/>
    <mergeCell ref="D3:E3"/>
    <mergeCell ref="S3:U3"/>
    <mergeCell ref="V3:X3"/>
    <mergeCell ref="AB2:AI2"/>
    <mergeCell ref="AB3:A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</dc:creator>
  <cp:lastModifiedBy>Kyriazis M.E.</cp:lastModifiedBy>
  <dcterms:created xsi:type="dcterms:W3CDTF">2018-04-10T12:32:54Z</dcterms:created>
  <dcterms:modified xsi:type="dcterms:W3CDTF">2020-04-02T12:34:27Z</dcterms:modified>
</cp:coreProperties>
</file>