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esso/Documents/Lavoro/cose_lavoro/046_Multilayer-exp-Vinante/data/Multilayer/"/>
    </mc:Choice>
  </mc:AlternateContent>
  <xr:revisionPtr revIDLastSave="0" documentId="13_ncr:1_{343709EE-A3DB-0C40-8A98-E2FF181DBA3B}" xr6:coauthVersionLast="45" xr6:coauthVersionMax="45" xr10:uidLastSave="{00000000-0000-0000-0000-000000000000}"/>
  <bookViews>
    <workbookView xWindow="800" yWindow="460" windowWidth="28000" windowHeight="17320" xr2:uid="{06E243F9-C9AA-D04C-AB54-7BEBC6C666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0" i="1" l="1"/>
  <c r="N20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L23" i="1" l="1"/>
  <c r="M23" i="1"/>
  <c r="L26" i="1"/>
  <c r="N23" i="1"/>
  <c r="K23" i="1"/>
  <c r="M26" i="1" l="1"/>
  <c r="L29" i="1" s="1"/>
  <c r="N32" i="1" l="1"/>
  <c r="N31" i="1"/>
  <c r="N29" i="1"/>
  <c r="N30" i="1"/>
</calcChain>
</file>

<file path=xl/sharedStrings.xml><?xml version="1.0" encoding="utf-8"?>
<sst xmlns="http://schemas.openxmlformats.org/spreadsheetml/2006/main" count="28" uniqueCount="26">
  <si>
    <t>T</t>
  </si>
  <si>
    <t>Q</t>
  </si>
  <si>
    <t>B</t>
  </si>
  <si>
    <t>errB</t>
  </si>
  <si>
    <t>T/Q</t>
  </si>
  <si>
    <t>-6 points</t>
  </si>
  <si>
    <t>errB0</t>
  </si>
  <si>
    <t>B0</t>
  </si>
  <si>
    <t>B1</t>
  </si>
  <si>
    <t>errB1</t>
  </si>
  <si>
    <t>upper</t>
  </si>
  <si>
    <t>k</t>
  </si>
  <si>
    <t>Sf0</t>
  </si>
  <si>
    <t>kb</t>
  </si>
  <si>
    <t>ek</t>
  </si>
  <si>
    <t>f0</t>
  </si>
  <si>
    <t>ef0</t>
  </si>
  <si>
    <t>eB0</t>
  </si>
  <si>
    <t>eB1</t>
  </si>
  <si>
    <t>eSf0</t>
  </si>
  <si>
    <t>SF0/eSf0</t>
  </si>
  <si>
    <t>f0^2</t>
  </si>
  <si>
    <t>errf0</t>
  </si>
  <si>
    <t>from fit</t>
  </si>
  <si>
    <t>confidence lev</t>
  </si>
  <si>
    <t>multiplic.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</si>
</sst>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E+00"/>
    <numFmt numFmtId="165" formatCode="0.00000"/>
    <numFmt numFmtId="166" formatCode="0.000000E+00"/>
    <numFmt numFmtId="167" formatCode="0.0000"/>
    <numFmt numFmtId="168" formatCode="0.0000E+00"/>
  </numFmts>
  <fonts count="5" x14ac:knownFonts="1">
    <font>
      <sz val="12"/>
      <color theme="1"/>
      <name val="Calibri"/>
      <family val="2"/>
      <scheme val="minor"/>
    </font>
    <font>
      <sz val="14"/>
      <color theme="1"/>
      <name val="Monaco"/>
      <family val="2"/>
    </font>
    <font>
      <sz val="12"/>
      <color theme="1"/>
      <name val="Monaco"/>
      <family val="2"/>
    </font>
    <font>
      <sz val="12"/>
      <color rgb="FF000000"/>
      <name val="Monaco"/>
      <family val="2"/>
    </font>
    <font>
      <sz val="14"/>
      <color rgb="FF000000"/>
      <name val="Monaco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NumberFormat="1" applyFont="1" applyFill="1"/>
    <xf numFmtId="11" fontId="4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/>
    <xf numFmtId="0" fontId="4" fillId="0" borderId="0" xfId="0" applyNumberFormat="1" applyFont="1" applyFill="1"/>
    <xf numFmtId="2" fontId="3" fillId="0" borderId="0" xfId="0" applyNumberFormat="1" applyFont="1" applyFill="1"/>
    <xf numFmtId="165" fontId="3" fillId="0" borderId="0" xfId="0" applyNumberFormat="1" applyFont="1" applyFill="1"/>
    <xf numFmtId="166" fontId="2" fillId="0" borderId="0" xfId="0" applyNumberFormat="1" applyFont="1" applyFill="1"/>
    <xf numFmtId="11" fontId="2" fillId="0" borderId="0" xfId="0" applyNumberFormat="1" applyFont="1" applyFill="1"/>
    <xf numFmtId="168" fontId="2" fillId="0" borderId="0" xfId="0" applyNumberFormat="1" applyFont="1" applyFill="1"/>
    <xf numFmtId="167" fontId="2" fillId="0" borderId="0" xfId="0" applyNumberFormat="1" applyFont="1" applyFill="1"/>
    <xf numFmtId="164" fontId="2" fillId="0" borderId="0" xfId="0" applyNumberFormat="1" applyFont="1" applyFill="1"/>
    <xf numFmtId="9" fontId="3" fillId="0" borderId="0" xfId="0" applyNumberFormat="1" applyFont="1" applyFill="1"/>
    <xf numFmtId="165" fontId="2" fillId="0" borderId="0" xfId="0" applyNumberFormat="1" applyFont="1" applyFill="1"/>
    <xf numFmtId="164" fontId="1" fillId="0" borderId="0" xfId="0" applyNumberFormat="1" applyFont="1" applyFill="1"/>
    <xf numFmtId="0" fontId="2" fillId="2" borderId="0" xfId="0" applyNumberFormat="1" applyFont="1" applyFill="1"/>
    <xf numFmtId="168" fontId="2" fillId="2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/>
    <xf numFmtId="11" fontId="1" fillId="0" borderId="0" xfId="0" applyNumberFormat="1" applyFont="1" applyFill="1"/>
    <xf numFmtId="9" fontId="2" fillId="0" borderId="0" xfId="0" applyNumberFormat="1" applyFont="1" applyFill="1"/>
    <xf numFmtId="164" fontId="2" fillId="3" borderId="0" xfId="0" applyNumberFormat="1" applyFont="1" applyFill="1"/>
    <xf numFmtId="167" fontId="2" fillId="2" borderId="0" xfId="0" applyNumberFormat="1" applyFont="1" applyFill="1"/>
    <xf numFmtId="166" fontId="2" fillId="2" borderId="0" xfId="0" applyNumberFormat="1" applyFont="1" applyFill="1"/>
    <xf numFmtId="11" fontId="2" fillId="2" borderId="0" xfId="0" applyNumberFormat="1" applyFont="1" applyFill="1"/>
    <xf numFmtId="0" fontId="2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BE820-632E-5F44-9076-C98D56774041}">
  <dimension ref="A1:O68"/>
  <sheetViews>
    <sheetView tabSelected="1" zoomScale="91" zoomScaleNormal="50" workbookViewId="0">
      <selection activeCell="E2" sqref="E2"/>
    </sheetView>
  </sheetViews>
  <sheetFormatPr baseColWidth="10" defaultRowHeight="16" x14ac:dyDescent="0.2"/>
  <cols>
    <col min="1" max="1" width="13.33203125" style="1" customWidth="1"/>
    <col min="2" max="2" width="11.1640625" style="1" bestFit="1" customWidth="1"/>
    <col min="3" max="3" width="20.5" style="12" customWidth="1"/>
    <col min="4" max="5" width="21.83203125" style="1" customWidth="1"/>
    <col min="6" max="10" width="10.83203125" style="1"/>
    <col min="11" max="11" width="16.6640625" style="1" bestFit="1" customWidth="1"/>
    <col min="12" max="12" width="18.1640625" style="1" bestFit="1" customWidth="1"/>
    <col min="13" max="13" width="25.5" style="1" customWidth="1"/>
    <col min="14" max="14" width="16.6640625" style="1" bestFit="1" customWidth="1"/>
    <col min="15" max="15" width="19.33203125" style="1" customWidth="1"/>
    <col min="16" max="16384" width="10.83203125" style="1"/>
  </cols>
  <sheetData>
    <row r="1" spans="1:15" s="18" customFormat="1" x14ac:dyDescent="0.2">
      <c r="A1" s="18" t="s">
        <v>0</v>
      </c>
      <c r="B1" s="18" t="s">
        <v>1</v>
      </c>
      <c r="C1" s="18" t="s">
        <v>4</v>
      </c>
      <c r="D1" s="18" t="s">
        <v>2</v>
      </c>
      <c r="E1" s="18" t="s">
        <v>3</v>
      </c>
      <c r="G1" s="18" t="s">
        <v>21</v>
      </c>
      <c r="H1" s="18" t="s">
        <v>22</v>
      </c>
      <c r="N1" s="19"/>
      <c r="O1" s="19"/>
    </row>
    <row r="2" spans="1:15" s="18" customFormat="1" x14ac:dyDescent="0.2">
      <c r="D2" s="18" t="s">
        <v>5</v>
      </c>
      <c r="N2" s="19"/>
      <c r="O2" s="19"/>
    </row>
    <row r="3" spans="1:15" ht="19" x14ac:dyDescent="0.25">
      <c r="A3" s="1">
        <v>30</v>
      </c>
      <c r="B3" s="1">
        <v>2830000</v>
      </c>
      <c r="C3" s="12">
        <f>A3/1000/B3</f>
        <v>1.0600706713780918E-8</v>
      </c>
      <c r="D3" s="27">
        <v>7.2371100000000002E-20</v>
      </c>
      <c r="E3" s="27">
        <v>3.4203000000000002E-21</v>
      </c>
      <c r="G3" s="26">
        <v>12480300</v>
      </c>
      <c r="H3" s="26">
        <v>26.891100000000002</v>
      </c>
      <c r="N3" s="19"/>
      <c r="O3" s="19"/>
    </row>
    <row r="4" spans="1:15" ht="19" x14ac:dyDescent="0.25">
      <c r="A4" s="1">
        <v>50</v>
      </c>
      <c r="B4" s="1">
        <v>2316000</v>
      </c>
      <c r="C4" s="12">
        <f t="shared" ref="C4:C15" si="0">A4/1000/B4</f>
        <v>2.1588946459412782E-8</v>
      </c>
      <c r="D4" s="27">
        <v>9.9655900000000002E-20</v>
      </c>
      <c r="E4" s="27">
        <v>3.5807400000000003E-21</v>
      </c>
      <c r="G4" s="26">
        <v>12480300</v>
      </c>
      <c r="H4" s="26">
        <v>16.772600000000001</v>
      </c>
      <c r="N4" s="19"/>
      <c r="O4" s="19"/>
    </row>
    <row r="5" spans="1:15" ht="19" x14ac:dyDescent="0.25">
      <c r="A5" s="1">
        <v>70</v>
      </c>
      <c r="B5" s="1">
        <v>1864000</v>
      </c>
      <c r="C5" s="12">
        <f t="shared" si="0"/>
        <v>3.755364806866953E-8</v>
      </c>
      <c r="D5" s="27">
        <v>1.4098799999999999E-19</v>
      </c>
      <c r="E5" s="27">
        <v>4.1544199999999998E-21</v>
      </c>
      <c r="G5" s="26">
        <v>12480300</v>
      </c>
      <c r="H5" s="26">
        <v>16.414300000000001</v>
      </c>
      <c r="N5" s="19"/>
      <c r="O5" s="19"/>
    </row>
    <row r="6" spans="1:15" ht="19" x14ac:dyDescent="0.25">
      <c r="A6" s="1">
        <v>85</v>
      </c>
      <c r="B6" s="1">
        <v>1682000</v>
      </c>
      <c r="C6" s="12">
        <f t="shared" si="0"/>
        <v>5.0535077288941742E-8</v>
      </c>
      <c r="D6" s="27">
        <v>1.66413E-19</v>
      </c>
      <c r="E6" s="27">
        <v>5.6903000000000002E-21</v>
      </c>
      <c r="G6" s="26">
        <v>12480300</v>
      </c>
      <c r="H6" s="26">
        <v>20.723600000000001</v>
      </c>
      <c r="N6" s="19"/>
      <c r="O6" s="19"/>
    </row>
    <row r="7" spans="1:15" ht="19" x14ac:dyDescent="0.25">
      <c r="A7" s="1">
        <v>100</v>
      </c>
      <c r="B7" s="1">
        <v>1494000</v>
      </c>
      <c r="C7" s="12">
        <f t="shared" si="0"/>
        <v>6.6934404283801875E-8</v>
      </c>
      <c r="D7" s="27">
        <v>2.0865500000000001E-19</v>
      </c>
      <c r="E7" s="27">
        <v>5.3318199999999999E-21</v>
      </c>
      <c r="G7" s="26">
        <v>12480300</v>
      </c>
      <c r="H7" s="26">
        <v>15.92</v>
      </c>
      <c r="N7" s="19"/>
      <c r="O7" s="19"/>
    </row>
    <row r="8" spans="1:15" ht="19" x14ac:dyDescent="0.25">
      <c r="A8" s="1">
        <v>125</v>
      </c>
      <c r="B8" s="1">
        <v>1345000</v>
      </c>
      <c r="C8" s="12">
        <f t="shared" si="0"/>
        <v>9.2936802973977699E-8</v>
      </c>
      <c r="D8" s="27">
        <v>3.0752499999999998E-19</v>
      </c>
      <c r="E8" s="27">
        <v>7.9772099999999994E-21</v>
      </c>
      <c r="G8" s="26">
        <v>12480400</v>
      </c>
      <c r="H8" s="26">
        <v>20.220500000000001</v>
      </c>
      <c r="N8" s="19"/>
      <c r="O8" s="19"/>
    </row>
    <row r="9" spans="1:15" ht="19" x14ac:dyDescent="0.25">
      <c r="A9" s="1">
        <v>150</v>
      </c>
      <c r="B9" s="1">
        <v>1157000</v>
      </c>
      <c r="C9" s="12">
        <f t="shared" si="0"/>
        <v>1.2964563526361279E-7</v>
      </c>
      <c r="D9" s="27">
        <v>4.2776300000000001E-19</v>
      </c>
      <c r="E9" s="27">
        <v>8.2973199999999999E-21</v>
      </c>
      <c r="G9" s="26">
        <v>12480300</v>
      </c>
      <c r="H9" s="26">
        <v>15.9664</v>
      </c>
      <c r="N9" s="19"/>
      <c r="O9" s="19"/>
    </row>
    <row r="10" spans="1:15" ht="19" x14ac:dyDescent="0.25">
      <c r="A10" s="1">
        <v>200</v>
      </c>
      <c r="B10" s="1">
        <v>996300</v>
      </c>
      <c r="C10" s="12">
        <f t="shared" si="0"/>
        <v>2.0074274816822244E-7</v>
      </c>
      <c r="D10" s="27">
        <v>6.6392100000000004E-19</v>
      </c>
      <c r="E10" s="27">
        <v>1.12005E-20</v>
      </c>
      <c r="G10" s="26">
        <v>12480300</v>
      </c>
      <c r="H10" s="26">
        <v>14.517899999999999</v>
      </c>
      <c r="N10" s="19"/>
      <c r="O10" s="19"/>
    </row>
    <row r="11" spans="1:15" ht="19" x14ac:dyDescent="0.25">
      <c r="A11" s="1">
        <v>250</v>
      </c>
      <c r="B11" s="1">
        <v>888000</v>
      </c>
      <c r="C11" s="12">
        <f t="shared" si="0"/>
        <v>2.8153153153153155E-7</v>
      </c>
      <c r="D11" s="27">
        <v>9.2217399999999997E-19</v>
      </c>
      <c r="E11" s="27">
        <v>1.6873299999999999E-20</v>
      </c>
      <c r="G11" s="26">
        <v>12480300</v>
      </c>
      <c r="H11" s="26">
        <v>20.371400000000001</v>
      </c>
      <c r="N11" s="19"/>
      <c r="O11" s="19"/>
    </row>
    <row r="12" spans="1:15" ht="19" x14ac:dyDescent="0.25">
      <c r="A12" s="1">
        <v>300</v>
      </c>
      <c r="B12" s="1">
        <v>843000</v>
      </c>
      <c r="C12" s="12">
        <f t="shared" si="0"/>
        <v>3.5587188612099642E-7</v>
      </c>
      <c r="D12" s="27">
        <v>1.16856E-18</v>
      </c>
      <c r="E12" s="27">
        <v>2.0838199999999999E-20</v>
      </c>
      <c r="G12" s="26">
        <v>12480400</v>
      </c>
      <c r="H12" s="26">
        <v>18.304300000000001</v>
      </c>
      <c r="N12" s="19"/>
      <c r="O12" s="19"/>
    </row>
    <row r="13" spans="1:15" ht="19" x14ac:dyDescent="0.25">
      <c r="A13" s="1">
        <v>370</v>
      </c>
      <c r="B13" s="1">
        <v>774000</v>
      </c>
      <c r="C13" s="12">
        <f t="shared" si="0"/>
        <v>4.7803617571059432E-7</v>
      </c>
      <c r="D13" s="27">
        <v>1.6302399999999999E-18</v>
      </c>
      <c r="E13" s="27">
        <v>2.61517E-20</v>
      </c>
      <c r="G13" s="26">
        <v>12480400</v>
      </c>
      <c r="H13" s="26">
        <v>18.947399999999998</v>
      </c>
      <c r="N13" s="19"/>
      <c r="O13" s="19"/>
    </row>
    <row r="14" spans="1:15" ht="19" x14ac:dyDescent="0.25">
      <c r="A14" s="1">
        <v>450</v>
      </c>
      <c r="B14" s="1">
        <v>742000</v>
      </c>
      <c r="C14" s="12">
        <f t="shared" si="0"/>
        <v>6.0646900269541779E-7</v>
      </c>
      <c r="D14" s="27">
        <v>1.95439E-18</v>
      </c>
      <c r="E14" s="27">
        <v>2.2158599999999999E-20</v>
      </c>
      <c r="G14" s="26">
        <v>12480400</v>
      </c>
      <c r="H14" s="26">
        <v>12.637499999999999</v>
      </c>
      <c r="N14" s="19"/>
      <c r="O14" s="19"/>
    </row>
    <row r="15" spans="1:15" ht="19" x14ac:dyDescent="0.25">
      <c r="A15" s="1">
        <v>580</v>
      </c>
      <c r="B15" s="1">
        <v>712000</v>
      </c>
      <c r="C15" s="12">
        <f t="shared" si="0"/>
        <v>8.1460674157303367E-7</v>
      </c>
      <c r="D15" s="27">
        <v>2.64379E-18</v>
      </c>
      <c r="E15" s="27">
        <v>2.7360899999999999E-20</v>
      </c>
      <c r="G15" s="26">
        <v>12480400</v>
      </c>
      <c r="H15" s="26">
        <v>12.1783</v>
      </c>
    </row>
    <row r="16" spans="1:15" ht="19" x14ac:dyDescent="0.25">
      <c r="A16" s="1">
        <v>1000</v>
      </c>
      <c r="B16" s="1">
        <v>690300</v>
      </c>
      <c r="C16" s="12">
        <f>A16/1000/B16</f>
        <v>1.4486455164421266E-6</v>
      </c>
      <c r="D16" s="27">
        <v>4.7473900000000001E-18</v>
      </c>
      <c r="E16" s="27">
        <v>5.02308E-20</v>
      </c>
      <c r="G16" s="26">
        <v>12480400</v>
      </c>
      <c r="H16" s="26">
        <v>14.7765</v>
      </c>
    </row>
    <row r="19" spans="3:15" x14ac:dyDescent="0.2">
      <c r="C19" s="12" t="s">
        <v>23</v>
      </c>
      <c r="D19" s="12" t="s">
        <v>7</v>
      </c>
      <c r="E19" s="12" t="s">
        <v>6</v>
      </c>
      <c r="K19" s="1" t="s">
        <v>13</v>
      </c>
      <c r="L19" s="1" t="s">
        <v>11</v>
      </c>
      <c r="M19" s="1" t="s">
        <v>14</v>
      </c>
      <c r="N19" s="1" t="s">
        <v>15</v>
      </c>
      <c r="O19" s="1" t="s">
        <v>16</v>
      </c>
    </row>
    <row r="20" spans="3:15" ht="19" x14ac:dyDescent="0.25">
      <c r="D20" s="20">
        <v>-4.6415200000000002E-21</v>
      </c>
      <c r="E20" s="20">
        <v>5.3088599999999996E-21</v>
      </c>
      <c r="K20" s="24">
        <v>1.3806479999999999E-23</v>
      </c>
      <c r="L20" s="16">
        <v>0.43</v>
      </c>
      <c r="M20" s="16">
        <v>1.2999999999999999E-2</v>
      </c>
      <c r="N20" s="16">
        <f>SQRT(AVERAGE(G3:G16))</f>
        <v>3532.7528723564656</v>
      </c>
      <c r="O20" s="16">
        <f>SQRT(AVERAGE(H3:H16))/2/N20</f>
        <v>5.9164072429655681E-4</v>
      </c>
    </row>
    <row r="21" spans="3:15" ht="19" x14ac:dyDescent="0.25">
      <c r="D21" s="20"/>
      <c r="E21" s="20"/>
    </row>
    <row r="22" spans="3:15" x14ac:dyDescent="0.2">
      <c r="D22" s="12" t="s">
        <v>8</v>
      </c>
      <c r="E22" s="12" t="s">
        <v>9</v>
      </c>
      <c r="K22" s="1" t="s">
        <v>14</v>
      </c>
      <c r="L22" s="1" t="s">
        <v>16</v>
      </c>
      <c r="M22" s="1" t="s">
        <v>17</v>
      </c>
      <c r="N22" s="1" t="s">
        <v>18</v>
      </c>
    </row>
    <row r="23" spans="3:15" ht="19" x14ac:dyDescent="0.25">
      <c r="D23" s="20">
        <v>3.2902699999999999E-12</v>
      </c>
      <c r="E23" s="20">
        <v>2.69917E-14</v>
      </c>
      <c r="K23" s="25">
        <f>4*K20*ABS(D20)*M20/2/PI()/N20/D23</f>
        <v>4.5626995700042468E-38</v>
      </c>
      <c r="L23" s="24">
        <f>4*K20*ABS(D20)*L20*O20/2/PI()/N20^2/D23</f>
        <v>2.5275035767569303E-43</v>
      </c>
      <c r="M23" s="24">
        <f>4*K20*E20*L20/2/PI()/N20/D23</f>
        <v>1.7261877231300686E-36</v>
      </c>
      <c r="N23" s="24">
        <f>4*K20*ABS(D20)*M20*E23/2/PI()/N20/D23^2</f>
        <v>3.7430064397050594E-40</v>
      </c>
    </row>
    <row r="24" spans="3:15" ht="19" x14ac:dyDescent="0.25">
      <c r="D24" s="20"/>
      <c r="E24" s="20"/>
    </row>
    <row r="25" spans="3:15" x14ac:dyDescent="0.2">
      <c r="L25" s="1" t="s">
        <v>12</v>
      </c>
      <c r="M25" s="1" t="s">
        <v>19</v>
      </c>
    </row>
    <row r="26" spans="3:15" x14ac:dyDescent="0.2">
      <c r="L26" s="24">
        <f>4*K20*D20*L20/2/PI()/N20/D23</f>
        <v>-1.5092006270014045E-36</v>
      </c>
      <c r="M26" s="17">
        <f>SUM(K23:N23)</f>
        <v>1.7721892722244393E-36</v>
      </c>
    </row>
    <row r="28" spans="3:15" x14ac:dyDescent="0.2">
      <c r="D28" s="12"/>
      <c r="E28" s="12"/>
      <c r="L28" s="1" t="s">
        <v>20</v>
      </c>
      <c r="M28" s="1" t="s">
        <v>25</v>
      </c>
      <c r="N28" s="1" t="s">
        <v>10</v>
      </c>
      <c r="O28" s="1" t="s">
        <v>24</v>
      </c>
    </row>
    <row r="29" spans="3:15" x14ac:dyDescent="0.2">
      <c r="D29" s="12"/>
      <c r="E29" s="12"/>
      <c r="L29" s="23">
        <f>L26/M26</f>
        <v>-0.85160239408687233</v>
      </c>
      <c r="M29" s="16">
        <v>1.17</v>
      </c>
      <c r="N29" s="22">
        <f>M26*M29</f>
        <v>2.0734614485025937E-36</v>
      </c>
      <c r="O29" s="21">
        <v>0.95</v>
      </c>
    </row>
    <row r="30" spans="3:15" x14ac:dyDescent="0.2">
      <c r="D30" s="12"/>
      <c r="E30" s="12"/>
      <c r="M30" s="1">
        <v>1.76</v>
      </c>
      <c r="N30" s="10">
        <f>M26*M30</f>
        <v>3.1190531191150131E-36</v>
      </c>
      <c r="O30" s="21">
        <v>0.99</v>
      </c>
    </row>
    <row r="31" spans="3:15" x14ac:dyDescent="0.2">
      <c r="D31" s="12"/>
      <c r="E31" s="12"/>
      <c r="M31" s="1">
        <v>0.88</v>
      </c>
      <c r="N31" s="10">
        <f>M26*M31</f>
        <v>1.5595265595575065E-36</v>
      </c>
      <c r="O31" s="21">
        <v>0.9</v>
      </c>
    </row>
    <row r="32" spans="3:15" x14ac:dyDescent="0.2">
      <c r="D32" s="12"/>
      <c r="E32" s="12"/>
      <c r="M32" s="1">
        <v>0.32</v>
      </c>
      <c r="N32" s="10">
        <f>M26*M32</f>
        <v>5.6710056711182057E-37</v>
      </c>
      <c r="O32" s="21">
        <v>0.68</v>
      </c>
    </row>
    <row r="33" spans="1:15" x14ac:dyDescent="0.2">
      <c r="D33" s="14"/>
      <c r="E33" s="12"/>
    </row>
    <row r="34" spans="1:15" x14ac:dyDescent="0.2">
      <c r="D34" s="14"/>
      <c r="E34" s="12"/>
    </row>
    <row r="35" spans="1:15" x14ac:dyDescent="0.2">
      <c r="N35" s="9"/>
    </row>
    <row r="40" spans="1:15" x14ac:dyDescent="0.2">
      <c r="A40" s="9"/>
    </row>
    <row r="43" spans="1:15" ht="19" x14ac:dyDescent="0.25">
      <c r="D43" s="2"/>
      <c r="E43" s="2"/>
    </row>
    <row r="44" spans="1:15" x14ac:dyDescent="0.2">
      <c r="D44" s="3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9" x14ac:dyDescent="0.25">
      <c r="D45" s="5"/>
      <c r="E45" s="2"/>
      <c r="F45" s="6"/>
      <c r="G45" s="4"/>
      <c r="H45" s="4"/>
      <c r="I45" s="4"/>
      <c r="J45" s="4"/>
      <c r="K45" s="8"/>
    </row>
    <row r="46" spans="1:15" ht="19" x14ac:dyDescent="0.25">
      <c r="D46" s="2"/>
      <c r="E46" s="2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"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9" x14ac:dyDescent="0.25">
      <c r="D48" s="2"/>
      <c r="E48" s="2"/>
      <c r="F48" s="4"/>
      <c r="G48" s="4"/>
      <c r="H48" s="4"/>
      <c r="I48" s="4"/>
      <c r="J48" s="4"/>
      <c r="K48" s="9"/>
      <c r="L48" s="8"/>
      <c r="M48" s="8"/>
      <c r="N48" s="8"/>
      <c r="O48" s="4"/>
    </row>
    <row r="49" spans="3:15" ht="19" x14ac:dyDescent="0.25">
      <c r="D49" s="2"/>
      <c r="E49" s="2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3:15" x14ac:dyDescent="0.2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3:15" x14ac:dyDescent="0.2">
      <c r="D51" s="4"/>
      <c r="E51" s="4"/>
      <c r="F51" s="4"/>
      <c r="G51" s="4"/>
      <c r="H51" s="4"/>
      <c r="I51" s="4"/>
      <c r="J51" s="4"/>
      <c r="K51" s="4"/>
      <c r="L51" s="8"/>
      <c r="M51" s="10"/>
      <c r="N51" s="4"/>
      <c r="O51" s="4"/>
    </row>
    <row r="52" spans="3:15" x14ac:dyDescent="0.2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3:15" x14ac:dyDescent="0.2">
      <c r="D53" s="3"/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3:15" x14ac:dyDescent="0.2">
      <c r="D54" s="3"/>
      <c r="E54" s="3"/>
      <c r="F54" s="4"/>
      <c r="G54" s="4"/>
      <c r="H54" s="4"/>
      <c r="I54" s="4"/>
      <c r="J54" s="4"/>
      <c r="K54" s="4"/>
      <c r="L54" s="11"/>
      <c r="M54" s="4"/>
      <c r="N54" s="12"/>
      <c r="O54" s="13"/>
    </row>
    <row r="55" spans="3:15" ht="19" x14ac:dyDescent="0.25">
      <c r="C55" s="15"/>
      <c r="D55" s="3"/>
      <c r="E55" s="3"/>
      <c r="F55" s="4"/>
      <c r="G55" s="4"/>
      <c r="H55" s="4"/>
      <c r="I55" s="4"/>
      <c r="J55" s="4"/>
      <c r="K55" s="4"/>
      <c r="L55" s="4"/>
      <c r="M55" s="4"/>
      <c r="N55" s="10"/>
      <c r="O55" s="13"/>
    </row>
    <row r="56" spans="3:15" ht="19" x14ac:dyDescent="0.25">
      <c r="C56" s="15"/>
      <c r="D56" s="3"/>
      <c r="E56" s="3"/>
      <c r="F56" s="4"/>
      <c r="G56" s="4"/>
      <c r="H56" s="4"/>
      <c r="I56" s="4"/>
      <c r="J56" s="4"/>
      <c r="K56" s="4"/>
      <c r="L56" s="4"/>
      <c r="M56" s="4"/>
      <c r="N56" s="10"/>
      <c r="O56" s="13"/>
    </row>
    <row r="57" spans="3:15" ht="19" x14ac:dyDescent="0.25">
      <c r="C57" s="15"/>
      <c r="D57" s="3"/>
      <c r="E57" s="3"/>
      <c r="F57" s="4"/>
      <c r="G57" s="4"/>
      <c r="H57" s="4"/>
      <c r="I57" s="4"/>
      <c r="J57" s="4"/>
      <c r="K57" s="4"/>
      <c r="L57" s="4"/>
      <c r="M57" s="4"/>
      <c r="N57" s="10"/>
      <c r="O57" s="13"/>
    </row>
    <row r="58" spans="3:15" ht="19" x14ac:dyDescent="0.25">
      <c r="C58" s="15"/>
      <c r="D58" s="7"/>
      <c r="E58" s="3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3:15" ht="19" x14ac:dyDescent="0.25">
      <c r="C59" s="15"/>
      <c r="D59" s="7"/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3:15" ht="19" x14ac:dyDescent="0.25">
      <c r="C60" s="15"/>
    </row>
    <row r="61" spans="3:15" ht="19" x14ac:dyDescent="0.25">
      <c r="C61" s="15"/>
    </row>
    <row r="62" spans="3:15" ht="19" x14ac:dyDescent="0.25">
      <c r="C62" s="15"/>
    </row>
    <row r="63" spans="3:15" ht="19" x14ac:dyDescent="0.25">
      <c r="C63" s="15"/>
    </row>
    <row r="64" spans="3:15" ht="19" x14ac:dyDescent="0.25">
      <c r="C64" s="15"/>
    </row>
    <row r="65" spans="3:3" ht="19" x14ac:dyDescent="0.25">
      <c r="C65" s="15"/>
    </row>
    <row r="66" spans="3:3" ht="19" x14ac:dyDescent="0.25">
      <c r="C66" s="15"/>
    </row>
    <row r="67" spans="3:3" ht="19" x14ac:dyDescent="0.25">
      <c r="C67" s="15"/>
    </row>
    <row r="68" spans="3:3" ht="19" x14ac:dyDescent="0.25">
      <c r="C6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CARLESSO MATTEO</dc:creator>
  <cp:lastModifiedBy>CARLESSO MATTEO</cp:lastModifiedBy>
  <dcterms:created xsi:type="dcterms:W3CDTF">2019-06-28T08:50:39Z</dcterms:created>
  <dcterms:modified xsi:type="dcterms:W3CDTF">2020-07-22T12:52:10Z</dcterms:modified>
</cp:coreProperties>
</file>