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 activeTab="2"/>
  </bookViews>
  <sheets>
    <sheet name="Tempate" sheetId="1" r:id="rId1"/>
    <sheet name="F" sheetId="2" r:id="rId2"/>
    <sheet name="D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0" i="2" l="1"/>
  <c r="AC21" i="2"/>
  <c r="AC22" i="2"/>
  <c r="AC23" i="2"/>
  <c r="AC24" i="2"/>
  <c r="AC15" i="2"/>
  <c r="AC16" i="2"/>
  <c r="AC17" i="2"/>
  <c r="AC18" i="2"/>
  <c r="AC19" i="2"/>
  <c r="AC10" i="2"/>
  <c r="AC11" i="2"/>
  <c r="AC12" i="2"/>
  <c r="AC13" i="2"/>
  <c r="AC14" i="2"/>
  <c r="AC6" i="2"/>
  <c r="AC7" i="2"/>
  <c r="AC8" i="2"/>
  <c r="AC9" i="2"/>
  <c r="AC5" i="2"/>
  <c r="AD20" i="3"/>
  <c r="AD21" i="3"/>
  <c r="AD22" i="3"/>
  <c r="AD23" i="3"/>
  <c r="AD24" i="3"/>
  <c r="AD15" i="3"/>
  <c r="AD16" i="3"/>
  <c r="AD17" i="3"/>
  <c r="AD18" i="3"/>
  <c r="AD19" i="3"/>
  <c r="AD10" i="3"/>
  <c r="AD11" i="3"/>
  <c r="AD12" i="3"/>
  <c r="AD13" i="3"/>
  <c r="AD14" i="3"/>
  <c r="AD9" i="3"/>
  <c r="AD6" i="3"/>
  <c r="AD7" i="3"/>
  <c r="AD8" i="3"/>
  <c r="AD5" i="3"/>
  <c r="W11" i="3" l="1"/>
  <c r="AG24" i="3"/>
  <c r="AC24" i="3"/>
  <c r="AB24" i="3"/>
  <c r="X24" i="3"/>
  <c r="W24" i="3"/>
  <c r="P24" i="3"/>
  <c r="O24" i="3"/>
  <c r="AG23" i="3"/>
  <c r="AC23" i="3"/>
  <c r="AB23" i="3"/>
  <c r="X23" i="3"/>
  <c r="W23" i="3"/>
  <c r="P23" i="3"/>
  <c r="O23" i="3"/>
  <c r="AG22" i="3"/>
  <c r="AC22" i="3"/>
  <c r="AB22" i="3"/>
  <c r="X22" i="3"/>
  <c r="W22" i="3"/>
  <c r="P22" i="3"/>
  <c r="O22" i="3"/>
  <c r="AG21" i="3"/>
  <c r="AC21" i="3"/>
  <c r="AB21" i="3"/>
  <c r="X21" i="3"/>
  <c r="W21" i="3"/>
  <c r="P21" i="3"/>
  <c r="O21" i="3"/>
  <c r="AG20" i="3"/>
  <c r="AC20" i="3"/>
  <c r="AB20" i="3"/>
  <c r="X20" i="3"/>
  <c r="W20" i="3"/>
  <c r="P20" i="3"/>
  <c r="O20" i="3"/>
  <c r="AG19" i="3"/>
  <c r="AC19" i="3"/>
  <c r="AB19" i="3"/>
  <c r="X19" i="3"/>
  <c r="W19" i="3"/>
  <c r="P19" i="3"/>
  <c r="O19" i="3"/>
  <c r="AG18" i="3"/>
  <c r="AC18" i="3"/>
  <c r="AB18" i="3"/>
  <c r="X18" i="3"/>
  <c r="W18" i="3"/>
  <c r="AF18" i="3" s="1"/>
  <c r="P18" i="3"/>
  <c r="O18" i="3"/>
  <c r="AG17" i="3"/>
  <c r="AC17" i="3"/>
  <c r="AB17" i="3"/>
  <c r="X17" i="3"/>
  <c r="W17" i="3"/>
  <c r="P17" i="3"/>
  <c r="O17" i="3"/>
  <c r="AG16" i="3"/>
  <c r="AC16" i="3"/>
  <c r="AB16" i="3"/>
  <c r="X16" i="3"/>
  <c r="W16" i="3"/>
  <c r="AF16" i="3" s="1"/>
  <c r="P16" i="3"/>
  <c r="O16" i="3"/>
  <c r="AG15" i="3"/>
  <c r="AC15" i="3"/>
  <c r="AB15" i="3"/>
  <c r="X15" i="3"/>
  <c r="W15" i="3"/>
  <c r="P15" i="3"/>
  <c r="O15" i="3"/>
  <c r="AG14" i="3"/>
  <c r="AC14" i="3"/>
  <c r="AB14" i="3"/>
  <c r="X14" i="3"/>
  <c r="W14" i="3"/>
  <c r="P14" i="3"/>
  <c r="O14" i="3"/>
  <c r="AG13" i="3"/>
  <c r="AC13" i="3"/>
  <c r="AB13" i="3"/>
  <c r="X13" i="3"/>
  <c r="W13" i="3"/>
  <c r="P13" i="3"/>
  <c r="O13" i="3"/>
  <c r="AG12" i="3"/>
  <c r="AC12" i="3"/>
  <c r="AB12" i="3"/>
  <c r="X12" i="3"/>
  <c r="W12" i="3"/>
  <c r="P12" i="3"/>
  <c r="O12" i="3"/>
  <c r="AG11" i="3"/>
  <c r="AC11" i="3"/>
  <c r="AB11" i="3"/>
  <c r="X11" i="3"/>
  <c r="P11" i="3"/>
  <c r="O11" i="3"/>
  <c r="AG10" i="3"/>
  <c r="AC10" i="3"/>
  <c r="AB10" i="3"/>
  <c r="X10" i="3"/>
  <c r="W10" i="3"/>
  <c r="P10" i="3"/>
  <c r="O10" i="3"/>
  <c r="AG9" i="3"/>
  <c r="AC9" i="3"/>
  <c r="AB9" i="3"/>
  <c r="X9" i="3"/>
  <c r="W9" i="3"/>
  <c r="P9" i="3"/>
  <c r="O9" i="3"/>
  <c r="AG8" i="3"/>
  <c r="AC8" i="3"/>
  <c r="AB8" i="3"/>
  <c r="X8" i="3"/>
  <c r="W8" i="3"/>
  <c r="P8" i="3"/>
  <c r="O8" i="3"/>
  <c r="AG7" i="3"/>
  <c r="AC7" i="3"/>
  <c r="AB7" i="3"/>
  <c r="X7" i="3"/>
  <c r="W7" i="3"/>
  <c r="P7" i="3"/>
  <c r="O7" i="3"/>
  <c r="AG6" i="3"/>
  <c r="AC6" i="3"/>
  <c r="AB6" i="3"/>
  <c r="X6" i="3"/>
  <c r="W6" i="3"/>
  <c r="P6" i="3"/>
  <c r="O6" i="3"/>
  <c r="AG5" i="3"/>
  <c r="AC5" i="3"/>
  <c r="AB5" i="3"/>
  <c r="X5" i="3"/>
  <c r="W5" i="3"/>
  <c r="P5" i="3"/>
  <c r="O5" i="3"/>
  <c r="AE24" i="3" l="1"/>
  <c r="AE23" i="3"/>
  <c r="AE21" i="3"/>
  <c r="AF21" i="3"/>
  <c r="AE20" i="3"/>
  <c r="AF20" i="3"/>
  <c r="AF17" i="3"/>
  <c r="AE17" i="3"/>
  <c r="AE15" i="3"/>
  <c r="AF14" i="3"/>
  <c r="AE14" i="3"/>
  <c r="AF13" i="3"/>
  <c r="AE12" i="3"/>
  <c r="AF10" i="3"/>
  <c r="AE9" i="3"/>
  <c r="AF8" i="3"/>
  <c r="AE8" i="3"/>
  <c r="AE7" i="3"/>
  <c r="AF7" i="3"/>
  <c r="AF6" i="3"/>
  <c r="AF23" i="3"/>
  <c r="AE22" i="3"/>
  <c r="AE19" i="3"/>
  <c r="AE18" i="3"/>
  <c r="AF15" i="3"/>
  <c r="AE11" i="3"/>
  <c r="AE10" i="3"/>
  <c r="AF9" i="3"/>
  <c r="AF12" i="3"/>
  <c r="AE13" i="3"/>
  <c r="AE16" i="3"/>
  <c r="AF19" i="3"/>
  <c r="AE6" i="3"/>
  <c r="AE5" i="3"/>
  <c r="AF11" i="3"/>
  <c r="AF22" i="3"/>
  <c r="AF24" i="3"/>
  <c r="AF5" i="3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5" i="2"/>
  <c r="AE6" i="2"/>
  <c r="AE7" i="2"/>
  <c r="AE8" i="2"/>
  <c r="AE9" i="2"/>
  <c r="AE5" i="2"/>
  <c r="AD5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V37" i="2" l="1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B6" i="2" l="1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AD22" i="2" s="1"/>
  <c r="W23" i="2"/>
  <c r="W24" i="2"/>
  <c r="W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5" i="2"/>
  <c r="AA24" i="2"/>
  <c r="V24" i="2"/>
  <c r="N24" i="2"/>
  <c r="AA23" i="2"/>
  <c r="V23" i="2"/>
  <c r="N23" i="2"/>
  <c r="AA22" i="2"/>
  <c r="V22" i="2"/>
  <c r="N22" i="2"/>
  <c r="AA21" i="2"/>
  <c r="V21" i="2"/>
  <c r="N21" i="2"/>
  <c r="AA20" i="2"/>
  <c r="V20" i="2"/>
  <c r="N20" i="2"/>
  <c r="AA19" i="2"/>
  <c r="V19" i="2"/>
  <c r="N19" i="2"/>
  <c r="AA18" i="2"/>
  <c r="V18" i="2"/>
  <c r="N18" i="2"/>
  <c r="AA17" i="2"/>
  <c r="V17" i="2"/>
  <c r="N17" i="2"/>
  <c r="AA16" i="2"/>
  <c r="V16" i="2"/>
  <c r="N16" i="2"/>
  <c r="AA15" i="2"/>
  <c r="V15" i="2"/>
  <c r="N15" i="2"/>
  <c r="AA14" i="2"/>
  <c r="V14" i="2"/>
  <c r="N14" i="2"/>
  <c r="AA13" i="2"/>
  <c r="V13" i="2"/>
  <c r="N13" i="2"/>
  <c r="AA12" i="2"/>
  <c r="V12" i="2"/>
  <c r="N12" i="2"/>
  <c r="AA11" i="2"/>
  <c r="V11" i="2"/>
  <c r="N11" i="2"/>
  <c r="AA10" i="2"/>
  <c r="V10" i="2"/>
  <c r="N10" i="2"/>
  <c r="AA9" i="2"/>
  <c r="V9" i="2"/>
  <c r="N9" i="2"/>
  <c r="AA8" i="2"/>
  <c r="V8" i="2"/>
  <c r="N8" i="2"/>
  <c r="AA7" i="2"/>
  <c r="V7" i="2"/>
  <c r="N7" i="2"/>
  <c r="AA6" i="2"/>
  <c r="V6" i="2"/>
  <c r="N6" i="2"/>
  <c r="AA5" i="2"/>
  <c r="V5" i="2"/>
  <c r="N5" i="2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5" i="1"/>
  <c r="W18" i="1"/>
  <c r="W23" i="1"/>
  <c r="W5" i="1"/>
  <c r="AB23" i="1"/>
  <c r="O5" i="1"/>
  <c r="W20" i="1"/>
  <c r="AB22" i="1"/>
  <c r="W8" i="1"/>
  <c r="AB11" i="1"/>
  <c r="O24" i="1"/>
  <c r="AB13" i="1"/>
  <c r="AB7" i="1"/>
  <c r="W21" i="1"/>
  <c r="O20" i="1"/>
  <c r="O9" i="1"/>
  <c r="O22" i="1"/>
  <c r="AB14" i="1"/>
  <c r="AB19" i="1"/>
  <c r="O17" i="1"/>
  <c r="O15" i="1"/>
  <c r="O7" i="1"/>
  <c r="O16" i="1"/>
  <c r="O11" i="1"/>
  <c r="O14" i="1"/>
  <c r="W15" i="1"/>
  <c r="AB5" i="1"/>
  <c r="AB9" i="1"/>
  <c r="O21" i="1"/>
  <c r="AB20" i="1"/>
  <c r="O18" i="1"/>
  <c r="AB18" i="1"/>
  <c r="W17" i="1"/>
  <c r="AB8" i="1"/>
  <c r="O23" i="1"/>
  <c r="W10" i="1"/>
  <c r="O13" i="1"/>
  <c r="AB6" i="1"/>
  <c r="W13" i="1"/>
  <c r="W14" i="1"/>
  <c r="W22" i="1"/>
  <c r="AB10" i="1"/>
  <c r="W9" i="1"/>
  <c r="W11" i="1"/>
  <c r="O12" i="1"/>
  <c r="AB16" i="1"/>
  <c r="O6" i="1"/>
  <c r="AB12" i="1"/>
  <c r="W19" i="1"/>
  <c r="W16" i="1"/>
  <c r="W7" i="1"/>
  <c r="O8" i="1"/>
  <c r="AB24" i="1"/>
  <c r="W6" i="1"/>
  <c r="AB21" i="1"/>
  <c r="AB15" i="1"/>
  <c r="O10" i="1"/>
  <c r="AB17" i="1"/>
  <c r="O19" i="1"/>
  <c r="W12" i="1"/>
  <c r="W24" i="1"/>
  <c r="AD24" i="2" l="1"/>
  <c r="AE24" i="2"/>
  <c r="AD23" i="2"/>
  <c r="AE23" i="2"/>
  <c r="AE22" i="2"/>
  <c r="AD21" i="2"/>
  <c r="AE21" i="2"/>
  <c r="AD20" i="2"/>
  <c r="AE20" i="2"/>
  <c r="AD19" i="2"/>
  <c r="AE19" i="2"/>
  <c r="AD18" i="2"/>
  <c r="AE18" i="2"/>
  <c r="AD17" i="2"/>
  <c r="AE17" i="2"/>
  <c r="AD16" i="2"/>
  <c r="AE16" i="2"/>
  <c r="AD15" i="2"/>
  <c r="AE15" i="2"/>
  <c r="AD14" i="2"/>
  <c r="AE14" i="2"/>
  <c r="AD13" i="2"/>
  <c r="AE13" i="2"/>
  <c r="AD12" i="2"/>
  <c r="AE12" i="2"/>
  <c r="AD11" i="2"/>
  <c r="AE11" i="2"/>
  <c r="AD10" i="2"/>
  <c r="AE10" i="2"/>
  <c r="AD9" i="2"/>
  <c r="AD8" i="2"/>
  <c r="AD7" i="2"/>
  <c r="AD6" i="2"/>
</calcChain>
</file>

<file path=xl/sharedStrings.xml><?xml version="1.0" encoding="utf-8"?>
<sst xmlns="http://schemas.openxmlformats.org/spreadsheetml/2006/main" count="134" uniqueCount="31">
  <si>
    <t>Unrestricted Varying Stim</t>
  </si>
  <si>
    <t>Unrestricted Same Stim</t>
  </si>
  <si>
    <t>Neighbouring Varying Stim</t>
  </si>
  <si>
    <t>Neighbouring Same Stim</t>
  </si>
  <si>
    <t>Test Constraints</t>
  </si>
  <si>
    <t>Number of Pads</t>
  </si>
  <si>
    <t>Pad Numbers</t>
  </si>
  <si>
    <t>Predicted Results</t>
  </si>
  <si>
    <t>Dor</t>
  </si>
  <si>
    <t>Roll</t>
  </si>
  <si>
    <t>Experimental Results</t>
  </si>
  <si>
    <t>D1</t>
  </si>
  <si>
    <t>D2</t>
  </si>
  <si>
    <t>D3</t>
  </si>
  <si>
    <t>R1</t>
  </si>
  <si>
    <t>R2</t>
  </si>
  <si>
    <t>R3</t>
  </si>
  <si>
    <t>Average</t>
  </si>
  <si>
    <t>Std</t>
  </si>
  <si>
    <t>Sim</t>
  </si>
  <si>
    <t>Stimulation</t>
  </si>
  <si>
    <t>ILC Varying Stim Tuning</t>
  </si>
  <si>
    <t>Pad1</t>
  </si>
  <si>
    <t>Pad2</t>
  </si>
  <si>
    <t>Pad3</t>
  </si>
  <si>
    <t>Abs Dor</t>
  </si>
  <si>
    <t>Abds Roll</t>
  </si>
  <si>
    <t>Error Std</t>
  </si>
  <si>
    <t>Error Diff</t>
  </si>
  <si>
    <t>Error %</t>
  </si>
  <si>
    <t>% 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</si>
</sst>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14999847407452621"/>
      </top>
      <bottom/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/>
      <diagonal/>
    </border>
    <border>
      <left/>
      <right style="medium">
        <color indexed="64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2" borderId="0" xfId="0" applyFill="1"/>
    <xf numFmtId="0" fontId="0" fillId="2" borderId="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/>
    <xf numFmtId="0" fontId="0" fillId="2" borderId="12" xfId="0" applyFill="1" applyBorder="1" applyAlignment="1">
      <alignment horizontal="center" vertical="center"/>
    </xf>
    <xf numFmtId="0" fontId="0" fillId="2" borderId="1" xfId="0" applyFill="1" applyBorder="1"/>
    <xf numFmtId="0" fontId="0" fillId="2" borderId="13" xfId="0" applyFill="1" applyBorder="1" applyAlignment="1">
      <alignment horizontal="center" vertical="center"/>
    </xf>
    <xf numFmtId="0" fontId="0" fillId="2" borderId="7" xfId="0" applyFill="1" applyBorder="1"/>
    <xf numFmtId="0" fontId="0" fillId="2" borderId="5" xfId="0" applyFill="1" applyBorder="1"/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19" xfId="0" applyFill="1" applyBorder="1"/>
    <xf numFmtId="0" fontId="0" fillId="3" borderId="27" xfId="0" applyFill="1" applyBorder="1"/>
    <xf numFmtId="0" fontId="0" fillId="3" borderId="4" xfId="0" applyFill="1" applyBorder="1"/>
    <xf numFmtId="0" fontId="0" fillId="3" borderId="17" xfId="0" applyFill="1" applyBorder="1"/>
    <xf numFmtId="0" fontId="0" fillId="3" borderId="3" xfId="0" applyFill="1" applyBorder="1"/>
    <xf numFmtId="0" fontId="0" fillId="3" borderId="1" xfId="0" applyFill="1" applyBorder="1"/>
    <xf numFmtId="0" fontId="0" fillId="3" borderId="5" xfId="0" applyFill="1" applyBorder="1"/>
    <xf numFmtId="0" fontId="0" fillId="2" borderId="2" xfId="0" applyFill="1" applyBorder="1" applyAlignment="1">
      <alignment horizontal="center" vertical="center" wrapText="1"/>
    </xf>
    <xf numFmtId="0" fontId="0" fillId="3" borderId="16" xfId="0" applyFill="1" applyBorder="1"/>
    <xf numFmtId="0" fontId="0" fillId="4" borderId="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4" xfId="0" applyFill="1" applyBorder="1"/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6" xfId="0" applyFill="1" applyBorder="1"/>
    <xf numFmtId="0" fontId="0" fillId="5" borderId="33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0" fillId="5" borderId="37" xfId="0" applyFill="1" applyBorder="1"/>
    <xf numFmtId="0" fontId="0" fillId="5" borderId="38" xfId="0" applyFill="1" applyBorder="1"/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2" xfId="0" applyFill="1" applyBorder="1" applyAlignment="1">
      <alignment horizontal="center" vertical="center"/>
    </xf>
    <xf numFmtId="0" fontId="0" fillId="5" borderId="42" xfId="0" applyFill="1" applyBorder="1"/>
    <xf numFmtId="0" fontId="0" fillId="5" borderId="47" xfId="0" applyFill="1" applyBorder="1"/>
    <xf numFmtId="0" fontId="0" fillId="5" borderId="56" xfId="0" applyFill="1" applyBorder="1"/>
    <xf numFmtId="0" fontId="0" fillId="5" borderId="57" xfId="0" applyFill="1" applyBorder="1"/>
    <xf numFmtId="0" fontId="0" fillId="5" borderId="45" xfId="0" applyFill="1" applyBorder="1"/>
    <xf numFmtId="0" fontId="0" fillId="5" borderId="58" xfId="0" applyFill="1" applyBorder="1"/>
    <xf numFmtId="0" fontId="0" fillId="5" borderId="61" xfId="0" applyFill="1" applyBorder="1"/>
    <xf numFmtId="0" fontId="0" fillId="5" borderId="62" xfId="0" applyFill="1" applyBorder="1"/>
    <xf numFmtId="0" fontId="0" fillId="5" borderId="43" xfId="0" applyFill="1" applyBorder="1"/>
    <xf numFmtId="2" fontId="0" fillId="2" borderId="20" xfId="0" applyNumberFormat="1" applyFill="1" applyBorder="1" applyAlignment="1">
      <alignment horizontal="center" vertical="center"/>
    </xf>
    <xf numFmtId="2" fontId="0" fillId="2" borderId="24" xfId="0" applyNumberFormat="1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2" fontId="0" fillId="4" borderId="14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3" borderId="19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3" borderId="63" xfId="0" applyNumberFormat="1" applyFill="1" applyBorder="1" applyAlignment="1">
      <alignment horizontal="center" vertical="center"/>
    </xf>
    <xf numFmtId="2" fontId="0" fillId="2" borderId="25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26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2" fontId="0" fillId="2" borderId="21" xfId="0" applyNumberFormat="1" applyFill="1" applyBorder="1" applyAlignment="1">
      <alignment horizontal="center" vertical="center"/>
    </xf>
    <xf numFmtId="2" fontId="0" fillId="3" borderId="16" xfId="0" applyNumberFormat="1" applyFill="1" applyBorder="1" applyAlignment="1">
      <alignment horizontal="center" vertical="center"/>
    </xf>
    <xf numFmtId="2" fontId="0" fillId="3" borderId="27" xfId="0" applyNumberFormat="1" applyFill="1" applyBorder="1" applyAlignment="1">
      <alignment horizontal="center" vertical="center"/>
    </xf>
    <xf numFmtId="2" fontId="0" fillId="3" borderId="64" xfId="0" applyNumberFormat="1" applyFill="1" applyBorder="1" applyAlignment="1">
      <alignment horizontal="center" vertical="center"/>
    </xf>
    <xf numFmtId="2" fontId="0" fillId="6" borderId="0" xfId="0" applyNumberFormat="1" applyFill="1" applyBorder="1" applyAlignment="1">
      <alignment horizontal="center" vertical="center"/>
    </xf>
    <xf numFmtId="0" fontId="0" fillId="6" borderId="0" xfId="0" applyFill="1"/>
    <xf numFmtId="164" fontId="0" fillId="3" borderId="63" xfId="0" applyNumberFormat="1" applyFill="1" applyBorder="1" applyAlignment="1">
      <alignment horizontal="center" vertical="center"/>
    </xf>
    <xf numFmtId="2" fontId="0" fillId="3" borderId="65" xfId="0" applyNumberFormat="1" applyFill="1" applyBorder="1" applyAlignment="1">
      <alignment horizontal="center" vertical="center"/>
    </xf>
    <xf numFmtId="2" fontId="0" fillId="3" borderId="29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5" borderId="32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54" xfId="0" applyFill="1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0" fillId="5" borderId="59" xfId="0" applyFill="1" applyBorder="1" applyAlignment="1">
      <alignment horizontal="center"/>
    </xf>
    <xf numFmtId="0" fontId="0" fillId="5" borderId="55" xfId="0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0" fontId="0" fillId="5" borderId="6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5" borderId="48" xfId="0" applyFill="1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0" fillId="5" borderId="51" xfId="0" applyFill="1" applyBorder="1" applyAlignment="1">
      <alignment horizontal="center"/>
    </xf>
    <xf numFmtId="0" fontId="0" fillId="5" borderId="52" xfId="0" applyFill="1" applyBorder="1" applyAlignment="1">
      <alignment horizontal="center"/>
    </xf>
    <xf numFmtId="0" fontId="0" fillId="5" borderId="53" xfId="0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textRotation="90" wrapText="1"/>
    </xf>
    <xf numFmtId="0" fontId="0" fillId="2" borderId="9" xfId="0" applyFill="1" applyBorder="1" applyAlignment="1">
      <alignment horizontal="center" vertical="center" textRotation="90" wrapText="1"/>
    </xf>
    <xf numFmtId="0" fontId="0" fillId="2" borderId="10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Tempate!$C$31:$W$31</c:f>
              <c:numCache>
                <c:formatCode>General</c:formatCode>
                <c:ptCount val="2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CF-4732-842B-29668774DAD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Tempate!$C$32:$W$32</c:f>
              <c:numCache>
                <c:formatCode>General</c:formatCode>
                <c:ptCount val="2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BCF-4732-842B-29668774DAD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Tempate!$C$33:$W$33</c:f>
              <c:numCache>
                <c:formatCode>General</c:formatCode>
                <c:ptCount val="2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BCF-4732-842B-29668774D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34976"/>
        <c:axId val="89038144"/>
      </c:lineChart>
      <c:catAx>
        <c:axId val="47934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8144"/>
        <c:crosses val="autoZero"/>
        <c:auto val="1"/>
        <c:lblAlgn val="ctr"/>
        <c:lblOffset val="100"/>
        <c:noMultiLvlLbl val="0"/>
      </c:catAx>
      <c:valAx>
        <c:axId val="8903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3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D!$C$31:$W$31</c:f>
              <c:numCache>
                <c:formatCode>General</c:formatCode>
                <c:ptCount val="2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66-4D62-B1F0-3E98DD6FE364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D!$C$32:$W$32</c:f>
              <c:numCache>
                <c:formatCode>General</c:formatCode>
                <c:ptCount val="2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66-4D62-B1F0-3E98DD6FE364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D!$C$33:$W$33</c:f>
              <c:numCache>
                <c:formatCode>General</c:formatCode>
                <c:ptCount val="2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666-4D62-B1F0-3E98DD6FE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49504"/>
        <c:axId val="48044800"/>
      </c:lineChart>
      <c:catAx>
        <c:axId val="48149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44800"/>
        <c:crosses val="autoZero"/>
        <c:auto val="1"/>
        <c:lblAlgn val="ctr"/>
        <c:lblOffset val="100"/>
        <c:noMultiLvlLbl val="0"/>
      </c:catAx>
      <c:valAx>
        <c:axId val="4804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4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702546833911682E-2"/>
          <c:y val="0.1650587592009819"/>
          <c:w val="0.89539146583100693"/>
          <c:h val="0.5584803706812656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D!$C$47:$W$47</c:f>
              <c:numCache>
                <c:formatCode>General</c:formatCode>
                <c:ptCount val="2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A7-43B5-B5A9-C59E77F0064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D!$C$48:$W$48</c:f>
              <c:numCache>
                <c:formatCode>General</c:formatCode>
                <c:ptCount val="2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A7-43B5-B5A9-C59E77F00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77792"/>
        <c:axId val="48865856"/>
      </c:lineChart>
      <c:catAx>
        <c:axId val="49377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5856"/>
        <c:crosses val="autoZero"/>
        <c:auto val="1"/>
        <c:lblAlgn val="ctr"/>
        <c:lblOffset val="100"/>
        <c:noMultiLvlLbl val="0"/>
      </c:catAx>
      <c:valAx>
        <c:axId val="4886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7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D!$C$42:$W$42</c:f>
              <c:numCache>
                <c:formatCode>General</c:formatCode>
                <c:ptCount val="2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8CF-434A-A757-88C49B568BB4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D!$C$43:$W$43</c:f>
              <c:numCache>
                <c:formatCode>General</c:formatCode>
                <c:ptCount val="2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CF-434A-A757-88C49B568BB4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D!$C$44:$W$44</c:f>
              <c:numCache>
                <c:formatCode>General</c:formatCode>
                <c:ptCount val="2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8CF-434A-A757-88C49B568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80352"/>
        <c:axId val="48867584"/>
      </c:lineChart>
      <c:catAx>
        <c:axId val="49380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7584"/>
        <c:crosses val="autoZero"/>
        <c:auto val="1"/>
        <c:lblAlgn val="ctr"/>
        <c:lblOffset val="100"/>
        <c:noMultiLvlLbl val="0"/>
      </c:catAx>
      <c:valAx>
        <c:axId val="4886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Tempate!$C$36:$W$36</c:f>
              <c:numCache>
                <c:formatCode>General</c:formatCode>
                <c:ptCount val="2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D97-461C-AEC2-9CD940B74311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Tempate!$C$37:$W$37</c:f>
              <c:numCache>
                <c:formatCode>General</c:formatCode>
                <c:ptCount val="2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D97-461C-AEC2-9CD940B74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7200"/>
        <c:axId val="44098688"/>
      </c:lineChart>
      <c:catAx>
        <c:axId val="47667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98688"/>
        <c:crosses val="autoZero"/>
        <c:auto val="1"/>
        <c:lblAlgn val="ctr"/>
        <c:lblOffset val="100"/>
        <c:noMultiLvlLbl val="0"/>
      </c:catAx>
      <c:valAx>
        <c:axId val="4409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6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Tempate!$C$47:$W$47</c:f>
              <c:numCache>
                <c:formatCode>General</c:formatCode>
                <c:ptCount val="2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D2-4E0F-B61F-4B5F34E663D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Tempate!$C$48:$W$48</c:f>
              <c:numCache>
                <c:formatCode>General</c:formatCode>
                <c:ptCount val="2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D2-4E0F-B61F-4B5F34E66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7712"/>
        <c:axId val="44100416"/>
      </c:lineChart>
      <c:catAx>
        <c:axId val="47667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00416"/>
        <c:crosses val="autoZero"/>
        <c:auto val="1"/>
        <c:lblAlgn val="ctr"/>
        <c:lblOffset val="100"/>
        <c:noMultiLvlLbl val="0"/>
      </c:catAx>
      <c:valAx>
        <c:axId val="4410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6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Tempate!$C$42:$W$42</c:f>
              <c:numCache>
                <c:formatCode>General</c:formatCode>
                <c:ptCount val="2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4F-476D-AFF3-B03F74A744B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Tempate!$C$43:$W$43</c:f>
              <c:numCache>
                <c:formatCode>General</c:formatCode>
                <c:ptCount val="2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84F-476D-AFF3-B03F74A744BB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Tempate!$C$44:$W$44</c:f>
              <c:numCache>
                <c:formatCode>General</c:formatCode>
                <c:ptCount val="2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84F-476D-AFF3-B03F74A74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33952"/>
        <c:axId val="44102144"/>
      </c:lineChart>
      <c:catAx>
        <c:axId val="47933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02144"/>
        <c:crosses val="autoZero"/>
        <c:auto val="1"/>
        <c:lblAlgn val="ctr"/>
        <c:lblOffset val="100"/>
        <c:noMultiLvlLbl val="0"/>
      </c:catAx>
      <c:valAx>
        <c:axId val="4410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3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F!$B$36:$V$36</c:f>
              <c:numCache>
                <c:formatCode>General</c:formatCode>
                <c:ptCount val="21"/>
                <c:pt idx="0">
                  <c:v>12.154400000000001</c:v>
                </c:pt>
                <c:pt idx="1">
                  <c:v>3.4920300000000002</c:v>
                </c:pt>
                <c:pt idx="2">
                  <c:v>0.436058</c:v>
                </c:pt>
                <c:pt idx="3">
                  <c:v>2.4471599999999998</c:v>
                </c:pt>
                <c:pt idx="4">
                  <c:v>2.0806200000000001</c:v>
                </c:pt>
                <c:pt idx="5">
                  <c:v>2.6985600000000001</c:v>
                </c:pt>
                <c:pt idx="6">
                  <c:v>4.7321299999999997</c:v>
                </c:pt>
                <c:pt idx="7">
                  <c:v>0.88969399999999998</c:v>
                </c:pt>
                <c:pt idx="8">
                  <c:v>5.3725300000000002</c:v>
                </c:pt>
                <c:pt idx="9">
                  <c:v>3.48502</c:v>
                </c:pt>
                <c:pt idx="10">
                  <c:v>2.78844</c:v>
                </c:pt>
                <c:pt idx="11">
                  <c:v>3.74343</c:v>
                </c:pt>
                <c:pt idx="12">
                  <c:v>2.7772100000000002</c:v>
                </c:pt>
                <c:pt idx="13">
                  <c:v>1.6269899999999999</c:v>
                </c:pt>
                <c:pt idx="14">
                  <c:v>8.0465099999999996</c:v>
                </c:pt>
                <c:pt idx="15">
                  <c:v>3.2490800000000002</c:v>
                </c:pt>
                <c:pt idx="16">
                  <c:v>4.9793000000000003</c:v>
                </c:pt>
                <c:pt idx="17">
                  <c:v>1.0806899999999999</c:v>
                </c:pt>
                <c:pt idx="18">
                  <c:v>5.1253599999999997</c:v>
                </c:pt>
                <c:pt idx="19">
                  <c:v>4.7096600000000004</c:v>
                </c:pt>
                <c:pt idx="20">
                  <c:v>5.2152399999999997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DD6-40DD-B29B-4C1C1B372F7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F!$B$37:$V$37</c:f>
              <c:numCache>
                <c:formatCode>General</c:formatCode>
                <c:ptCount val="21"/>
                <c:pt idx="0">
                  <c:v>5.3724699999999999</c:v>
                </c:pt>
                <c:pt idx="1">
                  <c:v>3.7883</c:v>
                </c:pt>
                <c:pt idx="2">
                  <c:v>2.2041400000000002</c:v>
                </c:pt>
                <c:pt idx="3">
                  <c:v>3.3725999999999998</c:v>
                </c:pt>
                <c:pt idx="4">
                  <c:v>2.0468500000000001</c:v>
                </c:pt>
                <c:pt idx="5">
                  <c:v>0.87839100000000003</c:v>
                </c:pt>
                <c:pt idx="6">
                  <c:v>0.372807</c:v>
                </c:pt>
                <c:pt idx="7">
                  <c:v>1.1480399999999999</c:v>
                </c:pt>
                <c:pt idx="8">
                  <c:v>0.87429800000000002</c:v>
                </c:pt>
                <c:pt idx="9">
                  <c:v>0.84059300000000003</c:v>
                </c:pt>
                <c:pt idx="10">
                  <c:v>1.05406</c:v>
                </c:pt>
                <c:pt idx="11">
                  <c:v>0.17771700000000001</c:v>
                </c:pt>
                <c:pt idx="12">
                  <c:v>0.114398</c:v>
                </c:pt>
                <c:pt idx="13">
                  <c:v>1.83338</c:v>
                </c:pt>
                <c:pt idx="14">
                  <c:v>3.54827</c:v>
                </c:pt>
                <c:pt idx="15">
                  <c:v>0.65368700000000002</c:v>
                </c:pt>
                <c:pt idx="16">
                  <c:v>2.4472200000000002</c:v>
                </c:pt>
                <c:pt idx="17">
                  <c:v>1.1776500000000001</c:v>
                </c:pt>
                <c:pt idx="18">
                  <c:v>2.7168700000000001</c:v>
                </c:pt>
                <c:pt idx="19">
                  <c:v>4.3010299999999999</c:v>
                </c:pt>
                <c:pt idx="20">
                  <c:v>5.8402500000000002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D6-40DD-B29B-4C1C1B372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8224"/>
        <c:axId val="44103872"/>
      </c:lineChart>
      <c:catAx>
        <c:axId val="47668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03872"/>
        <c:crosses val="autoZero"/>
        <c:auto val="1"/>
        <c:lblAlgn val="ctr"/>
        <c:lblOffset val="100"/>
        <c:noMultiLvlLbl val="0"/>
      </c:catAx>
      <c:valAx>
        <c:axId val="4410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6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F!$B$31:$V$31</c:f>
              <c:numCache>
                <c:formatCode>General</c:formatCode>
                <c:ptCount val="21"/>
                <c:pt idx="0">
                  <c:v>173</c:v>
                </c:pt>
                <c:pt idx="1">
                  <c:v>193</c:v>
                </c:pt>
                <c:pt idx="2">
                  <c:v>213</c:v>
                </c:pt>
                <c:pt idx="3">
                  <c:v>210.50200000000001</c:v>
                </c:pt>
                <c:pt idx="4">
                  <c:v>226.09700000000001</c:v>
                </c:pt>
                <c:pt idx="5">
                  <c:v>239.34899999999999</c:v>
                </c:pt>
                <c:pt idx="6">
                  <c:v>233.68700000000001</c:v>
                </c:pt>
                <c:pt idx="7">
                  <c:v>239.06800000000001</c:v>
                </c:pt>
                <c:pt idx="8">
                  <c:v>234.95</c:v>
                </c:pt>
                <c:pt idx="9">
                  <c:v>227.751</c:v>
                </c:pt>
                <c:pt idx="10">
                  <c:v>224.404</c:v>
                </c:pt>
                <c:pt idx="11">
                  <c:v>222.5</c:v>
                </c:pt>
                <c:pt idx="12">
                  <c:v>216.10599999999999</c:v>
                </c:pt>
                <c:pt idx="13">
                  <c:v>222.13</c:v>
                </c:pt>
                <c:pt idx="14">
                  <c:v>222.607</c:v>
                </c:pt>
                <c:pt idx="15">
                  <c:v>215.416</c:v>
                </c:pt>
                <c:pt idx="16">
                  <c:v>216.185</c:v>
                </c:pt>
                <c:pt idx="17">
                  <c:v>213.387</c:v>
                </c:pt>
                <c:pt idx="18">
                  <c:v>214.86600000000001</c:v>
                </c:pt>
                <c:pt idx="19">
                  <c:v>211.41800000000001</c:v>
                </c:pt>
                <c:pt idx="20">
                  <c:v>206.28800000000001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F0-4AF0-8925-F8BD073A252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F!$B$32:$V$32</c:f>
              <c:numCache>
                <c:formatCode>General</c:formatCode>
                <c:ptCount val="21"/>
                <c:pt idx="0">
                  <c:v>173</c:v>
                </c:pt>
                <c:pt idx="1">
                  <c:v>175.423</c:v>
                </c:pt>
                <c:pt idx="2">
                  <c:v>176.63300000000001</c:v>
                </c:pt>
                <c:pt idx="3">
                  <c:v>196.63300000000001</c:v>
                </c:pt>
                <c:pt idx="4">
                  <c:v>197.012</c:v>
                </c:pt>
                <c:pt idx="5">
                  <c:v>197.34800000000001</c:v>
                </c:pt>
                <c:pt idx="6">
                  <c:v>217.34800000000001</c:v>
                </c:pt>
                <c:pt idx="7">
                  <c:v>217.34800000000001</c:v>
                </c:pt>
                <c:pt idx="8">
                  <c:v>237.34800000000001</c:v>
                </c:pt>
                <c:pt idx="9">
                  <c:v>257.34800000000001</c:v>
                </c:pt>
                <c:pt idx="10">
                  <c:v>277.34800000000001</c:v>
                </c:pt>
                <c:pt idx="11">
                  <c:v>277.33699999999999</c:v>
                </c:pt>
                <c:pt idx="12">
                  <c:v>297.33699999999999</c:v>
                </c:pt>
                <c:pt idx="13">
                  <c:v>300</c:v>
                </c:pt>
                <c:pt idx="14">
                  <c:v>300</c:v>
                </c:pt>
                <c:pt idx="15">
                  <c:v>299.72199999999998</c:v>
                </c:pt>
                <c:pt idx="16">
                  <c:v>300</c:v>
                </c:pt>
                <c:pt idx="17">
                  <c:v>291.35000000000002</c:v>
                </c:pt>
                <c:pt idx="18">
                  <c:v>291.35000000000002</c:v>
                </c:pt>
                <c:pt idx="19">
                  <c:v>271.35000000000002</c:v>
                </c:pt>
                <c:pt idx="20">
                  <c:v>251.35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9F0-4AF0-8925-F8BD073A252C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F!$B$33:$V$33</c:f>
              <c:numCache>
                <c:formatCode>General</c:formatCode>
                <c:ptCount val="21"/>
                <c:pt idx="0">
                  <c:v>173</c:v>
                </c:pt>
                <c:pt idx="1">
                  <c:v>153</c:v>
                </c:pt>
                <c:pt idx="2">
                  <c:v>133</c:v>
                </c:pt>
                <c:pt idx="3">
                  <c:v>153</c:v>
                </c:pt>
                <c:pt idx="4">
                  <c:v>133</c:v>
                </c:pt>
                <c:pt idx="5">
                  <c:v>113</c:v>
                </c:pt>
                <c:pt idx="6">
                  <c:v>133</c:v>
                </c:pt>
                <c:pt idx="7">
                  <c:v>113</c:v>
                </c:pt>
                <c:pt idx="8">
                  <c:v>133</c:v>
                </c:pt>
                <c:pt idx="9">
                  <c:v>113</c:v>
                </c:pt>
                <c:pt idx="10">
                  <c:v>133</c:v>
                </c:pt>
                <c:pt idx="11">
                  <c:v>131.988</c:v>
                </c:pt>
                <c:pt idx="12">
                  <c:v>151.988</c:v>
                </c:pt>
                <c:pt idx="13">
                  <c:v>131.988</c:v>
                </c:pt>
                <c:pt idx="14">
                  <c:v>151.988</c:v>
                </c:pt>
                <c:pt idx="15">
                  <c:v>152.357</c:v>
                </c:pt>
                <c:pt idx="16">
                  <c:v>132.357</c:v>
                </c:pt>
                <c:pt idx="17">
                  <c:v>112.357</c:v>
                </c:pt>
                <c:pt idx="18">
                  <c:v>92.356800000000007</c:v>
                </c:pt>
                <c:pt idx="19">
                  <c:v>79.430199999999999</c:v>
                </c:pt>
                <c:pt idx="20">
                  <c:v>99.430199999999999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9F0-4AF0-8925-F8BD073A2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34464"/>
        <c:axId val="48037888"/>
      </c:lineChart>
      <c:catAx>
        <c:axId val="479344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37888"/>
        <c:crosses val="autoZero"/>
        <c:auto val="1"/>
        <c:lblAlgn val="ctr"/>
        <c:lblOffset val="100"/>
        <c:noMultiLvlLbl val="0"/>
      </c:catAx>
      <c:valAx>
        <c:axId val="4803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3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702546833911682E-2"/>
          <c:y val="0.1650587592009819"/>
          <c:w val="0.89539146583100693"/>
          <c:h val="0.5584803706812656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F!$B$47:$V$47</c:f>
              <c:numCache>
                <c:formatCode>General</c:formatCode>
                <c:ptCount val="21"/>
                <c:pt idx="0">
                  <c:v>7.9116900000000001</c:v>
                </c:pt>
                <c:pt idx="1">
                  <c:v>9.1138499999999993</c:v>
                </c:pt>
                <c:pt idx="2">
                  <c:v>9.3160900000000009</c:v>
                </c:pt>
                <c:pt idx="3">
                  <c:v>6.3837000000000002</c:v>
                </c:pt>
                <c:pt idx="4">
                  <c:v>6.4735800000000001</c:v>
                </c:pt>
                <c:pt idx="5">
                  <c:v>6.0017100000000001</c:v>
                </c:pt>
                <c:pt idx="6">
                  <c:v>4.8220099999999997</c:v>
                </c:pt>
                <c:pt idx="7">
                  <c:v>4.87819</c:v>
                </c:pt>
                <c:pt idx="8">
                  <c:v>2.1143299999999998</c:v>
                </c:pt>
                <c:pt idx="9">
                  <c:v>9.7317900000000002</c:v>
                </c:pt>
                <c:pt idx="10">
                  <c:v>2.78844</c:v>
                </c:pt>
                <c:pt idx="11">
                  <c:v>9.6643799999999995</c:v>
                </c:pt>
                <c:pt idx="12">
                  <c:v>1.90787</c:v>
                </c:pt>
                <c:pt idx="13">
                  <c:v>2.63815</c:v>
                </c:pt>
                <c:pt idx="14">
                  <c:v>1.2225200000000001</c:v>
                </c:pt>
                <c:pt idx="15">
                  <c:v>1.59751</c:v>
                </c:pt>
                <c:pt idx="16">
                  <c:v>1.0694600000000001</c:v>
                </c:pt>
                <c:pt idx="17">
                  <c:v>0.42905199999999999</c:v>
                </c:pt>
                <c:pt idx="18">
                  <c:v>4.1029600000000004</c:v>
                </c:pt>
                <c:pt idx="19">
                  <c:v>7.65319E-2</c:v>
                </c:pt>
                <c:pt idx="20">
                  <c:v>4.6197800000000004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F4-408A-BBCF-F966C7F9707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F!$B$48:$V$48</c:f>
              <c:numCache>
                <c:formatCode>General</c:formatCode>
                <c:ptCount val="21"/>
                <c:pt idx="0">
                  <c:v>4.9751399999999997</c:v>
                </c:pt>
                <c:pt idx="1">
                  <c:v>2.89663</c:v>
                </c:pt>
                <c:pt idx="2">
                  <c:v>3.4022199999999998</c:v>
                </c:pt>
                <c:pt idx="3">
                  <c:v>1.9753499999999999</c:v>
                </c:pt>
                <c:pt idx="4">
                  <c:v>1.4810000000000001</c:v>
                </c:pt>
                <c:pt idx="5">
                  <c:v>0.88553400000000004</c:v>
                </c:pt>
                <c:pt idx="6">
                  <c:v>0.62712400000000001</c:v>
                </c:pt>
                <c:pt idx="7">
                  <c:v>0.391185</c:v>
                </c:pt>
                <c:pt idx="8">
                  <c:v>0.50763000000000003</c:v>
                </c:pt>
                <c:pt idx="9">
                  <c:v>1.3237099999999999</c:v>
                </c:pt>
                <c:pt idx="10">
                  <c:v>0.78850900000000002</c:v>
                </c:pt>
                <c:pt idx="11">
                  <c:v>6.4132499999999997</c:v>
                </c:pt>
                <c:pt idx="12">
                  <c:v>1.9906699999999999</c:v>
                </c:pt>
                <c:pt idx="13">
                  <c:v>2.96814</c:v>
                </c:pt>
                <c:pt idx="14">
                  <c:v>2.39514</c:v>
                </c:pt>
                <c:pt idx="15">
                  <c:v>0.48515900000000001</c:v>
                </c:pt>
                <c:pt idx="16">
                  <c:v>1.22668</c:v>
                </c:pt>
                <c:pt idx="17">
                  <c:v>2.48502</c:v>
                </c:pt>
                <c:pt idx="18">
                  <c:v>9.1889599999999995E-3</c:v>
                </c:pt>
                <c:pt idx="19">
                  <c:v>2.2940200000000002</c:v>
                </c:pt>
                <c:pt idx="20">
                  <c:v>0.72824100000000003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0F4-408A-BBCF-F966C7F9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48992"/>
        <c:axId val="48039616"/>
      </c:lineChart>
      <c:catAx>
        <c:axId val="48148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39616"/>
        <c:crosses val="autoZero"/>
        <c:auto val="1"/>
        <c:lblAlgn val="ctr"/>
        <c:lblOffset val="100"/>
        <c:noMultiLvlLbl val="0"/>
      </c:catAx>
      <c:valAx>
        <c:axId val="4803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4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F!$B$42:$V$42</c:f>
              <c:numCache>
                <c:formatCode>General</c:formatCode>
                <c:ptCount val="21"/>
                <c:pt idx="0">
                  <c:v>173</c:v>
                </c:pt>
                <c:pt idx="1">
                  <c:v>159.791</c:v>
                </c:pt>
                <c:pt idx="2">
                  <c:v>157.595</c:v>
                </c:pt>
                <c:pt idx="3">
                  <c:v>146.18100000000001</c:v>
                </c:pt>
                <c:pt idx="4">
                  <c:v>141.52699999999999</c:v>
                </c:pt>
                <c:pt idx="5">
                  <c:v>141.446</c:v>
                </c:pt>
                <c:pt idx="6">
                  <c:v>141.589</c:v>
                </c:pt>
                <c:pt idx="7">
                  <c:v>137.94900000000001</c:v>
                </c:pt>
                <c:pt idx="8">
                  <c:v>135.07400000000001</c:v>
                </c:pt>
                <c:pt idx="9">
                  <c:v>137.554</c:v>
                </c:pt>
                <c:pt idx="10">
                  <c:v>134.94900000000001</c:v>
                </c:pt>
                <c:pt idx="11">
                  <c:v>132.81</c:v>
                </c:pt>
                <c:pt idx="12">
                  <c:v>130.13300000000001</c:v>
                </c:pt>
                <c:pt idx="13">
                  <c:v>130.07400000000001</c:v>
                </c:pt>
                <c:pt idx="14">
                  <c:v>130.12799999999999</c:v>
                </c:pt>
                <c:pt idx="15">
                  <c:v>131.05000000000001</c:v>
                </c:pt>
                <c:pt idx="16">
                  <c:v>130.40899999999999</c:v>
                </c:pt>
                <c:pt idx="17">
                  <c:v>129.29900000000001</c:v>
                </c:pt>
                <c:pt idx="18">
                  <c:v>128.47499999999999</c:v>
                </c:pt>
                <c:pt idx="19">
                  <c:v>124.749</c:v>
                </c:pt>
                <c:pt idx="20">
                  <c:v>132.56399999999999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70-4C96-9DF4-1F7B6708B0C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F!$B$43:$V$43</c:f>
              <c:numCache>
                <c:formatCode>General</c:formatCode>
                <c:ptCount val="21"/>
                <c:pt idx="0">
                  <c:v>173</c:v>
                </c:pt>
                <c:pt idx="1">
                  <c:v>172.72800000000001</c:v>
                </c:pt>
                <c:pt idx="2">
                  <c:v>173.12100000000001</c:v>
                </c:pt>
                <c:pt idx="3">
                  <c:v>193.12100000000001</c:v>
                </c:pt>
                <c:pt idx="4">
                  <c:v>213.12100000000001</c:v>
                </c:pt>
                <c:pt idx="5">
                  <c:v>214.684</c:v>
                </c:pt>
                <c:pt idx="6">
                  <c:v>234.684</c:v>
                </c:pt>
                <c:pt idx="7">
                  <c:v>254.684</c:v>
                </c:pt>
                <c:pt idx="8">
                  <c:v>274.68400000000003</c:v>
                </c:pt>
                <c:pt idx="9">
                  <c:v>274.73700000000002</c:v>
                </c:pt>
                <c:pt idx="10">
                  <c:v>294.73700000000002</c:v>
                </c:pt>
                <c:pt idx="11">
                  <c:v>300</c:v>
                </c:pt>
                <c:pt idx="12">
                  <c:v>286.38600000000002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70-4C96-9DF4-1F7B6708B0C0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F!$B$44:$V$44</c:f>
              <c:numCache>
                <c:formatCode>General</c:formatCode>
                <c:ptCount val="21"/>
                <c:pt idx="0">
                  <c:v>173</c:v>
                </c:pt>
                <c:pt idx="1">
                  <c:v>172.43700000000001</c:v>
                </c:pt>
                <c:pt idx="2">
                  <c:v>154.24299999999999</c:v>
                </c:pt>
                <c:pt idx="3">
                  <c:v>134.24299999999999</c:v>
                </c:pt>
                <c:pt idx="4">
                  <c:v>154.24299999999999</c:v>
                </c:pt>
                <c:pt idx="5">
                  <c:v>139.62299999999999</c:v>
                </c:pt>
                <c:pt idx="6">
                  <c:v>119.623</c:v>
                </c:pt>
                <c:pt idx="7">
                  <c:v>124.408</c:v>
                </c:pt>
                <c:pt idx="8">
                  <c:v>104.408</c:v>
                </c:pt>
                <c:pt idx="9">
                  <c:v>95.911299999999997</c:v>
                </c:pt>
                <c:pt idx="10">
                  <c:v>75.911299999999997</c:v>
                </c:pt>
                <c:pt idx="11">
                  <c:v>95.911299999999997</c:v>
                </c:pt>
                <c:pt idx="12">
                  <c:v>95.970399999999998</c:v>
                </c:pt>
                <c:pt idx="13">
                  <c:v>115.97</c:v>
                </c:pt>
                <c:pt idx="14">
                  <c:v>95.970399999999998</c:v>
                </c:pt>
                <c:pt idx="15">
                  <c:v>75.970399999999998</c:v>
                </c:pt>
                <c:pt idx="16">
                  <c:v>95.970399999999998</c:v>
                </c:pt>
                <c:pt idx="17">
                  <c:v>115.97</c:v>
                </c:pt>
                <c:pt idx="18">
                  <c:v>135.97</c:v>
                </c:pt>
                <c:pt idx="19">
                  <c:v>155.97</c:v>
                </c:pt>
                <c:pt idx="20">
                  <c:v>135.97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970-4C96-9DF4-1F7B6708B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51552"/>
        <c:axId val="48041344"/>
      </c:lineChart>
      <c:catAx>
        <c:axId val="481515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41344"/>
        <c:crosses val="autoZero"/>
        <c:auto val="1"/>
        <c:lblAlgn val="ctr"/>
        <c:lblOffset val="100"/>
        <c:noMultiLvlLbl val="0"/>
      </c:catAx>
      <c:valAx>
        <c:axId val="4804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5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D!$C$36:$W$36</c:f>
              <c:numCache>
                <c:formatCode>General</c:formatCode>
                <c:ptCount val="2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EC-4FDE-8668-7839A4C5750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D!$C$37:$W$37</c:f>
              <c:numCache>
                <c:formatCode>General</c:formatCode>
                <c:ptCount val="2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EC-4FDE-8668-7839A4C57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8736"/>
        <c:axId val="48043072"/>
      </c:lineChart>
      <c:catAx>
        <c:axId val="476687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43072"/>
        <c:crosses val="autoZero"/>
        <c:auto val="1"/>
        <c:lblAlgn val="ctr"/>
        <c:lblOffset val="100"/>
        <c:noMultiLvlLbl val="0"/>
      </c:catAx>
      <c:valAx>
        <c:axId val="4804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6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238125</xdr:colOff>
      <xdr:row>27</xdr:row>
      <xdr:rowOff>95250</xdr:rowOff>
    </xdr:from>
    <xdr:to>
      <xdr:col>31</xdr:col>
      <xdr:colOff>609599</xdr:colOff>
      <xdr:row>37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57150</xdr:colOff>
      <xdr:row>27</xdr:row>
      <xdr:rowOff>142875</xdr:rowOff>
    </xdr:from>
    <xdr:to>
      <xdr:col>27</xdr:col>
      <xdr:colOff>209550</xdr:colOff>
      <xdr:row>37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38100</xdr:colOff>
      <xdr:row>38</xdr:row>
      <xdr:rowOff>85725</xdr:rowOff>
    </xdr:from>
    <xdr:to>
      <xdr:col>27</xdr:col>
      <xdr:colOff>133350</xdr:colOff>
      <xdr:row>48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238124</xdr:colOff>
      <xdr:row>38</xdr:row>
      <xdr:rowOff>76200</xdr:rowOff>
    </xdr:from>
    <xdr:to>
      <xdr:col>32</xdr:col>
      <xdr:colOff>28574</xdr:colOff>
      <xdr:row>48</xdr:row>
      <xdr:rowOff>142875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109327</xdr:colOff>
      <xdr:row>27</xdr:row>
      <xdr:rowOff>169762</xdr:rowOff>
    </xdr:from>
    <xdr:to>
      <xdr:col>27</xdr:col>
      <xdr:colOff>133350</xdr:colOff>
      <xdr:row>37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149632</xdr:colOff>
      <xdr:row>27</xdr:row>
      <xdr:rowOff>178725</xdr:rowOff>
    </xdr:from>
    <xdr:to>
      <xdr:col>32</xdr:col>
      <xdr:colOff>114299</xdr:colOff>
      <xdr:row>37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57150</xdr:colOff>
      <xdr:row>38</xdr:row>
      <xdr:rowOff>166007</xdr:rowOff>
    </xdr:from>
    <xdr:to>
      <xdr:col>27</xdr:col>
      <xdr:colOff>161925</xdr:colOff>
      <xdr:row>48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174172</xdr:colOff>
      <xdr:row>38</xdr:row>
      <xdr:rowOff>185058</xdr:rowOff>
    </xdr:from>
    <xdr:to>
      <xdr:col>32</xdr:col>
      <xdr:colOff>95250</xdr:colOff>
      <xdr:row>48</xdr:row>
      <xdr:rowOff>19050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109327</xdr:colOff>
      <xdr:row>27</xdr:row>
      <xdr:rowOff>169762</xdr:rowOff>
    </xdr:from>
    <xdr:to>
      <xdr:col>28</xdr:col>
      <xdr:colOff>133350</xdr:colOff>
      <xdr:row>37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149632</xdr:colOff>
      <xdr:row>27</xdr:row>
      <xdr:rowOff>178725</xdr:rowOff>
    </xdr:from>
    <xdr:to>
      <xdr:col>33</xdr:col>
      <xdr:colOff>114299</xdr:colOff>
      <xdr:row>37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57150</xdr:colOff>
      <xdr:row>38</xdr:row>
      <xdr:rowOff>166007</xdr:rowOff>
    </xdr:from>
    <xdr:to>
      <xdr:col>28</xdr:col>
      <xdr:colOff>161925</xdr:colOff>
      <xdr:row>48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174172</xdr:colOff>
      <xdr:row>38</xdr:row>
      <xdr:rowOff>185058</xdr:rowOff>
    </xdr:from>
    <xdr:to>
      <xdr:col>33</xdr:col>
      <xdr:colOff>95250</xdr:colOff>
      <xdr:row>48</xdr:row>
      <xdr:rowOff>19050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topLeftCell="A14" zoomScaleNormal="100" workbookViewId="0">
      <selection activeCell="H26" sqref="H26"/>
    </sheetView>
  </sheetViews>
  <sheetFormatPr defaultRowHeight="15" x14ac:dyDescent="0.25"/>
  <cols>
    <col min="1" max="1" width="3.5703125" customWidth="1"/>
    <col min="2" max="2" width="12" customWidth="1"/>
    <col min="4" max="13" width="5.7109375" customWidth="1"/>
    <col min="14" max="15" width="8" customWidth="1"/>
    <col min="21" max="28" width="9.5703125" customWidth="1"/>
    <col min="29" max="29" width="3.140625" customWidth="1"/>
  </cols>
  <sheetData>
    <row r="1" spans="1:3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.75" customHeight="1" thickBot="1" x14ac:dyDescent="0.3">
      <c r="A3" s="1"/>
      <c r="B3" s="86" t="s">
        <v>4</v>
      </c>
      <c r="C3" s="86" t="s">
        <v>5</v>
      </c>
      <c r="D3" s="100" t="s">
        <v>6</v>
      </c>
      <c r="E3" s="114"/>
      <c r="F3" s="114"/>
      <c r="G3" s="114"/>
      <c r="H3" s="101"/>
      <c r="I3" s="100" t="s">
        <v>20</v>
      </c>
      <c r="J3" s="114"/>
      <c r="K3" s="114"/>
      <c r="L3" s="114"/>
      <c r="M3" s="101"/>
      <c r="N3" s="100" t="s">
        <v>20</v>
      </c>
      <c r="O3" s="101"/>
      <c r="P3" s="108" t="s">
        <v>7</v>
      </c>
      <c r="Q3" s="109"/>
      <c r="R3" s="110"/>
      <c r="S3" s="97" t="s">
        <v>10</v>
      </c>
      <c r="T3" s="98"/>
      <c r="U3" s="98"/>
      <c r="V3" s="98"/>
      <c r="W3" s="98"/>
      <c r="X3" s="98"/>
      <c r="Y3" s="98"/>
      <c r="Z3" s="98"/>
      <c r="AA3" s="98"/>
      <c r="AB3" s="99"/>
      <c r="AC3" s="1"/>
      <c r="AD3" s="1"/>
      <c r="AE3" s="1"/>
      <c r="AF3" s="1"/>
    </row>
    <row r="4" spans="1:32" ht="30.75" thickBot="1" x14ac:dyDescent="0.3">
      <c r="A4" s="1"/>
      <c r="B4" s="87"/>
      <c r="C4" s="87"/>
      <c r="D4" s="30">
        <v>1</v>
      </c>
      <c r="E4" s="30">
        <v>2</v>
      </c>
      <c r="F4" s="30">
        <v>3</v>
      </c>
      <c r="G4" s="30">
        <v>4</v>
      </c>
      <c r="H4" s="30">
        <v>5</v>
      </c>
      <c r="I4" s="30">
        <v>1</v>
      </c>
      <c r="J4" s="30">
        <v>2</v>
      </c>
      <c r="K4" s="30">
        <v>3</v>
      </c>
      <c r="L4" s="30">
        <v>4</v>
      </c>
      <c r="M4" s="30">
        <v>5</v>
      </c>
      <c r="N4" s="30" t="s">
        <v>17</v>
      </c>
      <c r="O4" s="30" t="s">
        <v>18</v>
      </c>
      <c r="P4" s="2" t="s">
        <v>19</v>
      </c>
      <c r="Q4" s="2" t="s">
        <v>8</v>
      </c>
      <c r="R4" s="2" t="s">
        <v>9</v>
      </c>
      <c r="S4" s="2" t="s">
        <v>11</v>
      </c>
      <c r="T4" s="2" t="s">
        <v>12</v>
      </c>
      <c r="U4" s="2" t="s">
        <v>13</v>
      </c>
      <c r="V4" s="2" t="s">
        <v>17</v>
      </c>
      <c r="W4" s="2" t="s">
        <v>18</v>
      </c>
      <c r="X4" s="2" t="s">
        <v>14</v>
      </c>
      <c r="Y4" s="2" t="s">
        <v>15</v>
      </c>
      <c r="Z4" s="2" t="s">
        <v>16</v>
      </c>
      <c r="AA4" s="2" t="s">
        <v>17</v>
      </c>
      <c r="AB4" s="2" t="s">
        <v>18</v>
      </c>
      <c r="AC4" s="1"/>
      <c r="AD4" s="1"/>
      <c r="AE4" s="1"/>
      <c r="AF4" s="1"/>
    </row>
    <row r="5" spans="1:32" ht="15.75" thickBot="1" x14ac:dyDescent="0.3">
      <c r="A5" s="1"/>
      <c r="B5" s="111" t="s">
        <v>0</v>
      </c>
      <c r="C5" s="3">
        <v>1</v>
      </c>
      <c r="D5" s="18"/>
      <c r="E5" s="32"/>
      <c r="F5" s="32"/>
      <c r="G5" s="33"/>
      <c r="H5" s="34"/>
      <c r="I5" s="18"/>
      <c r="J5" s="32"/>
      <c r="K5" s="32"/>
      <c r="L5" s="33"/>
      <c r="M5" s="34"/>
      <c r="N5" s="27" t="e">
        <f>AVERAGE(I5:M5)</f>
        <v>#DIV/0!</v>
      </c>
      <c r="O5" s="27" t="e">
        <f ca="1">std(I5:M5)</f>
        <v>#NAME?</v>
      </c>
      <c r="P5" s="27"/>
      <c r="Q5" s="4"/>
      <c r="R5" s="4"/>
      <c r="S5" s="4"/>
      <c r="T5" s="4"/>
      <c r="U5" s="4"/>
      <c r="V5" s="23" t="e">
        <f>AVERAGE(S5:U5)</f>
        <v>#DIV/0!</v>
      </c>
      <c r="W5" s="23" t="e">
        <f ca="1">std(S5:U5)</f>
        <v>#NAME?</v>
      </c>
      <c r="X5" s="13"/>
      <c r="Y5" s="13"/>
      <c r="Z5" s="13"/>
      <c r="AA5" s="23" t="e">
        <f>AVERAGE(X5:Z5)</f>
        <v>#DIV/0!</v>
      </c>
      <c r="AB5" s="25" t="e">
        <f ca="1">std(X5:Z5)</f>
        <v>#NAME?</v>
      </c>
      <c r="AC5" s="1"/>
      <c r="AD5" s="1"/>
      <c r="AE5" s="1"/>
      <c r="AF5" s="1"/>
    </row>
    <row r="6" spans="1:32" ht="15.75" thickBot="1" x14ac:dyDescent="0.3">
      <c r="A6" s="1"/>
      <c r="B6" s="112"/>
      <c r="C6" s="5">
        <v>2</v>
      </c>
      <c r="D6" s="19"/>
      <c r="E6" s="21"/>
      <c r="F6" s="35"/>
      <c r="G6" s="36"/>
      <c r="H6" s="37"/>
      <c r="I6" s="19"/>
      <c r="J6" s="21"/>
      <c r="K6" s="35"/>
      <c r="L6" s="36"/>
      <c r="M6" s="37"/>
      <c r="N6" s="27" t="e">
        <f t="shared" ref="N6:N24" si="0">AVERAGE(I6:M6)</f>
        <v>#DIV/0!</v>
      </c>
      <c r="O6" s="27" t="e">
        <f t="shared" ref="O6:O24" ca="1" si="1">std(I6:M6)</f>
        <v>#NAME?</v>
      </c>
      <c r="P6" s="28"/>
      <c r="Q6" s="6"/>
      <c r="R6" s="6"/>
      <c r="S6" s="6"/>
      <c r="T6" s="6"/>
      <c r="U6" s="6"/>
      <c r="V6" s="23" t="e">
        <f t="shared" ref="V6:V24" si="2">AVERAGE(S6:U6)</f>
        <v>#DIV/0!</v>
      </c>
      <c r="W6" s="23" t="e">
        <f t="shared" ref="W6:W24" ca="1" si="3">std(S6:U6)</f>
        <v>#NAME?</v>
      </c>
      <c r="X6" s="14"/>
      <c r="Y6" s="14"/>
      <c r="Z6" s="14"/>
      <c r="AA6" s="23" t="e">
        <f t="shared" ref="AA6:AA24" si="4">AVERAGE(X6:Z6)</f>
        <v>#DIV/0!</v>
      </c>
      <c r="AB6" s="25" t="e">
        <f t="shared" ref="AB6:AB24" ca="1" si="5">std(X6:Z6)</f>
        <v>#NAME?</v>
      </c>
      <c r="AC6" s="1"/>
      <c r="AD6" s="1"/>
      <c r="AE6" s="1"/>
      <c r="AF6" s="1"/>
    </row>
    <row r="7" spans="1:32" ht="15.75" thickBot="1" x14ac:dyDescent="0.3">
      <c r="A7" s="1"/>
      <c r="B7" s="112"/>
      <c r="C7" s="5">
        <v>3</v>
      </c>
      <c r="D7" s="19"/>
      <c r="E7" s="21"/>
      <c r="F7" s="21"/>
      <c r="G7" s="36"/>
      <c r="H7" s="37"/>
      <c r="I7" s="19"/>
      <c r="J7" s="21"/>
      <c r="K7" s="21"/>
      <c r="L7" s="36"/>
      <c r="M7" s="37"/>
      <c r="N7" s="27" t="e">
        <f t="shared" si="0"/>
        <v>#DIV/0!</v>
      </c>
      <c r="O7" s="27" t="e">
        <f t="shared" ca="1" si="1"/>
        <v>#NAME?</v>
      </c>
      <c r="P7" s="28"/>
      <c r="Q7" s="6"/>
      <c r="R7" s="6"/>
      <c r="S7" s="6"/>
      <c r="T7" s="6"/>
      <c r="U7" s="6"/>
      <c r="V7" s="23" t="e">
        <f t="shared" si="2"/>
        <v>#DIV/0!</v>
      </c>
      <c r="W7" s="23" t="e">
        <f t="shared" ca="1" si="3"/>
        <v>#NAME?</v>
      </c>
      <c r="X7" s="14"/>
      <c r="Y7" s="14"/>
      <c r="Z7" s="14"/>
      <c r="AA7" s="23" t="e">
        <f t="shared" si="4"/>
        <v>#DIV/0!</v>
      </c>
      <c r="AB7" s="25" t="e">
        <f t="shared" ca="1" si="5"/>
        <v>#NAME?</v>
      </c>
      <c r="AC7" s="1"/>
      <c r="AD7" s="1"/>
      <c r="AE7" s="1"/>
      <c r="AF7" s="1"/>
    </row>
    <row r="8" spans="1:32" ht="15.75" thickBot="1" x14ac:dyDescent="0.3">
      <c r="A8" s="1"/>
      <c r="B8" s="112"/>
      <c r="C8" s="5">
        <v>4</v>
      </c>
      <c r="D8" s="19"/>
      <c r="E8" s="21"/>
      <c r="F8" s="21"/>
      <c r="G8" s="16"/>
      <c r="H8" s="37"/>
      <c r="I8" s="19"/>
      <c r="J8" s="21"/>
      <c r="K8" s="21"/>
      <c r="L8" s="16"/>
      <c r="M8" s="37"/>
      <c r="N8" s="27" t="e">
        <f t="shared" si="0"/>
        <v>#DIV/0!</v>
      </c>
      <c r="O8" s="27" t="e">
        <f t="shared" ca="1" si="1"/>
        <v>#NAME?</v>
      </c>
      <c r="P8" s="28"/>
      <c r="Q8" s="6"/>
      <c r="R8" s="6"/>
      <c r="S8" s="6"/>
      <c r="T8" s="6"/>
      <c r="U8" s="6"/>
      <c r="V8" s="23" t="e">
        <f t="shared" si="2"/>
        <v>#DIV/0!</v>
      </c>
      <c r="W8" s="23" t="e">
        <f t="shared" ca="1" si="3"/>
        <v>#NAME?</v>
      </c>
      <c r="X8" s="14"/>
      <c r="Y8" s="14"/>
      <c r="Z8" s="14"/>
      <c r="AA8" s="23" t="e">
        <f t="shared" si="4"/>
        <v>#DIV/0!</v>
      </c>
      <c r="AB8" s="25" t="e">
        <f t="shared" ca="1" si="5"/>
        <v>#NAME?</v>
      </c>
      <c r="AC8" s="1"/>
      <c r="AD8" s="1"/>
      <c r="AE8" s="1"/>
      <c r="AF8" s="1"/>
    </row>
    <row r="9" spans="1:32" ht="15.75" thickBot="1" x14ac:dyDescent="0.3">
      <c r="A9" s="1"/>
      <c r="B9" s="113"/>
      <c r="C9" s="7">
        <v>5</v>
      </c>
      <c r="D9" s="20"/>
      <c r="E9" s="22"/>
      <c r="F9" s="22"/>
      <c r="G9" s="17"/>
      <c r="H9" s="8"/>
      <c r="I9" s="20"/>
      <c r="J9" s="22"/>
      <c r="K9" s="22"/>
      <c r="L9" s="17"/>
      <c r="M9" s="8"/>
      <c r="N9" s="27" t="e">
        <f t="shared" si="0"/>
        <v>#DIV/0!</v>
      </c>
      <c r="O9" s="27" t="e">
        <f t="shared" ca="1" si="1"/>
        <v>#NAME?</v>
      </c>
      <c r="P9" s="29"/>
      <c r="Q9" s="9"/>
      <c r="R9" s="9"/>
      <c r="S9" s="9"/>
      <c r="T9" s="9"/>
      <c r="U9" s="9"/>
      <c r="V9" s="23" t="e">
        <f t="shared" si="2"/>
        <v>#DIV/0!</v>
      </c>
      <c r="W9" s="23" t="e">
        <f t="shared" ca="1" si="3"/>
        <v>#NAME?</v>
      </c>
      <c r="X9" s="15"/>
      <c r="Y9" s="15"/>
      <c r="Z9" s="15"/>
      <c r="AA9" s="23" t="e">
        <f t="shared" si="4"/>
        <v>#DIV/0!</v>
      </c>
      <c r="AB9" s="25" t="e">
        <f t="shared" ca="1" si="5"/>
        <v>#NAME?</v>
      </c>
      <c r="AC9" s="1"/>
      <c r="AD9" s="1"/>
      <c r="AE9" s="1"/>
      <c r="AF9" s="1"/>
    </row>
    <row r="10" spans="1:32" ht="15.75" thickBot="1" x14ac:dyDescent="0.3">
      <c r="A10" s="1"/>
      <c r="B10" s="111" t="s">
        <v>1</v>
      </c>
      <c r="C10" s="10">
        <v>1</v>
      </c>
      <c r="D10" s="18"/>
      <c r="E10" s="32"/>
      <c r="F10" s="32"/>
      <c r="G10" s="33"/>
      <c r="H10" s="34"/>
      <c r="I10" s="18"/>
      <c r="J10" s="32"/>
      <c r="K10" s="32"/>
      <c r="L10" s="33"/>
      <c r="M10" s="34"/>
      <c r="N10" s="27" t="e">
        <f t="shared" si="0"/>
        <v>#DIV/0!</v>
      </c>
      <c r="O10" s="27" t="e">
        <f t="shared" ca="1" si="1"/>
        <v>#NAME?</v>
      </c>
      <c r="P10" s="27"/>
      <c r="Q10" s="4"/>
      <c r="R10" s="4"/>
      <c r="S10" s="4"/>
      <c r="T10" s="4"/>
      <c r="U10" s="4"/>
      <c r="V10" s="23" t="e">
        <f t="shared" si="2"/>
        <v>#DIV/0!</v>
      </c>
      <c r="W10" s="23" t="e">
        <f t="shared" ca="1" si="3"/>
        <v>#NAME?</v>
      </c>
      <c r="X10" s="13"/>
      <c r="Y10" s="13"/>
      <c r="Z10" s="13"/>
      <c r="AA10" s="23" t="e">
        <f t="shared" si="4"/>
        <v>#DIV/0!</v>
      </c>
      <c r="AB10" s="25" t="e">
        <f t="shared" ca="1" si="5"/>
        <v>#NAME?</v>
      </c>
      <c r="AC10" s="1"/>
      <c r="AD10" s="1"/>
      <c r="AE10" s="1"/>
      <c r="AF10" s="1"/>
    </row>
    <row r="11" spans="1:32" ht="15.75" thickBot="1" x14ac:dyDescent="0.3">
      <c r="A11" s="1"/>
      <c r="B11" s="112"/>
      <c r="C11" s="11">
        <v>2</v>
      </c>
      <c r="D11" s="19"/>
      <c r="E11" s="21"/>
      <c r="F11" s="35"/>
      <c r="G11" s="36"/>
      <c r="H11" s="37"/>
      <c r="I11" s="19"/>
      <c r="J11" s="21"/>
      <c r="K11" s="35"/>
      <c r="L11" s="36"/>
      <c r="M11" s="37"/>
      <c r="N11" s="27" t="e">
        <f t="shared" si="0"/>
        <v>#DIV/0!</v>
      </c>
      <c r="O11" s="27" t="e">
        <f t="shared" ca="1" si="1"/>
        <v>#NAME?</v>
      </c>
      <c r="P11" s="28"/>
      <c r="Q11" s="6"/>
      <c r="R11" s="6"/>
      <c r="S11" s="6"/>
      <c r="T11" s="6"/>
      <c r="U11" s="6"/>
      <c r="V11" s="23" t="e">
        <f t="shared" si="2"/>
        <v>#DIV/0!</v>
      </c>
      <c r="W11" s="23" t="e">
        <f t="shared" ca="1" si="3"/>
        <v>#NAME?</v>
      </c>
      <c r="X11" s="14"/>
      <c r="Y11" s="14"/>
      <c r="Z11" s="14"/>
      <c r="AA11" s="23" t="e">
        <f t="shared" si="4"/>
        <v>#DIV/0!</v>
      </c>
      <c r="AB11" s="25" t="e">
        <f t="shared" ca="1" si="5"/>
        <v>#NAME?</v>
      </c>
      <c r="AC11" s="1"/>
      <c r="AD11" s="1"/>
      <c r="AE11" s="1"/>
      <c r="AF11" s="1"/>
    </row>
    <row r="12" spans="1:32" ht="15.75" thickBot="1" x14ac:dyDescent="0.3">
      <c r="A12" s="1"/>
      <c r="B12" s="112"/>
      <c r="C12" s="11">
        <v>3</v>
      </c>
      <c r="D12" s="19"/>
      <c r="E12" s="21"/>
      <c r="F12" s="21"/>
      <c r="G12" s="36"/>
      <c r="H12" s="37"/>
      <c r="I12" s="19"/>
      <c r="J12" s="21"/>
      <c r="K12" s="21"/>
      <c r="L12" s="36"/>
      <c r="M12" s="37"/>
      <c r="N12" s="27" t="e">
        <f t="shared" si="0"/>
        <v>#DIV/0!</v>
      </c>
      <c r="O12" s="27" t="e">
        <f t="shared" ca="1" si="1"/>
        <v>#NAME?</v>
      </c>
      <c r="P12" s="28"/>
      <c r="Q12" s="6"/>
      <c r="R12" s="6"/>
      <c r="S12" s="6"/>
      <c r="T12" s="6"/>
      <c r="U12" s="6"/>
      <c r="V12" s="23" t="e">
        <f t="shared" si="2"/>
        <v>#DIV/0!</v>
      </c>
      <c r="W12" s="23" t="e">
        <f t="shared" ca="1" si="3"/>
        <v>#NAME?</v>
      </c>
      <c r="X12" s="14"/>
      <c r="Y12" s="14"/>
      <c r="Z12" s="14"/>
      <c r="AA12" s="23" t="e">
        <f t="shared" si="4"/>
        <v>#DIV/0!</v>
      </c>
      <c r="AB12" s="25" t="e">
        <f t="shared" ca="1" si="5"/>
        <v>#NAME?</v>
      </c>
      <c r="AC12" s="1"/>
      <c r="AD12" s="1"/>
      <c r="AE12" s="1"/>
      <c r="AF12" s="1"/>
    </row>
    <row r="13" spans="1:32" ht="15.75" thickBot="1" x14ac:dyDescent="0.3">
      <c r="A13" s="1"/>
      <c r="B13" s="112"/>
      <c r="C13" s="11">
        <v>4</v>
      </c>
      <c r="D13" s="19"/>
      <c r="E13" s="21"/>
      <c r="F13" s="21"/>
      <c r="G13" s="16"/>
      <c r="H13" s="37"/>
      <c r="I13" s="19"/>
      <c r="J13" s="21"/>
      <c r="K13" s="21"/>
      <c r="L13" s="16"/>
      <c r="M13" s="37"/>
      <c r="N13" s="27" t="e">
        <f t="shared" si="0"/>
        <v>#DIV/0!</v>
      </c>
      <c r="O13" s="27" t="e">
        <f t="shared" ca="1" si="1"/>
        <v>#NAME?</v>
      </c>
      <c r="P13" s="28"/>
      <c r="Q13" s="6"/>
      <c r="R13" s="6"/>
      <c r="S13" s="6"/>
      <c r="T13" s="6"/>
      <c r="U13" s="6"/>
      <c r="V13" s="23" t="e">
        <f t="shared" si="2"/>
        <v>#DIV/0!</v>
      </c>
      <c r="W13" s="23" t="e">
        <f t="shared" ca="1" si="3"/>
        <v>#NAME?</v>
      </c>
      <c r="X13" s="14"/>
      <c r="Y13" s="14"/>
      <c r="Z13" s="14"/>
      <c r="AA13" s="23" t="e">
        <f t="shared" si="4"/>
        <v>#DIV/0!</v>
      </c>
      <c r="AB13" s="25" t="e">
        <f t="shared" ca="1" si="5"/>
        <v>#NAME?</v>
      </c>
      <c r="AC13" s="1"/>
      <c r="AD13" s="1"/>
      <c r="AE13" s="1"/>
      <c r="AF13" s="1"/>
    </row>
    <row r="14" spans="1:32" ht="15.75" thickBot="1" x14ac:dyDescent="0.3">
      <c r="A14" s="1"/>
      <c r="B14" s="113"/>
      <c r="C14" s="12">
        <v>5</v>
      </c>
      <c r="D14" s="20"/>
      <c r="E14" s="22"/>
      <c r="F14" s="22"/>
      <c r="G14" s="17"/>
      <c r="H14" s="8"/>
      <c r="I14" s="20"/>
      <c r="J14" s="22"/>
      <c r="K14" s="22"/>
      <c r="L14" s="17"/>
      <c r="M14" s="8"/>
      <c r="N14" s="27" t="e">
        <f t="shared" si="0"/>
        <v>#DIV/0!</v>
      </c>
      <c r="O14" s="27" t="e">
        <f t="shared" ca="1" si="1"/>
        <v>#NAME?</v>
      </c>
      <c r="P14" s="29"/>
      <c r="Q14" s="9"/>
      <c r="R14" s="9"/>
      <c r="S14" s="9"/>
      <c r="T14" s="9"/>
      <c r="U14" s="9"/>
      <c r="V14" s="23" t="e">
        <f t="shared" si="2"/>
        <v>#DIV/0!</v>
      </c>
      <c r="W14" s="23" t="e">
        <f t="shared" ca="1" si="3"/>
        <v>#NAME?</v>
      </c>
      <c r="X14" s="15"/>
      <c r="Y14" s="15"/>
      <c r="Z14" s="15"/>
      <c r="AA14" s="23" t="e">
        <f t="shared" si="4"/>
        <v>#DIV/0!</v>
      </c>
      <c r="AB14" s="25" t="e">
        <f t="shared" ca="1" si="5"/>
        <v>#NAME?</v>
      </c>
      <c r="AC14" s="1"/>
      <c r="AD14" s="1"/>
      <c r="AE14" s="1"/>
      <c r="AF14" s="1"/>
    </row>
    <row r="15" spans="1:32" ht="15.75" thickBot="1" x14ac:dyDescent="0.3">
      <c r="A15" s="1"/>
      <c r="B15" s="111" t="s">
        <v>2</v>
      </c>
      <c r="C15" s="10">
        <v>1</v>
      </c>
      <c r="D15" s="18"/>
      <c r="E15" s="32"/>
      <c r="F15" s="32"/>
      <c r="G15" s="33"/>
      <c r="H15" s="34"/>
      <c r="I15" s="18"/>
      <c r="J15" s="32"/>
      <c r="K15" s="32"/>
      <c r="L15" s="33"/>
      <c r="M15" s="34"/>
      <c r="N15" s="27" t="e">
        <f t="shared" si="0"/>
        <v>#DIV/0!</v>
      </c>
      <c r="O15" s="27" t="e">
        <f t="shared" ca="1" si="1"/>
        <v>#NAME?</v>
      </c>
      <c r="P15" s="27"/>
      <c r="Q15" s="4"/>
      <c r="R15" s="4"/>
      <c r="S15" s="4"/>
      <c r="T15" s="4"/>
      <c r="U15" s="4"/>
      <c r="V15" s="23" t="e">
        <f t="shared" si="2"/>
        <v>#DIV/0!</v>
      </c>
      <c r="W15" s="23" t="e">
        <f t="shared" ca="1" si="3"/>
        <v>#NAME?</v>
      </c>
      <c r="X15" s="13"/>
      <c r="Y15" s="13"/>
      <c r="Z15" s="13"/>
      <c r="AA15" s="23" t="e">
        <f t="shared" si="4"/>
        <v>#DIV/0!</v>
      </c>
      <c r="AB15" s="25" t="e">
        <f t="shared" ca="1" si="5"/>
        <v>#NAME?</v>
      </c>
      <c r="AC15" s="1"/>
      <c r="AD15" s="1"/>
      <c r="AE15" s="1"/>
      <c r="AF15" s="1"/>
    </row>
    <row r="16" spans="1:32" ht="15.75" thickBot="1" x14ac:dyDescent="0.3">
      <c r="A16" s="1"/>
      <c r="B16" s="112"/>
      <c r="C16" s="11">
        <v>2</v>
      </c>
      <c r="D16" s="19"/>
      <c r="E16" s="21"/>
      <c r="F16" s="35"/>
      <c r="G16" s="36"/>
      <c r="H16" s="37"/>
      <c r="I16" s="19"/>
      <c r="J16" s="21"/>
      <c r="K16" s="35"/>
      <c r="L16" s="36"/>
      <c r="M16" s="37"/>
      <c r="N16" s="27" t="e">
        <f t="shared" si="0"/>
        <v>#DIV/0!</v>
      </c>
      <c r="O16" s="27" t="e">
        <f t="shared" ca="1" si="1"/>
        <v>#NAME?</v>
      </c>
      <c r="P16" s="28"/>
      <c r="Q16" s="6"/>
      <c r="R16" s="6"/>
      <c r="S16" s="6"/>
      <c r="T16" s="6"/>
      <c r="U16" s="6"/>
      <c r="V16" s="23" t="e">
        <f t="shared" si="2"/>
        <v>#DIV/0!</v>
      </c>
      <c r="W16" s="23" t="e">
        <f t="shared" ca="1" si="3"/>
        <v>#NAME?</v>
      </c>
      <c r="X16" s="14"/>
      <c r="Y16" s="14"/>
      <c r="Z16" s="14"/>
      <c r="AA16" s="23" t="e">
        <f t="shared" si="4"/>
        <v>#DIV/0!</v>
      </c>
      <c r="AB16" s="25" t="e">
        <f t="shared" ca="1" si="5"/>
        <v>#NAME?</v>
      </c>
      <c r="AC16" s="1"/>
      <c r="AD16" s="1"/>
      <c r="AE16" s="1"/>
      <c r="AF16" s="1"/>
    </row>
    <row r="17" spans="1:32" ht="15.75" thickBot="1" x14ac:dyDescent="0.3">
      <c r="A17" s="1"/>
      <c r="B17" s="112"/>
      <c r="C17" s="11">
        <v>3</v>
      </c>
      <c r="D17" s="19"/>
      <c r="E17" s="21"/>
      <c r="F17" s="21"/>
      <c r="G17" s="36"/>
      <c r="H17" s="37"/>
      <c r="I17" s="19"/>
      <c r="J17" s="21"/>
      <c r="K17" s="21"/>
      <c r="L17" s="36"/>
      <c r="M17" s="37"/>
      <c r="N17" s="27" t="e">
        <f t="shared" si="0"/>
        <v>#DIV/0!</v>
      </c>
      <c r="O17" s="27" t="e">
        <f t="shared" ca="1" si="1"/>
        <v>#NAME?</v>
      </c>
      <c r="P17" s="28"/>
      <c r="Q17" s="6"/>
      <c r="R17" s="6"/>
      <c r="S17" s="6"/>
      <c r="T17" s="6"/>
      <c r="U17" s="6"/>
      <c r="V17" s="23" t="e">
        <f t="shared" si="2"/>
        <v>#DIV/0!</v>
      </c>
      <c r="W17" s="23" t="e">
        <f t="shared" ca="1" si="3"/>
        <v>#NAME?</v>
      </c>
      <c r="X17" s="14"/>
      <c r="Y17" s="14"/>
      <c r="Z17" s="14"/>
      <c r="AA17" s="23" t="e">
        <f t="shared" si="4"/>
        <v>#DIV/0!</v>
      </c>
      <c r="AB17" s="25" t="e">
        <f t="shared" ca="1" si="5"/>
        <v>#NAME?</v>
      </c>
      <c r="AC17" s="1"/>
      <c r="AD17" s="1"/>
      <c r="AE17" s="1"/>
      <c r="AF17" s="1"/>
    </row>
    <row r="18" spans="1:32" ht="15.75" thickBot="1" x14ac:dyDescent="0.3">
      <c r="A18" s="1"/>
      <c r="B18" s="112"/>
      <c r="C18" s="11">
        <v>4</v>
      </c>
      <c r="D18" s="19"/>
      <c r="E18" s="21"/>
      <c r="F18" s="21"/>
      <c r="G18" s="16"/>
      <c r="H18" s="37"/>
      <c r="I18" s="19"/>
      <c r="J18" s="21"/>
      <c r="K18" s="21"/>
      <c r="L18" s="16"/>
      <c r="M18" s="37"/>
      <c r="N18" s="27" t="e">
        <f t="shared" si="0"/>
        <v>#DIV/0!</v>
      </c>
      <c r="O18" s="27" t="e">
        <f t="shared" ca="1" si="1"/>
        <v>#NAME?</v>
      </c>
      <c r="P18" s="28"/>
      <c r="Q18" s="6"/>
      <c r="R18" s="6"/>
      <c r="S18" s="6"/>
      <c r="T18" s="6"/>
      <c r="U18" s="6"/>
      <c r="V18" s="23" t="e">
        <f t="shared" si="2"/>
        <v>#DIV/0!</v>
      </c>
      <c r="W18" s="23" t="e">
        <f t="shared" ca="1" si="3"/>
        <v>#NAME?</v>
      </c>
      <c r="X18" s="14"/>
      <c r="Y18" s="14"/>
      <c r="Z18" s="14"/>
      <c r="AA18" s="23" t="e">
        <f t="shared" si="4"/>
        <v>#DIV/0!</v>
      </c>
      <c r="AB18" s="25" t="e">
        <f t="shared" ca="1" si="5"/>
        <v>#NAME?</v>
      </c>
      <c r="AC18" s="1"/>
      <c r="AD18" s="1"/>
      <c r="AE18" s="1"/>
      <c r="AF18" s="1"/>
    </row>
    <row r="19" spans="1:32" ht="15.75" thickBot="1" x14ac:dyDescent="0.3">
      <c r="A19" s="1"/>
      <c r="B19" s="113"/>
      <c r="C19" s="12">
        <v>5</v>
      </c>
      <c r="D19" s="20"/>
      <c r="E19" s="22"/>
      <c r="F19" s="22"/>
      <c r="G19" s="17"/>
      <c r="H19" s="8"/>
      <c r="I19" s="20"/>
      <c r="J19" s="22"/>
      <c r="K19" s="22"/>
      <c r="L19" s="17"/>
      <c r="M19" s="8"/>
      <c r="N19" s="27" t="e">
        <f t="shared" si="0"/>
        <v>#DIV/0!</v>
      </c>
      <c r="O19" s="27" t="e">
        <f t="shared" ca="1" si="1"/>
        <v>#NAME?</v>
      </c>
      <c r="P19" s="29"/>
      <c r="Q19" s="9"/>
      <c r="R19" s="9"/>
      <c r="S19" s="9"/>
      <c r="T19" s="9"/>
      <c r="U19" s="9"/>
      <c r="V19" s="23" t="e">
        <f t="shared" si="2"/>
        <v>#DIV/0!</v>
      </c>
      <c r="W19" s="23" t="e">
        <f t="shared" ca="1" si="3"/>
        <v>#NAME?</v>
      </c>
      <c r="X19" s="15"/>
      <c r="Y19" s="15"/>
      <c r="Z19" s="15"/>
      <c r="AA19" s="23" t="e">
        <f t="shared" si="4"/>
        <v>#DIV/0!</v>
      </c>
      <c r="AB19" s="25" t="e">
        <f t="shared" ca="1" si="5"/>
        <v>#NAME?</v>
      </c>
      <c r="AC19" s="1"/>
      <c r="AD19" s="1"/>
      <c r="AE19" s="1"/>
      <c r="AF19" s="1"/>
    </row>
    <row r="20" spans="1:32" ht="15.75" thickBot="1" x14ac:dyDescent="0.3">
      <c r="A20" s="1"/>
      <c r="B20" s="111" t="s">
        <v>3</v>
      </c>
      <c r="C20" s="10">
        <v>1</v>
      </c>
      <c r="D20" s="18"/>
      <c r="E20" s="32"/>
      <c r="F20" s="32"/>
      <c r="G20" s="33"/>
      <c r="H20" s="34"/>
      <c r="I20" s="18"/>
      <c r="J20" s="32"/>
      <c r="K20" s="32"/>
      <c r="L20" s="33"/>
      <c r="M20" s="34"/>
      <c r="N20" s="27" t="e">
        <f t="shared" si="0"/>
        <v>#DIV/0!</v>
      </c>
      <c r="O20" s="27" t="e">
        <f t="shared" ca="1" si="1"/>
        <v>#NAME?</v>
      </c>
      <c r="P20" s="27"/>
      <c r="Q20" s="4"/>
      <c r="R20" s="4"/>
      <c r="S20" s="4"/>
      <c r="T20" s="4"/>
      <c r="U20" s="4"/>
      <c r="V20" s="23" t="e">
        <f t="shared" si="2"/>
        <v>#DIV/0!</v>
      </c>
      <c r="W20" s="23" t="e">
        <f t="shared" ca="1" si="3"/>
        <v>#NAME?</v>
      </c>
      <c r="X20" s="13"/>
      <c r="Y20" s="13"/>
      <c r="Z20" s="13"/>
      <c r="AA20" s="23" t="e">
        <f t="shared" si="4"/>
        <v>#DIV/0!</v>
      </c>
      <c r="AB20" s="25" t="e">
        <f t="shared" ca="1" si="5"/>
        <v>#NAME?</v>
      </c>
      <c r="AC20" s="1"/>
      <c r="AD20" s="1"/>
      <c r="AE20" s="1"/>
      <c r="AF20" s="1"/>
    </row>
    <row r="21" spans="1:32" ht="15.75" thickBot="1" x14ac:dyDescent="0.3">
      <c r="A21" s="1"/>
      <c r="B21" s="112"/>
      <c r="C21" s="11">
        <v>2</v>
      </c>
      <c r="D21" s="19"/>
      <c r="E21" s="21"/>
      <c r="F21" s="35"/>
      <c r="G21" s="36"/>
      <c r="H21" s="37"/>
      <c r="I21" s="19"/>
      <c r="J21" s="21"/>
      <c r="K21" s="35"/>
      <c r="L21" s="36"/>
      <c r="M21" s="37"/>
      <c r="N21" s="27" t="e">
        <f t="shared" si="0"/>
        <v>#DIV/0!</v>
      </c>
      <c r="O21" s="27" t="e">
        <f t="shared" ca="1" si="1"/>
        <v>#NAME?</v>
      </c>
      <c r="P21" s="28"/>
      <c r="Q21" s="6"/>
      <c r="R21" s="6"/>
      <c r="S21" s="6"/>
      <c r="T21" s="6"/>
      <c r="U21" s="6"/>
      <c r="V21" s="23" t="e">
        <f t="shared" si="2"/>
        <v>#DIV/0!</v>
      </c>
      <c r="W21" s="23" t="e">
        <f t="shared" ca="1" si="3"/>
        <v>#NAME?</v>
      </c>
      <c r="X21" s="14"/>
      <c r="Y21" s="14"/>
      <c r="Z21" s="14"/>
      <c r="AA21" s="23" t="e">
        <f t="shared" si="4"/>
        <v>#DIV/0!</v>
      </c>
      <c r="AB21" s="25" t="e">
        <f t="shared" ca="1" si="5"/>
        <v>#NAME?</v>
      </c>
      <c r="AC21" s="1"/>
      <c r="AD21" s="1"/>
      <c r="AE21" s="1"/>
      <c r="AF21" s="1"/>
    </row>
    <row r="22" spans="1:32" ht="15.75" thickBot="1" x14ac:dyDescent="0.3">
      <c r="A22" s="1"/>
      <c r="B22" s="112"/>
      <c r="C22" s="11">
        <v>3</v>
      </c>
      <c r="D22" s="19"/>
      <c r="E22" s="21"/>
      <c r="F22" s="21"/>
      <c r="G22" s="36"/>
      <c r="H22" s="37"/>
      <c r="I22" s="19"/>
      <c r="J22" s="21"/>
      <c r="K22" s="21"/>
      <c r="L22" s="36"/>
      <c r="M22" s="37"/>
      <c r="N22" s="27" t="e">
        <f t="shared" si="0"/>
        <v>#DIV/0!</v>
      </c>
      <c r="O22" s="27" t="e">
        <f t="shared" ca="1" si="1"/>
        <v>#NAME?</v>
      </c>
      <c r="P22" s="28"/>
      <c r="Q22" s="6"/>
      <c r="R22" s="6"/>
      <c r="S22" s="6"/>
      <c r="T22" s="6"/>
      <c r="U22" s="6"/>
      <c r="V22" s="23" t="e">
        <f t="shared" si="2"/>
        <v>#DIV/0!</v>
      </c>
      <c r="W22" s="23" t="e">
        <f t="shared" ca="1" si="3"/>
        <v>#NAME?</v>
      </c>
      <c r="X22" s="14"/>
      <c r="Y22" s="14"/>
      <c r="Z22" s="14"/>
      <c r="AA22" s="23" t="e">
        <f t="shared" si="4"/>
        <v>#DIV/0!</v>
      </c>
      <c r="AB22" s="25" t="e">
        <f t="shared" ca="1" si="5"/>
        <v>#NAME?</v>
      </c>
      <c r="AC22" s="1"/>
      <c r="AD22" s="1"/>
      <c r="AE22" s="1"/>
      <c r="AF22" s="1"/>
    </row>
    <row r="23" spans="1:32" ht="15.75" thickBot="1" x14ac:dyDescent="0.3">
      <c r="A23" s="1"/>
      <c r="B23" s="112"/>
      <c r="C23" s="11">
        <v>4</v>
      </c>
      <c r="D23" s="19"/>
      <c r="E23" s="21"/>
      <c r="F23" s="21"/>
      <c r="G23" s="16"/>
      <c r="H23" s="37"/>
      <c r="I23" s="19"/>
      <c r="J23" s="21"/>
      <c r="K23" s="21"/>
      <c r="L23" s="16"/>
      <c r="M23" s="37"/>
      <c r="N23" s="27" t="e">
        <f t="shared" si="0"/>
        <v>#DIV/0!</v>
      </c>
      <c r="O23" s="27" t="e">
        <f t="shared" ca="1" si="1"/>
        <v>#NAME?</v>
      </c>
      <c r="P23" s="28"/>
      <c r="Q23" s="6"/>
      <c r="R23" s="6"/>
      <c r="S23" s="6"/>
      <c r="T23" s="6"/>
      <c r="U23" s="6"/>
      <c r="V23" s="23" t="e">
        <f t="shared" si="2"/>
        <v>#DIV/0!</v>
      </c>
      <c r="W23" s="23" t="e">
        <f t="shared" ca="1" si="3"/>
        <v>#NAME?</v>
      </c>
      <c r="X23" s="14"/>
      <c r="Y23" s="14"/>
      <c r="Z23" s="14"/>
      <c r="AA23" s="23" t="e">
        <f t="shared" si="4"/>
        <v>#DIV/0!</v>
      </c>
      <c r="AB23" s="25" t="e">
        <f t="shared" ca="1" si="5"/>
        <v>#NAME?</v>
      </c>
      <c r="AC23" s="1"/>
      <c r="AD23" s="1"/>
      <c r="AE23" s="1"/>
      <c r="AF23" s="1"/>
    </row>
    <row r="24" spans="1:32" ht="15.75" thickBot="1" x14ac:dyDescent="0.3">
      <c r="A24" s="1"/>
      <c r="B24" s="113"/>
      <c r="C24" s="12">
        <v>5</v>
      </c>
      <c r="D24" s="20"/>
      <c r="E24" s="22"/>
      <c r="F24" s="22"/>
      <c r="G24" s="17"/>
      <c r="H24" s="8"/>
      <c r="I24" s="20"/>
      <c r="J24" s="22"/>
      <c r="K24" s="22"/>
      <c r="L24" s="17"/>
      <c r="M24" s="8"/>
      <c r="N24" s="31" t="e">
        <f t="shared" si="0"/>
        <v>#DIV/0!</v>
      </c>
      <c r="O24" s="31" t="e">
        <f t="shared" ca="1" si="1"/>
        <v>#NAME?</v>
      </c>
      <c r="P24" s="29"/>
      <c r="Q24" s="9"/>
      <c r="R24" s="9"/>
      <c r="S24" s="9"/>
      <c r="T24" s="9"/>
      <c r="U24" s="9"/>
      <c r="V24" s="24" t="e">
        <f t="shared" si="2"/>
        <v>#DIV/0!</v>
      </c>
      <c r="W24" s="24" t="e">
        <f t="shared" ca="1" si="3"/>
        <v>#NAME?</v>
      </c>
      <c r="X24" s="15"/>
      <c r="Y24" s="15"/>
      <c r="Z24" s="15"/>
      <c r="AA24" s="24" t="e">
        <f t="shared" si="4"/>
        <v>#DIV/0!</v>
      </c>
      <c r="AB24" s="26" t="e">
        <f t="shared" ca="1" si="5"/>
        <v>#NAME?</v>
      </c>
      <c r="AC24" s="1"/>
      <c r="AD24" s="1"/>
      <c r="AE24" s="1"/>
      <c r="AF24" s="1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.75" thickBot="1" x14ac:dyDescent="0.3">
      <c r="A28" s="1"/>
      <c r="B28" s="1"/>
      <c r="C28" s="88" t="s">
        <v>21</v>
      </c>
      <c r="D28" s="88"/>
      <c r="E28" s="88"/>
      <c r="F28" s="8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.75" thickBot="1" x14ac:dyDescent="0.3">
      <c r="A29" s="1"/>
      <c r="B29" s="47" t="s">
        <v>8</v>
      </c>
      <c r="C29" s="44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40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.75" thickBot="1" x14ac:dyDescent="0.3">
      <c r="A30" s="1"/>
      <c r="B30" s="47" t="s">
        <v>9</v>
      </c>
      <c r="C30" s="45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4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.75" thickBot="1" x14ac:dyDescent="0.3">
      <c r="A31" s="1"/>
      <c r="B31" s="47" t="s">
        <v>22</v>
      </c>
      <c r="C31" s="45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4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.75" thickBot="1" x14ac:dyDescent="0.3">
      <c r="A32" s="1"/>
      <c r="B32" s="47" t="s">
        <v>23</v>
      </c>
      <c r="C32" s="45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4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5.75" thickBot="1" x14ac:dyDescent="0.3">
      <c r="A33" s="1"/>
      <c r="B33" s="47" t="s">
        <v>24</v>
      </c>
      <c r="C33" s="45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4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5">
      <c r="A34" s="1"/>
      <c r="B34" s="89"/>
      <c r="C34" s="102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4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5.75" thickBot="1" x14ac:dyDescent="0.3">
      <c r="A35" s="1"/>
      <c r="B35" s="90"/>
      <c r="C35" s="105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7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75" thickBot="1" x14ac:dyDescent="0.3">
      <c r="A36" s="1"/>
      <c r="B36" s="47" t="s">
        <v>25</v>
      </c>
      <c r="C36" s="45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4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.75" thickBot="1" x14ac:dyDescent="0.3">
      <c r="A37" s="1"/>
      <c r="B37" s="47" t="s">
        <v>26</v>
      </c>
      <c r="C37" s="46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3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5">
      <c r="A38" s="1"/>
      <c r="B38" s="1"/>
      <c r="C38" s="88" t="s">
        <v>21</v>
      </c>
      <c r="D38" s="88"/>
      <c r="E38" s="88"/>
      <c r="F38" s="88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.75" thickBot="1" x14ac:dyDescent="0.3">
      <c r="A39" s="1"/>
      <c r="B39" s="1"/>
      <c r="C39" s="88"/>
      <c r="D39" s="88"/>
      <c r="E39" s="88"/>
      <c r="F39" s="88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5.75" thickBot="1" x14ac:dyDescent="0.3">
      <c r="A40" s="1"/>
      <c r="B40" s="47" t="s">
        <v>8</v>
      </c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2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5.75" thickBot="1" x14ac:dyDescent="0.3">
      <c r="A41" s="1"/>
      <c r="B41" s="47" t="s">
        <v>9</v>
      </c>
      <c r="C41" s="49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53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thickBot="1" x14ac:dyDescent="0.3">
      <c r="A42" s="1"/>
      <c r="B42" s="47" t="s">
        <v>22</v>
      </c>
      <c r="C42" s="49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53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.75" thickBot="1" x14ac:dyDescent="0.3">
      <c r="A43" s="1"/>
      <c r="B43" s="47" t="s">
        <v>23</v>
      </c>
      <c r="C43" s="49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53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5.75" thickBot="1" x14ac:dyDescent="0.3">
      <c r="A44" s="1"/>
      <c r="B44" s="47" t="s">
        <v>24</v>
      </c>
      <c r="C44" s="49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53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5">
      <c r="A45" s="1"/>
      <c r="B45" s="89"/>
      <c r="C45" s="91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3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5.75" thickBot="1" x14ac:dyDescent="0.3">
      <c r="A46" s="1"/>
      <c r="B46" s="90"/>
      <c r="C46" s="94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6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5.75" thickBot="1" x14ac:dyDescent="0.3">
      <c r="A47" s="1"/>
      <c r="B47" s="47" t="s">
        <v>25</v>
      </c>
      <c r="C47" s="49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53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5.75" thickBot="1" x14ac:dyDescent="0.3">
      <c r="A48" s="1"/>
      <c r="B48" s="47" t="s">
        <v>26</v>
      </c>
      <c r="C48" s="54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6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17">
    <mergeCell ref="B20:B24"/>
    <mergeCell ref="B3:B4"/>
    <mergeCell ref="C3:C4"/>
    <mergeCell ref="C38:F39"/>
    <mergeCell ref="B45:B46"/>
    <mergeCell ref="C45:W46"/>
    <mergeCell ref="S3:AB3"/>
    <mergeCell ref="N3:O3"/>
    <mergeCell ref="C28:F28"/>
    <mergeCell ref="B34:B35"/>
    <mergeCell ref="C34:W35"/>
    <mergeCell ref="P3:R3"/>
    <mergeCell ref="B5:B9"/>
    <mergeCell ref="D3:H3"/>
    <mergeCell ref="I3:M3"/>
    <mergeCell ref="B10:B14"/>
    <mergeCell ref="B15:B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7"/>
  <sheetViews>
    <sheetView topLeftCell="L1" zoomScaleNormal="100" workbookViewId="0">
      <selection activeCell="AI13" sqref="AI13"/>
    </sheetView>
  </sheetViews>
  <sheetFormatPr defaultRowHeight="15" x14ac:dyDescent="0.25"/>
  <cols>
    <col min="1" max="1" width="6.42578125" customWidth="1"/>
    <col min="2" max="2" width="11.7109375" customWidth="1"/>
    <col min="29" max="29" width="13.28515625" customWidth="1"/>
  </cols>
  <sheetData>
    <row r="1" spans="1:3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39.75" customHeight="1" thickBot="1" x14ac:dyDescent="0.3">
      <c r="A3" s="1"/>
      <c r="B3" s="86" t="s">
        <v>4</v>
      </c>
      <c r="C3" s="86" t="s">
        <v>5</v>
      </c>
      <c r="D3" s="100" t="s">
        <v>6</v>
      </c>
      <c r="E3" s="114"/>
      <c r="F3" s="114"/>
      <c r="G3" s="114"/>
      <c r="H3" s="101"/>
      <c r="I3" s="100" t="s">
        <v>20</v>
      </c>
      <c r="J3" s="114"/>
      <c r="K3" s="114"/>
      <c r="L3" s="114"/>
      <c r="M3" s="101"/>
      <c r="N3" s="100" t="s">
        <v>20</v>
      </c>
      <c r="O3" s="101"/>
      <c r="P3" s="108" t="s">
        <v>7</v>
      </c>
      <c r="Q3" s="109"/>
      <c r="R3" s="110"/>
      <c r="S3" s="97" t="s">
        <v>10</v>
      </c>
      <c r="T3" s="98"/>
      <c r="U3" s="98"/>
      <c r="V3" s="98"/>
      <c r="W3" s="98"/>
      <c r="X3" s="98"/>
      <c r="Y3" s="98"/>
      <c r="Z3" s="98"/>
      <c r="AA3" s="98"/>
      <c r="AB3" s="99"/>
      <c r="AC3" s="117" t="s">
        <v>28</v>
      </c>
      <c r="AD3" s="115" t="s">
        <v>27</v>
      </c>
      <c r="AE3" s="119" t="s">
        <v>29</v>
      </c>
      <c r="AF3" s="120" t="s">
        <v>30</v>
      </c>
      <c r="AG3" s="1"/>
      <c r="AH3" s="1"/>
      <c r="AI3" s="1"/>
      <c r="AJ3" s="1"/>
    </row>
    <row r="4" spans="1:36" ht="15.75" thickBot="1" x14ac:dyDescent="0.3">
      <c r="A4" s="1"/>
      <c r="B4" s="87"/>
      <c r="C4" s="87"/>
      <c r="D4" s="30">
        <v>1</v>
      </c>
      <c r="E4" s="30">
        <v>2</v>
      </c>
      <c r="F4" s="30">
        <v>3</v>
      </c>
      <c r="G4" s="30">
        <v>4</v>
      </c>
      <c r="H4" s="30">
        <v>5</v>
      </c>
      <c r="I4" s="30">
        <v>1</v>
      </c>
      <c r="J4" s="30">
        <v>2</v>
      </c>
      <c r="K4" s="30">
        <v>3</v>
      </c>
      <c r="L4" s="30">
        <v>4</v>
      </c>
      <c r="M4" s="30">
        <v>5</v>
      </c>
      <c r="N4" s="30" t="s">
        <v>17</v>
      </c>
      <c r="O4" s="30" t="s">
        <v>18</v>
      </c>
      <c r="P4" s="2" t="s">
        <v>19</v>
      </c>
      <c r="Q4" s="2" t="s">
        <v>8</v>
      </c>
      <c r="R4" s="2" t="s">
        <v>9</v>
      </c>
      <c r="S4" s="2" t="s">
        <v>11</v>
      </c>
      <c r="T4" s="2" t="s">
        <v>12</v>
      </c>
      <c r="U4" s="2" t="s">
        <v>13</v>
      </c>
      <c r="V4" s="2" t="s">
        <v>17</v>
      </c>
      <c r="W4" s="2" t="s">
        <v>18</v>
      </c>
      <c r="X4" s="2" t="s">
        <v>14</v>
      </c>
      <c r="Y4" s="2" t="s">
        <v>15</v>
      </c>
      <c r="Z4" s="2" t="s">
        <v>16</v>
      </c>
      <c r="AA4" s="2" t="s">
        <v>17</v>
      </c>
      <c r="AB4" s="2" t="s">
        <v>18</v>
      </c>
      <c r="AC4" s="118"/>
      <c r="AD4" s="116"/>
      <c r="AE4" s="119"/>
      <c r="AF4" s="120"/>
      <c r="AG4" s="1"/>
      <c r="AH4" s="1"/>
      <c r="AI4" s="1"/>
      <c r="AJ4" s="1"/>
    </row>
    <row r="5" spans="1:36" ht="15.75" thickBot="1" x14ac:dyDescent="0.3">
      <c r="A5" s="1"/>
      <c r="B5" s="111" t="s">
        <v>0</v>
      </c>
      <c r="C5" s="3">
        <v>1</v>
      </c>
      <c r="D5" s="18">
        <v>3</v>
      </c>
      <c r="E5" s="32"/>
      <c r="F5" s="32"/>
      <c r="G5" s="33"/>
      <c r="H5" s="34"/>
      <c r="I5" s="58">
        <v>212</v>
      </c>
      <c r="J5" s="59"/>
      <c r="K5" s="59"/>
      <c r="L5" s="60"/>
      <c r="M5" s="60"/>
      <c r="N5" s="61">
        <f>AVERAGE(I5:M5)</f>
        <v>212</v>
      </c>
      <c r="O5" s="61">
        <f>_xlfn.STDEV.P(I5:M5)</f>
        <v>0</v>
      </c>
      <c r="P5" s="61">
        <v>0.05</v>
      </c>
      <c r="Q5" s="62">
        <v>19.97</v>
      </c>
      <c r="R5" s="62">
        <v>6.98</v>
      </c>
      <c r="S5" s="62">
        <v>22.29</v>
      </c>
      <c r="T5" s="62">
        <v>23.04</v>
      </c>
      <c r="U5" s="62">
        <v>23.42</v>
      </c>
      <c r="V5" s="63">
        <f>AVERAGE(S5:U5)</f>
        <v>22.916666666666668</v>
      </c>
      <c r="W5" s="63">
        <f>_xlfn.STDEV.P(S5:U5)</f>
        <v>0.46949145063805275</v>
      </c>
      <c r="X5" s="64">
        <v>8.5299999999999994</v>
      </c>
      <c r="Y5" s="64">
        <v>8.42</v>
      </c>
      <c r="Z5" s="64">
        <v>8.3000000000000007</v>
      </c>
      <c r="AA5" s="63">
        <f>AVERAGE(X5:Z5)</f>
        <v>8.4166666666666661</v>
      </c>
      <c r="AB5" s="65">
        <f>_xlfn.STDEV.P(X5:Z5)</f>
        <v>9.3926685357368589E-2</v>
      </c>
      <c r="AC5" s="66">
        <f>ABS((20-V5)) +ABS( (7-AA5))</f>
        <v>4.3333333333333339</v>
      </c>
      <c r="AD5" s="84">
        <f>W5+AB5</f>
        <v>0.56341813599542134</v>
      </c>
      <c r="AE5" s="81">
        <f>((20-V5)/20 + (7 - AA5)/7)*100</f>
        <v>-34.821428571428569</v>
      </c>
      <c r="AF5" s="82">
        <f>(_xlfn.STDEV.P(S5:U5)/20 + (_xlfn.STDEV.P(X5:Z5)/7))*100</f>
        <v>3.6892670440098154</v>
      </c>
      <c r="AG5" s="1"/>
      <c r="AH5" s="1"/>
      <c r="AI5" s="1"/>
      <c r="AJ5" s="1"/>
    </row>
    <row r="6" spans="1:36" ht="15.75" thickBot="1" x14ac:dyDescent="0.3">
      <c r="A6" s="1"/>
      <c r="B6" s="112"/>
      <c r="C6" s="5">
        <v>2</v>
      </c>
      <c r="D6" s="19">
        <v>4</v>
      </c>
      <c r="E6" s="21">
        <v>16</v>
      </c>
      <c r="F6" s="35"/>
      <c r="G6" s="36"/>
      <c r="H6" s="37"/>
      <c r="I6" s="67">
        <v>187</v>
      </c>
      <c r="J6" s="68">
        <v>187</v>
      </c>
      <c r="K6" s="69"/>
      <c r="L6" s="70"/>
      <c r="M6" s="70"/>
      <c r="N6" s="61">
        <f t="shared" ref="N6:N24" si="0">AVERAGE(I6:M6)</f>
        <v>187</v>
      </c>
      <c r="O6" s="61">
        <f t="shared" ref="O6:O24" si="1">_xlfn.STDEV.P(I6:M6)</f>
        <v>0</v>
      </c>
      <c r="P6" s="71">
        <v>0.04</v>
      </c>
      <c r="Q6" s="68">
        <v>19.97</v>
      </c>
      <c r="R6" s="68">
        <v>6.98</v>
      </c>
      <c r="S6" s="68">
        <v>26.81</v>
      </c>
      <c r="T6" s="68">
        <v>27.37</v>
      </c>
      <c r="U6" s="68">
        <v>26.98</v>
      </c>
      <c r="V6" s="63">
        <f t="shared" ref="V6:V24" si="2">AVERAGE(S6:U6)</f>
        <v>27.053333333333331</v>
      </c>
      <c r="W6" s="63">
        <f t="shared" ref="W6:W24" si="3">_xlfn.STDEV.P(S6:U6)</f>
        <v>0.23442601296689741</v>
      </c>
      <c r="X6" s="57">
        <v>8.84</v>
      </c>
      <c r="Y6" s="57">
        <v>8.89</v>
      </c>
      <c r="Z6" s="57">
        <v>8.99</v>
      </c>
      <c r="AA6" s="63">
        <f t="shared" ref="AA6:AA24" si="4">AVERAGE(X6:Z6)</f>
        <v>8.9066666666666663</v>
      </c>
      <c r="AB6" s="65">
        <f t="shared" ref="AB6:AB24" si="5">_xlfn.STDEV.P(X6:Z6)</f>
        <v>6.2360956446232449E-2</v>
      </c>
      <c r="AC6" s="66">
        <f t="shared" ref="AC6:AC24" si="6">ABS((20-V6)) +ABS( (7-AA6))</f>
        <v>8.9599999999999973</v>
      </c>
      <c r="AD6" s="84">
        <f t="shared" ref="AD6:AD24" si="7">W6+AB6</f>
        <v>0.29678696941312988</v>
      </c>
      <c r="AE6" s="81">
        <f t="shared" ref="AE6:AE24" si="8">((20-V6)/20 + (7 - AA6)/7)*100</f>
        <v>-62.504761904761885</v>
      </c>
      <c r="AF6" s="82">
        <f t="shared" ref="AF6:AF24" si="9">(_xlfn.STDEV.P(S6:U6)/20 + (_xlfn.STDEV.P(X6:Z6)/7))*100</f>
        <v>2.063000871209236</v>
      </c>
      <c r="AG6" s="1"/>
      <c r="AH6" s="1"/>
      <c r="AI6" s="1"/>
      <c r="AJ6" s="1"/>
    </row>
    <row r="7" spans="1:36" ht="15.75" thickBot="1" x14ac:dyDescent="0.3">
      <c r="A7" s="1"/>
      <c r="B7" s="112"/>
      <c r="C7" s="5">
        <v>3</v>
      </c>
      <c r="D7" s="19">
        <v>9</v>
      </c>
      <c r="E7" s="21">
        <v>10</v>
      </c>
      <c r="F7" s="21">
        <v>12</v>
      </c>
      <c r="G7" s="36"/>
      <c r="H7" s="37"/>
      <c r="I7" s="67">
        <v>165</v>
      </c>
      <c r="J7" s="68">
        <v>165</v>
      </c>
      <c r="K7" s="68">
        <v>165</v>
      </c>
      <c r="L7" s="70"/>
      <c r="M7" s="70"/>
      <c r="N7" s="61">
        <f t="shared" si="0"/>
        <v>165</v>
      </c>
      <c r="O7" s="61">
        <f t="shared" si="1"/>
        <v>0</v>
      </c>
      <c r="P7" s="71">
        <v>0.04</v>
      </c>
      <c r="Q7" s="68">
        <v>19.97</v>
      </c>
      <c r="R7" s="68">
        <v>6.98</v>
      </c>
      <c r="S7" s="68">
        <v>29.1</v>
      </c>
      <c r="T7" s="68">
        <v>27.05</v>
      </c>
      <c r="U7" s="68">
        <v>28.33</v>
      </c>
      <c r="V7" s="63">
        <f t="shared" si="2"/>
        <v>28.16</v>
      </c>
      <c r="W7" s="63">
        <f t="shared" si="3"/>
        <v>0.84549788093564548</v>
      </c>
      <c r="X7" s="57">
        <v>11</v>
      </c>
      <c r="Y7" s="57">
        <v>10.69</v>
      </c>
      <c r="Z7" s="57">
        <v>10.68</v>
      </c>
      <c r="AA7" s="63">
        <f t="shared" si="4"/>
        <v>10.79</v>
      </c>
      <c r="AB7" s="65">
        <f t="shared" si="5"/>
        <v>0.14854853303438145</v>
      </c>
      <c r="AC7" s="66">
        <f t="shared" si="6"/>
        <v>11.95</v>
      </c>
      <c r="AD7" s="84">
        <f t="shared" si="7"/>
        <v>0.99404641397002691</v>
      </c>
      <c r="AE7" s="81">
        <f t="shared" si="8"/>
        <v>-94.942857142857122</v>
      </c>
      <c r="AF7" s="82">
        <f t="shared" si="9"/>
        <v>6.3496113051693905</v>
      </c>
      <c r="AG7" s="1"/>
      <c r="AH7" s="1"/>
      <c r="AI7" s="1"/>
      <c r="AJ7" s="1"/>
    </row>
    <row r="8" spans="1:36" ht="15.75" thickBot="1" x14ac:dyDescent="0.3">
      <c r="A8" s="1"/>
      <c r="B8" s="112"/>
      <c r="C8" s="5">
        <v>4</v>
      </c>
      <c r="D8" s="19">
        <v>2</v>
      </c>
      <c r="E8" s="21">
        <v>13</v>
      </c>
      <c r="F8" s="21">
        <v>18</v>
      </c>
      <c r="G8" s="16">
        <v>19</v>
      </c>
      <c r="H8" s="37"/>
      <c r="I8" s="67">
        <v>151</v>
      </c>
      <c r="J8" s="68">
        <v>151</v>
      </c>
      <c r="K8" s="68">
        <v>151</v>
      </c>
      <c r="L8" s="72">
        <v>151</v>
      </c>
      <c r="M8" s="70"/>
      <c r="N8" s="61">
        <f t="shared" si="0"/>
        <v>151</v>
      </c>
      <c r="O8" s="61">
        <f t="shared" si="1"/>
        <v>0</v>
      </c>
      <c r="P8" s="71">
        <v>0.04</v>
      </c>
      <c r="Q8" s="68">
        <v>19.97</v>
      </c>
      <c r="R8" s="68">
        <v>6.98</v>
      </c>
      <c r="S8" s="68">
        <v>27.34</v>
      </c>
      <c r="T8" s="68">
        <v>27.2</v>
      </c>
      <c r="U8" s="68">
        <v>28.87</v>
      </c>
      <c r="V8" s="63">
        <f t="shared" si="2"/>
        <v>27.803333333333331</v>
      </c>
      <c r="W8" s="63">
        <f t="shared" si="3"/>
        <v>0.75640964797889554</v>
      </c>
      <c r="X8" s="57">
        <v>7.8</v>
      </c>
      <c r="Y8" s="57">
        <v>10.210000000000001</v>
      </c>
      <c r="Z8" s="57">
        <v>10.4</v>
      </c>
      <c r="AA8" s="63">
        <f t="shared" si="4"/>
        <v>9.4700000000000006</v>
      </c>
      <c r="AB8" s="65">
        <f t="shared" si="5"/>
        <v>1.1834131428485322</v>
      </c>
      <c r="AC8" s="66">
        <f t="shared" si="6"/>
        <v>10.273333333333332</v>
      </c>
      <c r="AD8" s="84">
        <f t="shared" si="7"/>
        <v>1.9398227908274277</v>
      </c>
      <c r="AE8" s="81">
        <f t="shared" si="8"/>
        <v>-74.302380952380958</v>
      </c>
      <c r="AF8" s="82">
        <f t="shared" si="9"/>
        <v>20.687950280587796</v>
      </c>
      <c r="AG8" s="1"/>
      <c r="AH8" s="1"/>
      <c r="AI8" s="1"/>
      <c r="AJ8" s="1"/>
    </row>
    <row r="9" spans="1:36" ht="15.75" thickBot="1" x14ac:dyDescent="0.3">
      <c r="A9" s="1"/>
      <c r="B9" s="113"/>
      <c r="C9" s="7">
        <v>5</v>
      </c>
      <c r="D9" s="20">
        <v>2</v>
      </c>
      <c r="E9" s="22">
        <v>4</v>
      </c>
      <c r="F9" s="22">
        <v>14</v>
      </c>
      <c r="G9" s="17">
        <v>18</v>
      </c>
      <c r="H9" s="8">
        <v>19</v>
      </c>
      <c r="I9" s="73">
        <v>145</v>
      </c>
      <c r="J9" s="74">
        <v>145</v>
      </c>
      <c r="K9" s="74">
        <v>145</v>
      </c>
      <c r="L9" s="75">
        <v>145</v>
      </c>
      <c r="M9" s="75">
        <v>145</v>
      </c>
      <c r="N9" s="61">
        <f t="shared" si="0"/>
        <v>145</v>
      </c>
      <c r="O9" s="61">
        <f t="shared" si="1"/>
        <v>0</v>
      </c>
      <c r="P9" s="76">
        <v>0.04</v>
      </c>
      <c r="Q9" s="68">
        <v>19.97</v>
      </c>
      <c r="R9" s="68">
        <v>6.98</v>
      </c>
      <c r="S9" s="74">
        <v>28.32</v>
      </c>
      <c r="T9" s="74">
        <v>27.78</v>
      </c>
      <c r="U9" s="74">
        <v>29.98</v>
      </c>
      <c r="V9" s="63">
        <f t="shared" si="2"/>
        <v>28.693333333333332</v>
      </c>
      <c r="W9" s="63">
        <f t="shared" si="3"/>
        <v>0.93613864120415147</v>
      </c>
      <c r="X9" s="77">
        <v>11.08</v>
      </c>
      <c r="Y9" s="77">
        <v>10.54</v>
      </c>
      <c r="Z9" s="77">
        <v>13.49</v>
      </c>
      <c r="AA9" s="63">
        <f t="shared" si="4"/>
        <v>11.703333333333333</v>
      </c>
      <c r="AB9" s="65">
        <f t="shared" si="5"/>
        <v>1.2824542443646472</v>
      </c>
      <c r="AC9" s="66">
        <f t="shared" si="6"/>
        <v>13.396666666666665</v>
      </c>
      <c r="AD9" s="84">
        <f t="shared" si="7"/>
        <v>2.2185928855687989</v>
      </c>
      <c r="AE9" s="81">
        <f t="shared" si="8"/>
        <v>-110.65714285714286</v>
      </c>
      <c r="AF9" s="82">
        <f t="shared" si="9"/>
        <v>23.001468125515718</v>
      </c>
      <c r="AG9" s="1"/>
      <c r="AH9" s="1"/>
      <c r="AI9" s="1"/>
      <c r="AJ9" s="1"/>
    </row>
    <row r="10" spans="1:36" ht="15.75" thickBot="1" x14ac:dyDescent="0.3">
      <c r="A10" s="1"/>
      <c r="B10" s="111" t="s">
        <v>1</v>
      </c>
      <c r="C10" s="10">
        <v>1</v>
      </c>
      <c r="D10" s="18">
        <v>3</v>
      </c>
      <c r="E10" s="32"/>
      <c r="F10" s="32"/>
      <c r="G10" s="33"/>
      <c r="H10" s="34"/>
      <c r="I10" s="58">
        <v>212</v>
      </c>
      <c r="J10" s="59"/>
      <c r="K10" s="59"/>
      <c r="L10" s="60"/>
      <c r="M10" s="60"/>
      <c r="N10" s="61">
        <f t="shared" si="0"/>
        <v>212</v>
      </c>
      <c r="O10" s="61">
        <f t="shared" si="1"/>
        <v>0</v>
      </c>
      <c r="P10" s="61">
        <v>0.05</v>
      </c>
      <c r="Q10" s="68">
        <v>19.97</v>
      </c>
      <c r="R10" s="68">
        <v>6.98</v>
      </c>
      <c r="S10" s="62">
        <v>25.09</v>
      </c>
      <c r="T10" s="62">
        <v>25.9</v>
      </c>
      <c r="U10" s="62">
        <v>25.94</v>
      </c>
      <c r="V10" s="63">
        <f t="shared" si="2"/>
        <v>25.643333333333331</v>
      </c>
      <c r="W10" s="63">
        <f t="shared" si="3"/>
        <v>0.39160637833870326</v>
      </c>
      <c r="X10" s="64">
        <v>9.23</v>
      </c>
      <c r="Y10" s="64">
        <v>8.81</v>
      </c>
      <c r="Z10" s="64">
        <v>10.36</v>
      </c>
      <c r="AA10" s="63">
        <f t="shared" si="4"/>
        <v>9.4666666666666668</v>
      </c>
      <c r="AB10" s="65">
        <f t="shared" si="5"/>
        <v>0.65453970255609517</v>
      </c>
      <c r="AC10" s="66">
        <f t="shared" si="6"/>
        <v>8.1099999999999977</v>
      </c>
      <c r="AD10" s="84">
        <f t="shared" si="7"/>
        <v>1.0461460808947984</v>
      </c>
      <c r="AE10" s="81">
        <f t="shared" si="8"/>
        <v>-63.454761904761895</v>
      </c>
      <c r="AF10" s="82">
        <f t="shared" si="9"/>
        <v>11.308599071066306</v>
      </c>
      <c r="AG10" s="1"/>
      <c r="AH10" s="1"/>
      <c r="AI10" s="1"/>
      <c r="AJ10" s="1"/>
    </row>
    <row r="11" spans="1:36" ht="15.75" thickBot="1" x14ac:dyDescent="0.3">
      <c r="A11" s="1"/>
      <c r="B11" s="112"/>
      <c r="C11" s="11">
        <v>2</v>
      </c>
      <c r="D11" s="19">
        <v>13</v>
      </c>
      <c r="E11" s="21">
        <v>14</v>
      </c>
      <c r="F11" s="35"/>
      <c r="G11" s="36"/>
      <c r="H11" s="37"/>
      <c r="I11" s="67">
        <v>169</v>
      </c>
      <c r="J11" s="68"/>
      <c r="K11" s="69"/>
      <c r="L11" s="70"/>
      <c r="M11" s="70"/>
      <c r="N11" s="61">
        <f t="shared" si="0"/>
        <v>169</v>
      </c>
      <c r="O11" s="61">
        <f t="shared" si="1"/>
        <v>0</v>
      </c>
      <c r="P11" s="71">
        <v>3.5999999999999997E-2</v>
      </c>
      <c r="Q11" s="68">
        <v>19.97</v>
      </c>
      <c r="R11" s="68">
        <v>6.98</v>
      </c>
      <c r="S11" s="68">
        <v>33.44</v>
      </c>
      <c r="T11" s="68">
        <v>3.48</v>
      </c>
      <c r="U11" s="68">
        <v>31.95</v>
      </c>
      <c r="V11" s="63">
        <f t="shared" si="2"/>
        <v>22.956666666666663</v>
      </c>
      <c r="W11" s="63">
        <f t="shared" si="3"/>
        <v>13.785510106227079</v>
      </c>
      <c r="X11" s="57">
        <v>14.76</v>
      </c>
      <c r="Y11" s="57">
        <v>4.33</v>
      </c>
      <c r="Z11" s="57">
        <v>13.95</v>
      </c>
      <c r="AA11" s="63">
        <f t="shared" si="4"/>
        <v>11.013333333333334</v>
      </c>
      <c r="AB11" s="65">
        <f t="shared" si="5"/>
        <v>4.7373855893543464</v>
      </c>
      <c r="AC11" s="83">
        <f t="shared" si="6"/>
        <v>6.9699999999999971</v>
      </c>
      <c r="AD11" s="84">
        <f t="shared" si="7"/>
        <v>18.522895695581425</v>
      </c>
      <c r="AE11" s="81">
        <f t="shared" si="8"/>
        <v>-72.116666666666646</v>
      </c>
      <c r="AF11" s="82">
        <f t="shared" si="9"/>
        <v>136.60448752191178</v>
      </c>
      <c r="AG11" s="1"/>
      <c r="AH11" s="1"/>
      <c r="AI11" s="1"/>
      <c r="AJ11" s="1"/>
    </row>
    <row r="12" spans="1:36" ht="15.75" thickBot="1" x14ac:dyDescent="0.3">
      <c r="A12" s="1"/>
      <c r="B12" s="112"/>
      <c r="C12" s="11">
        <v>3</v>
      </c>
      <c r="D12" s="19">
        <v>9</v>
      </c>
      <c r="E12" s="21">
        <v>23</v>
      </c>
      <c r="F12" s="21">
        <v>24</v>
      </c>
      <c r="G12" s="36"/>
      <c r="H12" s="37"/>
      <c r="I12" s="67">
        <v>173</v>
      </c>
      <c r="J12" s="68"/>
      <c r="K12" s="68"/>
      <c r="L12" s="70"/>
      <c r="M12" s="70"/>
      <c r="N12" s="61">
        <f t="shared" si="0"/>
        <v>173</v>
      </c>
      <c r="O12" s="61">
        <f t="shared" si="1"/>
        <v>0</v>
      </c>
      <c r="P12" s="71">
        <v>3.4000000000000002E-2</v>
      </c>
      <c r="Q12" s="68">
        <v>19.97</v>
      </c>
      <c r="R12" s="68">
        <v>6.98</v>
      </c>
      <c r="S12" s="68">
        <v>33.479999999999997</v>
      </c>
      <c r="T12" s="68">
        <v>31.95</v>
      </c>
      <c r="U12" s="68">
        <v>30.98</v>
      </c>
      <c r="V12" s="63">
        <f t="shared" si="2"/>
        <v>32.136666666666663</v>
      </c>
      <c r="W12" s="63">
        <f t="shared" si="3"/>
        <v>1.0291204443061492</v>
      </c>
      <c r="X12" s="57">
        <v>13.87</v>
      </c>
      <c r="Y12" s="57">
        <v>13.1</v>
      </c>
      <c r="Z12" s="57">
        <v>13.33</v>
      </c>
      <c r="AA12" s="63">
        <f t="shared" si="4"/>
        <v>13.433333333333332</v>
      </c>
      <c r="AB12" s="65">
        <f t="shared" si="5"/>
        <v>0.32273139846558996</v>
      </c>
      <c r="AC12" s="83">
        <f t="shared" si="6"/>
        <v>18.569999999999993</v>
      </c>
      <c r="AD12" s="84">
        <f t="shared" si="7"/>
        <v>1.3518518427717392</v>
      </c>
      <c r="AE12" s="81">
        <f t="shared" si="8"/>
        <v>-152.58809523809518</v>
      </c>
      <c r="AF12" s="82">
        <f t="shared" si="9"/>
        <v>9.756050771039174</v>
      </c>
      <c r="AG12" s="1"/>
      <c r="AH12" s="1"/>
      <c r="AI12" s="1"/>
      <c r="AJ12" s="1"/>
    </row>
    <row r="13" spans="1:36" ht="15.75" thickBot="1" x14ac:dyDescent="0.3">
      <c r="A13" s="1"/>
      <c r="B13" s="112"/>
      <c r="C13" s="11">
        <v>4</v>
      </c>
      <c r="D13" s="19">
        <v>2</v>
      </c>
      <c r="E13" s="21">
        <v>7</v>
      </c>
      <c r="F13" s="21">
        <v>9</v>
      </c>
      <c r="G13" s="16">
        <v>22</v>
      </c>
      <c r="H13" s="37"/>
      <c r="I13" s="67">
        <v>144</v>
      </c>
      <c r="J13" s="68"/>
      <c r="K13" s="68"/>
      <c r="L13" s="72"/>
      <c r="M13" s="70"/>
      <c r="N13" s="61">
        <f t="shared" si="0"/>
        <v>144</v>
      </c>
      <c r="O13" s="61">
        <f t="shared" si="1"/>
        <v>0</v>
      </c>
      <c r="P13" s="71">
        <v>3.5999999999999997E-2</v>
      </c>
      <c r="Q13" s="68">
        <v>19.97</v>
      </c>
      <c r="R13" s="68">
        <v>6.98</v>
      </c>
      <c r="S13" s="68">
        <v>30.72</v>
      </c>
      <c r="T13" s="68">
        <v>30.71</v>
      </c>
      <c r="U13" s="68">
        <v>30.6</v>
      </c>
      <c r="V13" s="63">
        <f t="shared" si="2"/>
        <v>30.676666666666666</v>
      </c>
      <c r="W13" s="63">
        <f t="shared" si="3"/>
        <v>5.4365021434332833E-2</v>
      </c>
      <c r="X13" s="57">
        <v>13.52</v>
      </c>
      <c r="Y13" s="57">
        <v>14.33</v>
      </c>
      <c r="Z13" s="57">
        <v>13.68</v>
      </c>
      <c r="AA13" s="63">
        <f t="shared" si="4"/>
        <v>13.843333333333334</v>
      </c>
      <c r="AB13" s="65">
        <f t="shared" si="5"/>
        <v>0.35026973732951727</v>
      </c>
      <c r="AC13" s="83">
        <f t="shared" si="6"/>
        <v>17.52</v>
      </c>
      <c r="AD13" s="84">
        <f t="shared" si="7"/>
        <v>0.40463475876385013</v>
      </c>
      <c r="AE13" s="81">
        <f t="shared" si="8"/>
        <v>-151.14523809523808</v>
      </c>
      <c r="AF13" s="82">
        <f t="shared" si="9"/>
        <v>5.27567849759334</v>
      </c>
      <c r="AG13" s="1"/>
      <c r="AH13" s="1"/>
      <c r="AI13" s="1"/>
      <c r="AJ13" s="1"/>
    </row>
    <row r="14" spans="1:36" ht="15.75" thickBot="1" x14ac:dyDescent="0.3">
      <c r="A14" s="1"/>
      <c r="B14" s="113"/>
      <c r="C14" s="12">
        <v>5</v>
      </c>
      <c r="D14" s="20">
        <v>3</v>
      </c>
      <c r="E14" s="22">
        <v>5</v>
      </c>
      <c r="F14" s="22">
        <v>9</v>
      </c>
      <c r="G14" s="17">
        <v>21</v>
      </c>
      <c r="H14" s="8">
        <v>22</v>
      </c>
      <c r="I14" s="73">
        <v>140</v>
      </c>
      <c r="J14" s="74"/>
      <c r="K14" s="74"/>
      <c r="L14" s="75"/>
      <c r="M14" s="75"/>
      <c r="N14" s="61">
        <f t="shared" si="0"/>
        <v>140</v>
      </c>
      <c r="O14" s="61">
        <f t="shared" si="1"/>
        <v>0</v>
      </c>
      <c r="P14" s="76">
        <v>0.04</v>
      </c>
      <c r="Q14" s="68">
        <v>19.97</v>
      </c>
      <c r="R14" s="68">
        <v>6.98</v>
      </c>
      <c r="S14" s="74">
        <v>29.9</v>
      </c>
      <c r="T14" s="74">
        <v>29.35</v>
      </c>
      <c r="U14" s="74">
        <v>30.79</v>
      </c>
      <c r="V14" s="63">
        <f t="shared" si="2"/>
        <v>30.013333333333332</v>
      </c>
      <c r="W14" s="63">
        <f t="shared" si="3"/>
        <v>0.59331460644604161</v>
      </c>
      <c r="X14" s="77">
        <v>11.48</v>
      </c>
      <c r="Y14" s="77">
        <v>11.43</v>
      </c>
      <c r="Z14" s="77">
        <v>13.14</v>
      </c>
      <c r="AA14" s="63">
        <f t="shared" si="4"/>
        <v>12.016666666666666</v>
      </c>
      <c r="AB14" s="65">
        <f t="shared" si="5"/>
        <v>0.7945788542086657</v>
      </c>
      <c r="AC14" s="83">
        <f t="shared" si="6"/>
        <v>15.029999999999998</v>
      </c>
      <c r="AD14" s="84">
        <f t="shared" si="7"/>
        <v>1.3878934606547073</v>
      </c>
      <c r="AE14" s="81">
        <f t="shared" si="8"/>
        <v>-121.73333333333332</v>
      </c>
      <c r="AF14" s="82">
        <f t="shared" si="9"/>
        <v>14.317699520925434</v>
      </c>
      <c r="AG14" s="1"/>
      <c r="AH14" s="1"/>
      <c r="AI14" s="1"/>
      <c r="AJ14" s="1"/>
    </row>
    <row r="15" spans="1:36" ht="15.75" thickBot="1" x14ac:dyDescent="0.3">
      <c r="A15" s="1"/>
      <c r="B15" s="111" t="s">
        <v>2</v>
      </c>
      <c r="C15" s="10">
        <v>1</v>
      </c>
      <c r="D15" s="18">
        <v>3</v>
      </c>
      <c r="E15" s="32"/>
      <c r="F15" s="32"/>
      <c r="G15" s="33"/>
      <c r="H15" s="34"/>
      <c r="I15" s="58">
        <v>212</v>
      </c>
      <c r="J15" s="59"/>
      <c r="K15" s="59"/>
      <c r="L15" s="60"/>
      <c r="M15" s="60"/>
      <c r="N15" s="61">
        <f t="shared" si="0"/>
        <v>212</v>
      </c>
      <c r="O15" s="61">
        <f t="shared" si="1"/>
        <v>0</v>
      </c>
      <c r="P15" s="61">
        <v>0.04</v>
      </c>
      <c r="Q15" s="68">
        <v>19.97</v>
      </c>
      <c r="R15" s="68">
        <v>6.98</v>
      </c>
      <c r="S15" s="62">
        <v>26.7</v>
      </c>
      <c r="T15" s="62">
        <v>28.6</v>
      </c>
      <c r="U15" s="62">
        <v>26.09</v>
      </c>
      <c r="V15" s="63">
        <f t="shared" si="2"/>
        <v>27.13</v>
      </c>
      <c r="W15" s="63">
        <f t="shared" si="3"/>
        <v>1.068862323532207</v>
      </c>
      <c r="X15" s="64">
        <v>10.48</v>
      </c>
      <c r="Y15" s="64">
        <v>10.81</v>
      </c>
      <c r="Z15" s="64">
        <v>10.34</v>
      </c>
      <c r="AA15" s="63">
        <f t="shared" si="4"/>
        <v>10.543333333333333</v>
      </c>
      <c r="AB15" s="65">
        <f t="shared" si="5"/>
        <v>0.19703355608175557</v>
      </c>
      <c r="AC15" s="83">
        <f t="shared" si="6"/>
        <v>10.673333333333332</v>
      </c>
      <c r="AD15" s="84">
        <f t="shared" si="7"/>
        <v>1.2658958796139625</v>
      </c>
      <c r="AE15" s="81">
        <f t="shared" si="8"/>
        <v>-86.269047619047612</v>
      </c>
      <c r="AF15" s="82">
        <f t="shared" si="9"/>
        <v>8.1590767045432582</v>
      </c>
      <c r="AG15" s="1"/>
      <c r="AH15" s="1"/>
      <c r="AI15" s="1"/>
      <c r="AJ15" s="1"/>
    </row>
    <row r="16" spans="1:36" ht="15.75" thickBot="1" x14ac:dyDescent="0.3">
      <c r="A16" s="1"/>
      <c r="B16" s="112"/>
      <c r="C16" s="11">
        <v>2</v>
      </c>
      <c r="D16" s="19">
        <v>12</v>
      </c>
      <c r="E16" s="21">
        <v>8</v>
      </c>
      <c r="F16" s="35"/>
      <c r="G16" s="36"/>
      <c r="H16" s="37"/>
      <c r="I16" s="67">
        <v>213</v>
      </c>
      <c r="J16" s="68">
        <v>205</v>
      </c>
      <c r="K16" s="69"/>
      <c r="L16" s="70"/>
      <c r="M16" s="70"/>
      <c r="N16" s="61">
        <f t="shared" si="0"/>
        <v>209</v>
      </c>
      <c r="O16" s="61">
        <f t="shared" si="1"/>
        <v>4</v>
      </c>
      <c r="P16" s="71">
        <v>0.04</v>
      </c>
      <c r="Q16" s="68">
        <v>19.97</v>
      </c>
      <c r="R16" s="68">
        <v>6.98</v>
      </c>
      <c r="S16" s="68">
        <v>30.92</v>
      </c>
      <c r="T16" s="68">
        <v>30.68</v>
      </c>
      <c r="U16" s="68">
        <v>31.1</v>
      </c>
      <c r="V16" s="63">
        <f t="shared" si="2"/>
        <v>30.900000000000002</v>
      </c>
      <c r="W16" s="63">
        <f t="shared" si="3"/>
        <v>0.17204650534085328</v>
      </c>
      <c r="X16" s="57">
        <v>13.76</v>
      </c>
      <c r="Y16" s="57">
        <v>14.04</v>
      </c>
      <c r="Z16" s="57">
        <v>14.59</v>
      </c>
      <c r="AA16" s="63">
        <f t="shared" si="4"/>
        <v>14.13</v>
      </c>
      <c r="AB16" s="65">
        <f t="shared" si="5"/>
        <v>0.34477045503735776</v>
      </c>
      <c r="AC16" s="83">
        <f t="shared" si="6"/>
        <v>18.03</v>
      </c>
      <c r="AD16" s="84">
        <f t="shared" si="7"/>
        <v>0.51681696037821101</v>
      </c>
      <c r="AE16" s="81">
        <f t="shared" si="8"/>
        <v>-156.35714285714289</v>
      </c>
      <c r="AF16" s="82">
        <f t="shared" si="9"/>
        <v>5.7855247415236635</v>
      </c>
      <c r="AG16" s="1"/>
      <c r="AH16" s="1"/>
      <c r="AI16" s="1"/>
      <c r="AJ16" s="1"/>
    </row>
    <row r="17" spans="1:36" ht="15.75" thickBot="1" x14ac:dyDescent="0.3">
      <c r="A17" s="1"/>
      <c r="B17" s="112"/>
      <c r="C17" s="11">
        <v>3</v>
      </c>
      <c r="D17" s="19">
        <v>20</v>
      </c>
      <c r="E17" s="21">
        <v>23</v>
      </c>
      <c r="F17" s="21">
        <v>24</v>
      </c>
      <c r="G17" s="36"/>
      <c r="H17" s="37"/>
      <c r="I17" s="67">
        <v>172</v>
      </c>
      <c r="J17" s="68">
        <v>173</v>
      </c>
      <c r="K17" s="68">
        <v>174</v>
      </c>
      <c r="L17" s="70"/>
      <c r="M17" s="70"/>
      <c r="N17" s="61">
        <f t="shared" si="0"/>
        <v>173</v>
      </c>
      <c r="O17" s="61">
        <f t="shared" si="1"/>
        <v>0.81649658092772603</v>
      </c>
      <c r="P17" s="71">
        <v>0.04</v>
      </c>
      <c r="Q17" s="68">
        <v>19.97</v>
      </c>
      <c r="R17" s="68">
        <v>6.98</v>
      </c>
      <c r="S17" s="68">
        <v>22.44</v>
      </c>
      <c r="T17" s="68">
        <v>22.37</v>
      </c>
      <c r="U17" s="68">
        <v>20.22</v>
      </c>
      <c r="V17" s="63">
        <f t="shared" si="2"/>
        <v>21.676666666666666</v>
      </c>
      <c r="W17" s="63">
        <f t="shared" si="3"/>
        <v>1.0304152345319617</v>
      </c>
      <c r="X17" s="57">
        <v>6.09</v>
      </c>
      <c r="Y17" s="57">
        <v>6.2</v>
      </c>
      <c r="Z17" s="57">
        <v>5.18</v>
      </c>
      <c r="AA17" s="63">
        <f t="shared" si="4"/>
        <v>5.8233333333333333</v>
      </c>
      <c r="AB17" s="65">
        <f t="shared" si="5"/>
        <v>0.45711656670433165</v>
      </c>
      <c r="AC17" s="66">
        <f t="shared" si="6"/>
        <v>2.8533333333333326</v>
      </c>
      <c r="AD17" s="84">
        <f t="shared" si="7"/>
        <v>1.4875318012362935</v>
      </c>
      <c r="AE17" s="81">
        <f t="shared" si="8"/>
        <v>8.4261904761904809</v>
      </c>
      <c r="AF17" s="82">
        <f t="shared" si="9"/>
        <v>11.682312839864545</v>
      </c>
      <c r="AG17" s="1"/>
      <c r="AH17" s="1"/>
      <c r="AI17" s="1"/>
      <c r="AJ17" s="1"/>
    </row>
    <row r="18" spans="1:36" ht="15.75" thickBot="1" x14ac:dyDescent="0.3">
      <c r="A18" s="1"/>
      <c r="B18" s="112"/>
      <c r="C18" s="11">
        <v>4</v>
      </c>
      <c r="D18" s="19">
        <v>2</v>
      </c>
      <c r="E18" s="21">
        <v>6</v>
      </c>
      <c r="F18" s="21">
        <v>10</v>
      </c>
      <c r="G18" s="16">
        <v>15</v>
      </c>
      <c r="H18" s="37"/>
      <c r="I18" s="67">
        <v>139</v>
      </c>
      <c r="J18" s="68">
        <v>139</v>
      </c>
      <c r="K18" s="68">
        <v>139</v>
      </c>
      <c r="L18" s="72">
        <v>139</v>
      </c>
      <c r="M18" s="70"/>
      <c r="N18" s="61">
        <f t="shared" si="0"/>
        <v>139</v>
      </c>
      <c r="O18" s="61">
        <f t="shared" si="1"/>
        <v>0</v>
      </c>
      <c r="P18" s="71">
        <v>0.04</v>
      </c>
      <c r="Q18" s="68">
        <v>19.97</v>
      </c>
      <c r="R18" s="68">
        <v>6.98</v>
      </c>
      <c r="S18" s="68">
        <v>31.89</v>
      </c>
      <c r="T18" s="68">
        <v>31.48</v>
      </c>
      <c r="U18" s="68">
        <v>29.92</v>
      </c>
      <c r="V18" s="63">
        <f t="shared" si="2"/>
        <v>31.096666666666668</v>
      </c>
      <c r="W18" s="63">
        <f t="shared" si="3"/>
        <v>0.84869834976208591</v>
      </c>
      <c r="X18" s="57">
        <v>11.49</v>
      </c>
      <c r="Y18" s="57">
        <v>11.48</v>
      </c>
      <c r="Z18" s="57">
        <v>10.47</v>
      </c>
      <c r="AA18" s="63">
        <f t="shared" si="4"/>
        <v>11.146666666666667</v>
      </c>
      <c r="AB18" s="65">
        <f t="shared" si="5"/>
        <v>0.47849300470911316</v>
      </c>
      <c r="AC18" s="66">
        <f t="shared" si="6"/>
        <v>15.243333333333334</v>
      </c>
      <c r="AD18" s="84">
        <f t="shared" si="7"/>
        <v>1.3271913544711991</v>
      </c>
      <c r="AE18" s="81">
        <f t="shared" si="8"/>
        <v>-114.72142857142858</v>
      </c>
      <c r="AF18" s="82">
        <f t="shared" si="9"/>
        <v>11.079106101797761</v>
      </c>
      <c r="AG18" s="1"/>
      <c r="AH18" s="1"/>
      <c r="AI18" s="1"/>
      <c r="AJ18" s="1"/>
    </row>
    <row r="19" spans="1:36" ht="15.75" thickBot="1" x14ac:dyDescent="0.3">
      <c r="A19" s="1"/>
      <c r="B19" s="113"/>
      <c r="C19" s="12">
        <v>5</v>
      </c>
      <c r="D19" s="20">
        <v>13</v>
      </c>
      <c r="E19" s="22">
        <v>18</v>
      </c>
      <c r="F19" s="22">
        <v>14</v>
      </c>
      <c r="G19" s="17">
        <v>19</v>
      </c>
      <c r="H19" s="8">
        <v>24</v>
      </c>
      <c r="I19" s="73">
        <v>152</v>
      </c>
      <c r="J19" s="74">
        <v>150</v>
      </c>
      <c r="K19" s="74">
        <v>152</v>
      </c>
      <c r="L19" s="75">
        <v>150</v>
      </c>
      <c r="M19" s="75">
        <v>152</v>
      </c>
      <c r="N19" s="61">
        <f t="shared" si="0"/>
        <v>151.19999999999999</v>
      </c>
      <c r="O19" s="61">
        <f t="shared" si="1"/>
        <v>0.9797958971132712</v>
      </c>
      <c r="P19" s="76">
        <v>0.04</v>
      </c>
      <c r="Q19" s="68">
        <v>19.97</v>
      </c>
      <c r="R19" s="68">
        <v>6.98</v>
      </c>
      <c r="S19" s="74">
        <v>33.46</v>
      </c>
      <c r="T19" s="74">
        <v>33.28</v>
      </c>
      <c r="U19" s="74">
        <v>31.61</v>
      </c>
      <c r="V19" s="63">
        <f t="shared" si="2"/>
        <v>32.783333333333339</v>
      </c>
      <c r="W19" s="63">
        <f t="shared" si="3"/>
        <v>0.83291989744245931</v>
      </c>
      <c r="X19" s="77">
        <v>15.27</v>
      </c>
      <c r="Y19" s="77">
        <v>14.23</v>
      </c>
      <c r="Z19" s="77">
        <v>15</v>
      </c>
      <c r="AA19" s="63">
        <f t="shared" si="4"/>
        <v>14.833333333333334</v>
      </c>
      <c r="AB19" s="65">
        <f t="shared" si="5"/>
        <v>0.44063086087512665</v>
      </c>
      <c r="AC19" s="66">
        <f t="shared" si="6"/>
        <v>20.616666666666674</v>
      </c>
      <c r="AD19" s="84">
        <f t="shared" si="7"/>
        <v>1.273550758317586</v>
      </c>
      <c r="AE19" s="81">
        <f t="shared" si="8"/>
        <v>-175.82142857142858</v>
      </c>
      <c r="AF19" s="82">
        <f t="shared" si="9"/>
        <v>10.459326071142677</v>
      </c>
      <c r="AG19" s="1"/>
      <c r="AH19" s="1"/>
      <c r="AI19" s="1"/>
      <c r="AJ19" s="1"/>
    </row>
    <row r="20" spans="1:36" ht="15.75" thickBot="1" x14ac:dyDescent="0.3">
      <c r="A20" s="1"/>
      <c r="B20" s="111" t="s">
        <v>3</v>
      </c>
      <c r="C20" s="10">
        <v>1</v>
      </c>
      <c r="D20" s="18">
        <v>3</v>
      </c>
      <c r="E20" s="32"/>
      <c r="F20" s="32"/>
      <c r="G20" s="33"/>
      <c r="H20" s="34"/>
      <c r="I20" s="58">
        <v>212</v>
      </c>
      <c r="J20" s="59"/>
      <c r="K20" s="59"/>
      <c r="L20" s="60"/>
      <c r="M20" s="60"/>
      <c r="N20" s="61">
        <f t="shared" si="0"/>
        <v>212</v>
      </c>
      <c r="O20" s="61">
        <f t="shared" si="1"/>
        <v>0</v>
      </c>
      <c r="P20" s="61">
        <v>0.05</v>
      </c>
      <c r="Q20" s="68">
        <v>19.97</v>
      </c>
      <c r="R20" s="68">
        <v>6.98</v>
      </c>
      <c r="S20" s="62">
        <v>25.92</v>
      </c>
      <c r="T20" s="62">
        <v>25.93</v>
      </c>
      <c r="U20" s="62">
        <v>27.31</v>
      </c>
      <c r="V20" s="63">
        <f t="shared" si="2"/>
        <v>26.386666666666667</v>
      </c>
      <c r="W20" s="63">
        <f t="shared" si="3"/>
        <v>0.6529080248311302</v>
      </c>
      <c r="X20" s="64">
        <v>11.14</v>
      </c>
      <c r="Y20" s="64">
        <v>11.43</v>
      </c>
      <c r="Z20" s="64">
        <v>13.43</v>
      </c>
      <c r="AA20" s="63">
        <f t="shared" si="4"/>
        <v>12</v>
      </c>
      <c r="AB20" s="65">
        <f t="shared" si="5"/>
        <v>1.0180700696252032</v>
      </c>
      <c r="AC20" s="66">
        <f t="shared" si="6"/>
        <v>11.386666666666667</v>
      </c>
      <c r="AD20" s="84">
        <f t="shared" si="7"/>
        <v>1.6709780944563333</v>
      </c>
      <c r="AE20" s="81">
        <f t="shared" si="8"/>
        <v>-103.36190476190477</v>
      </c>
      <c r="AF20" s="82">
        <f t="shared" si="9"/>
        <v>17.808398261658553</v>
      </c>
      <c r="AG20" s="1"/>
      <c r="AH20" s="1"/>
      <c r="AI20" s="1"/>
      <c r="AJ20" s="1"/>
    </row>
    <row r="21" spans="1:36" ht="15.75" thickBot="1" x14ac:dyDescent="0.3">
      <c r="A21" s="1"/>
      <c r="B21" s="112"/>
      <c r="C21" s="11">
        <v>2</v>
      </c>
      <c r="D21" s="19">
        <v>13</v>
      </c>
      <c r="E21" s="21">
        <v>14</v>
      </c>
      <c r="F21" s="35"/>
      <c r="G21" s="36"/>
      <c r="H21" s="37"/>
      <c r="I21" s="67">
        <v>169</v>
      </c>
      <c r="J21" s="68"/>
      <c r="K21" s="69"/>
      <c r="L21" s="70"/>
      <c r="M21" s="70"/>
      <c r="N21" s="61">
        <f t="shared" si="0"/>
        <v>169</v>
      </c>
      <c r="O21" s="61">
        <f t="shared" si="1"/>
        <v>0</v>
      </c>
      <c r="P21" s="71">
        <v>0.04</v>
      </c>
      <c r="Q21" s="68">
        <v>19.97</v>
      </c>
      <c r="R21" s="68">
        <v>6.98</v>
      </c>
      <c r="S21" s="68">
        <v>31.88</v>
      </c>
      <c r="T21" s="68">
        <v>31.93</v>
      </c>
      <c r="U21" s="68">
        <v>31.44</v>
      </c>
      <c r="V21" s="63">
        <f t="shared" si="2"/>
        <v>31.75</v>
      </c>
      <c r="W21" s="63">
        <f t="shared" si="3"/>
        <v>0.22015146301277738</v>
      </c>
      <c r="X21" s="57">
        <v>15.16</v>
      </c>
      <c r="Y21" s="57">
        <v>15.61</v>
      </c>
      <c r="Z21" s="57">
        <v>15.72</v>
      </c>
      <c r="AA21" s="63">
        <f t="shared" si="4"/>
        <v>15.496666666666668</v>
      </c>
      <c r="AB21" s="65">
        <f t="shared" si="5"/>
        <v>0.24225789747475499</v>
      </c>
      <c r="AC21" s="66">
        <f t="shared" si="6"/>
        <v>20.24666666666667</v>
      </c>
      <c r="AD21" s="84">
        <f t="shared" si="7"/>
        <v>0.46240936048753234</v>
      </c>
      <c r="AE21" s="81">
        <f t="shared" si="8"/>
        <v>-180.13095238095241</v>
      </c>
      <c r="AF21" s="82">
        <f t="shared" si="9"/>
        <v>4.561584421846101</v>
      </c>
      <c r="AG21" s="1"/>
      <c r="AH21" s="1"/>
      <c r="AI21" s="1"/>
      <c r="AJ21" s="1"/>
    </row>
    <row r="22" spans="1:36" ht="15.75" thickBot="1" x14ac:dyDescent="0.3">
      <c r="A22" s="1"/>
      <c r="B22" s="112"/>
      <c r="C22" s="11">
        <v>3</v>
      </c>
      <c r="D22" s="19">
        <v>2</v>
      </c>
      <c r="E22" s="21">
        <v>23</v>
      </c>
      <c r="F22" s="21">
        <v>24</v>
      </c>
      <c r="G22" s="36"/>
      <c r="H22" s="37"/>
      <c r="I22" s="67">
        <v>173</v>
      </c>
      <c r="J22" s="68"/>
      <c r="K22" s="68"/>
      <c r="L22" s="70"/>
      <c r="M22" s="70"/>
      <c r="N22" s="61">
        <f t="shared" si="0"/>
        <v>173</v>
      </c>
      <c r="O22" s="61">
        <f t="shared" si="1"/>
        <v>0</v>
      </c>
      <c r="P22" s="71">
        <v>0.04</v>
      </c>
      <c r="Q22" s="68">
        <v>19.97</v>
      </c>
      <c r="R22" s="68">
        <v>6.98</v>
      </c>
      <c r="S22" s="68">
        <v>32.4</v>
      </c>
      <c r="T22" s="68">
        <v>30</v>
      </c>
      <c r="U22" s="68">
        <v>31</v>
      </c>
      <c r="V22" s="63">
        <f t="shared" si="2"/>
        <v>31.133333333333336</v>
      </c>
      <c r="W22" s="63">
        <f t="shared" si="3"/>
        <v>0.98432153734889272</v>
      </c>
      <c r="X22" s="57">
        <v>15.57</v>
      </c>
      <c r="Y22" s="57">
        <v>12.64</v>
      </c>
      <c r="Z22" s="57">
        <v>15.18</v>
      </c>
      <c r="AA22" s="63">
        <f t="shared" si="4"/>
        <v>14.463333333333333</v>
      </c>
      <c r="AB22" s="65">
        <f t="shared" si="5"/>
        <v>1.299085148180142</v>
      </c>
      <c r="AC22" s="66">
        <f t="shared" si="6"/>
        <v>18.596666666666671</v>
      </c>
      <c r="AD22" s="84">
        <f t="shared" si="7"/>
        <v>2.2834066855290347</v>
      </c>
      <c r="AE22" s="81">
        <f t="shared" si="8"/>
        <v>-162.28571428571431</v>
      </c>
      <c r="AF22" s="82">
        <f t="shared" si="9"/>
        <v>23.479966946460777</v>
      </c>
      <c r="AG22" s="1"/>
      <c r="AH22" s="1"/>
      <c r="AI22" s="1"/>
      <c r="AJ22" s="1"/>
    </row>
    <row r="23" spans="1:36" ht="15.75" thickBot="1" x14ac:dyDescent="0.3">
      <c r="A23" s="1"/>
      <c r="B23" s="112"/>
      <c r="C23" s="11">
        <v>4</v>
      </c>
      <c r="D23" s="19">
        <v>6</v>
      </c>
      <c r="E23" s="21">
        <v>7</v>
      </c>
      <c r="F23" s="21">
        <v>3</v>
      </c>
      <c r="G23" s="16">
        <v>8</v>
      </c>
      <c r="H23" s="37"/>
      <c r="I23" s="67">
        <v>147</v>
      </c>
      <c r="J23" s="68"/>
      <c r="K23" s="68"/>
      <c r="L23" s="72"/>
      <c r="M23" s="70"/>
      <c r="N23" s="61">
        <f t="shared" si="0"/>
        <v>147</v>
      </c>
      <c r="O23" s="61">
        <f t="shared" si="1"/>
        <v>0</v>
      </c>
      <c r="P23" s="71">
        <v>0.04</v>
      </c>
      <c r="Q23" s="68">
        <v>19.97</v>
      </c>
      <c r="R23" s="68">
        <v>6.98</v>
      </c>
      <c r="S23" s="68">
        <v>24.36</v>
      </c>
      <c r="T23" s="68">
        <v>23.77</v>
      </c>
      <c r="U23" s="68">
        <v>23.56</v>
      </c>
      <c r="V23" s="63">
        <f t="shared" si="2"/>
        <v>23.896666666666665</v>
      </c>
      <c r="W23" s="63">
        <f t="shared" si="3"/>
        <v>0.33865748019036729</v>
      </c>
      <c r="X23" s="57">
        <v>9.3699999999999992</v>
      </c>
      <c r="Y23" s="57">
        <v>8.6199999999999992</v>
      </c>
      <c r="Z23" s="57">
        <v>10.63</v>
      </c>
      <c r="AA23" s="63">
        <f t="shared" si="4"/>
        <v>9.5399999999999991</v>
      </c>
      <c r="AB23" s="65">
        <f t="shared" si="5"/>
        <v>0.82933708466461398</v>
      </c>
      <c r="AC23" s="66">
        <f t="shared" si="6"/>
        <v>6.4366666666666639</v>
      </c>
      <c r="AD23" s="84">
        <f t="shared" si="7"/>
        <v>1.1679945648549812</v>
      </c>
      <c r="AE23" s="81">
        <f t="shared" si="8"/>
        <v>-55.769047619047598</v>
      </c>
      <c r="AF23" s="82">
        <f t="shared" si="9"/>
        <v>13.540960039017749</v>
      </c>
      <c r="AG23" s="1"/>
      <c r="AH23" s="1"/>
      <c r="AI23" s="1"/>
      <c r="AJ23" s="1"/>
    </row>
    <row r="24" spans="1:36" ht="15.75" thickBot="1" x14ac:dyDescent="0.3">
      <c r="A24" s="1"/>
      <c r="B24" s="113"/>
      <c r="C24" s="12">
        <v>5</v>
      </c>
      <c r="D24" s="20">
        <v>6</v>
      </c>
      <c r="E24" s="22">
        <v>7</v>
      </c>
      <c r="F24" s="22">
        <v>4</v>
      </c>
      <c r="G24" s="17">
        <v>8</v>
      </c>
      <c r="H24" s="8">
        <v>12</v>
      </c>
      <c r="I24" s="73">
        <v>157</v>
      </c>
      <c r="J24" s="74"/>
      <c r="K24" s="74"/>
      <c r="L24" s="75"/>
      <c r="M24" s="75"/>
      <c r="N24" s="78">
        <f t="shared" si="0"/>
        <v>157</v>
      </c>
      <c r="O24" s="61">
        <f t="shared" si="1"/>
        <v>0</v>
      </c>
      <c r="P24" s="76">
        <v>0.04</v>
      </c>
      <c r="Q24" s="68">
        <v>19.97</v>
      </c>
      <c r="R24" s="68">
        <v>6.98</v>
      </c>
      <c r="S24" s="74">
        <v>27.6</v>
      </c>
      <c r="T24" s="74">
        <v>24.57</v>
      </c>
      <c r="U24" s="74">
        <v>27.73</v>
      </c>
      <c r="V24" s="79">
        <f t="shared" si="2"/>
        <v>26.633333333333336</v>
      </c>
      <c r="W24" s="63">
        <f t="shared" si="3"/>
        <v>1.4599619477537387</v>
      </c>
      <c r="X24" s="77">
        <v>12.2</v>
      </c>
      <c r="Y24" s="77">
        <v>10.16</v>
      </c>
      <c r="Z24" s="77">
        <v>13.42</v>
      </c>
      <c r="AA24" s="79">
        <f t="shared" si="4"/>
        <v>11.926666666666668</v>
      </c>
      <c r="AB24" s="65">
        <f t="shared" si="5"/>
        <v>1.3448502601487686</v>
      </c>
      <c r="AC24" s="80">
        <f t="shared" si="6"/>
        <v>11.560000000000004</v>
      </c>
      <c r="AD24" s="85">
        <f t="shared" si="7"/>
        <v>2.8048122079025073</v>
      </c>
      <c r="AE24" s="81">
        <f t="shared" si="8"/>
        <v>-103.54761904761909</v>
      </c>
      <c r="AF24" s="82">
        <f t="shared" si="9"/>
        <v>26.511956312322532</v>
      </c>
      <c r="AG24" s="1"/>
      <c r="AH24" s="1"/>
      <c r="AI24" s="1"/>
      <c r="AJ24" s="1"/>
    </row>
    <row r="25" spans="1:3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22.5" customHeight="1" thickBot="1" x14ac:dyDescent="0.3">
      <c r="A28" s="1"/>
      <c r="B28" s="88" t="s">
        <v>21</v>
      </c>
      <c r="C28" s="88"/>
      <c r="D28" s="88"/>
      <c r="E28" s="88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15.75" thickBot="1" x14ac:dyDescent="0.3">
      <c r="A29" s="47" t="s">
        <v>8</v>
      </c>
      <c r="B29" s="44">
        <v>12.154400000000001</v>
      </c>
      <c r="C29" s="39">
        <v>3.4920300000000002</v>
      </c>
      <c r="D29" s="39">
        <v>0.436058</v>
      </c>
      <c r="E29" s="39">
        <v>2.4471599999999998</v>
      </c>
      <c r="F29" s="39">
        <v>-2.0806200000000001</v>
      </c>
      <c r="G29" s="39">
        <v>-2.6985600000000001</v>
      </c>
      <c r="H29" s="39">
        <v>-4.7321299999999997</v>
      </c>
      <c r="I29" s="39">
        <v>-0.88969399999999998</v>
      </c>
      <c r="J29" s="39">
        <v>-5.3725300000000002</v>
      </c>
      <c r="K29" s="39">
        <v>-3.48502</v>
      </c>
      <c r="L29" s="39">
        <v>-2.78844</v>
      </c>
      <c r="M29" s="39">
        <v>-3.74343</v>
      </c>
      <c r="N29" s="39">
        <v>-2.7772100000000002</v>
      </c>
      <c r="O29" s="39">
        <v>1.6269899999999999</v>
      </c>
      <c r="P29" s="39">
        <v>-8.0465099999999996</v>
      </c>
      <c r="Q29" s="39">
        <v>-3.2490800000000002</v>
      </c>
      <c r="R29" s="39">
        <v>-4.9793000000000003</v>
      </c>
      <c r="S29" s="39">
        <v>-1.0806899999999999</v>
      </c>
      <c r="T29" s="39">
        <v>-5.1253599999999997</v>
      </c>
      <c r="U29" s="39">
        <v>-4.7096600000000004</v>
      </c>
      <c r="V29" s="40">
        <v>-5.2152399999999997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15.75" thickBot="1" x14ac:dyDescent="0.3">
      <c r="A30" s="47" t="s">
        <v>9</v>
      </c>
      <c r="B30" s="45">
        <v>5.3724699999999999</v>
      </c>
      <c r="C30" s="38">
        <v>3.7883</v>
      </c>
      <c r="D30" s="38">
        <v>2.2041400000000002</v>
      </c>
      <c r="E30" s="38">
        <v>3.3725999999999998</v>
      </c>
      <c r="F30" s="38">
        <v>2.0468500000000001</v>
      </c>
      <c r="G30" s="38">
        <v>0.87839100000000003</v>
      </c>
      <c r="H30" s="38">
        <v>0.372807</v>
      </c>
      <c r="I30" s="38">
        <v>1.1480399999999999</v>
      </c>
      <c r="J30" s="38">
        <v>-0.87429800000000002</v>
      </c>
      <c r="K30" s="38">
        <v>-0.84059300000000003</v>
      </c>
      <c r="L30" s="38">
        <v>-1.05406</v>
      </c>
      <c r="M30" s="38">
        <v>-0.17771700000000001</v>
      </c>
      <c r="N30" s="38">
        <v>0.114398</v>
      </c>
      <c r="O30" s="38">
        <v>1.83338</v>
      </c>
      <c r="P30" s="38">
        <v>-3.54827</v>
      </c>
      <c r="Q30" s="38">
        <v>0.65368700000000002</v>
      </c>
      <c r="R30" s="38">
        <v>-2.4472200000000002</v>
      </c>
      <c r="S30" s="38">
        <v>-1.1776500000000001</v>
      </c>
      <c r="T30" s="38">
        <v>-2.7168700000000001</v>
      </c>
      <c r="U30" s="38">
        <v>-4.3010299999999999</v>
      </c>
      <c r="V30" s="41">
        <v>-5.8402500000000002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15.75" thickBot="1" x14ac:dyDescent="0.3">
      <c r="A31" s="47" t="s">
        <v>22</v>
      </c>
      <c r="B31" s="45">
        <v>173</v>
      </c>
      <c r="C31" s="38">
        <v>193</v>
      </c>
      <c r="D31" s="38">
        <v>213</v>
      </c>
      <c r="E31" s="38">
        <v>210.50200000000001</v>
      </c>
      <c r="F31" s="38">
        <v>226.09700000000001</v>
      </c>
      <c r="G31" s="38">
        <v>239.34899999999999</v>
      </c>
      <c r="H31" s="38">
        <v>233.68700000000001</v>
      </c>
      <c r="I31" s="38">
        <v>239.06800000000001</v>
      </c>
      <c r="J31" s="38">
        <v>234.95</v>
      </c>
      <c r="K31" s="38">
        <v>227.751</v>
      </c>
      <c r="L31" s="38">
        <v>224.404</v>
      </c>
      <c r="M31" s="38">
        <v>222.5</v>
      </c>
      <c r="N31" s="38">
        <v>216.10599999999999</v>
      </c>
      <c r="O31" s="38">
        <v>222.13</v>
      </c>
      <c r="P31" s="38">
        <v>222.607</v>
      </c>
      <c r="Q31" s="38">
        <v>215.416</v>
      </c>
      <c r="R31" s="38">
        <v>216.185</v>
      </c>
      <c r="S31" s="38">
        <v>213.387</v>
      </c>
      <c r="T31" s="38">
        <v>214.86600000000001</v>
      </c>
      <c r="U31" s="38">
        <v>211.41800000000001</v>
      </c>
      <c r="V31" s="41">
        <v>206.28800000000001</v>
      </c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15.75" thickBot="1" x14ac:dyDescent="0.3">
      <c r="A32" s="47" t="s">
        <v>23</v>
      </c>
      <c r="B32" s="45">
        <v>173</v>
      </c>
      <c r="C32" s="38">
        <v>175.423</v>
      </c>
      <c r="D32" s="38">
        <v>176.63300000000001</v>
      </c>
      <c r="E32" s="38">
        <v>196.63300000000001</v>
      </c>
      <c r="F32" s="38">
        <v>197.012</v>
      </c>
      <c r="G32" s="38">
        <v>197.34800000000001</v>
      </c>
      <c r="H32" s="38">
        <v>217.34800000000001</v>
      </c>
      <c r="I32" s="38">
        <v>217.34800000000001</v>
      </c>
      <c r="J32" s="38">
        <v>237.34800000000001</v>
      </c>
      <c r="K32" s="38">
        <v>257.34800000000001</v>
      </c>
      <c r="L32" s="38">
        <v>277.34800000000001</v>
      </c>
      <c r="M32" s="38">
        <v>277.33699999999999</v>
      </c>
      <c r="N32" s="38">
        <v>297.33699999999999</v>
      </c>
      <c r="O32" s="38">
        <v>300</v>
      </c>
      <c r="P32" s="38">
        <v>300</v>
      </c>
      <c r="Q32" s="38">
        <v>299.72199999999998</v>
      </c>
      <c r="R32" s="38">
        <v>300</v>
      </c>
      <c r="S32" s="38">
        <v>291.35000000000002</v>
      </c>
      <c r="T32" s="38">
        <v>291.35000000000002</v>
      </c>
      <c r="U32" s="38">
        <v>271.35000000000002</v>
      </c>
      <c r="V32" s="41">
        <v>251.35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5.75" thickBot="1" x14ac:dyDescent="0.3">
      <c r="A33" s="47" t="s">
        <v>24</v>
      </c>
      <c r="B33" s="45">
        <v>173</v>
      </c>
      <c r="C33" s="38">
        <v>153</v>
      </c>
      <c r="D33" s="38">
        <v>133</v>
      </c>
      <c r="E33" s="38">
        <v>153</v>
      </c>
      <c r="F33" s="38">
        <v>133</v>
      </c>
      <c r="G33" s="38">
        <v>113</v>
      </c>
      <c r="H33" s="38">
        <v>133</v>
      </c>
      <c r="I33" s="38">
        <v>113</v>
      </c>
      <c r="J33" s="38">
        <v>133</v>
      </c>
      <c r="K33" s="38">
        <v>113</v>
      </c>
      <c r="L33" s="38">
        <v>133</v>
      </c>
      <c r="M33" s="38">
        <v>131.988</v>
      </c>
      <c r="N33" s="38">
        <v>151.988</v>
      </c>
      <c r="O33" s="38">
        <v>131.988</v>
      </c>
      <c r="P33" s="38">
        <v>151.988</v>
      </c>
      <c r="Q33" s="38">
        <v>152.357</v>
      </c>
      <c r="R33" s="38">
        <v>132.357</v>
      </c>
      <c r="S33" s="38">
        <v>112.357</v>
      </c>
      <c r="T33" s="38">
        <v>92.356800000000007</v>
      </c>
      <c r="U33" s="38">
        <v>79.430199999999999</v>
      </c>
      <c r="V33" s="41">
        <v>99.430199999999999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25">
      <c r="A34" s="89"/>
      <c r="B34" s="102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4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5.75" thickBot="1" x14ac:dyDescent="0.3">
      <c r="A35" s="90"/>
      <c r="B35" s="105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7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5.75" thickBot="1" x14ac:dyDescent="0.3">
      <c r="A36" s="47" t="s">
        <v>25</v>
      </c>
      <c r="B36" s="45">
        <f>ABS(B29)</f>
        <v>12.154400000000001</v>
      </c>
      <c r="C36" s="38">
        <f t="shared" ref="C36:V37" si="10">ABS(C29)</f>
        <v>3.4920300000000002</v>
      </c>
      <c r="D36" s="38">
        <f t="shared" si="10"/>
        <v>0.436058</v>
      </c>
      <c r="E36" s="38">
        <f t="shared" si="10"/>
        <v>2.4471599999999998</v>
      </c>
      <c r="F36" s="38">
        <f t="shared" si="10"/>
        <v>2.0806200000000001</v>
      </c>
      <c r="G36" s="38">
        <f t="shared" si="10"/>
        <v>2.6985600000000001</v>
      </c>
      <c r="H36" s="38">
        <f t="shared" si="10"/>
        <v>4.7321299999999997</v>
      </c>
      <c r="I36" s="38">
        <f t="shared" si="10"/>
        <v>0.88969399999999998</v>
      </c>
      <c r="J36" s="38">
        <f t="shared" si="10"/>
        <v>5.3725300000000002</v>
      </c>
      <c r="K36" s="38">
        <f t="shared" si="10"/>
        <v>3.48502</v>
      </c>
      <c r="L36" s="38">
        <f t="shared" si="10"/>
        <v>2.78844</v>
      </c>
      <c r="M36" s="38">
        <f t="shared" si="10"/>
        <v>3.74343</v>
      </c>
      <c r="N36" s="38">
        <f t="shared" si="10"/>
        <v>2.7772100000000002</v>
      </c>
      <c r="O36" s="38">
        <f t="shared" si="10"/>
        <v>1.6269899999999999</v>
      </c>
      <c r="P36" s="38">
        <f t="shared" si="10"/>
        <v>8.0465099999999996</v>
      </c>
      <c r="Q36" s="38">
        <f t="shared" si="10"/>
        <v>3.2490800000000002</v>
      </c>
      <c r="R36" s="38">
        <f t="shared" si="10"/>
        <v>4.9793000000000003</v>
      </c>
      <c r="S36" s="38">
        <f t="shared" si="10"/>
        <v>1.0806899999999999</v>
      </c>
      <c r="T36" s="38">
        <f t="shared" si="10"/>
        <v>5.1253599999999997</v>
      </c>
      <c r="U36" s="38">
        <f t="shared" si="10"/>
        <v>4.7096600000000004</v>
      </c>
      <c r="V36" s="41">
        <f t="shared" si="10"/>
        <v>5.2152399999999997</v>
      </c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5.75" thickBot="1" x14ac:dyDescent="0.3">
      <c r="A37" s="47" t="s">
        <v>26</v>
      </c>
      <c r="B37" s="46">
        <f>ABS(B30)</f>
        <v>5.3724699999999999</v>
      </c>
      <c r="C37" s="42">
        <f t="shared" si="10"/>
        <v>3.7883</v>
      </c>
      <c r="D37" s="42">
        <f t="shared" si="10"/>
        <v>2.2041400000000002</v>
      </c>
      <c r="E37" s="42">
        <f t="shared" si="10"/>
        <v>3.3725999999999998</v>
      </c>
      <c r="F37" s="42">
        <f t="shared" si="10"/>
        <v>2.0468500000000001</v>
      </c>
      <c r="G37" s="42">
        <f t="shared" si="10"/>
        <v>0.87839100000000003</v>
      </c>
      <c r="H37" s="42">
        <f t="shared" si="10"/>
        <v>0.372807</v>
      </c>
      <c r="I37" s="42">
        <f t="shared" si="10"/>
        <v>1.1480399999999999</v>
      </c>
      <c r="J37" s="42">
        <f t="shared" si="10"/>
        <v>0.87429800000000002</v>
      </c>
      <c r="K37" s="42">
        <f t="shared" si="10"/>
        <v>0.84059300000000003</v>
      </c>
      <c r="L37" s="42">
        <f t="shared" si="10"/>
        <v>1.05406</v>
      </c>
      <c r="M37" s="42">
        <f t="shared" si="10"/>
        <v>0.17771700000000001</v>
      </c>
      <c r="N37" s="42">
        <f t="shared" si="10"/>
        <v>0.114398</v>
      </c>
      <c r="O37" s="42">
        <f t="shared" si="10"/>
        <v>1.83338</v>
      </c>
      <c r="P37" s="42">
        <f t="shared" si="10"/>
        <v>3.54827</v>
      </c>
      <c r="Q37" s="42">
        <f t="shared" si="10"/>
        <v>0.65368700000000002</v>
      </c>
      <c r="R37" s="42">
        <f t="shared" si="10"/>
        <v>2.4472200000000002</v>
      </c>
      <c r="S37" s="42">
        <f t="shared" si="10"/>
        <v>1.1776500000000001</v>
      </c>
      <c r="T37" s="42">
        <f t="shared" si="10"/>
        <v>2.7168700000000001</v>
      </c>
      <c r="U37" s="42">
        <f t="shared" si="10"/>
        <v>4.3010299999999999</v>
      </c>
      <c r="V37" s="43">
        <f t="shared" si="10"/>
        <v>5.8402500000000002</v>
      </c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5" customHeight="1" x14ac:dyDescent="0.25">
      <c r="A38" s="1"/>
      <c r="B38" s="88" t="s">
        <v>21</v>
      </c>
      <c r="C38" s="88"/>
      <c r="D38" s="88"/>
      <c r="E38" s="8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5" customHeight="1" thickBot="1" x14ac:dyDescent="0.3">
      <c r="A39" s="1"/>
      <c r="B39" s="88"/>
      <c r="C39" s="88"/>
      <c r="D39" s="88"/>
      <c r="E39" s="8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ht="15.75" thickBot="1" x14ac:dyDescent="0.3">
      <c r="A40" s="47" t="s">
        <v>8</v>
      </c>
      <c r="B40" s="50">
        <v>-7.9116900000000001</v>
      </c>
      <c r="C40" s="51">
        <v>-9.1138499999999993</v>
      </c>
      <c r="D40" s="51">
        <v>-9.3160900000000009</v>
      </c>
      <c r="E40" s="51">
        <v>-6.3837000000000002</v>
      </c>
      <c r="F40" s="51">
        <v>-6.4735800000000001</v>
      </c>
      <c r="G40" s="51">
        <v>-6.0017100000000001</v>
      </c>
      <c r="H40" s="51">
        <v>-4.8220099999999997</v>
      </c>
      <c r="I40" s="51">
        <v>-4.87819</v>
      </c>
      <c r="J40" s="51">
        <v>-2.1143299999999998</v>
      </c>
      <c r="K40" s="51">
        <v>-9.7317900000000002</v>
      </c>
      <c r="L40" s="51">
        <v>-2.78844</v>
      </c>
      <c r="M40" s="51">
        <v>-9.6643799999999995</v>
      </c>
      <c r="N40" s="51">
        <v>1.90787</v>
      </c>
      <c r="O40" s="51">
        <v>2.63815</v>
      </c>
      <c r="P40" s="51">
        <v>1.2225200000000001</v>
      </c>
      <c r="Q40" s="51">
        <v>-1.59751</v>
      </c>
      <c r="R40" s="51">
        <v>-1.0694600000000001</v>
      </c>
      <c r="S40" s="51">
        <v>-0.42905199999999999</v>
      </c>
      <c r="T40" s="51">
        <v>-4.1029600000000004</v>
      </c>
      <c r="U40" s="51">
        <v>7.65319E-2</v>
      </c>
      <c r="V40" s="52">
        <v>-4.6197800000000004</v>
      </c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ht="15.75" thickBot="1" x14ac:dyDescent="0.3">
      <c r="A41" s="47" t="s">
        <v>9</v>
      </c>
      <c r="B41" s="49">
        <v>-4.9751399999999997</v>
      </c>
      <c r="C41" s="48">
        <v>-2.89663</v>
      </c>
      <c r="D41" s="48">
        <v>-3.4022199999999998</v>
      </c>
      <c r="E41" s="48">
        <v>-1.9753499999999999</v>
      </c>
      <c r="F41" s="48">
        <v>-1.4810000000000001</v>
      </c>
      <c r="G41" s="48">
        <v>-0.88553400000000004</v>
      </c>
      <c r="H41" s="48">
        <v>-0.62712400000000001</v>
      </c>
      <c r="I41" s="48">
        <v>-0.391185</v>
      </c>
      <c r="J41" s="48">
        <v>0.50763000000000003</v>
      </c>
      <c r="K41" s="48">
        <v>-1.3237099999999999</v>
      </c>
      <c r="L41" s="48">
        <v>0.78850900000000002</v>
      </c>
      <c r="M41" s="48">
        <v>-6.4132499999999997</v>
      </c>
      <c r="N41" s="48">
        <v>1.9906699999999999</v>
      </c>
      <c r="O41" s="48">
        <v>2.96814</v>
      </c>
      <c r="P41" s="48">
        <v>2.39514</v>
      </c>
      <c r="Q41" s="48">
        <v>0.48515900000000001</v>
      </c>
      <c r="R41" s="48">
        <v>1.22668</v>
      </c>
      <c r="S41" s="48">
        <v>2.48502</v>
      </c>
      <c r="T41" s="48">
        <v>-9.1889599999999995E-3</v>
      </c>
      <c r="U41" s="48">
        <v>2.2940200000000002</v>
      </c>
      <c r="V41" s="53">
        <v>-0.72824100000000003</v>
      </c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ht="15.75" thickBot="1" x14ac:dyDescent="0.3">
      <c r="A42" s="47" t="s">
        <v>22</v>
      </c>
      <c r="B42" s="49">
        <v>173</v>
      </c>
      <c r="C42" s="48">
        <v>159.791</v>
      </c>
      <c r="D42" s="48">
        <v>157.595</v>
      </c>
      <c r="E42" s="48">
        <v>146.18100000000001</v>
      </c>
      <c r="F42" s="48">
        <v>141.52699999999999</v>
      </c>
      <c r="G42" s="48">
        <v>141.446</v>
      </c>
      <c r="H42" s="48">
        <v>141.589</v>
      </c>
      <c r="I42" s="48">
        <v>137.94900000000001</v>
      </c>
      <c r="J42" s="48">
        <v>135.07400000000001</v>
      </c>
      <c r="K42" s="48">
        <v>137.554</v>
      </c>
      <c r="L42" s="48">
        <v>134.94900000000001</v>
      </c>
      <c r="M42" s="48">
        <v>132.81</v>
      </c>
      <c r="N42" s="48">
        <v>130.13300000000001</v>
      </c>
      <c r="O42" s="48">
        <v>130.07400000000001</v>
      </c>
      <c r="P42" s="48">
        <v>130.12799999999999</v>
      </c>
      <c r="Q42" s="48">
        <v>131.05000000000001</v>
      </c>
      <c r="R42" s="48">
        <v>130.40899999999999</v>
      </c>
      <c r="S42" s="48">
        <v>129.29900000000001</v>
      </c>
      <c r="T42" s="48">
        <v>128.47499999999999</v>
      </c>
      <c r="U42" s="48">
        <v>124.749</v>
      </c>
      <c r="V42" s="53">
        <v>132.56399999999999</v>
      </c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ht="15.75" thickBot="1" x14ac:dyDescent="0.3">
      <c r="A43" s="47" t="s">
        <v>23</v>
      </c>
      <c r="B43" s="49">
        <v>173</v>
      </c>
      <c r="C43" s="48">
        <v>172.72800000000001</v>
      </c>
      <c r="D43" s="48">
        <v>173.12100000000001</v>
      </c>
      <c r="E43" s="48">
        <v>193.12100000000001</v>
      </c>
      <c r="F43" s="48">
        <v>213.12100000000001</v>
      </c>
      <c r="G43" s="48">
        <v>214.684</v>
      </c>
      <c r="H43" s="48">
        <v>234.684</v>
      </c>
      <c r="I43" s="48">
        <v>254.684</v>
      </c>
      <c r="J43" s="48">
        <v>274.68400000000003</v>
      </c>
      <c r="K43" s="48">
        <v>274.73700000000002</v>
      </c>
      <c r="L43" s="48">
        <v>294.73700000000002</v>
      </c>
      <c r="M43" s="48">
        <v>300</v>
      </c>
      <c r="N43" s="48">
        <v>286.38600000000002</v>
      </c>
      <c r="O43" s="48">
        <v>300</v>
      </c>
      <c r="P43" s="48">
        <v>300</v>
      </c>
      <c r="Q43" s="48">
        <v>300</v>
      </c>
      <c r="R43" s="48">
        <v>300</v>
      </c>
      <c r="S43" s="48">
        <v>300</v>
      </c>
      <c r="T43" s="48">
        <v>300</v>
      </c>
      <c r="U43" s="48">
        <v>300</v>
      </c>
      <c r="V43" s="53">
        <v>300</v>
      </c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5.75" thickBot="1" x14ac:dyDescent="0.3">
      <c r="A44" s="47" t="s">
        <v>24</v>
      </c>
      <c r="B44" s="49">
        <v>173</v>
      </c>
      <c r="C44" s="48">
        <v>172.43700000000001</v>
      </c>
      <c r="D44" s="48">
        <v>154.24299999999999</v>
      </c>
      <c r="E44" s="48">
        <v>134.24299999999999</v>
      </c>
      <c r="F44" s="48">
        <v>154.24299999999999</v>
      </c>
      <c r="G44" s="48">
        <v>139.62299999999999</v>
      </c>
      <c r="H44" s="48">
        <v>119.623</v>
      </c>
      <c r="I44" s="48">
        <v>124.408</v>
      </c>
      <c r="J44" s="48">
        <v>104.408</v>
      </c>
      <c r="K44" s="48">
        <v>95.911299999999997</v>
      </c>
      <c r="L44" s="48">
        <v>75.911299999999997</v>
      </c>
      <c r="M44" s="48">
        <v>95.911299999999997</v>
      </c>
      <c r="N44" s="48">
        <v>95.970399999999998</v>
      </c>
      <c r="O44" s="48">
        <v>115.97</v>
      </c>
      <c r="P44" s="48">
        <v>95.970399999999998</v>
      </c>
      <c r="Q44" s="48">
        <v>75.970399999999998</v>
      </c>
      <c r="R44" s="48">
        <v>95.970399999999998</v>
      </c>
      <c r="S44" s="48">
        <v>115.97</v>
      </c>
      <c r="T44" s="48">
        <v>135.97</v>
      </c>
      <c r="U44" s="48">
        <v>155.97</v>
      </c>
      <c r="V44" s="53">
        <v>135.97</v>
      </c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25">
      <c r="A45" s="89"/>
      <c r="B45" s="91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3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15.75" thickBot="1" x14ac:dyDescent="0.3">
      <c r="A46" s="90"/>
      <c r="B46" s="94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6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15.75" thickBot="1" x14ac:dyDescent="0.3">
      <c r="A47" s="47" t="s">
        <v>25</v>
      </c>
      <c r="B47" s="49">
        <f>ABS(B40)</f>
        <v>7.9116900000000001</v>
      </c>
      <c r="C47" s="48">
        <f t="shared" ref="C47:V48" si="11">ABS(C40)</f>
        <v>9.1138499999999993</v>
      </c>
      <c r="D47" s="48">
        <f t="shared" si="11"/>
        <v>9.3160900000000009</v>
      </c>
      <c r="E47" s="48">
        <f t="shared" si="11"/>
        <v>6.3837000000000002</v>
      </c>
      <c r="F47" s="48">
        <f t="shared" si="11"/>
        <v>6.4735800000000001</v>
      </c>
      <c r="G47" s="48">
        <f t="shared" si="11"/>
        <v>6.0017100000000001</v>
      </c>
      <c r="H47" s="48">
        <f t="shared" si="11"/>
        <v>4.8220099999999997</v>
      </c>
      <c r="I47" s="48">
        <f t="shared" si="11"/>
        <v>4.87819</v>
      </c>
      <c r="J47" s="48">
        <f t="shared" si="11"/>
        <v>2.1143299999999998</v>
      </c>
      <c r="K47" s="48">
        <f t="shared" si="11"/>
        <v>9.7317900000000002</v>
      </c>
      <c r="L47" s="48">
        <f t="shared" si="11"/>
        <v>2.78844</v>
      </c>
      <c r="M47" s="48">
        <f t="shared" si="11"/>
        <v>9.6643799999999995</v>
      </c>
      <c r="N47" s="48">
        <f t="shared" si="11"/>
        <v>1.90787</v>
      </c>
      <c r="O47" s="48">
        <f t="shared" si="11"/>
        <v>2.63815</v>
      </c>
      <c r="P47" s="48">
        <f t="shared" si="11"/>
        <v>1.2225200000000001</v>
      </c>
      <c r="Q47" s="48">
        <f t="shared" si="11"/>
        <v>1.59751</v>
      </c>
      <c r="R47" s="48">
        <f t="shared" si="11"/>
        <v>1.0694600000000001</v>
      </c>
      <c r="S47" s="48">
        <f t="shared" si="11"/>
        <v>0.42905199999999999</v>
      </c>
      <c r="T47" s="48">
        <f t="shared" si="11"/>
        <v>4.1029600000000004</v>
      </c>
      <c r="U47" s="48">
        <f t="shared" si="11"/>
        <v>7.65319E-2</v>
      </c>
      <c r="V47" s="53">
        <f t="shared" si="11"/>
        <v>4.6197800000000004</v>
      </c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5.75" thickBot="1" x14ac:dyDescent="0.3">
      <c r="A48" s="47" t="s">
        <v>26</v>
      </c>
      <c r="B48" s="54">
        <f>ABS(B41)</f>
        <v>4.9751399999999997</v>
      </c>
      <c r="C48" s="55">
        <f t="shared" si="11"/>
        <v>2.89663</v>
      </c>
      <c r="D48" s="55">
        <f t="shared" si="11"/>
        <v>3.4022199999999998</v>
      </c>
      <c r="E48" s="55">
        <f t="shared" si="11"/>
        <v>1.9753499999999999</v>
      </c>
      <c r="F48" s="55">
        <f t="shared" si="11"/>
        <v>1.4810000000000001</v>
      </c>
      <c r="G48" s="55">
        <f t="shared" si="11"/>
        <v>0.88553400000000004</v>
      </c>
      <c r="H48" s="55">
        <f t="shared" si="11"/>
        <v>0.62712400000000001</v>
      </c>
      <c r="I48" s="55">
        <f t="shared" si="11"/>
        <v>0.391185</v>
      </c>
      <c r="J48" s="55">
        <f t="shared" si="11"/>
        <v>0.50763000000000003</v>
      </c>
      <c r="K48" s="55">
        <f t="shared" si="11"/>
        <v>1.3237099999999999</v>
      </c>
      <c r="L48" s="55">
        <f t="shared" si="11"/>
        <v>0.78850900000000002</v>
      </c>
      <c r="M48" s="55">
        <f t="shared" si="11"/>
        <v>6.4132499999999997</v>
      </c>
      <c r="N48" s="55">
        <f t="shared" si="11"/>
        <v>1.9906699999999999</v>
      </c>
      <c r="O48" s="55">
        <f t="shared" si="11"/>
        <v>2.96814</v>
      </c>
      <c r="P48" s="55">
        <f t="shared" si="11"/>
        <v>2.39514</v>
      </c>
      <c r="Q48" s="55">
        <f t="shared" si="11"/>
        <v>0.48515900000000001</v>
      </c>
      <c r="R48" s="55">
        <f t="shared" si="11"/>
        <v>1.22668</v>
      </c>
      <c r="S48" s="55">
        <f t="shared" si="11"/>
        <v>2.48502</v>
      </c>
      <c r="T48" s="55">
        <f t="shared" si="11"/>
        <v>9.1889599999999995E-3</v>
      </c>
      <c r="U48" s="55">
        <f t="shared" si="11"/>
        <v>2.2940200000000002</v>
      </c>
      <c r="V48" s="56">
        <f t="shared" si="11"/>
        <v>0.72824100000000003</v>
      </c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</sheetData>
  <mergeCells count="21">
    <mergeCell ref="A45:A46"/>
    <mergeCell ref="A34:A35"/>
    <mergeCell ref="B34:V35"/>
    <mergeCell ref="B45:V46"/>
    <mergeCell ref="S3:AB3"/>
    <mergeCell ref="B5:B9"/>
    <mergeCell ref="B10:B14"/>
    <mergeCell ref="B15:B19"/>
    <mergeCell ref="B20:B24"/>
    <mergeCell ref="B28:E28"/>
    <mergeCell ref="B3:B4"/>
    <mergeCell ref="C3:C4"/>
    <mergeCell ref="D3:H3"/>
    <mergeCell ref="I3:M3"/>
    <mergeCell ref="N3:O3"/>
    <mergeCell ref="P3:R3"/>
    <mergeCell ref="AD3:AD4"/>
    <mergeCell ref="AC3:AC4"/>
    <mergeCell ref="AE3:AE4"/>
    <mergeCell ref="AF3:AF4"/>
    <mergeCell ref="B38:E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7"/>
  <sheetViews>
    <sheetView tabSelected="1" topLeftCell="N1" zoomScaleNormal="100" workbookViewId="0">
      <selection activeCell="AH13" sqref="AH13"/>
    </sheetView>
  </sheetViews>
  <sheetFormatPr defaultRowHeight="15" x14ac:dyDescent="0.25"/>
  <cols>
    <col min="1" max="1" width="4.85546875" customWidth="1"/>
    <col min="2" max="2" width="11.28515625" customWidth="1"/>
    <col min="3" max="3" width="11.7109375" customWidth="1"/>
    <col min="30" max="30" width="13.28515625" customWidth="1"/>
  </cols>
  <sheetData>
    <row r="1" spans="1:3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39.75" customHeight="1" thickBot="1" x14ac:dyDescent="0.3">
      <c r="A3" s="1"/>
      <c r="B3" s="1"/>
      <c r="C3" s="86" t="s">
        <v>4</v>
      </c>
      <c r="D3" s="86" t="s">
        <v>5</v>
      </c>
      <c r="E3" s="100" t="s">
        <v>6</v>
      </c>
      <c r="F3" s="114"/>
      <c r="G3" s="114"/>
      <c r="H3" s="114"/>
      <c r="I3" s="101"/>
      <c r="J3" s="100" t="s">
        <v>20</v>
      </c>
      <c r="K3" s="114"/>
      <c r="L3" s="114"/>
      <c r="M3" s="114"/>
      <c r="N3" s="101"/>
      <c r="O3" s="100" t="s">
        <v>20</v>
      </c>
      <c r="P3" s="101"/>
      <c r="Q3" s="108" t="s">
        <v>7</v>
      </c>
      <c r="R3" s="109"/>
      <c r="S3" s="110"/>
      <c r="T3" s="121" t="s">
        <v>10</v>
      </c>
      <c r="U3" s="122"/>
      <c r="V3" s="122"/>
      <c r="W3" s="122"/>
      <c r="X3" s="122"/>
      <c r="Y3" s="122"/>
      <c r="Z3" s="122"/>
      <c r="AA3" s="122"/>
      <c r="AB3" s="122"/>
      <c r="AC3" s="123"/>
      <c r="AD3" s="117" t="s">
        <v>28</v>
      </c>
      <c r="AE3" s="115" t="s">
        <v>27</v>
      </c>
      <c r="AF3" s="119" t="s">
        <v>29</v>
      </c>
      <c r="AG3" s="120" t="s">
        <v>30</v>
      </c>
      <c r="AH3" s="1"/>
      <c r="AI3" s="1"/>
      <c r="AJ3" s="1"/>
      <c r="AK3" s="1"/>
    </row>
    <row r="4" spans="1:37" ht="15.75" thickBot="1" x14ac:dyDescent="0.3">
      <c r="A4" s="1"/>
      <c r="B4" s="1"/>
      <c r="C4" s="87"/>
      <c r="D4" s="87"/>
      <c r="E4" s="30">
        <v>1</v>
      </c>
      <c r="F4" s="30">
        <v>2</v>
      </c>
      <c r="G4" s="30">
        <v>3</v>
      </c>
      <c r="H4" s="30">
        <v>4</v>
      </c>
      <c r="I4" s="30">
        <v>5</v>
      </c>
      <c r="J4" s="30">
        <v>1</v>
      </c>
      <c r="K4" s="30">
        <v>2</v>
      </c>
      <c r="L4" s="30">
        <v>3</v>
      </c>
      <c r="M4" s="30">
        <v>4</v>
      </c>
      <c r="N4" s="30">
        <v>5</v>
      </c>
      <c r="O4" s="30" t="s">
        <v>17</v>
      </c>
      <c r="P4" s="30" t="s">
        <v>18</v>
      </c>
      <c r="Q4" s="2" t="s">
        <v>19</v>
      </c>
      <c r="R4" s="2" t="s">
        <v>8</v>
      </c>
      <c r="S4" s="2" t="s">
        <v>9</v>
      </c>
      <c r="T4" s="2" t="s">
        <v>11</v>
      </c>
      <c r="U4" s="2" t="s">
        <v>12</v>
      </c>
      <c r="V4" s="2" t="s">
        <v>13</v>
      </c>
      <c r="W4" s="2" t="s">
        <v>17</v>
      </c>
      <c r="X4" s="2" t="s">
        <v>18</v>
      </c>
      <c r="Y4" s="2" t="s">
        <v>14</v>
      </c>
      <c r="Z4" s="2" t="s">
        <v>15</v>
      </c>
      <c r="AA4" s="2" t="s">
        <v>16</v>
      </c>
      <c r="AB4" s="2" t="s">
        <v>17</v>
      </c>
      <c r="AC4" s="2" t="s">
        <v>18</v>
      </c>
      <c r="AD4" s="118"/>
      <c r="AE4" s="116"/>
      <c r="AF4" s="119"/>
      <c r="AG4" s="120"/>
      <c r="AH4" s="1"/>
      <c r="AI4" s="1"/>
      <c r="AJ4" s="1"/>
      <c r="AK4" s="1"/>
    </row>
    <row r="5" spans="1:37" ht="15.75" thickBot="1" x14ac:dyDescent="0.3">
      <c r="A5" s="1"/>
      <c r="B5" s="1"/>
      <c r="C5" s="111" t="s">
        <v>0</v>
      </c>
      <c r="D5" s="3">
        <v>1</v>
      </c>
      <c r="E5" s="18">
        <v>10</v>
      </c>
      <c r="F5" s="32"/>
      <c r="G5" s="32"/>
      <c r="H5" s="33"/>
      <c r="I5" s="34"/>
      <c r="J5" s="58">
        <v>224</v>
      </c>
      <c r="K5" s="59"/>
      <c r="L5" s="59"/>
      <c r="M5" s="60"/>
      <c r="N5" s="60"/>
      <c r="O5" s="61">
        <f>AVERAGE(J5:N5)</f>
        <v>224</v>
      </c>
      <c r="P5" s="61">
        <f>_xlfn.STDEV.P(J5:N5)</f>
        <v>0</v>
      </c>
      <c r="Q5" s="61">
        <v>2.29</v>
      </c>
      <c r="R5" s="62">
        <v>19.98</v>
      </c>
      <c r="S5" s="62">
        <v>4.71</v>
      </c>
      <c r="T5" s="62">
        <v>28.88</v>
      </c>
      <c r="U5" s="62">
        <v>28.15</v>
      </c>
      <c r="V5" s="62">
        <v>28.77</v>
      </c>
      <c r="W5" s="63">
        <f>AVERAGE(T5:V5)</f>
        <v>28.599999999999998</v>
      </c>
      <c r="X5" s="63">
        <f>_xlfn.STDEV.P(T5:V5)</f>
        <v>0.32135131346653439</v>
      </c>
      <c r="Y5" s="64">
        <v>5.12</v>
      </c>
      <c r="Z5" s="64">
        <v>5.88</v>
      </c>
      <c r="AA5" s="64">
        <v>6.12</v>
      </c>
      <c r="AB5" s="63">
        <f>AVERAGE(Y5:AA5)</f>
        <v>5.706666666666667</v>
      </c>
      <c r="AC5" s="65">
        <f>_xlfn.STDEV.P(Y5:AA5)</f>
        <v>0.42624979635055416</v>
      </c>
      <c r="AD5" s="66">
        <f>ABS((20-W5)) +ABS( (7-AB5))</f>
        <v>9.8933333333333309</v>
      </c>
      <c r="AE5" s="84">
        <f>X5+AC5</f>
        <v>0.74760110981708849</v>
      </c>
      <c r="AF5" s="81">
        <f>((20-W5)/20 + (7 - AB5)/7)*100</f>
        <v>-24.523809523809518</v>
      </c>
      <c r="AG5" s="82">
        <f>(_xlfn.STDEV.P(T5:V5)/20 + (_xlfn.STDEV.P(Y5:AA5)/7))*100</f>
        <v>7.6960393723405875</v>
      </c>
      <c r="AH5" s="1"/>
      <c r="AI5" s="1"/>
      <c r="AJ5" s="1"/>
      <c r="AK5" s="1"/>
    </row>
    <row r="6" spans="1:37" ht="15.75" thickBot="1" x14ac:dyDescent="0.3">
      <c r="A6" s="1"/>
      <c r="B6" s="1"/>
      <c r="C6" s="112"/>
      <c r="D6" s="5">
        <v>2</v>
      </c>
      <c r="E6" s="19">
        <v>1</v>
      </c>
      <c r="F6" s="21">
        <v>14</v>
      </c>
      <c r="G6" s="35"/>
      <c r="H6" s="36"/>
      <c r="I6" s="37"/>
      <c r="J6" s="67">
        <v>74</v>
      </c>
      <c r="K6" s="68">
        <v>225</v>
      </c>
      <c r="L6" s="69"/>
      <c r="M6" s="70"/>
      <c r="N6" s="70"/>
      <c r="O6" s="61">
        <f t="shared" ref="O6:O24" si="0">AVERAGE(J6:N6)</f>
        <v>149.5</v>
      </c>
      <c r="P6" s="61">
        <f t="shared" ref="P6:P24" si="1">_xlfn.STDEV.P(J6:N6)</f>
        <v>75.5</v>
      </c>
      <c r="Q6" s="71">
        <v>4.5599999999999996</v>
      </c>
      <c r="R6" s="68">
        <v>22.3</v>
      </c>
      <c r="S6" s="68">
        <v>4.7</v>
      </c>
      <c r="T6" s="68">
        <v>23.24</v>
      </c>
      <c r="U6" s="68">
        <v>24.45</v>
      </c>
      <c r="V6" s="68">
        <v>23.89</v>
      </c>
      <c r="W6" s="63">
        <f t="shared" ref="W6:W24" si="2">AVERAGE(T6:V6)</f>
        <v>23.86</v>
      </c>
      <c r="X6" s="63">
        <f t="shared" ref="X6:X24" si="3">_xlfn.STDEV.P(T6:V6)</f>
        <v>0.49443570529105912</v>
      </c>
      <c r="Y6" s="57">
        <v>3.86</v>
      </c>
      <c r="Z6" s="57">
        <v>3.98</v>
      </c>
      <c r="AA6" s="57">
        <v>4.1500000000000004</v>
      </c>
      <c r="AB6" s="63">
        <f t="shared" ref="AB6:AB24" si="4">AVERAGE(Y6:AA6)</f>
        <v>3.9966666666666666</v>
      </c>
      <c r="AC6" s="65">
        <f t="shared" ref="AC6:AC24" si="5">_xlfn.STDEV.P(Y6:AA6)</f>
        <v>0.11897712198383184</v>
      </c>
      <c r="AD6" s="66">
        <f t="shared" ref="AD6:AD8" si="6">ABS((20-W6)) +ABS( (7-AB6))</f>
        <v>6.8633333333333333</v>
      </c>
      <c r="AE6" s="84">
        <f t="shared" ref="AE6:AE24" si="7">X6+AC6</f>
        <v>0.61341282727489099</v>
      </c>
      <c r="AF6" s="81">
        <f t="shared" ref="AF6:AF24" si="8">((20-W6)/20 + (7 - AB6)/7)*100</f>
        <v>23.604761904761908</v>
      </c>
      <c r="AG6" s="82">
        <f t="shared" ref="AG6:AG24" si="9">(_xlfn.STDEV.P(T6:V6)/20 + (_xlfn.STDEV.P(Y6:AA6)/7))*100</f>
        <v>4.171851697652893</v>
      </c>
      <c r="AH6" s="1"/>
      <c r="AI6" s="1"/>
      <c r="AJ6" s="1"/>
      <c r="AK6" s="1"/>
    </row>
    <row r="7" spans="1:37" ht="15.75" thickBot="1" x14ac:dyDescent="0.3">
      <c r="A7" s="1"/>
      <c r="B7" s="1"/>
      <c r="C7" s="112"/>
      <c r="D7" s="5">
        <v>3</v>
      </c>
      <c r="E7" s="19">
        <v>1</v>
      </c>
      <c r="F7" s="21">
        <v>10</v>
      </c>
      <c r="G7" s="21">
        <v>14</v>
      </c>
      <c r="H7" s="36"/>
      <c r="I7" s="37"/>
      <c r="J7" s="67">
        <v>71</v>
      </c>
      <c r="K7" s="68">
        <v>147</v>
      </c>
      <c r="L7" s="68">
        <v>147</v>
      </c>
      <c r="M7" s="70"/>
      <c r="N7" s="70"/>
      <c r="O7" s="61">
        <f t="shared" si="0"/>
        <v>121.66666666666667</v>
      </c>
      <c r="P7" s="61">
        <f t="shared" si="1"/>
        <v>35.826743580118411</v>
      </c>
      <c r="Q7" s="71">
        <v>4.93</v>
      </c>
      <c r="R7" s="68">
        <v>22.07</v>
      </c>
      <c r="S7" s="68">
        <v>4.8</v>
      </c>
      <c r="T7" s="68">
        <v>26.68</v>
      </c>
      <c r="U7" s="68">
        <v>26</v>
      </c>
      <c r="V7" s="68">
        <v>25.58</v>
      </c>
      <c r="W7" s="63">
        <f t="shared" si="2"/>
        <v>26.086666666666662</v>
      </c>
      <c r="X7" s="63">
        <f t="shared" si="3"/>
        <v>0.45323528351422809</v>
      </c>
      <c r="Y7" s="57">
        <v>2.25</v>
      </c>
      <c r="Z7" s="57">
        <v>1.97</v>
      </c>
      <c r="AA7" s="57">
        <v>1.76</v>
      </c>
      <c r="AB7" s="63">
        <f t="shared" si="4"/>
        <v>1.9933333333333332</v>
      </c>
      <c r="AC7" s="65">
        <f t="shared" si="5"/>
        <v>0.20072092289766338</v>
      </c>
      <c r="AD7" s="66">
        <f t="shared" si="6"/>
        <v>11.09333333333333</v>
      </c>
      <c r="AE7" s="84">
        <f t="shared" si="7"/>
        <v>0.65395620641189145</v>
      </c>
      <c r="AF7" s="81">
        <f t="shared" si="8"/>
        <v>41.09047619047621</v>
      </c>
      <c r="AG7" s="82">
        <f t="shared" si="9"/>
        <v>5.1336181732520458</v>
      </c>
      <c r="AH7" s="1"/>
      <c r="AI7" s="1"/>
      <c r="AJ7" s="1"/>
      <c r="AK7" s="1"/>
    </row>
    <row r="8" spans="1:37" ht="15.75" thickBot="1" x14ac:dyDescent="0.3">
      <c r="A8" s="1"/>
      <c r="B8" s="1"/>
      <c r="C8" s="112"/>
      <c r="D8" s="5">
        <v>4</v>
      </c>
      <c r="E8" s="19">
        <v>1</v>
      </c>
      <c r="F8" s="21">
        <v>10</v>
      </c>
      <c r="G8" s="21">
        <v>11</v>
      </c>
      <c r="H8" s="16">
        <v>14</v>
      </c>
      <c r="I8" s="37"/>
      <c r="J8" s="67">
        <v>72</v>
      </c>
      <c r="K8" s="68">
        <v>125</v>
      </c>
      <c r="L8" s="68">
        <v>122</v>
      </c>
      <c r="M8" s="72">
        <v>124</v>
      </c>
      <c r="N8" s="70"/>
      <c r="O8" s="61">
        <f t="shared" si="0"/>
        <v>110.75</v>
      </c>
      <c r="P8" s="61">
        <f t="shared" si="1"/>
        <v>22.398381637966615</v>
      </c>
      <c r="Q8" s="71">
        <v>3.41</v>
      </c>
      <c r="R8" s="68">
        <v>21.07</v>
      </c>
      <c r="S8" s="68">
        <v>4.66</v>
      </c>
      <c r="T8" s="68">
        <v>20.57</v>
      </c>
      <c r="U8" s="68">
        <v>19.61</v>
      </c>
      <c r="V8" s="68">
        <v>20.54</v>
      </c>
      <c r="W8" s="63">
        <f t="shared" si="2"/>
        <v>20.239999999999998</v>
      </c>
      <c r="X8" s="63">
        <f t="shared" si="3"/>
        <v>0.445645599103144</v>
      </c>
      <c r="Y8" s="57">
        <v>1.66</v>
      </c>
      <c r="Z8" s="57">
        <v>2.34</v>
      </c>
      <c r="AA8" s="57">
        <v>1.61</v>
      </c>
      <c r="AB8" s="63">
        <f t="shared" si="4"/>
        <v>1.87</v>
      </c>
      <c r="AC8" s="65">
        <f t="shared" si="5"/>
        <v>0.33296646477785968</v>
      </c>
      <c r="AD8" s="66">
        <f t="shared" si="6"/>
        <v>5.3699999999999983</v>
      </c>
      <c r="AE8" s="84">
        <f t="shared" si="7"/>
        <v>0.77861206388100368</v>
      </c>
      <c r="AF8" s="81">
        <f t="shared" si="8"/>
        <v>72.085714285714303</v>
      </c>
      <c r="AG8" s="82">
        <f t="shared" si="9"/>
        <v>6.9848917780565731</v>
      </c>
      <c r="AH8" s="1"/>
      <c r="AI8" s="1"/>
      <c r="AJ8" s="1"/>
      <c r="AK8" s="1"/>
    </row>
    <row r="9" spans="1:37" ht="15.75" thickBot="1" x14ac:dyDescent="0.3">
      <c r="A9" s="1"/>
      <c r="B9" s="1"/>
      <c r="C9" s="113"/>
      <c r="D9" s="7">
        <v>5</v>
      </c>
      <c r="E9" s="20">
        <v>1</v>
      </c>
      <c r="F9" s="22">
        <v>10</v>
      </c>
      <c r="G9" s="22">
        <v>11</v>
      </c>
      <c r="H9" s="17">
        <v>14</v>
      </c>
      <c r="I9" s="8">
        <v>15</v>
      </c>
      <c r="J9" s="73">
        <v>71</v>
      </c>
      <c r="K9" s="74">
        <v>113</v>
      </c>
      <c r="L9" s="74">
        <v>110</v>
      </c>
      <c r="M9" s="75">
        <v>111</v>
      </c>
      <c r="N9" s="75">
        <v>107</v>
      </c>
      <c r="O9" s="61">
        <f t="shared" si="0"/>
        <v>102.4</v>
      </c>
      <c r="P9" s="61">
        <f t="shared" si="1"/>
        <v>15.818975946628152</v>
      </c>
      <c r="Q9" s="76">
        <v>2.89</v>
      </c>
      <c r="R9" s="68">
        <v>20.52</v>
      </c>
      <c r="S9" s="68">
        <v>4.6399999999999997</v>
      </c>
      <c r="T9" s="74">
        <v>14</v>
      </c>
      <c r="U9" s="74">
        <v>12.27</v>
      </c>
      <c r="V9" s="74">
        <v>12.53</v>
      </c>
      <c r="W9" s="63">
        <f t="shared" si="2"/>
        <v>12.933333333333332</v>
      </c>
      <c r="X9" s="63">
        <f t="shared" si="3"/>
        <v>0.76167943096525581</v>
      </c>
      <c r="Y9" s="77">
        <v>2.0099999999999998</v>
      </c>
      <c r="Z9" s="77">
        <v>0.57999999999999996</v>
      </c>
      <c r="AA9" s="77">
        <v>2.1800000000000002</v>
      </c>
      <c r="AB9" s="63">
        <f t="shared" si="4"/>
        <v>1.5899999999999999</v>
      </c>
      <c r="AC9" s="65">
        <f t="shared" si="5"/>
        <v>0.71754210097155058</v>
      </c>
      <c r="AD9" s="66">
        <f>ABS((20-W9)) +ABS( (7-AB9))</f>
        <v>12.476666666666668</v>
      </c>
      <c r="AE9" s="84">
        <f t="shared" si="7"/>
        <v>1.4792215319368065</v>
      </c>
      <c r="AF9" s="81">
        <f t="shared" si="8"/>
        <v>112.61904761904762</v>
      </c>
      <c r="AG9" s="82">
        <f t="shared" si="9"/>
        <v>14.058998597277</v>
      </c>
      <c r="AH9" s="1"/>
      <c r="AI9" s="1"/>
      <c r="AJ9" s="1"/>
      <c r="AK9" s="1"/>
    </row>
    <row r="10" spans="1:37" ht="15.75" thickBot="1" x14ac:dyDescent="0.3">
      <c r="A10" s="1"/>
      <c r="B10" s="1"/>
      <c r="C10" s="111" t="s">
        <v>1</v>
      </c>
      <c r="D10" s="10">
        <v>1</v>
      </c>
      <c r="E10" s="18">
        <v>10</v>
      </c>
      <c r="F10" s="32"/>
      <c r="G10" s="32"/>
      <c r="H10" s="33"/>
      <c r="I10" s="34"/>
      <c r="J10" s="58">
        <v>224</v>
      </c>
      <c r="K10" s="59"/>
      <c r="L10" s="59"/>
      <c r="M10" s="60"/>
      <c r="N10" s="60"/>
      <c r="O10" s="61">
        <f t="shared" si="0"/>
        <v>224</v>
      </c>
      <c r="P10" s="61">
        <f t="shared" si="1"/>
        <v>0</v>
      </c>
      <c r="Q10" s="61">
        <v>2.29</v>
      </c>
      <c r="R10" s="68">
        <v>19.98</v>
      </c>
      <c r="S10" s="68">
        <v>4.71</v>
      </c>
      <c r="T10" s="62">
        <v>27</v>
      </c>
      <c r="U10" s="62">
        <v>28.55</v>
      </c>
      <c r="V10" s="62">
        <v>27.37</v>
      </c>
      <c r="W10" s="63">
        <f t="shared" si="2"/>
        <v>27.64</v>
      </c>
      <c r="X10" s="63">
        <f t="shared" si="3"/>
        <v>0.66095889937776542</v>
      </c>
      <c r="Y10" s="64">
        <v>5.0999999999999996</v>
      </c>
      <c r="Z10" s="64">
        <v>5.83</v>
      </c>
      <c r="AA10" s="64">
        <v>5.71</v>
      </c>
      <c r="AB10" s="63">
        <f t="shared" si="4"/>
        <v>5.5466666666666669</v>
      </c>
      <c r="AC10" s="65">
        <f t="shared" si="5"/>
        <v>0.31961782734315003</v>
      </c>
      <c r="AD10" s="66">
        <f t="shared" ref="AD10:AD24" si="10">ABS((20-W10)) +ABS( (7-AB10))</f>
        <v>9.0933333333333337</v>
      </c>
      <c r="AE10" s="84">
        <f t="shared" si="7"/>
        <v>0.98057672672091545</v>
      </c>
      <c r="AF10" s="81">
        <f t="shared" si="8"/>
        <v>-17.43809523809524</v>
      </c>
      <c r="AG10" s="82">
        <f t="shared" si="9"/>
        <v>7.8707634589338271</v>
      </c>
      <c r="AH10" s="1"/>
      <c r="AI10" s="1"/>
      <c r="AJ10" s="1"/>
      <c r="AK10" s="1"/>
    </row>
    <row r="11" spans="1:37" ht="15.75" thickBot="1" x14ac:dyDescent="0.3">
      <c r="A11" s="1"/>
      <c r="B11" s="1"/>
      <c r="C11" s="112"/>
      <c r="D11" s="11">
        <v>2</v>
      </c>
      <c r="E11" s="19">
        <v>10</v>
      </c>
      <c r="F11" s="21">
        <v>11</v>
      </c>
      <c r="G11" s="35"/>
      <c r="H11" s="36"/>
      <c r="I11" s="37"/>
      <c r="J11" s="67">
        <v>149</v>
      </c>
      <c r="K11" s="68"/>
      <c r="L11" s="69"/>
      <c r="M11" s="70"/>
      <c r="N11" s="70"/>
      <c r="O11" s="61">
        <f t="shared" si="0"/>
        <v>149</v>
      </c>
      <c r="P11" s="61">
        <f t="shared" si="1"/>
        <v>0</v>
      </c>
      <c r="Q11" s="71">
        <v>2.34</v>
      </c>
      <c r="R11" s="68">
        <v>19.989999999999998</v>
      </c>
      <c r="S11" s="68">
        <v>4.66</v>
      </c>
      <c r="T11" s="68">
        <v>24.27</v>
      </c>
      <c r="U11" s="68">
        <v>22.31</v>
      </c>
      <c r="V11" s="68">
        <v>23.69</v>
      </c>
      <c r="W11" s="63">
        <f t="shared" si="2"/>
        <v>23.423333333333332</v>
      </c>
      <c r="X11" s="63">
        <f t="shared" si="3"/>
        <v>0.82208407247812743</v>
      </c>
      <c r="Y11" s="57">
        <v>1.1599999999999999</v>
      </c>
      <c r="Z11" s="57">
        <v>1.1000000000000001</v>
      </c>
      <c r="AA11" s="57">
        <v>0.93</v>
      </c>
      <c r="AB11" s="63">
        <f t="shared" si="4"/>
        <v>1.0633333333333332</v>
      </c>
      <c r="AC11" s="65">
        <f t="shared" si="5"/>
        <v>9.7410927974683009E-2</v>
      </c>
      <c r="AD11" s="66">
        <f t="shared" si="10"/>
        <v>9.36</v>
      </c>
      <c r="AE11" s="84">
        <f t="shared" si="7"/>
        <v>0.91949500045281041</v>
      </c>
      <c r="AF11" s="81">
        <f t="shared" si="8"/>
        <v>67.69285714285715</v>
      </c>
      <c r="AG11" s="82">
        <f t="shared" si="9"/>
        <v>5.5020050477432507</v>
      </c>
      <c r="AH11" s="1"/>
      <c r="AI11" s="1"/>
      <c r="AJ11" s="1"/>
      <c r="AK11" s="1"/>
    </row>
    <row r="12" spans="1:37" ht="15.75" thickBot="1" x14ac:dyDescent="0.3">
      <c r="A12" s="1"/>
      <c r="B12" s="1"/>
      <c r="C12" s="112"/>
      <c r="D12" s="11">
        <v>3</v>
      </c>
      <c r="E12" s="19">
        <v>10</v>
      </c>
      <c r="F12" s="21">
        <v>11</v>
      </c>
      <c r="G12" s="21">
        <v>14</v>
      </c>
      <c r="H12" s="36"/>
      <c r="I12" s="37"/>
      <c r="J12" s="67">
        <v>125</v>
      </c>
      <c r="K12" s="68"/>
      <c r="L12" s="68"/>
      <c r="M12" s="70"/>
      <c r="N12" s="70"/>
      <c r="O12" s="61">
        <f t="shared" si="0"/>
        <v>125</v>
      </c>
      <c r="P12" s="61">
        <f t="shared" si="1"/>
        <v>0</v>
      </c>
      <c r="Q12" s="71">
        <v>2.37</v>
      </c>
      <c r="R12" s="68">
        <v>19.989999999999998</v>
      </c>
      <c r="S12" s="68">
        <v>4.63</v>
      </c>
      <c r="T12" s="68">
        <v>18.78</v>
      </c>
      <c r="U12" s="68">
        <v>18.329999999999998</v>
      </c>
      <c r="V12" s="68">
        <v>18.34</v>
      </c>
      <c r="W12" s="63">
        <f t="shared" si="2"/>
        <v>18.483333333333334</v>
      </c>
      <c r="X12" s="63">
        <f t="shared" si="3"/>
        <v>0.20981473309141718</v>
      </c>
      <c r="Y12" s="57">
        <v>4.4000000000000004</v>
      </c>
      <c r="Z12" s="57">
        <v>2.2400000000000002</v>
      </c>
      <c r="AA12" s="57">
        <v>2.38</v>
      </c>
      <c r="AB12" s="63">
        <f t="shared" si="4"/>
        <v>3.0066666666666664</v>
      </c>
      <c r="AC12" s="65">
        <f t="shared" si="5"/>
        <v>0.98689186619181224</v>
      </c>
      <c r="AD12" s="66">
        <f t="shared" si="10"/>
        <v>5.51</v>
      </c>
      <c r="AE12" s="84">
        <f t="shared" si="7"/>
        <v>1.1967065992832295</v>
      </c>
      <c r="AF12" s="81">
        <f t="shared" si="8"/>
        <v>64.63095238095238</v>
      </c>
      <c r="AG12" s="82">
        <f t="shared" si="9"/>
        <v>15.147528896768691</v>
      </c>
      <c r="AH12" s="1"/>
      <c r="AI12" s="1"/>
      <c r="AJ12" s="1"/>
      <c r="AK12" s="1"/>
    </row>
    <row r="13" spans="1:37" ht="15.75" thickBot="1" x14ac:dyDescent="0.3">
      <c r="A13" s="1"/>
      <c r="B13" s="1"/>
      <c r="C13" s="112"/>
      <c r="D13" s="11">
        <v>4</v>
      </c>
      <c r="E13" s="19">
        <v>10</v>
      </c>
      <c r="F13" s="21">
        <v>11</v>
      </c>
      <c r="G13" s="21">
        <v>14</v>
      </c>
      <c r="H13" s="16">
        <v>22</v>
      </c>
      <c r="I13" s="37"/>
      <c r="J13" s="67">
        <v>114</v>
      </c>
      <c r="K13" s="68"/>
      <c r="L13" s="68"/>
      <c r="M13" s="72"/>
      <c r="N13" s="70"/>
      <c r="O13" s="61">
        <f t="shared" si="0"/>
        <v>114</v>
      </c>
      <c r="P13" s="61">
        <f t="shared" si="1"/>
        <v>0</v>
      </c>
      <c r="Q13" s="71">
        <v>2.4</v>
      </c>
      <c r="R13" s="68">
        <v>19.989999999999998</v>
      </c>
      <c r="S13" s="68">
        <v>4.59</v>
      </c>
      <c r="T13" s="68">
        <v>12.63</v>
      </c>
      <c r="U13" s="68">
        <v>13.74</v>
      </c>
      <c r="V13" s="68">
        <v>13</v>
      </c>
      <c r="W13" s="63">
        <f t="shared" si="2"/>
        <v>13.123333333333335</v>
      </c>
      <c r="X13" s="63">
        <f t="shared" si="3"/>
        <v>0.46147107770211926</v>
      </c>
      <c r="Y13" s="57">
        <v>4.2300000000000004</v>
      </c>
      <c r="Z13" s="57">
        <v>4.12</v>
      </c>
      <c r="AA13" s="57">
        <v>4.16</v>
      </c>
      <c r="AB13" s="63">
        <f t="shared" si="4"/>
        <v>4.1700000000000008</v>
      </c>
      <c r="AC13" s="65">
        <f t="shared" si="5"/>
        <v>4.5460605656619656E-2</v>
      </c>
      <c r="AD13" s="66">
        <f t="shared" si="10"/>
        <v>9.7066666666666634</v>
      </c>
      <c r="AE13" s="84">
        <f t="shared" si="7"/>
        <v>0.50693168335873895</v>
      </c>
      <c r="AF13" s="81">
        <f t="shared" si="8"/>
        <v>74.811904761904742</v>
      </c>
      <c r="AG13" s="82">
        <f t="shared" si="9"/>
        <v>2.9567926121765913</v>
      </c>
      <c r="AH13" s="1"/>
      <c r="AI13" s="1"/>
      <c r="AJ13" s="1"/>
      <c r="AK13" s="1"/>
    </row>
    <row r="14" spans="1:37" ht="15.75" thickBot="1" x14ac:dyDescent="0.3">
      <c r="A14" s="1"/>
      <c r="B14" s="1"/>
      <c r="C14" s="113"/>
      <c r="D14" s="12">
        <v>5</v>
      </c>
      <c r="E14" s="20">
        <v>10</v>
      </c>
      <c r="F14" s="22">
        <v>11</v>
      </c>
      <c r="G14" s="22">
        <v>14</v>
      </c>
      <c r="H14" s="17">
        <v>15</v>
      </c>
      <c r="I14" s="8">
        <v>22</v>
      </c>
      <c r="J14" s="73">
        <v>104</v>
      </c>
      <c r="K14" s="74"/>
      <c r="L14" s="74"/>
      <c r="M14" s="75"/>
      <c r="N14" s="75"/>
      <c r="O14" s="61">
        <f t="shared" si="0"/>
        <v>104</v>
      </c>
      <c r="P14" s="61">
        <f t="shared" si="1"/>
        <v>0</v>
      </c>
      <c r="Q14" s="76">
        <v>2.44</v>
      </c>
      <c r="R14" s="68">
        <v>20</v>
      </c>
      <c r="S14" s="68">
        <v>4.57</v>
      </c>
      <c r="T14" s="74">
        <v>12.09</v>
      </c>
      <c r="U14" s="74">
        <v>12.43</v>
      </c>
      <c r="V14" s="74">
        <v>11.72</v>
      </c>
      <c r="W14" s="63">
        <f t="shared" si="2"/>
        <v>12.08</v>
      </c>
      <c r="X14" s="63">
        <f t="shared" si="3"/>
        <v>0.28994252303976809</v>
      </c>
      <c r="Y14" s="77">
        <v>4.5999999999999996</v>
      </c>
      <c r="Z14" s="77">
        <v>4.26</v>
      </c>
      <c r="AA14" s="77">
        <v>4.6100000000000003</v>
      </c>
      <c r="AB14" s="63">
        <f t="shared" si="4"/>
        <v>4.4899999999999993</v>
      </c>
      <c r="AC14" s="65">
        <f t="shared" si="5"/>
        <v>0.16268579122549917</v>
      </c>
      <c r="AD14" s="66">
        <f t="shared" si="10"/>
        <v>10.43</v>
      </c>
      <c r="AE14" s="84">
        <f t="shared" si="7"/>
        <v>0.45262831426526728</v>
      </c>
      <c r="AF14" s="81">
        <f t="shared" si="8"/>
        <v>75.45714285714287</v>
      </c>
      <c r="AG14" s="82">
        <f t="shared" si="9"/>
        <v>3.7737953469916858</v>
      </c>
      <c r="AH14" s="1"/>
      <c r="AI14" s="1"/>
      <c r="AJ14" s="1"/>
      <c r="AK14" s="1"/>
    </row>
    <row r="15" spans="1:37" ht="15.75" thickBot="1" x14ac:dyDescent="0.3">
      <c r="A15" s="1"/>
      <c r="B15" s="1"/>
      <c r="C15" s="111" t="s">
        <v>2</v>
      </c>
      <c r="D15" s="10">
        <v>1</v>
      </c>
      <c r="E15" s="18">
        <v>10</v>
      </c>
      <c r="F15" s="32"/>
      <c r="G15" s="32"/>
      <c r="H15" s="33"/>
      <c r="I15" s="34"/>
      <c r="J15" s="58">
        <v>224</v>
      </c>
      <c r="K15" s="59"/>
      <c r="L15" s="59"/>
      <c r="M15" s="60"/>
      <c r="N15" s="60"/>
      <c r="O15" s="61">
        <f t="shared" si="0"/>
        <v>224</v>
      </c>
      <c r="P15" s="61">
        <f t="shared" si="1"/>
        <v>0</v>
      </c>
      <c r="Q15" s="61">
        <v>2.29</v>
      </c>
      <c r="R15" s="68">
        <v>19.98</v>
      </c>
      <c r="S15" s="68">
        <v>4.71</v>
      </c>
      <c r="T15" s="62">
        <v>29.24</v>
      </c>
      <c r="U15" s="62">
        <v>29.23</v>
      </c>
      <c r="V15" s="62">
        <v>29.02</v>
      </c>
      <c r="W15" s="63">
        <f t="shared" si="2"/>
        <v>29.16333333333333</v>
      </c>
      <c r="X15" s="63">
        <f t="shared" si="3"/>
        <v>0.10143416036468615</v>
      </c>
      <c r="Y15" s="64">
        <v>6.51</v>
      </c>
      <c r="Z15" s="64">
        <v>6.36</v>
      </c>
      <c r="AA15" s="64">
        <v>6.55</v>
      </c>
      <c r="AB15" s="63">
        <f t="shared" si="4"/>
        <v>6.4733333333333336</v>
      </c>
      <c r="AC15" s="65">
        <f t="shared" si="5"/>
        <v>8.1785627642568415E-2</v>
      </c>
      <c r="AD15" s="66">
        <f t="shared" si="10"/>
        <v>9.6899999999999977</v>
      </c>
      <c r="AE15" s="84">
        <f t="shared" si="7"/>
        <v>0.18321978800725458</v>
      </c>
      <c r="AF15" s="81">
        <f t="shared" si="8"/>
        <v>-38.29285714285713</v>
      </c>
      <c r="AG15" s="82">
        <f t="shared" si="9"/>
        <v>1.6755369110029796</v>
      </c>
      <c r="AH15" s="1"/>
      <c r="AI15" s="1"/>
      <c r="AJ15" s="1"/>
      <c r="AK15" s="1"/>
    </row>
    <row r="16" spans="1:37" ht="15.75" thickBot="1" x14ac:dyDescent="0.3">
      <c r="A16" s="1"/>
      <c r="B16" s="1"/>
      <c r="C16" s="112"/>
      <c r="D16" s="11">
        <v>2</v>
      </c>
      <c r="E16" s="19">
        <v>1</v>
      </c>
      <c r="F16" s="21">
        <v>6</v>
      </c>
      <c r="G16" s="35"/>
      <c r="H16" s="36"/>
      <c r="I16" s="37"/>
      <c r="J16" s="67">
        <v>71</v>
      </c>
      <c r="K16" s="68">
        <v>252</v>
      </c>
      <c r="L16" s="69"/>
      <c r="M16" s="70"/>
      <c r="N16" s="70"/>
      <c r="O16" s="61">
        <f t="shared" si="0"/>
        <v>161.5</v>
      </c>
      <c r="P16" s="61">
        <f t="shared" si="1"/>
        <v>90.5</v>
      </c>
      <c r="Q16" s="71">
        <v>2.56</v>
      </c>
      <c r="R16" s="68">
        <v>20.18</v>
      </c>
      <c r="S16" s="68">
        <v>4.62</v>
      </c>
      <c r="T16" s="68">
        <v>30.92</v>
      </c>
      <c r="U16" s="68">
        <v>30.33</v>
      </c>
      <c r="V16" s="68">
        <v>30.84</v>
      </c>
      <c r="W16" s="63">
        <f t="shared" si="2"/>
        <v>30.696666666666669</v>
      </c>
      <c r="X16" s="63">
        <f t="shared" si="3"/>
        <v>0.26132142830026306</v>
      </c>
      <c r="Y16" s="57">
        <v>6.38</v>
      </c>
      <c r="Z16" s="57">
        <v>5.92</v>
      </c>
      <c r="AA16" s="57">
        <v>5.83</v>
      </c>
      <c r="AB16" s="63">
        <f t="shared" si="4"/>
        <v>6.0433333333333339</v>
      </c>
      <c r="AC16" s="65">
        <f t="shared" si="5"/>
        <v>0.2408780235351955</v>
      </c>
      <c r="AD16" s="66">
        <f t="shared" si="10"/>
        <v>11.653333333333336</v>
      </c>
      <c r="AE16" s="84">
        <f t="shared" si="7"/>
        <v>0.50219945183545855</v>
      </c>
      <c r="AF16" s="81">
        <f t="shared" si="8"/>
        <v>-39.816666666666691</v>
      </c>
      <c r="AG16" s="82">
        <f t="shared" si="9"/>
        <v>4.7477217634326792</v>
      </c>
      <c r="AH16" s="1"/>
      <c r="AI16" s="1"/>
      <c r="AJ16" s="1"/>
      <c r="AK16" s="1"/>
    </row>
    <row r="17" spans="1:37" ht="15.75" thickBot="1" x14ac:dyDescent="0.3">
      <c r="A17" s="1"/>
      <c r="B17" s="1"/>
      <c r="C17" s="112"/>
      <c r="D17" s="11">
        <v>3</v>
      </c>
      <c r="E17" s="19">
        <v>6</v>
      </c>
      <c r="F17" s="21">
        <v>1</v>
      </c>
      <c r="G17" s="21">
        <v>10</v>
      </c>
      <c r="H17" s="36"/>
      <c r="I17" s="37"/>
      <c r="J17" s="67">
        <v>139</v>
      </c>
      <c r="K17" s="68">
        <v>69</v>
      </c>
      <c r="L17" s="68">
        <v>163</v>
      </c>
      <c r="M17" s="70"/>
      <c r="N17" s="70"/>
      <c r="O17" s="61">
        <f t="shared" si="0"/>
        <v>123.66666666666667</v>
      </c>
      <c r="P17" s="61">
        <f t="shared" si="1"/>
        <v>39.877590476635149</v>
      </c>
      <c r="Q17" s="71">
        <v>2.6</v>
      </c>
      <c r="R17" s="68">
        <v>19.79</v>
      </c>
      <c r="S17" s="68">
        <v>4.5999999999999996</v>
      </c>
      <c r="T17" s="68">
        <v>21.23</v>
      </c>
      <c r="U17" s="68">
        <v>21.85</v>
      </c>
      <c r="V17" s="68">
        <v>19.62</v>
      </c>
      <c r="W17" s="63">
        <f t="shared" si="2"/>
        <v>20.900000000000002</v>
      </c>
      <c r="X17" s="63">
        <f t="shared" si="3"/>
        <v>0.93982267831047084</v>
      </c>
      <c r="Y17" s="57">
        <v>3.16</v>
      </c>
      <c r="Z17" s="57">
        <v>2.96</v>
      </c>
      <c r="AA17" s="57">
        <v>4.45</v>
      </c>
      <c r="AB17" s="63">
        <f t="shared" si="4"/>
        <v>3.5233333333333334</v>
      </c>
      <c r="AC17" s="65">
        <f t="shared" si="5"/>
        <v>0.66031978784693568</v>
      </c>
      <c r="AD17" s="66">
        <f t="shared" si="10"/>
        <v>4.3766666666666687</v>
      </c>
      <c r="AE17" s="84">
        <f t="shared" si="7"/>
        <v>1.6001424661574064</v>
      </c>
      <c r="AF17" s="81">
        <f t="shared" si="8"/>
        <v>45.166666666666657</v>
      </c>
      <c r="AG17" s="82">
        <f t="shared" si="9"/>
        <v>14.13225321793715</v>
      </c>
      <c r="AH17" s="1"/>
      <c r="AI17" s="1"/>
      <c r="AJ17" s="1"/>
      <c r="AK17" s="1"/>
    </row>
    <row r="18" spans="1:37" ht="15.75" thickBot="1" x14ac:dyDescent="0.3">
      <c r="A18" s="1"/>
      <c r="B18" s="1"/>
      <c r="C18" s="112"/>
      <c r="D18" s="11">
        <v>4</v>
      </c>
      <c r="E18" s="19">
        <v>6</v>
      </c>
      <c r="F18" s="21">
        <v>1</v>
      </c>
      <c r="G18" s="21">
        <v>9</v>
      </c>
      <c r="H18" s="16">
        <v>14</v>
      </c>
      <c r="I18" s="37"/>
      <c r="J18" s="67">
        <v>120</v>
      </c>
      <c r="K18" s="68">
        <v>75</v>
      </c>
      <c r="L18" s="68">
        <v>128</v>
      </c>
      <c r="M18" s="72">
        <v>139</v>
      </c>
      <c r="N18" s="70"/>
      <c r="O18" s="61">
        <f t="shared" si="0"/>
        <v>115.5</v>
      </c>
      <c r="P18" s="61">
        <f t="shared" si="1"/>
        <v>24.336187047275914</v>
      </c>
      <c r="Q18" s="71">
        <v>2.52</v>
      </c>
      <c r="R18" s="68">
        <v>19.87</v>
      </c>
      <c r="S18" s="68">
        <v>4.5999999999999996</v>
      </c>
      <c r="T18" s="68">
        <v>17.190000000000001</v>
      </c>
      <c r="U18" s="68">
        <v>16.079999999999998</v>
      </c>
      <c r="V18" s="68">
        <v>14.26</v>
      </c>
      <c r="W18" s="63">
        <f t="shared" si="2"/>
        <v>15.843333333333332</v>
      </c>
      <c r="X18" s="63">
        <f t="shared" si="3"/>
        <v>1.2078171311180443</v>
      </c>
      <c r="Y18" s="57">
        <v>0.8</v>
      </c>
      <c r="Z18" s="57">
        <v>0.44</v>
      </c>
      <c r="AA18" s="57">
        <v>0.42</v>
      </c>
      <c r="AB18" s="63">
        <f t="shared" si="4"/>
        <v>0.55333333333333334</v>
      </c>
      <c r="AC18" s="65">
        <f t="shared" si="5"/>
        <v>0.17461067804945074</v>
      </c>
      <c r="AD18" s="66">
        <f t="shared" si="10"/>
        <v>10.603333333333335</v>
      </c>
      <c r="AE18" s="84">
        <f t="shared" si="7"/>
        <v>1.3824278091674951</v>
      </c>
      <c r="AF18" s="81">
        <f t="shared" si="8"/>
        <v>112.87857142857143</v>
      </c>
      <c r="AG18" s="82">
        <f t="shared" si="9"/>
        <v>8.5335239134395184</v>
      </c>
      <c r="AH18" s="1"/>
      <c r="AI18" s="1"/>
      <c r="AJ18" s="1"/>
      <c r="AK18" s="1"/>
    </row>
    <row r="19" spans="1:37" ht="15.75" thickBot="1" x14ac:dyDescent="0.3">
      <c r="A19" s="1"/>
      <c r="B19" s="1"/>
      <c r="C19" s="113"/>
      <c r="D19" s="12">
        <v>5</v>
      </c>
      <c r="E19" s="20">
        <v>6</v>
      </c>
      <c r="F19" s="22">
        <v>9</v>
      </c>
      <c r="G19" s="22">
        <v>1</v>
      </c>
      <c r="H19" s="17">
        <v>10</v>
      </c>
      <c r="I19" s="8">
        <v>11</v>
      </c>
      <c r="J19" s="73">
        <v>103</v>
      </c>
      <c r="K19" s="74">
        <v>110</v>
      </c>
      <c r="L19" s="74">
        <v>72</v>
      </c>
      <c r="M19" s="75">
        <v>121</v>
      </c>
      <c r="N19" s="75">
        <v>117</v>
      </c>
      <c r="O19" s="61">
        <f t="shared" si="0"/>
        <v>104.6</v>
      </c>
      <c r="P19" s="61">
        <f t="shared" si="1"/>
        <v>17.419529270333339</v>
      </c>
      <c r="Q19" s="76">
        <v>2.4300000000000002</v>
      </c>
      <c r="R19" s="68">
        <v>20.04</v>
      </c>
      <c r="S19" s="68">
        <v>4.6100000000000003</v>
      </c>
      <c r="T19" s="74">
        <v>15.83</v>
      </c>
      <c r="U19" s="74">
        <v>14.77</v>
      </c>
      <c r="V19" s="74">
        <v>14.34</v>
      </c>
      <c r="W19" s="63">
        <f t="shared" si="2"/>
        <v>14.979999999999999</v>
      </c>
      <c r="X19" s="63">
        <f t="shared" si="3"/>
        <v>0.62615227115029037</v>
      </c>
      <c r="Y19" s="77">
        <v>4.2</v>
      </c>
      <c r="Z19" s="77">
        <v>5.12</v>
      </c>
      <c r="AA19" s="77">
        <v>4.41</v>
      </c>
      <c r="AB19" s="63">
        <f t="shared" si="4"/>
        <v>4.5766666666666671</v>
      </c>
      <c r="AC19" s="65">
        <f t="shared" si="5"/>
        <v>0.39364394515292056</v>
      </c>
      <c r="AD19" s="66">
        <f t="shared" si="10"/>
        <v>7.4433333333333342</v>
      </c>
      <c r="AE19" s="84">
        <f t="shared" si="7"/>
        <v>1.0197962163032108</v>
      </c>
      <c r="AF19" s="81">
        <f t="shared" si="8"/>
        <v>59.719047619047615</v>
      </c>
      <c r="AG19" s="82">
        <f t="shared" si="9"/>
        <v>8.7542462865074597</v>
      </c>
      <c r="AH19" s="1"/>
      <c r="AI19" s="1"/>
      <c r="AJ19" s="1"/>
      <c r="AK19" s="1"/>
    </row>
    <row r="20" spans="1:37" ht="15.75" thickBot="1" x14ac:dyDescent="0.3">
      <c r="A20" s="1"/>
      <c r="B20" s="1"/>
      <c r="C20" s="111" t="s">
        <v>3</v>
      </c>
      <c r="D20" s="10">
        <v>1</v>
      </c>
      <c r="E20" s="18">
        <v>10</v>
      </c>
      <c r="F20" s="32"/>
      <c r="G20" s="32"/>
      <c r="H20" s="33"/>
      <c r="I20" s="34"/>
      <c r="J20" s="58">
        <v>224</v>
      </c>
      <c r="K20" s="59"/>
      <c r="L20" s="59"/>
      <c r="M20" s="60"/>
      <c r="N20" s="60"/>
      <c r="O20" s="61">
        <f t="shared" si="0"/>
        <v>224</v>
      </c>
      <c r="P20" s="61">
        <f t="shared" si="1"/>
        <v>0</v>
      </c>
      <c r="Q20" s="61">
        <v>2.29</v>
      </c>
      <c r="R20" s="68">
        <v>19.98</v>
      </c>
      <c r="S20" s="68">
        <v>4.71</v>
      </c>
      <c r="T20" s="62">
        <v>26.37</v>
      </c>
      <c r="U20" s="62">
        <v>26.07</v>
      </c>
      <c r="V20" s="62">
        <v>26.46</v>
      </c>
      <c r="W20" s="63">
        <f t="shared" si="2"/>
        <v>26.3</v>
      </c>
      <c r="X20" s="63">
        <f t="shared" si="3"/>
        <v>0.16673332000533095</v>
      </c>
      <c r="Y20" s="64">
        <v>8.2899999999999991</v>
      </c>
      <c r="Z20" s="64">
        <v>8.3699999999999992</v>
      </c>
      <c r="AA20" s="64">
        <v>7.32</v>
      </c>
      <c r="AB20" s="63">
        <f t="shared" si="4"/>
        <v>7.9933333333333323</v>
      </c>
      <c r="AC20" s="65">
        <f t="shared" si="5"/>
        <v>0.47723742053149504</v>
      </c>
      <c r="AD20" s="66">
        <f t="shared" si="10"/>
        <v>7.293333333333333</v>
      </c>
      <c r="AE20" s="84">
        <f t="shared" si="7"/>
        <v>0.64397074053682601</v>
      </c>
      <c r="AF20" s="81">
        <f t="shared" si="8"/>
        <v>-45.690476190476183</v>
      </c>
      <c r="AG20" s="82">
        <f t="shared" si="9"/>
        <v>7.6513440361908689</v>
      </c>
      <c r="AH20" s="1"/>
      <c r="AI20" s="1"/>
      <c r="AJ20" s="1"/>
      <c r="AK20" s="1"/>
    </row>
    <row r="21" spans="1:37" ht="15.75" thickBot="1" x14ac:dyDescent="0.3">
      <c r="A21" s="1"/>
      <c r="B21" s="1"/>
      <c r="C21" s="112"/>
      <c r="D21" s="11">
        <v>2</v>
      </c>
      <c r="E21" s="19">
        <v>10</v>
      </c>
      <c r="F21" s="21">
        <v>14</v>
      </c>
      <c r="G21" s="35"/>
      <c r="H21" s="36"/>
      <c r="I21" s="37"/>
      <c r="J21" s="67">
        <v>149</v>
      </c>
      <c r="K21" s="68"/>
      <c r="L21" s="69"/>
      <c r="M21" s="70"/>
      <c r="N21" s="70"/>
      <c r="O21" s="61">
        <f t="shared" si="0"/>
        <v>149</v>
      </c>
      <c r="P21" s="61">
        <f t="shared" si="1"/>
        <v>0</v>
      </c>
      <c r="Q21" s="71">
        <v>2.34</v>
      </c>
      <c r="R21" s="68">
        <v>19.989999999999998</v>
      </c>
      <c r="S21" s="68">
        <v>4.66</v>
      </c>
      <c r="T21" s="68">
        <v>17.149999999999999</v>
      </c>
      <c r="U21" s="68">
        <v>16.559999999999999</v>
      </c>
      <c r="V21" s="68">
        <v>17.25</v>
      </c>
      <c r="W21" s="63">
        <f t="shared" si="2"/>
        <v>16.986666666666665</v>
      </c>
      <c r="X21" s="63">
        <f t="shared" si="3"/>
        <v>0.30444849956747871</v>
      </c>
      <c r="Y21" s="57">
        <v>2.8</v>
      </c>
      <c r="Z21" s="57">
        <v>3.3</v>
      </c>
      <c r="AA21" s="57">
        <v>2.04</v>
      </c>
      <c r="AB21" s="63">
        <f t="shared" si="4"/>
        <v>2.7133333333333334</v>
      </c>
      <c r="AC21" s="65">
        <f t="shared" si="5"/>
        <v>0.51803045813499604</v>
      </c>
      <c r="AD21" s="66">
        <f t="shared" si="10"/>
        <v>7.3000000000000025</v>
      </c>
      <c r="AE21" s="84">
        <f t="shared" si="7"/>
        <v>0.8224789577024747</v>
      </c>
      <c r="AF21" s="81">
        <f t="shared" si="8"/>
        <v>76.304761904761918</v>
      </c>
      <c r="AG21" s="82">
        <f t="shared" si="9"/>
        <v>8.922677614051624</v>
      </c>
      <c r="AH21" s="1"/>
      <c r="AI21" s="1"/>
      <c r="AJ21" s="1"/>
      <c r="AK21" s="1"/>
    </row>
    <row r="22" spans="1:37" ht="15.75" thickBot="1" x14ac:dyDescent="0.3">
      <c r="A22" s="1"/>
      <c r="B22" s="1"/>
      <c r="C22" s="112"/>
      <c r="D22" s="11">
        <v>3</v>
      </c>
      <c r="E22" s="19">
        <v>10</v>
      </c>
      <c r="F22" s="21">
        <v>10</v>
      </c>
      <c r="G22" s="21">
        <v>14</v>
      </c>
      <c r="H22" s="36"/>
      <c r="I22" s="37"/>
      <c r="J22" s="67">
        <v>125</v>
      </c>
      <c r="K22" s="68"/>
      <c r="L22" s="68"/>
      <c r="M22" s="70"/>
      <c r="N22" s="70"/>
      <c r="O22" s="61">
        <f t="shared" si="0"/>
        <v>125</v>
      </c>
      <c r="P22" s="61">
        <f t="shared" si="1"/>
        <v>0</v>
      </c>
      <c r="Q22" s="71">
        <v>2.37</v>
      </c>
      <c r="R22" s="68">
        <v>19.989999999999998</v>
      </c>
      <c r="S22" s="68">
        <v>4.63</v>
      </c>
      <c r="T22" s="68">
        <v>14.47</v>
      </c>
      <c r="U22" s="68">
        <v>15.36</v>
      </c>
      <c r="V22" s="68">
        <v>14.28</v>
      </c>
      <c r="W22" s="63">
        <f t="shared" si="2"/>
        <v>14.703333333333333</v>
      </c>
      <c r="X22" s="63">
        <f t="shared" si="3"/>
        <v>0.47076769453969763</v>
      </c>
      <c r="Y22" s="57">
        <v>4.5</v>
      </c>
      <c r="Z22" s="57">
        <v>2.82</v>
      </c>
      <c r="AA22" s="57">
        <v>3.44</v>
      </c>
      <c r="AB22" s="63">
        <f t="shared" si="4"/>
        <v>3.5866666666666664</v>
      </c>
      <c r="AC22" s="65">
        <f t="shared" si="5"/>
        <v>0.69365377210504209</v>
      </c>
      <c r="AD22" s="66">
        <f t="shared" si="10"/>
        <v>8.7100000000000009</v>
      </c>
      <c r="AE22" s="84">
        <f t="shared" si="7"/>
        <v>1.1644214666447397</v>
      </c>
      <c r="AF22" s="81">
        <f t="shared" si="8"/>
        <v>75.245238095238108</v>
      </c>
      <c r="AG22" s="82">
        <f t="shared" si="9"/>
        <v>12.263178074199089</v>
      </c>
      <c r="AH22" s="1"/>
      <c r="AI22" s="1"/>
      <c r="AJ22" s="1"/>
      <c r="AK22" s="1"/>
    </row>
    <row r="23" spans="1:37" ht="15.75" thickBot="1" x14ac:dyDescent="0.3">
      <c r="A23" s="1"/>
      <c r="B23" s="1"/>
      <c r="C23" s="112"/>
      <c r="D23" s="11">
        <v>4</v>
      </c>
      <c r="E23" s="19">
        <v>11</v>
      </c>
      <c r="F23" s="21">
        <v>10</v>
      </c>
      <c r="G23" s="21">
        <v>11</v>
      </c>
      <c r="H23" s="16">
        <v>15</v>
      </c>
      <c r="I23" s="37"/>
      <c r="J23" s="67">
        <v>114</v>
      </c>
      <c r="K23" s="68"/>
      <c r="L23" s="68"/>
      <c r="M23" s="72"/>
      <c r="N23" s="70"/>
      <c r="O23" s="61">
        <f t="shared" si="0"/>
        <v>114</v>
      </c>
      <c r="P23" s="61">
        <f t="shared" si="1"/>
        <v>0</v>
      </c>
      <c r="Q23" s="71">
        <v>2.39</v>
      </c>
      <c r="R23" s="68">
        <v>19.989999999999998</v>
      </c>
      <c r="S23" s="68">
        <v>4.5999999999999996</v>
      </c>
      <c r="T23" s="68">
        <v>13.56</v>
      </c>
      <c r="U23" s="68">
        <v>11.05</v>
      </c>
      <c r="V23" s="68">
        <v>11.47</v>
      </c>
      <c r="W23" s="63">
        <f t="shared" si="2"/>
        <v>12.026666666666666</v>
      </c>
      <c r="X23" s="63">
        <f t="shared" si="3"/>
        <v>1.0977046759286193</v>
      </c>
      <c r="Y23" s="57">
        <v>4.5</v>
      </c>
      <c r="Z23" s="57">
        <v>4.47</v>
      </c>
      <c r="AA23" s="57">
        <v>4.8600000000000003</v>
      </c>
      <c r="AB23" s="63">
        <f t="shared" si="4"/>
        <v>4.6099999999999994</v>
      </c>
      <c r="AC23" s="65">
        <f t="shared" si="5"/>
        <v>0.17720045146669372</v>
      </c>
      <c r="AD23" s="66">
        <f t="shared" si="10"/>
        <v>10.363333333333335</v>
      </c>
      <c r="AE23" s="84">
        <f t="shared" si="7"/>
        <v>1.2749051273953129</v>
      </c>
      <c r="AF23" s="81">
        <f t="shared" si="8"/>
        <v>74.009523809523827</v>
      </c>
      <c r="AG23" s="82">
        <f t="shared" si="9"/>
        <v>8.0199584005958648</v>
      </c>
      <c r="AH23" s="1"/>
      <c r="AI23" s="1"/>
      <c r="AJ23" s="1"/>
      <c r="AK23" s="1"/>
    </row>
    <row r="24" spans="1:37" ht="15.75" thickBot="1" x14ac:dyDescent="0.3">
      <c r="A24" s="1"/>
      <c r="B24" s="1"/>
      <c r="C24" s="113"/>
      <c r="D24" s="12">
        <v>5</v>
      </c>
      <c r="E24" s="20">
        <v>10</v>
      </c>
      <c r="F24" s="22">
        <v>10</v>
      </c>
      <c r="G24" s="22">
        <v>11</v>
      </c>
      <c r="H24" s="17">
        <v>15</v>
      </c>
      <c r="I24" s="8">
        <v>20</v>
      </c>
      <c r="J24" s="73">
        <v>104</v>
      </c>
      <c r="K24" s="74"/>
      <c r="L24" s="74"/>
      <c r="M24" s="75"/>
      <c r="N24" s="75"/>
      <c r="O24" s="78">
        <f t="shared" si="0"/>
        <v>104</v>
      </c>
      <c r="P24" s="61">
        <f t="shared" si="1"/>
        <v>0</v>
      </c>
      <c r="Q24" s="76">
        <v>2.41</v>
      </c>
      <c r="R24" s="68">
        <v>20</v>
      </c>
      <c r="S24" s="68">
        <v>4.58</v>
      </c>
      <c r="T24" s="74">
        <v>12.18</v>
      </c>
      <c r="U24" s="74">
        <v>10.31</v>
      </c>
      <c r="V24" s="74">
        <v>11.55</v>
      </c>
      <c r="W24" s="79">
        <f t="shared" si="2"/>
        <v>11.346666666666669</v>
      </c>
      <c r="X24" s="63">
        <f t="shared" si="3"/>
        <v>0.77684547297959361</v>
      </c>
      <c r="Y24" s="77">
        <v>4.45</v>
      </c>
      <c r="Z24" s="77">
        <v>4.5599999999999996</v>
      </c>
      <c r="AA24" s="77">
        <v>4.4000000000000004</v>
      </c>
      <c r="AB24" s="79">
        <f t="shared" si="4"/>
        <v>4.47</v>
      </c>
      <c r="AC24" s="65">
        <f t="shared" si="5"/>
        <v>6.6833125519211098E-2</v>
      </c>
      <c r="AD24" s="80">
        <f t="shared" si="10"/>
        <v>11.18333333333333</v>
      </c>
      <c r="AE24" s="85">
        <f t="shared" si="7"/>
        <v>0.84367859849880467</v>
      </c>
      <c r="AF24" s="81">
        <f t="shared" si="8"/>
        <v>79.40952380952379</v>
      </c>
      <c r="AG24" s="82">
        <f t="shared" si="9"/>
        <v>4.838986300886698</v>
      </c>
      <c r="AH24" s="1"/>
      <c r="AI24" s="1"/>
      <c r="AJ24" s="1"/>
      <c r="AK24" s="1"/>
    </row>
    <row r="25" spans="1:3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22.5" customHeight="1" thickBot="1" x14ac:dyDescent="0.3">
      <c r="A28" s="1"/>
      <c r="B28" s="1"/>
      <c r="C28" s="88" t="s">
        <v>21</v>
      </c>
      <c r="D28" s="88"/>
      <c r="E28" s="88"/>
      <c r="F28" s="8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5.75" thickBot="1" x14ac:dyDescent="0.3">
      <c r="A29" s="1"/>
      <c r="B29" s="47" t="s">
        <v>8</v>
      </c>
      <c r="C29" s="44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40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5.75" thickBot="1" x14ac:dyDescent="0.3">
      <c r="A30" s="1"/>
      <c r="B30" s="47" t="s">
        <v>9</v>
      </c>
      <c r="C30" s="45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4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5.75" thickBot="1" x14ac:dyDescent="0.3">
      <c r="A31" s="1"/>
      <c r="B31" s="47" t="s">
        <v>22</v>
      </c>
      <c r="C31" s="45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4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5.75" thickBot="1" x14ac:dyDescent="0.3">
      <c r="A32" s="1"/>
      <c r="B32" s="47" t="s">
        <v>23</v>
      </c>
      <c r="C32" s="45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4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5.75" thickBot="1" x14ac:dyDescent="0.3">
      <c r="A33" s="1"/>
      <c r="B33" s="47" t="s">
        <v>24</v>
      </c>
      <c r="C33" s="45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4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x14ac:dyDescent="0.25">
      <c r="A34" s="1"/>
      <c r="B34" s="89"/>
      <c r="C34" s="102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4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5.75" thickBot="1" x14ac:dyDescent="0.3">
      <c r="A35" s="1"/>
      <c r="B35" s="90"/>
      <c r="C35" s="105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7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5.75" thickBot="1" x14ac:dyDescent="0.3">
      <c r="A36" s="1"/>
      <c r="B36" s="47" t="s">
        <v>25</v>
      </c>
      <c r="C36" s="45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4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5.75" thickBot="1" x14ac:dyDescent="0.3">
      <c r="A37" s="1"/>
      <c r="B37" s="47" t="s">
        <v>26</v>
      </c>
      <c r="C37" s="46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3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5" customHeight="1" x14ac:dyDescent="0.25">
      <c r="A38" s="1"/>
      <c r="B38" s="1"/>
      <c r="C38" s="88" t="s">
        <v>21</v>
      </c>
      <c r="D38" s="88"/>
      <c r="E38" s="88"/>
      <c r="F38" s="88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5" customHeight="1" thickBot="1" x14ac:dyDescent="0.3">
      <c r="A39" s="1"/>
      <c r="B39" s="1"/>
      <c r="C39" s="88"/>
      <c r="D39" s="88"/>
      <c r="E39" s="88"/>
      <c r="F39" s="88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5.75" thickBot="1" x14ac:dyDescent="0.3">
      <c r="A40" s="1"/>
      <c r="B40" s="47" t="s">
        <v>8</v>
      </c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2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5.75" thickBot="1" x14ac:dyDescent="0.3">
      <c r="A41" s="1"/>
      <c r="B41" s="47" t="s">
        <v>9</v>
      </c>
      <c r="C41" s="49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53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5.75" thickBot="1" x14ac:dyDescent="0.3">
      <c r="A42" s="1"/>
      <c r="B42" s="47" t="s">
        <v>22</v>
      </c>
      <c r="C42" s="49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53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5.75" thickBot="1" x14ac:dyDescent="0.3">
      <c r="A43" s="1"/>
      <c r="B43" s="47" t="s">
        <v>23</v>
      </c>
      <c r="C43" s="49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53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5.75" thickBot="1" x14ac:dyDescent="0.3">
      <c r="A44" s="1"/>
      <c r="B44" s="47" t="s">
        <v>24</v>
      </c>
      <c r="C44" s="49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53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x14ac:dyDescent="0.25">
      <c r="A45" s="1"/>
      <c r="B45" s="89"/>
      <c r="C45" s="91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3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5.75" thickBot="1" x14ac:dyDescent="0.3">
      <c r="A46" s="1"/>
      <c r="B46" s="90"/>
      <c r="C46" s="94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6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15.75" thickBot="1" x14ac:dyDescent="0.3">
      <c r="A47" s="1"/>
      <c r="B47" s="47" t="s">
        <v>25</v>
      </c>
      <c r="C47" s="49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53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5.75" thickBot="1" x14ac:dyDescent="0.3">
      <c r="A48" s="1"/>
      <c r="B48" s="47" t="s">
        <v>26</v>
      </c>
      <c r="C48" s="54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6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</sheetData>
  <mergeCells count="21">
    <mergeCell ref="C38:F39"/>
    <mergeCell ref="B45:B46"/>
    <mergeCell ref="C45:W46"/>
    <mergeCell ref="C10:C14"/>
    <mergeCell ref="C15:C19"/>
    <mergeCell ref="C20:C24"/>
    <mergeCell ref="C28:F28"/>
    <mergeCell ref="B34:B35"/>
    <mergeCell ref="C34:W35"/>
    <mergeCell ref="T3:AC3"/>
    <mergeCell ref="AD3:AD4"/>
    <mergeCell ref="AE3:AE4"/>
    <mergeCell ref="AF3:AF4"/>
    <mergeCell ref="AG3:AG4"/>
    <mergeCell ref="O3:P3"/>
    <mergeCell ref="Q3:S3"/>
    <mergeCell ref="C5:C9"/>
    <mergeCell ref="C3:C4"/>
    <mergeCell ref="D3:D4"/>
    <mergeCell ref="E3:I3"/>
    <mergeCell ref="J3:N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Tempate</vt:lpstr>
      <vt:lpstr>F</vt:lpstr>
      <vt:lpstr>D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page a.p. (app2g13)</dc:creator>
  <cp:lastModifiedBy>app2g13</cp:lastModifiedBy>
  <dcterms:created xsi:type="dcterms:W3CDTF">2019-07-07T15:42:08Z</dcterms:created>
  <dcterms:modified xsi:type="dcterms:W3CDTF">2019-08-28T12:21:11Z</dcterms:modified>
</cp:coreProperties>
</file>