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mywallington/Documents/PhD/Year Three/"/>
    </mc:Choice>
  </mc:AlternateContent>
  <xr:revisionPtr revIDLastSave="0" documentId="8_{D8302A01-C70B-BD47-BBBA-4A6AC597A84A}" xr6:coauthVersionLast="36" xr6:coauthVersionMax="36" xr10:uidLastSave="{00000000-0000-0000-0000-000000000000}"/>
  <bookViews>
    <workbookView xWindow="2600" yWindow="460" windowWidth="23820" windowHeight="16820" tabRatio="500" activeTab="2" xr2:uid="{00000000-000D-0000-FFFF-FFFF00000000}"/>
  </bookViews>
  <sheets>
    <sheet name="Index" sheetId="1" r:id="rId1"/>
    <sheet name="01-05Analysis" sheetId="7" r:id="rId2"/>
    <sheet name="01-10Analysis" sheetId="13" r:id="rId3"/>
    <sheet name="CFPP01" sheetId="2" r:id="rId4"/>
    <sheet name="CFPP02" sheetId="3" r:id="rId5"/>
    <sheet name="CFPP03" sheetId="4" r:id="rId6"/>
    <sheet name="CFPP04" sheetId="5" r:id="rId7"/>
    <sheet name="CFPP05" sheetId="6" r:id="rId8"/>
    <sheet name="CFPP06" sheetId="8" r:id="rId9"/>
    <sheet name="CFPP07" sheetId="9" r:id="rId10"/>
    <sheet name="CFPP08" sheetId="10" r:id="rId11"/>
    <sheet name="CFPP09" sheetId="11" r:id="rId12"/>
    <sheet name="CFPP10" sheetId="12" r:id="rId1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" i="13" l="1"/>
  <c r="G115" i="12"/>
  <c r="G66" i="13" s="1"/>
  <c r="E66" i="13"/>
  <c r="A66" i="13"/>
  <c r="G106" i="11"/>
  <c r="G59" i="13" s="1"/>
  <c r="E59" i="13"/>
  <c r="C59" i="13"/>
  <c r="A59" i="13"/>
  <c r="G83" i="10"/>
  <c r="G52" i="13" s="1"/>
  <c r="E52" i="13"/>
  <c r="C52" i="13"/>
  <c r="A52" i="13"/>
  <c r="G104" i="9"/>
  <c r="G45" i="13" s="1"/>
  <c r="E45" i="13"/>
  <c r="C45" i="13"/>
  <c r="A45" i="13"/>
  <c r="G104" i="8"/>
  <c r="G40" i="13" s="1"/>
  <c r="E38" i="13"/>
  <c r="C38" i="13"/>
  <c r="A38" i="13"/>
  <c r="G31" i="13"/>
  <c r="B31" i="13"/>
  <c r="C24" i="13"/>
  <c r="F12" i="13"/>
  <c r="E10" i="13"/>
  <c r="D10" i="13"/>
  <c r="C10" i="13"/>
  <c r="B10" i="13"/>
  <c r="A10" i="13"/>
  <c r="E6" i="13"/>
  <c r="B6" i="13"/>
  <c r="D3" i="13"/>
  <c r="C3" i="13"/>
  <c r="L8" i="13" s="1"/>
  <c r="B3" i="13"/>
  <c r="A3" i="13"/>
  <c r="F117" i="12"/>
  <c r="E117" i="12"/>
  <c r="D66" i="13" s="1"/>
  <c r="D117" i="12"/>
  <c r="C66" i="13" s="1"/>
  <c r="C117" i="12"/>
  <c r="B66" i="13" s="1"/>
  <c r="B117" i="12"/>
  <c r="F108" i="11"/>
  <c r="E108" i="11"/>
  <c r="D59" i="13" s="1"/>
  <c r="D108" i="11"/>
  <c r="C108" i="11"/>
  <c r="C111" i="11" s="1"/>
  <c r="B62" i="13" s="1"/>
  <c r="B108" i="11"/>
  <c r="F85" i="10"/>
  <c r="E85" i="10"/>
  <c r="D52" i="13" s="1"/>
  <c r="D85" i="10"/>
  <c r="C85" i="10"/>
  <c r="B52" i="13" s="1"/>
  <c r="B85" i="10"/>
  <c r="F106" i="9"/>
  <c r="E106" i="9"/>
  <c r="D45" i="13" s="1"/>
  <c r="D106" i="9"/>
  <c r="C106" i="9"/>
  <c r="C109" i="9" s="1"/>
  <c r="B48" i="13" s="1"/>
  <c r="B106" i="9"/>
  <c r="F106" i="8"/>
  <c r="E106" i="8"/>
  <c r="D38" i="13" s="1"/>
  <c r="D106" i="8"/>
  <c r="C106" i="8"/>
  <c r="B38" i="13" s="1"/>
  <c r="B106" i="8"/>
  <c r="P1" i="7"/>
  <c r="O6" i="7"/>
  <c r="H39" i="7"/>
  <c r="G91" i="6"/>
  <c r="I31" i="7"/>
  <c r="G151" i="5"/>
  <c r="G24" i="13" s="1"/>
  <c r="H24" i="7"/>
  <c r="G153" i="4"/>
  <c r="G17" i="13" s="1"/>
  <c r="G19" i="7"/>
  <c r="G17" i="7"/>
  <c r="F15" i="7"/>
  <c r="P6" i="7" s="1"/>
  <c r="G152" i="3"/>
  <c r="G10" i="13" s="1"/>
  <c r="G7" i="7"/>
  <c r="F5" i="7"/>
  <c r="G136" i="2"/>
  <c r="G3" i="13" s="1"/>
  <c r="V5" i="7"/>
  <c r="V3" i="7"/>
  <c r="M6" i="7"/>
  <c r="L6" i="7"/>
  <c r="K6" i="7"/>
  <c r="J6" i="7"/>
  <c r="N6" i="7" s="1"/>
  <c r="J2" i="7"/>
  <c r="B42" i="7"/>
  <c r="A42" i="7"/>
  <c r="B34" i="7"/>
  <c r="A34" i="7"/>
  <c r="C27" i="7"/>
  <c r="A27" i="7"/>
  <c r="G9" i="7"/>
  <c r="D93" i="6"/>
  <c r="C31" i="13" s="1"/>
  <c r="E93" i="6"/>
  <c r="D31" i="13" s="1"/>
  <c r="B96" i="6"/>
  <c r="A34" i="13" s="1"/>
  <c r="F93" i="6"/>
  <c r="E31" i="13" s="1"/>
  <c r="C93" i="6"/>
  <c r="C96" i="6" s="1"/>
  <c r="B34" i="13" s="1"/>
  <c r="B93" i="6"/>
  <c r="A31" i="13" s="1"/>
  <c r="B153" i="5"/>
  <c r="B156" i="5" s="1"/>
  <c r="A27" i="13" s="1"/>
  <c r="C153" i="5"/>
  <c r="B24" i="13" s="1"/>
  <c r="D153" i="5"/>
  <c r="E153" i="5"/>
  <c r="D24" i="13" s="1"/>
  <c r="F153" i="5"/>
  <c r="E24" i="13" s="1"/>
  <c r="C156" i="5"/>
  <c r="B27" i="13" s="1"/>
  <c r="F155" i="4"/>
  <c r="E17" i="13" s="1"/>
  <c r="E155" i="4"/>
  <c r="D17" i="13" s="1"/>
  <c r="D155" i="4"/>
  <c r="C17" i="13" s="1"/>
  <c r="C155" i="4"/>
  <c r="B158" i="4" s="1"/>
  <c r="A20" i="13" s="1"/>
  <c r="B155" i="4"/>
  <c r="A17" i="13" s="1"/>
  <c r="F161" i="3"/>
  <c r="B13" i="13" s="1"/>
  <c r="F159" i="3"/>
  <c r="A13" i="13" s="1"/>
  <c r="F157" i="3"/>
  <c r="F144" i="2"/>
  <c r="F142" i="2"/>
  <c r="A6" i="13" s="1"/>
  <c r="E140" i="2"/>
  <c r="E3" i="13" s="1"/>
  <c r="L10" i="13" l="1"/>
  <c r="W3" i="13"/>
  <c r="N8" i="13"/>
  <c r="M8" i="13"/>
  <c r="P8" i="13"/>
  <c r="J8" i="13"/>
  <c r="W25" i="7"/>
  <c r="D158" i="4"/>
  <c r="B20" i="13" s="1"/>
  <c r="B109" i="9"/>
  <c r="A48" i="13" s="1"/>
  <c r="H155" i="4"/>
  <c r="E20" i="13" s="1"/>
  <c r="M2" i="13" s="1"/>
  <c r="H93" i="6"/>
  <c r="E34" i="13" s="1"/>
  <c r="G110" i="8"/>
  <c r="E41" i="13" s="1"/>
  <c r="G110" i="9"/>
  <c r="E48" i="13" s="1"/>
  <c r="G89" i="10"/>
  <c r="E55" i="13" s="1"/>
  <c r="G112" i="11"/>
  <c r="E62" i="13" s="1"/>
  <c r="F120" i="12"/>
  <c r="E69" i="13" s="1"/>
  <c r="B17" i="13"/>
  <c r="K8" i="13" s="1"/>
  <c r="A24" i="13"/>
  <c r="B109" i="8"/>
  <c r="A41" i="13" s="1"/>
  <c r="B88" i="10"/>
  <c r="A55" i="13" s="1"/>
  <c r="B111" i="11"/>
  <c r="A62" i="13" s="1"/>
  <c r="B120" i="12"/>
  <c r="A69" i="13" s="1"/>
  <c r="I153" i="5"/>
  <c r="E27" i="13" s="1"/>
  <c r="Q6" i="7"/>
  <c r="R6" i="7" s="1"/>
  <c r="B45" i="13"/>
  <c r="B59" i="13"/>
  <c r="C109" i="8"/>
  <c r="B41" i="13" s="1"/>
  <c r="C88" i="10"/>
  <c r="B55" i="13" s="1"/>
  <c r="C120" i="12"/>
  <c r="B69" i="13" s="1"/>
  <c r="M3" i="13" l="1"/>
  <c r="L9" i="13"/>
  <c r="K10" i="13"/>
  <c r="V3" i="13"/>
  <c r="K9" i="13"/>
  <c r="K13" i="13"/>
  <c r="N9" i="13"/>
  <c r="Q8" i="13"/>
  <c r="N10" i="13"/>
  <c r="P10" i="13"/>
  <c r="P9" i="13"/>
  <c r="N20" i="13" s="1"/>
  <c r="J13" i="13"/>
  <c r="W4" i="13" s="1"/>
  <c r="W8" i="13" s="1"/>
  <c r="N14" i="13"/>
  <c r="J10" i="13"/>
  <c r="J9" i="13"/>
  <c r="U3" i="13"/>
  <c r="U4" i="13" s="1"/>
  <c r="U8" i="13" s="1"/>
  <c r="X3" i="13"/>
  <c r="M9" i="13"/>
  <c r="M10" i="13"/>
  <c r="K86" i="13" l="1"/>
  <c r="N42" i="13"/>
  <c r="L63" i="13"/>
  <c r="J63" i="13"/>
  <c r="J42" i="13"/>
  <c r="N15" i="13"/>
  <c r="J20" i="13"/>
  <c r="Q10" i="13"/>
  <c r="Q9" i="13"/>
  <c r="O20" i="13" s="1"/>
  <c r="V4" i="13"/>
  <c r="V8" i="13" s="1"/>
  <c r="M20" i="13"/>
  <c r="M42" i="13"/>
  <c r="X4" i="13"/>
  <c r="X8" i="13" s="1"/>
  <c r="K14" i="13"/>
  <c r="K63" i="13" s="1"/>
  <c r="K15" i="13"/>
  <c r="L20" i="13"/>
  <c r="L42" i="13"/>
  <c r="J15" i="13"/>
  <c r="J14" i="13"/>
  <c r="J86" i="13" s="1"/>
  <c r="K42" i="13"/>
  <c r="K20" i="13"/>
</calcChain>
</file>

<file path=xl/sharedStrings.xml><?xml version="1.0" encoding="utf-8"?>
<sst xmlns="http://schemas.openxmlformats.org/spreadsheetml/2006/main" count="3237" uniqueCount="872">
  <si>
    <t>CFPP corpus = Total files 41</t>
  </si>
  <si>
    <t>Random sample of 10 files</t>
  </si>
  <si>
    <t>File number</t>
  </si>
  <si>
    <t>File label</t>
  </si>
  <si>
    <t>CFPP01</t>
  </si>
  <si>
    <t>CFPP02</t>
  </si>
  <si>
    <t>CFPP03</t>
  </si>
  <si>
    <t>CFPP04</t>
  </si>
  <si>
    <t>CFPP05</t>
  </si>
  <si>
    <t>CFPP06</t>
  </si>
  <si>
    <t>CFPP07</t>
  </si>
  <si>
    <t>CFPP08</t>
  </si>
  <si>
    <t>CFPP09</t>
  </si>
  <si>
    <t>CFPP10</t>
  </si>
  <si>
    <t>Checked</t>
  </si>
  <si>
    <t>IMP tokens</t>
  </si>
  <si>
    <t>PC tokens</t>
  </si>
  <si>
    <t xml:space="preserve"> VA tokens</t>
  </si>
  <si>
    <t>Hab tokens</t>
  </si>
  <si>
    <t>Cont tokens</t>
  </si>
  <si>
    <t>Prog tokens</t>
  </si>
  <si>
    <t>Google Docs</t>
  </si>
  <si>
    <t>Long files - maybe code first 1000 words of each?</t>
  </si>
  <si>
    <t>1053 words</t>
  </si>
  <si>
    <t>Perfect</t>
  </si>
  <si>
    <t>Imperfect</t>
  </si>
  <si>
    <t>Infinitive form</t>
  </si>
  <si>
    <t>Habitual</t>
  </si>
  <si>
    <t>Continuous</t>
  </si>
  <si>
    <t>Progressive</t>
  </si>
  <si>
    <t>Passé composé</t>
  </si>
  <si>
    <t>Other</t>
  </si>
  <si>
    <t>x</t>
  </si>
  <si>
    <t xml:space="preserve">x </t>
  </si>
  <si>
    <t>Other form</t>
  </si>
  <si>
    <t>imperative</t>
  </si>
  <si>
    <t>present</t>
  </si>
  <si>
    <t>pluperfect</t>
  </si>
  <si>
    <t>faire (visiter)</t>
  </si>
  <si>
    <t>dater</t>
  </si>
  <si>
    <t>être</t>
  </si>
  <si>
    <t>arriver</t>
  </si>
  <si>
    <t>habiter</t>
  </si>
  <si>
    <t>aller</t>
  </si>
  <si>
    <t>écouter</t>
  </si>
  <si>
    <t>préciser</t>
  </si>
  <si>
    <t>future</t>
  </si>
  <si>
    <t>croire</t>
  </si>
  <si>
    <t>avoir</t>
  </si>
  <si>
    <t>dire</t>
  </si>
  <si>
    <t>conditional</t>
  </si>
  <si>
    <t>fuir</t>
  </si>
  <si>
    <t>recevoir</t>
  </si>
  <si>
    <t>diviser</t>
  </si>
  <si>
    <t>faire</t>
  </si>
  <si>
    <t>partir</t>
  </si>
  <si>
    <t>passer</t>
  </si>
  <si>
    <t>entrer</t>
  </si>
  <si>
    <t>rester</t>
  </si>
  <si>
    <t>pouvoir</t>
  </si>
  <si>
    <t>commencer</t>
  </si>
  <si>
    <t>tronçonner</t>
  </si>
  <si>
    <t>pluperfect/passive</t>
  </si>
  <si>
    <t>épouser</t>
  </si>
  <si>
    <t>infinitive</t>
  </si>
  <si>
    <t>s'installer</t>
  </si>
  <si>
    <t>louer</t>
  </si>
  <si>
    <t>prendre</t>
  </si>
  <si>
    <t>correspondre</t>
  </si>
  <si>
    <t>montait</t>
  </si>
  <si>
    <t>attendre</t>
  </si>
  <si>
    <t>regarder</t>
  </si>
  <si>
    <t>rentrer</t>
  </si>
  <si>
    <t>voir</t>
  </si>
  <si>
    <t>se rendre compte</t>
  </si>
  <si>
    <t>lever</t>
  </si>
  <si>
    <t>donner</t>
  </si>
  <si>
    <t>récupérer</t>
  </si>
  <si>
    <t>devenir</t>
  </si>
  <si>
    <t>infinitive + pp</t>
  </si>
  <si>
    <t>perdre</t>
  </si>
  <si>
    <t>past participle</t>
  </si>
  <si>
    <t>maintenir</t>
  </si>
  <si>
    <t>supprimer</t>
  </si>
  <si>
    <t>se rencontrer</t>
  </si>
  <si>
    <t>rencontrer</t>
  </si>
  <si>
    <t>acheter</t>
  </si>
  <si>
    <t>stocker</t>
  </si>
  <si>
    <t>se passer</t>
  </si>
  <si>
    <t>savoir</t>
  </si>
  <si>
    <t>Linguistic</t>
  </si>
  <si>
    <t>Discourse</t>
  </si>
  <si>
    <t xml:space="preserve">Context </t>
  </si>
  <si>
    <t>bon ben écoutez</t>
  </si>
  <si>
    <t>on y va</t>
  </si>
  <si>
    <t>demander</t>
  </si>
  <si>
    <t>donc la première chose c'était…</t>
  </si>
  <si>
    <t>… de vous demander</t>
  </si>
  <si>
    <t>comment vous étiez arrivé</t>
  </si>
  <si>
    <t>how did you come to live in this areas?</t>
  </si>
  <si>
    <t>c'est</t>
  </si>
  <si>
    <t>c'est mon père qui est arrivé</t>
  </si>
  <si>
    <t>on a toujours habité [address]</t>
  </si>
  <si>
    <t>lui est arrivé</t>
  </si>
  <si>
    <t xml:space="preserve">c'est </t>
  </si>
  <si>
    <t>qui d'ailleurs est intéressant</t>
  </si>
  <si>
    <t>on le fait visiter [… par les étudiants]</t>
  </si>
  <si>
    <t>ça date de [… 1925]</t>
  </si>
  <si>
    <t>talking about history of building</t>
  </si>
  <si>
    <t>je vous préciserai après</t>
  </si>
  <si>
    <t>je crois</t>
  </si>
  <si>
    <t>qui euh est très intéressant</t>
  </si>
  <si>
    <t>qui euh avait un ascenseur très moderne</t>
  </si>
  <si>
    <t xml:space="preserve">il y a </t>
  </si>
  <si>
    <t>il était très particulier</t>
  </si>
  <si>
    <t>il était d'origine franc-comtoise</t>
  </si>
  <si>
    <t>background on parents</t>
  </si>
  <si>
    <t>mes parents étaient … provinciaux</t>
  </si>
  <si>
    <t>ils étaient étudiants</t>
  </si>
  <si>
    <t>il est allé prendre chambre</t>
  </si>
  <si>
    <t>comment dirais-je</t>
  </si>
  <si>
    <t xml:space="preserve">qui était une princesse </t>
  </si>
  <si>
    <t>qui était arrivée là</t>
  </si>
  <si>
    <t>elle avait fui la la Russie</t>
  </si>
  <si>
    <t>talking about parents' past landlady</t>
  </si>
  <si>
    <t xml:space="preserve">qui recevait des étudiants </t>
  </si>
  <si>
    <t>qu'elle avait divisé en chambres</t>
  </si>
  <si>
    <t>ils faisaient des fêtes extraordinares</t>
  </si>
  <si>
    <t>ce qu'on ferait plus maintenant</t>
  </si>
  <si>
    <t>la Russe blanche est partie</t>
  </si>
  <si>
    <t>parent backstory</t>
  </si>
  <si>
    <t>il a passé ses examens</t>
  </si>
  <si>
    <t xml:space="preserve">il est entré très jeune … au cabinet </t>
  </si>
  <si>
    <t>il est resté dans cet immeuble</t>
  </si>
  <si>
    <t>il a eu</t>
  </si>
  <si>
    <t>c'est le temps où …</t>
  </si>
  <si>
    <t>… un jeune avocat pouvait</t>
  </si>
  <si>
    <t>c'était</t>
  </si>
  <si>
    <t>il a commencé par</t>
  </si>
  <si>
    <t>qui était euh</t>
  </si>
  <si>
    <t>qui avait été tronçonnée…</t>
  </si>
  <si>
    <t>...je crois</t>
  </si>
  <si>
    <t>il a eu l'appartement d'à côté</t>
  </si>
  <si>
    <t>il a épousé maman</t>
  </si>
  <si>
    <t>il a commencé à avoir des enfants</t>
  </si>
  <si>
    <t>PC</t>
  </si>
  <si>
    <t>VA</t>
  </si>
  <si>
    <t>OTHER</t>
  </si>
  <si>
    <t>IMP</t>
  </si>
  <si>
    <t>HAB</t>
  </si>
  <si>
    <t>CONT</t>
  </si>
  <si>
    <t>PROG</t>
  </si>
  <si>
    <t>&lt;- Total tokens</t>
  </si>
  <si>
    <t>&lt;- Total VA</t>
  </si>
  <si>
    <t>&lt;- Total IMP</t>
  </si>
  <si>
    <t>1147 words</t>
  </si>
  <si>
    <t xml:space="preserve">Habitual </t>
  </si>
  <si>
    <t>Present</t>
  </si>
  <si>
    <t>repartir</t>
  </si>
  <si>
    <t>gérondif</t>
  </si>
  <si>
    <t>appartenir</t>
  </si>
  <si>
    <t>distinguer</t>
  </si>
  <si>
    <t>mourir</t>
  </si>
  <si>
    <t>définir</t>
  </si>
  <si>
    <t>se permettre</t>
  </si>
  <si>
    <t>vivre</t>
  </si>
  <si>
    <t>se renouveler</t>
  </si>
  <si>
    <t>vendre</t>
  </si>
  <si>
    <t>occuper</t>
  </si>
  <si>
    <t>investir</t>
  </si>
  <si>
    <t>gagner</t>
  </si>
  <si>
    <t>acquérir</t>
  </si>
  <si>
    <t>faire (construire)</t>
  </si>
  <si>
    <t>construire</t>
  </si>
  <si>
    <t>penser</t>
  </si>
  <si>
    <t xml:space="preserve">faire </t>
  </si>
  <si>
    <t>fixer</t>
  </si>
  <si>
    <t>apporter</t>
  </si>
  <si>
    <t>future passive</t>
  </si>
  <si>
    <t>dépenser</t>
  </si>
  <si>
    <t>entretenir</t>
  </si>
  <si>
    <t>futur de l'antérieur</t>
  </si>
  <si>
    <t>vouloir</t>
  </si>
  <si>
    <t>past passive (subjunctive)</t>
  </si>
  <si>
    <t>past passive</t>
  </si>
  <si>
    <t>céder</t>
  </si>
  <si>
    <t>futur proche</t>
  </si>
  <si>
    <t>mettre</t>
  </si>
  <si>
    <t>falloir</t>
  </si>
  <si>
    <t>conserver</t>
  </si>
  <si>
    <t>résister</t>
  </si>
  <si>
    <t>tenir</t>
  </si>
  <si>
    <t>present passive</t>
  </si>
  <si>
    <t>aménager</t>
  </si>
  <si>
    <t>se faire</t>
  </si>
  <si>
    <t>rejeter</t>
  </si>
  <si>
    <t>ressembler</t>
  </si>
  <si>
    <t>trouver</t>
  </si>
  <si>
    <t>aimer</t>
  </si>
  <si>
    <t>percevoir</t>
  </si>
  <si>
    <t>s'étaler</t>
  </si>
  <si>
    <t>plaire</t>
  </si>
  <si>
    <t>devoir</t>
  </si>
  <si>
    <t>manquer</t>
  </si>
  <si>
    <t>connaître</t>
  </si>
  <si>
    <t>croiser</t>
  </si>
  <si>
    <t>sembler</t>
  </si>
  <si>
    <t>Context</t>
  </si>
  <si>
    <t>ça va</t>
  </si>
  <si>
    <t xml:space="preserve">je sais que </t>
  </si>
  <si>
    <t>l'immeuble ta famille l'habite depuis…</t>
  </si>
  <si>
    <t>How their family came to live in this area</t>
  </si>
  <si>
    <t>est-ce que</t>
  </si>
  <si>
    <t>est-ce que tu sais</t>
  </si>
  <si>
    <t>comment vous êtes arrivés là</t>
  </si>
  <si>
    <t>comment je suis arrivé dans dans cet héritage</t>
  </si>
  <si>
    <t>mais en repartant</t>
  </si>
  <si>
    <t>en repartant</t>
  </si>
  <si>
    <t>dans cet immeuble il y a plusieurs sortes de gens</t>
  </si>
  <si>
    <t>qui appartiennent tous bon à la bourgeoisie</t>
  </si>
  <si>
    <t>je distinguerai trois groupes</t>
  </si>
  <si>
    <t>The kind of people who live in the building</t>
  </si>
  <si>
    <t>les vieux habitants il y en a plus</t>
  </si>
  <si>
    <t>ils sont tous morts</t>
  </si>
  <si>
    <t>y a de nouveaux locataires</t>
  </si>
  <si>
    <t>y a une une catégorie</t>
  </si>
  <si>
    <t>que je définerai</t>
  </si>
  <si>
    <t xml:space="preserve">qui peuvent </t>
  </si>
  <si>
    <t>ceux-là ils peuvent</t>
  </si>
  <si>
    <t>qui peuvent se permettre</t>
  </si>
  <si>
    <t>se permettre quand même de vivre</t>
  </si>
  <si>
    <t xml:space="preserve">ils peuvent rester </t>
  </si>
  <si>
    <t>ils ont vocation</t>
  </si>
  <si>
    <t>ils ont vocation à devenir</t>
  </si>
  <si>
    <t>ils ont vocation à devenir à devenir</t>
  </si>
  <si>
    <t>à la fin de cette génération y a une autre couche</t>
  </si>
  <si>
    <t>une autre couche alors qui se renouvelle constamment</t>
  </si>
  <si>
    <t>ce sont des gens</t>
  </si>
  <si>
    <t>des gens qu'on voit</t>
  </si>
  <si>
    <t>des gens qu'on voit arriver</t>
  </si>
  <si>
    <t>et qui au bout de quelques années vendent</t>
  </si>
  <si>
    <t>qui sont des gens en ascension sociale</t>
  </si>
  <si>
    <t>et qui sont généralement</t>
  </si>
  <si>
    <t xml:space="preserve">et puis y a </t>
  </si>
  <si>
    <t>et puis y a y a nous</t>
  </si>
  <si>
    <t>nous qui sommes là depuis quatre ou cinq générations</t>
  </si>
  <si>
    <t>et qui sommes dans une sorte d'ilôt</t>
  </si>
  <si>
    <t>puisque nous occupons cet appartement</t>
  </si>
  <si>
    <t>starting to talk about family backstory</t>
  </si>
  <si>
    <t>cet appartement qui a été habité par euh ma tante</t>
  </si>
  <si>
    <t>qui à été habité par mes grands-parents</t>
  </si>
  <si>
    <t>et donc j'en arrive à la réponse à la question</t>
  </si>
  <si>
    <t>comment ça a commencé</t>
  </si>
  <si>
    <t>c'est les travaux haussmanniens</t>
  </si>
  <si>
    <t>un certain nombre de gens investissent</t>
  </si>
  <si>
    <t>mon arrière-grand-père qui est mexicain</t>
  </si>
  <si>
    <t>qui passe la moitié de son temps en Europe</t>
  </si>
  <si>
    <t xml:space="preserve">et qui a de l'argent </t>
  </si>
  <si>
    <t>de l'argent à investir</t>
  </si>
  <si>
    <t>parce qu'il est</t>
  </si>
  <si>
    <t>c'est un exploitant agricole mexicain</t>
  </si>
  <si>
    <t>Hab</t>
  </si>
  <si>
    <t>Cont</t>
  </si>
  <si>
    <t>Prog</t>
  </si>
  <si>
    <t>1105 words</t>
  </si>
  <si>
    <t>Perfective</t>
  </si>
  <si>
    <t>Imperfective</t>
  </si>
  <si>
    <t>passé composé</t>
  </si>
  <si>
    <t>venir</t>
  </si>
  <si>
    <t>travailler</t>
  </si>
  <si>
    <t>continuer</t>
  </si>
  <si>
    <t>attraper</t>
  </si>
  <si>
    <t>s'incruster</t>
  </si>
  <si>
    <t>rejoindre</t>
  </si>
  <si>
    <t>suivre</t>
  </si>
  <si>
    <t>decider</t>
  </si>
  <si>
    <t>naître</t>
  </si>
  <si>
    <t>conditional perfect</t>
  </si>
  <si>
    <t>changer</t>
  </si>
  <si>
    <t>quitter</t>
  </si>
  <si>
    <t>avoir + pp</t>
  </si>
  <si>
    <t>se réjouir</t>
  </si>
  <si>
    <t>presp + pp</t>
  </si>
  <si>
    <t>s'arrêter</t>
  </si>
  <si>
    <t>se souvenir</t>
  </si>
  <si>
    <t>durer</t>
  </si>
  <si>
    <t>se terminer</t>
  </si>
  <si>
    <t>envisager</t>
  </si>
  <si>
    <t>future proche</t>
  </si>
  <si>
    <t>sortir</t>
  </si>
  <si>
    <t>se rapprocher</t>
  </si>
  <si>
    <t>s'attendre</t>
  </si>
  <si>
    <t>déranger</t>
  </si>
  <si>
    <t>PC TOTAL</t>
  </si>
  <si>
    <t>HAB TOTAL</t>
  </si>
  <si>
    <t>CONT TOTAL</t>
  </si>
  <si>
    <t>PROG TOTAL</t>
  </si>
  <si>
    <t>OTHER TOTAL</t>
  </si>
  <si>
    <t>GRAND TOTAL</t>
  </si>
  <si>
    <t>VA TOTAL</t>
  </si>
  <si>
    <t>IMP TOTAL</t>
  </si>
  <si>
    <t>cet appartement où j'ai</t>
  </si>
  <si>
    <t>que j'ai loué</t>
  </si>
  <si>
    <t>où j'ai vécu seule</t>
  </si>
  <si>
    <t>quand j'étais encore assez jeune</t>
  </si>
  <si>
    <t>était déjà dans le onzième</t>
  </si>
  <si>
    <t xml:space="preserve">je venais de </t>
  </si>
  <si>
    <t>on va dire de banlieue</t>
  </si>
  <si>
    <t>entre temps j'ai fait plusieurs appartments</t>
  </si>
  <si>
    <t>je venais de banlieue</t>
  </si>
  <si>
    <t>j'ai loué un studio</t>
  </si>
  <si>
    <t>j'avais envie</t>
  </si>
  <si>
    <t>de vivre à Paris depuis longtemps</t>
  </si>
  <si>
    <t>et après l'INA étant à Bry-sur-Marne</t>
  </si>
  <si>
    <t>je travaillais à l'INA</t>
  </si>
  <si>
    <t>c'était pratique</t>
  </si>
  <si>
    <t>de continuer</t>
  </si>
  <si>
    <t>à être dans le onzième</t>
  </si>
  <si>
    <t>c'est pas loin de Nation</t>
  </si>
  <si>
    <t xml:space="preserve">on attrape le RER </t>
  </si>
  <si>
    <t>c'est pas trop loin</t>
  </si>
  <si>
    <t>je me suis incrustée dans le onzième</t>
  </si>
  <si>
    <t>Jean-Pierre est venu</t>
  </si>
  <si>
    <t>est venu m'y rejoindre</t>
  </si>
  <si>
    <t>how they came to live in this area</t>
  </si>
  <si>
    <t>where they worked at the time</t>
  </si>
  <si>
    <t>et tu as donc suivi</t>
  </si>
  <si>
    <t xml:space="preserve">oui c'était encore un moment </t>
  </si>
  <si>
    <t xml:space="preserve">quand on a décidé </t>
  </si>
  <si>
    <t>d'habiter ensemble</t>
  </si>
  <si>
    <t>c'était en soixante-dix-neuf</t>
  </si>
  <si>
    <t>on s'est installés ici</t>
  </si>
  <si>
    <t>tu es banlieusard aussi</t>
  </si>
  <si>
    <t>tu viens d'où</t>
  </si>
  <si>
    <t>talking to other respondent, asking where they came from</t>
  </si>
  <si>
    <t>j'étais dans le deuxième</t>
  </si>
  <si>
    <t>et puis bien avant… euh je suis né effectivement à Vincennes</t>
  </si>
  <si>
    <t>j'ai passé toute une bonne part de ma vie jusqu'à l'adolescence à…</t>
  </si>
  <si>
    <t>côté est déjà</t>
  </si>
  <si>
    <t>côté est déjà oui oui tout ça</t>
  </si>
  <si>
    <t>2nd respondent childhood</t>
  </si>
  <si>
    <t>donc vous êtes des gens de l'est</t>
  </si>
  <si>
    <t>tout à fait je crois que</t>
  </si>
  <si>
    <t>que ça a ça a une euh</t>
  </si>
  <si>
    <t xml:space="preserve">et ça a peut-être une importance </t>
  </si>
  <si>
    <t>vous n'êtes pas allés vivre dans Paris Ouest</t>
  </si>
  <si>
    <t>… vivre dans Paris Ouest</t>
  </si>
  <si>
    <t xml:space="preserve">moi ma banlieue était plutôt euh Ivry Vitry </t>
  </si>
  <si>
    <t>et dans ce cas-là j'aurais plutôt v- dû vivre dans le treizième</t>
  </si>
  <si>
    <t>s'il y avait eu une continuité hein</t>
  </si>
  <si>
    <t>j'ai carrément moi changé</t>
  </si>
  <si>
    <t>non je je suis pas de l'est</t>
  </si>
  <si>
    <t xml:space="preserve">et donc vous êtes contents </t>
  </si>
  <si>
    <t>d'avoir quitté la banlieue tous les duex</t>
  </si>
  <si>
    <t>absolument je m'en réjouis</t>
  </si>
  <si>
    <t>talking about origins, being in and belonging to different areas (banlieue + ailleurs)</t>
  </si>
  <si>
    <t>1068 words</t>
  </si>
  <si>
    <t>present participle</t>
  </si>
  <si>
    <t>imaginer</t>
  </si>
  <si>
    <t>se rappeler</t>
  </si>
  <si>
    <t>visiter</t>
  </si>
  <si>
    <t>déménager</t>
  </si>
  <si>
    <t>s'expliquer</t>
  </si>
  <si>
    <t>se séparer</t>
  </si>
  <si>
    <t>subjunctive present</t>
  </si>
  <si>
    <t>taper</t>
  </si>
  <si>
    <t>énerver</t>
  </si>
  <si>
    <t>stresser</t>
  </si>
  <si>
    <t>se voir</t>
  </si>
  <si>
    <t>apprécier</t>
  </si>
  <si>
    <t>essayer</t>
  </si>
  <si>
    <t>entendre</t>
  </si>
  <si>
    <t>se sentir</t>
  </si>
  <si>
    <t>sentir</t>
  </si>
  <si>
    <t>revenir</t>
  </si>
  <si>
    <t>dormir</t>
  </si>
  <si>
    <t>parler</t>
  </si>
  <si>
    <t>intervenir</t>
  </si>
  <si>
    <t>se balader</t>
  </si>
  <si>
    <t>vieillir</t>
  </si>
  <si>
    <t>bon ben on va commencer</t>
  </si>
  <si>
    <t>en attendant alors</t>
  </si>
  <si>
    <t>j'imagine que</t>
  </si>
  <si>
    <t>ce sont vos parents</t>
  </si>
  <si>
    <t>qui sont arrivés dans le quartier</t>
  </si>
  <si>
    <t>alors c'est compliqué</t>
  </si>
  <si>
    <t xml:space="preserve">ben on est venus ici </t>
  </si>
  <si>
    <t>quand on est venus en France</t>
  </si>
  <si>
    <t>en fait quand j'avais quatre ans</t>
  </si>
  <si>
    <t>parce que je viens pas de France</t>
  </si>
  <si>
    <t>quand on est arrivés</t>
  </si>
  <si>
    <t>mes parents sont (sic.) d'abord euh vécus</t>
  </si>
  <si>
    <t>euh ils ont loué un appartement</t>
  </si>
  <si>
    <t>puis on est venus directement</t>
  </si>
  <si>
    <t>au Kremlin Bicêtre quand j'avais quatre ans</t>
  </si>
  <si>
    <t>discussing how they came to live in the area</t>
  </si>
  <si>
    <t>why did your family choose to live here?</t>
  </si>
  <si>
    <t>how the other speaker came to live in the area/ family history</t>
  </si>
  <si>
    <t>vous savez pourquoi</t>
  </si>
  <si>
    <t>je pense surtout pour des raisons économiques</t>
  </si>
  <si>
    <t>ben on a trouvé ça joli</t>
  </si>
  <si>
    <t>je me rappelle que</t>
  </si>
  <si>
    <t>on était venus…</t>
  </si>
  <si>
    <t>…visiter</t>
  </si>
  <si>
    <t>on a trouvé ça joli</t>
  </si>
  <si>
    <t>ça vous voulez…</t>
  </si>
  <si>
    <t>… dire l'immeuble</t>
  </si>
  <si>
    <t>où vous êtes en ce moment</t>
  </si>
  <si>
    <t>l'immeuble où on a loué euh au début</t>
  </si>
  <si>
    <t>donc c'était une place</t>
  </si>
  <si>
    <t xml:space="preserve">on trouvait ça bien </t>
  </si>
  <si>
    <t>et puis aussi parce que on pouvait pas..</t>
  </si>
  <si>
    <t>… se permettre de…</t>
  </si>
  <si>
    <t>d'habiter à Paris</t>
  </si>
  <si>
    <t>moi j'ai toujours vécu au Kremlin-Bicêtre</t>
  </si>
  <si>
    <t xml:space="preserve">en fait j'ai déménagé deux fois </t>
  </si>
  <si>
    <t xml:space="preserve">je pense que </t>
  </si>
  <si>
    <t>ça s'explique parce que</t>
  </si>
  <si>
    <t>ma soeur euh fait partie  d'un groupe</t>
  </si>
  <si>
    <t>disons que…</t>
  </si>
  <si>
    <t>… qu'elles étaient trois soeurs</t>
  </si>
  <si>
    <t>… se séparer</t>
  </si>
  <si>
    <t xml:space="preserve">qui ont jamais voulu... </t>
  </si>
  <si>
    <t>donc les trois soeurs sont restées</t>
  </si>
  <si>
    <t>talking about speakers mother's family</t>
  </si>
  <si>
    <t>j'ai dit ça</t>
  </si>
  <si>
    <t>non j'ai dit une bêtise</t>
  </si>
  <si>
    <t>alors il y a me mère</t>
  </si>
  <si>
    <t>ma mère a trois soeurs</t>
  </si>
  <si>
    <t>a deux soeurs</t>
  </si>
  <si>
    <t>ma mère c'est Christine</t>
  </si>
  <si>
    <t>les trois soeurs sont toujours restées au K-B</t>
  </si>
  <si>
    <t>donc ma mère a voulu…</t>
  </si>
  <si>
    <t>… qu'on habite ici</t>
  </si>
  <si>
    <t>parce que elle aimait le quartier</t>
  </si>
  <si>
    <t>Coded</t>
  </si>
  <si>
    <t>1066 words</t>
  </si>
  <si>
    <t>reposer</t>
  </si>
  <si>
    <t>suffire</t>
  </si>
  <si>
    <t>garder</t>
  </si>
  <si>
    <t>redoubler</t>
  </si>
  <si>
    <t>se retrouver</t>
  </si>
  <si>
    <t>jouer</t>
  </si>
  <si>
    <t>envoyer</t>
  </si>
  <si>
    <t>conditionnel passé</t>
  </si>
  <si>
    <t>dépendre</t>
  </si>
  <si>
    <t>élever</t>
  </si>
  <si>
    <t>passive</t>
  </si>
  <si>
    <t>préférer</t>
  </si>
  <si>
    <t>poser</t>
  </si>
  <si>
    <t>kiffer</t>
  </si>
  <si>
    <t>vous pouvez…</t>
  </si>
  <si>
    <t>la reposer encore</t>
  </si>
  <si>
    <t>si vous voulez</t>
  </si>
  <si>
    <t>vous l'avez entendue deux fois</t>
  </si>
  <si>
    <t>ça suffit</t>
  </si>
  <si>
    <t>comment on s'est rencontrés</t>
  </si>
  <si>
    <t>bah les deux c'est</t>
  </si>
  <si>
    <t>là avec Steve bah c'est mon frère</t>
  </si>
  <si>
    <t>c'est pas toujours facile</t>
  </si>
  <si>
    <t>tous les trois on s'est rencontrés</t>
  </si>
  <si>
    <t>alors c'est quoi déjà</t>
  </si>
  <si>
    <t>non nous on s'est rencontrés</t>
  </si>
  <si>
    <t>alors il y a Steve</t>
  </si>
  <si>
    <t>on a dit qu'on</t>
  </si>
  <si>
    <t>on garde les vrais prénoms</t>
  </si>
  <si>
    <t>on gardait les les prénoms</t>
  </si>
  <si>
    <t>donc Michel et Steve euh on s'est rencontrés</t>
  </si>
  <si>
    <t>quand on a redoublé tous les deux</t>
  </si>
  <si>
    <t>on s'est retrouvés plus</t>
  </si>
  <si>
    <t>on n'a pas été déçus</t>
  </si>
  <si>
    <t>c'est une école expérimentale</t>
  </si>
  <si>
    <t>il y a pas de murs entre les classes</t>
  </si>
  <si>
    <t>tu étais où toi</t>
  </si>
  <si>
    <t>non mais moi c'était</t>
  </si>
  <si>
    <t>j'étais à</t>
  </si>
  <si>
    <t>quand on s'est rencontrés</t>
  </si>
  <si>
    <t>on jouait au basket</t>
  </si>
  <si>
    <t>en même temps je faisais du basket avec Ozgur</t>
  </si>
  <si>
    <t>donc l'école dit que</t>
  </si>
  <si>
    <t>vous venez tous du même quartier</t>
  </si>
  <si>
    <t>non Etienne il était dans une autre école</t>
  </si>
  <si>
    <t>oui moi j'étais à Rue des Vertus</t>
  </si>
  <si>
    <t>ça te va bien hein</t>
  </si>
  <si>
    <t>moi j'étais pas avec eux</t>
  </si>
  <si>
    <t>mais quand même vous êtes des natifs enfant ados du vingtième</t>
  </si>
  <si>
    <t>nous c'est</t>
  </si>
  <si>
    <t>on est du marais</t>
  </si>
  <si>
    <t>oui c'est juste</t>
  </si>
  <si>
    <t>l'école qui est la grosse école</t>
  </si>
  <si>
    <t>qui est juste à</t>
  </si>
  <si>
    <t>c'est ça</t>
  </si>
  <si>
    <t>et vous voilà parents branchés mettant les enfants dans</t>
  </si>
  <si>
    <t>c'est exactement ça ouais</t>
  </si>
  <si>
    <t xml:space="preserve">c'est vrai que </t>
  </si>
  <si>
    <t>je sais pas comment</t>
  </si>
  <si>
    <t xml:space="preserve">ça se fait </t>
  </si>
  <si>
    <t>qu'ils t'ont envoyé là</t>
  </si>
  <si>
    <t>je t'aurais bien vu chez les bonnes soeurs</t>
  </si>
  <si>
    <t>ben nous on dépend du secteur</t>
  </si>
  <si>
    <t>et alors vous avez vécu donc plutôt dans le troisième</t>
  </si>
  <si>
    <t>group of friends discussing how they met</t>
  </si>
  <si>
    <t>discussing if real names will be used in the interview</t>
  </si>
  <si>
    <t>talking about their schools</t>
  </si>
  <si>
    <t>how they met</t>
  </si>
  <si>
    <t>discussing which area they come from</t>
  </si>
  <si>
    <t>discussing their parents' choice of schools for them</t>
  </si>
  <si>
    <t>where they have mainly lived</t>
  </si>
  <si>
    <t>VPS check</t>
  </si>
  <si>
    <t>Grand total verb tokens from files 01-05 (5439 words)</t>
  </si>
  <si>
    <t>Total tokens across full corpus sample (5439 words)</t>
  </si>
  <si>
    <t>IMP-HAB</t>
  </si>
  <si>
    <t>IMP-CONT</t>
  </si>
  <si>
    <t>IMP-PROG</t>
  </si>
  <si>
    <t>Total VA</t>
  </si>
  <si>
    <t>All verb tokens</t>
  </si>
  <si>
    <t xml:space="preserve">All VA </t>
  </si>
  <si>
    <t>Total words</t>
  </si>
  <si>
    <t>Total verb tokens</t>
  </si>
  <si>
    <t>Total other words</t>
  </si>
  <si>
    <t>% verbs of all words in sample</t>
  </si>
  <si>
    <t>PRES</t>
  </si>
  <si>
    <t xml:space="preserve">VA </t>
  </si>
  <si>
    <t>Non-VA</t>
  </si>
  <si>
    <t>habitual</t>
  </si>
  <si>
    <t>continuous</t>
  </si>
  <si>
    <t>progressive</t>
  </si>
  <si>
    <t>other</t>
  </si>
  <si>
    <t>other form</t>
  </si>
  <si>
    <t>linguistic</t>
  </si>
  <si>
    <t>discourse</t>
  </si>
  <si>
    <t>1078 words</t>
  </si>
  <si>
    <t>on va parler de votre quartier</t>
  </si>
  <si>
    <t>donc de choses que vous connaissez bien</t>
  </si>
  <si>
    <t>je vais vous demander</t>
  </si>
  <si>
    <t>depuis quand vous habitez là</t>
  </si>
  <si>
    <t>comment vous êtes venu dans ce quartier</t>
  </si>
  <si>
    <t>c'est pas plus compliqué que cela</t>
  </si>
  <si>
    <t>je suis venu par maman</t>
  </si>
  <si>
    <t>pour être encore plus précis</t>
  </si>
  <si>
    <t>je suis né dans la clinique</t>
  </si>
  <si>
    <t>exister</t>
  </si>
  <si>
    <t>qui existe toujours</t>
  </si>
  <si>
    <t>qui fait pas loin de trois mille naissances par an</t>
  </si>
  <si>
    <t>accoucher</t>
  </si>
  <si>
    <t>et maman donc m'a accouché</t>
  </si>
  <si>
    <t>alors que c'était déjà une nuit</t>
  </si>
  <si>
    <t>dans lesquelles il y avait des bombardements</t>
  </si>
  <si>
    <t>c'était tenu</t>
  </si>
  <si>
    <t>ça m'a donné l'esprit martial</t>
  </si>
  <si>
    <t>faudrait-il croire</t>
  </si>
  <si>
    <t>puisque y avait des bruits de bombes</t>
  </si>
  <si>
    <t>se propager</t>
  </si>
  <si>
    <t>et que les soeurs se propageaient dans les dortoirs</t>
  </si>
  <si>
    <t>en disant "priez ça ça va se passer"</t>
  </si>
  <si>
    <t>prier</t>
  </si>
  <si>
    <t>le [address] c'est face au lycée Bxxx</t>
  </si>
  <si>
    <t>j'y ai vécu jusque ma vingtième année</t>
  </si>
  <si>
    <t>et dans mes vingt précédentes années en fait le lycée Bxxx c'était en gros mon regard</t>
  </si>
  <si>
    <t>embrasser</t>
  </si>
  <si>
    <t>je l'embrassais d'en face par-dessus le métro</t>
  </si>
  <si>
    <t>le métro dès cette période c'était mon point de repère</t>
  </si>
  <si>
    <t>il avait son rythme d'écoulement des passagers</t>
  </si>
  <si>
    <t>bouger</t>
  </si>
  <si>
    <t>il a pas bougé depuis</t>
  </si>
  <si>
    <t>y a juste un mois de temps de cela on a refait la couverture de notre immeuble</t>
  </si>
  <si>
    <t>refaire</t>
  </si>
  <si>
    <t>on a refait la couverture de notre immeuble</t>
  </si>
  <si>
    <t>se trouver</t>
  </si>
  <si>
    <t>où je me trouve actuellement</t>
  </si>
  <si>
    <t>et de la couverture on peut voir</t>
  </si>
  <si>
    <t>une vue qui embrasse tout le quartier</t>
  </si>
  <si>
    <t>dans lequel j'ai vécu</t>
  </si>
  <si>
    <t>où nous avons été dans le Douzième arrondissement</t>
  </si>
  <si>
    <t>se dérouler</t>
  </si>
  <si>
    <t>mais sinon toute ma vie s'est déroulée ici</t>
  </si>
  <si>
    <t>du [address] je suis passé au [address]</t>
  </si>
  <si>
    <t>c'était déjà une grosse mutation</t>
  </si>
  <si>
    <t>mon père avait ses bureaux dans l'enceinte actuelle de l'Hôpital</t>
  </si>
  <si>
    <t>donc ses bureaux c'était des ateliers d'artistes</t>
  </si>
  <si>
    <t>se marier</t>
  </si>
  <si>
    <t>quand nous nous sommes mariés après l'interruption du Douzième arrondissement</t>
  </si>
  <si>
    <t>on est allés rue [address]</t>
  </si>
  <si>
    <t>qui est la rue suivante</t>
  </si>
  <si>
    <t>par rapport à celle où nous sommes aujourd'hui</t>
  </si>
  <si>
    <t xml:space="preserve">on a vécu une dizaine d'années aujourd'hui Rue [address] </t>
  </si>
  <si>
    <t>j'en suis à ma soixante-dix et onzième année d'existence</t>
  </si>
  <si>
    <t>tourner</t>
  </si>
  <si>
    <t>en fait j'ai jamais tourné beaucoup plus que ça</t>
  </si>
  <si>
    <t>et vos parents étaient parisiens aussi?</t>
  </si>
  <si>
    <t>introducing topic</t>
  </si>
  <si>
    <t>how interviewee came to live in the area</t>
  </si>
  <si>
    <t xml:space="preserve">birth </t>
  </si>
  <si>
    <t>background to birth era - wartime</t>
  </si>
  <si>
    <t>talking about where they lived previously</t>
  </si>
  <si>
    <t>characteristics of the neighbourhood</t>
  </si>
  <si>
    <t>past refurbishment of building</t>
  </si>
  <si>
    <t>more characteristics of building</t>
  </si>
  <si>
    <t>discussing period of time lived at address</t>
  </si>
  <si>
    <t>moving house</t>
  </si>
  <si>
    <t>father's previous place of work</t>
  </si>
  <si>
    <t>marriage</t>
  </si>
  <si>
    <t>interviewee's current age</t>
  </si>
  <si>
    <t>current address</t>
  </si>
  <si>
    <t>question from interviewer: were your parents also Parisian?</t>
  </si>
  <si>
    <t>se fiancer</t>
  </si>
  <si>
    <t>present subj</t>
  </si>
  <si>
    <t>nourrir</t>
  </si>
  <si>
    <t>offrir</t>
  </si>
  <si>
    <t>permettre</t>
  </si>
  <si>
    <t>terminer</t>
  </si>
  <si>
    <t>passive PC</t>
  </si>
  <si>
    <t>reprendre</t>
  </si>
  <si>
    <t>lancer</t>
  </si>
  <si>
    <t>passive IMP</t>
  </si>
  <si>
    <t>représenter</t>
  </si>
  <si>
    <t>transférer</t>
  </si>
  <si>
    <t>1111 words</t>
  </si>
  <si>
    <t>je ne vais pas demander à Mathieu</t>
  </si>
  <si>
    <t>quand il est arrivé dans le quartier</t>
  </si>
  <si>
    <t>parce que je le sais</t>
  </si>
  <si>
    <t>tu y es revenu</t>
  </si>
  <si>
    <t>après avoir vécu un petit peu dans</t>
  </si>
  <si>
    <t>past infinitive</t>
  </si>
  <si>
    <t>alors j'ai vécu en fait</t>
  </si>
  <si>
    <t>j'étais uh quatre cinq ans à [address]</t>
  </si>
  <si>
    <t>alors pourquoi est-ce que tu es revenu dans le douzième</t>
  </si>
  <si>
    <t>en fait ça s'est fait de manière enfin</t>
  </si>
  <si>
    <t>j'avais pas spécialement l'intention de revenir</t>
  </si>
  <si>
    <t>ça s'est fait de manière un peu accidentelle</t>
  </si>
  <si>
    <t>il se trouve que l'appartement dans lequel j'étais</t>
  </si>
  <si>
    <t>en fait la propriétaire a vendu</t>
  </si>
  <si>
    <t>enfin elle voulait vendre</t>
  </si>
  <si>
    <t>j'avais pas les moyens de racheter</t>
  </si>
  <si>
    <t>racheter</t>
  </si>
  <si>
    <t>ça s'est fait dans l'urgence</t>
  </si>
  <si>
    <t>c'était au moment où je passais les concours</t>
  </si>
  <si>
    <t>j'ai dû déménager entre l'écrit et l'oral du CAPES</t>
  </si>
  <si>
    <t>ça a été vraiment une période très difficile</t>
  </si>
  <si>
    <t>j'ai pas eu le temps de chercher</t>
  </si>
  <si>
    <t>chercher</t>
  </si>
  <si>
    <t>et donc c'est pas un attrait particulier pour le douzième</t>
  </si>
  <si>
    <t xml:space="preserve">bon il se trouve que </t>
  </si>
  <si>
    <t xml:space="preserve">je pense que le fait que </t>
  </si>
  <si>
    <t>subj present</t>
  </si>
  <si>
    <t>le fait que je sois dans le douzième</t>
  </si>
  <si>
    <t xml:space="preserve">c'est pas du tout un hasard </t>
  </si>
  <si>
    <t>parce que c'est par mes parents</t>
  </si>
  <si>
    <t xml:space="preserve">c'est une amie en fait </t>
  </si>
  <si>
    <t>la proprio est une amie de mes parents</t>
  </si>
  <si>
    <t>et c'est initialement une amie en fait du quartier</t>
  </si>
  <si>
    <t>c'était la mère de quelqu'un qui était avec moi en classe</t>
  </si>
  <si>
    <t>donc c'était quelqu'un qui était resté dans le quartier</t>
  </si>
  <si>
    <t>pour ça que c'est dans le douzième aussi quoi</t>
  </si>
  <si>
    <t>mais tu as pas un attachement particulier au douzième</t>
  </si>
  <si>
    <t>donc tu te dirais quand même quel quartier</t>
  </si>
  <si>
    <t>c'est là que je veux vivre</t>
  </si>
  <si>
    <t>present partic</t>
  </si>
  <si>
    <t>disons que le fait d'y avoir vécu vingt ans</t>
  </si>
  <si>
    <t>disons que enfin il y a plusieurs images du douzième</t>
  </si>
  <si>
    <t>les dernières années qu'entre en  gros quinze et vingt ans n'ont pas été des années où</t>
  </si>
  <si>
    <t>convenir</t>
  </si>
  <si>
    <t>se dire</t>
  </si>
  <si>
    <t>intéresser</t>
  </si>
  <si>
    <t>s'intéresser</t>
  </si>
  <si>
    <t>découvrir</t>
  </si>
  <si>
    <t>considérer</t>
  </si>
  <si>
    <t>s'éteindre</t>
  </si>
  <si>
    <t>fréquenter</t>
  </si>
  <si>
    <t>1005 words</t>
  </si>
  <si>
    <t>interviewer already knows interviewee b/g</t>
  </si>
  <si>
    <t>interviewee talking about places of residence</t>
  </si>
  <si>
    <t>reasons for returning to a previous neighbourhood</t>
  </si>
  <si>
    <t>what else was going on at the time</t>
  </si>
  <si>
    <t>returning to how/why interviewee came back to this neighbourhood</t>
  </si>
  <si>
    <t>overall impressions of living in neighbourood over extended period</t>
  </si>
  <si>
    <t>je vais te poser un certain nombre de questions</t>
  </si>
  <si>
    <t>elles sont un peu organisées en parties thématiques</t>
  </si>
  <si>
    <t>on va commencer par la résidence</t>
  </si>
  <si>
    <t>la première question c'est</t>
  </si>
  <si>
    <t>comment est-ce que tu es arrivée dans le quartier où tu habites</t>
  </si>
  <si>
    <t>j'ai toujours habité [area]</t>
  </si>
  <si>
    <t>puisque je suis née à [area] dans l'ancienne clinique</t>
  </si>
  <si>
    <t>en fait on habitait [address] près de la mairie</t>
  </si>
  <si>
    <t>je pense que c'est l'arrivée de ma soeur</t>
  </si>
  <si>
    <t>qui a fait qu'on a déménagé</t>
  </si>
  <si>
    <t>puisqu'on a demandé plus grand</t>
  </si>
  <si>
    <t>parce qu'on est une famille nombreuse</t>
  </si>
  <si>
    <t>[le] quartier où j'ai toujours habité</t>
  </si>
  <si>
    <t>bon j'ai été dans d'autres quartiers</t>
  </si>
  <si>
    <t>je suis revenue il y a six ans après</t>
  </si>
  <si>
    <t>je suis revenue quand euh en fait je me suis séparée du papa de Lxxx</t>
  </si>
  <si>
    <t>et donc je suis revenue sur le quartier</t>
  </si>
  <si>
    <t>donc en fait tu as vécu dans plein de quartiers</t>
  </si>
  <si>
    <t xml:space="preserve">tu as une vision </t>
  </si>
  <si>
    <t>j'ai une vision euh oui</t>
  </si>
  <si>
    <t>j'ai une vision oui dans ce sens-là</t>
  </si>
  <si>
    <t>et tes parents aussi euh ils sont de [area]</t>
  </si>
  <si>
    <t>je sais pas trop comment ils ont atterri sur [area]</t>
  </si>
  <si>
    <t>atterrir</t>
  </si>
  <si>
    <t>je pense que mon père travaillait dans le dix-huitième à l'époque</t>
  </si>
  <si>
    <t>et du coup il est arrivé sur [area] qui était juste à côté</t>
  </si>
  <si>
    <t>c'était pas encore gigantesque</t>
  </si>
  <si>
    <t>y avait plein d'endroits qui étaient pas construits</t>
  </si>
  <si>
    <t>je vois tout le côté [area] derrière [area]</t>
  </si>
  <si>
    <t xml:space="preserve">tout ça qui était pas construit </t>
  </si>
  <si>
    <t>je m'en souviens encore quand on allait se promener avec maman</t>
  </si>
  <si>
    <t>se promener</t>
  </si>
  <si>
    <t>c'est des vagues souvenirs</t>
  </si>
  <si>
    <t>mais c'était des champs</t>
  </si>
  <si>
    <t xml:space="preserve">oh oui c'était en construction </t>
  </si>
  <si>
    <t>on avait des vues dégagées</t>
  </si>
  <si>
    <t>y avait encore rien de ce côte-là</t>
  </si>
  <si>
    <t>en fait ils ont habité [area] quand ils ont emménagé avec ma mère</t>
  </si>
  <si>
    <t>emménager</t>
  </si>
  <si>
    <t>maman elle vient de Manchester</t>
  </si>
  <si>
    <t>elle est venue en France à quel âge?</t>
  </si>
  <si>
    <t>vingt-trois ans c'est jeune ouais</t>
  </si>
  <si>
    <t>s'appeler</t>
  </si>
  <si>
    <t>se plaire</t>
  </si>
  <si>
    <t>se connaître</t>
  </si>
  <si>
    <t>vouloir dire</t>
  </si>
  <si>
    <t>subj pres</t>
  </si>
  <si>
    <t>explaining interview structure</t>
  </si>
  <si>
    <t>how did you come to live in this area?</t>
  </si>
  <si>
    <t xml:space="preserve">birth/childhood </t>
  </si>
  <si>
    <t>always lived around here</t>
  </si>
  <si>
    <t>moving house later on</t>
  </si>
  <si>
    <t>returning to a neighbourhood</t>
  </si>
  <si>
    <t>how did parents come here?</t>
  </si>
  <si>
    <t>parents' previous occupation</t>
  </si>
  <si>
    <t>what area used to be like</t>
  </si>
  <si>
    <t>mother's history</t>
  </si>
  <si>
    <t>1031 words</t>
  </si>
  <si>
    <t xml:space="preserve">other </t>
  </si>
  <si>
    <t>si vous voulez ma première question</t>
  </si>
  <si>
    <t>c'est votre arrivée à Mxxx</t>
  </si>
  <si>
    <t>est-ce que vous pouvez raconter la façon dont ça s'est passé</t>
  </si>
  <si>
    <t>raconter</t>
  </si>
  <si>
    <t>ben l'arrivée à Mxxx c'est le travail</t>
  </si>
  <si>
    <t>donc je suis arrivé dans la région parisienne en 1969</t>
  </si>
  <si>
    <t>ouais vous aviez quel âge</t>
  </si>
  <si>
    <t xml:space="preserve">en soixante-neuf j'avais vingt et un ans </t>
  </si>
  <si>
    <t>auparavant j'étais sur Lxxx</t>
  </si>
  <si>
    <t>donc je suis arrivé à soixante-neuf à Paris</t>
  </si>
  <si>
    <t>le travail que j'ai trouvé c'était à Mxxx</t>
  </si>
  <si>
    <t>c'était dans la peinture en bâtiment</t>
  </si>
  <si>
    <t>donc l'arrivée à Mxxx c'est par le travail j'ai connu hein</t>
  </si>
  <si>
    <t xml:space="preserve">c'était une ville où il y avait beaucoup de travail </t>
  </si>
  <si>
    <t>dans toutes les rues on pouvait trouver du travail</t>
  </si>
  <si>
    <t>vous vous promenez comme ça</t>
  </si>
  <si>
    <t>vous regardez on embauche vous travaillez là le matin l'après-midi vous pouvez changer</t>
  </si>
  <si>
    <t>embaucher</t>
  </si>
  <si>
    <t>mais tout à l'heure vous avez parlé d'usines</t>
  </si>
  <si>
    <t>donc vous avez commencé comme ça</t>
  </si>
  <si>
    <t>après soixante-neuf donc j'ai travaillé pendant deux ans dans la peinture</t>
  </si>
  <si>
    <t>tomber</t>
  </si>
  <si>
    <t xml:space="preserve">je suis tombé malade </t>
  </si>
  <si>
    <t>j'ai fait trois ans de soins</t>
  </si>
  <si>
    <t>c'est tout en étant malade que j'ai fait un stage de mécanicien</t>
  </si>
  <si>
    <t>et là rebelote j'ai encore trouvé du  travail à Mxxx</t>
  </si>
  <si>
    <t>sans habiter toujours Mxxx</t>
  </si>
  <si>
    <t>donc c'était la moitié de la vie à Mxxx quoi c'est la journée à Mxxx</t>
  </si>
  <si>
    <t>grandir</t>
  </si>
  <si>
    <t>mais vous aviez grandi à Lxxx ou</t>
  </si>
  <si>
    <t>non j'ai grandi en Algérie</t>
  </si>
  <si>
    <t>ça veut rien dire parce que ça dépend à quel âge on est grand</t>
  </si>
  <si>
    <t>je sais pas</t>
  </si>
  <si>
    <t>nous on était grands à partir de seize ans quoi</t>
  </si>
  <si>
    <t>je suis venu en France à seize ans</t>
  </si>
  <si>
    <t>donc de l'adolescence on passe directement à la vie de grand</t>
  </si>
  <si>
    <t>parce que il faut habiter tout seule</t>
  </si>
  <si>
    <t>préparer</t>
  </si>
  <si>
    <t>présenter</t>
  </si>
  <si>
    <t>asking how they came to live in the area</t>
  </si>
  <si>
    <t>arriving in neighbourhood</t>
  </si>
  <si>
    <t>how old were you?</t>
  </si>
  <si>
    <t>previous work</t>
  </si>
  <si>
    <t>characteristics of area - work</t>
  </si>
  <si>
    <t>referring to previous mention of factories</t>
  </si>
  <si>
    <t>falling ill in past</t>
  </si>
  <si>
    <t>completing apprenticeship while ill</t>
  </si>
  <si>
    <t>finding work again</t>
  </si>
  <si>
    <t>where did you grow up</t>
  </si>
  <si>
    <t>commentary on growing up</t>
  </si>
  <si>
    <t>arrival in France</t>
  </si>
  <si>
    <t>977 words</t>
  </si>
  <si>
    <t>excuser</t>
  </si>
  <si>
    <t>excusez-moi</t>
  </si>
  <si>
    <t>je viens chercher les enfants</t>
  </si>
  <si>
    <t>je vais d'abord vous demander comment vous êtes arrivés dans le quartier</t>
  </si>
  <si>
    <t>s'adresser</t>
  </si>
  <si>
    <t>je vais m'adresser peut-être à vous tout d'abord</t>
  </si>
  <si>
    <t>est-ce que vous y êtes née</t>
  </si>
  <si>
    <t>est-ce que vous y êtes venus pour travailler</t>
  </si>
  <si>
    <t>est-ce que vous y vivez</t>
  </si>
  <si>
    <t>je suis arrivée dans le quartier à l'âge de cinq ans</t>
  </si>
  <si>
    <t>donc ça fait déjà beaucoup d'années</t>
  </si>
  <si>
    <t>ça fait longtemps</t>
  </si>
  <si>
    <t>ben je suis née dans le huitième en fait</t>
  </si>
  <si>
    <t>ah vous êtes venue presque en voisine</t>
  </si>
  <si>
    <t>non en vrai j'habitais à Nxxx</t>
  </si>
  <si>
    <t>d'accord et donc ce sont vos parents qui ont déménagé déjà dans cette rue</t>
  </si>
  <si>
    <t>en fait il se trouvait qu'ils avaient un immeuble dans le quartier</t>
  </si>
  <si>
    <t>quand ils ont pu récupérer euh l'appartement on est venus à ce moment-là</t>
  </si>
  <si>
    <t>c'étaient des appartments loués</t>
  </si>
  <si>
    <t>la loi de euh quarante … huit c'est cela hein</t>
  </si>
  <si>
    <t>oui ça doit être</t>
  </si>
  <si>
    <t>oui c'est ça</t>
  </si>
  <si>
    <t>je pense oui</t>
  </si>
  <si>
    <t xml:space="preserve">je pense </t>
  </si>
  <si>
    <t>d'accord donc vous êtes vraiment une mémoire euh du quartier</t>
  </si>
  <si>
    <t>moi j'ai une mémoire récente du quartier</t>
  </si>
  <si>
    <t>puisque je suis ici depuis une quinzaine d'années maintenant</t>
  </si>
  <si>
    <t>nommer</t>
  </si>
  <si>
    <t>où j'ai été nommé directeur dans cet établissement</t>
  </si>
  <si>
    <t>mais vous y vivez</t>
  </si>
  <si>
    <t>et j'y vis</t>
  </si>
  <si>
    <t>donc vous êtes tous les deux à la fois au centre du quartier</t>
  </si>
  <si>
    <t>donc ce sont les deux côtés qui vont m'intéresser</t>
  </si>
  <si>
    <t>d'abord en termes de plaisir à y vivre</t>
  </si>
  <si>
    <t>proposer</t>
  </si>
  <si>
    <t>si on vous proposait de déménager euh vous accepteriez</t>
  </si>
  <si>
    <t>accepter</t>
  </si>
  <si>
    <t>ou pour rien au monde vous êtes heureux ici</t>
  </si>
  <si>
    <t>ça dépend pour aller où</t>
  </si>
  <si>
    <t>je suis très heureux ici</t>
  </si>
  <si>
    <t>étant logé sur place par les fonctions</t>
  </si>
  <si>
    <t xml:space="preserve">c'est vrai que je n'aspire qu'à une chose </t>
  </si>
  <si>
    <t>aspirer</t>
  </si>
  <si>
    <t>c'est pouvoir euh quand je ne serai plus en fonction ici continuer à vivre dans ce septième</t>
  </si>
  <si>
    <t>s'investir</t>
  </si>
  <si>
    <t>s'impliquer</t>
  </si>
  <si>
    <t>déplaire</t>
  </si>
  <si>
    <t>another person entering and explaining their presence</t>
  </si>
  <si>
    <t>interviewer setting up</t>
  </si>
  <si>
    <t>how did you come to live in the neighbourhood</t>
  </si>
  <si>
    <t>arrival in neighbourhood</t>
  </si>
  <si>
    <t>commentary on time</t>
  </si>
  <si>
    <t>birth</t>
  </si>
  <si>
    <t>previous living place</t>
  </si>
  <si>
    <t>reason for moving to current area</t>
  </si>
  <si>
    <t>description of appartments</t>
  </si>
  <si>
    <t>remembering date of a law</t>
  </si>
  <si>
    <t>agreement</t>
  </si>
  <si>
    <t>agreement w/date</t>
  </si>
  <si>
    <t>commentary on time spent in neighbourhood</t>
  </si>
  <si>
    <t>personal perspective on neighbourhood based on time spent there</t>
  </si>
  <si>
    <t>why they are there</t>
  </si>
  <si>
    <t>confirmation</t>
  </si>
  <si>
    <t>interviewer summarising</t>
  </si>
  <si>
    <t>do you like living here / would you move?</t>
  </si>
  <si>
    <t>response: it depends</t>
  </si>
  <si>
    <t>current aspirations</t>
  </si>
  <si>
    <t>PRES TOTAL</t>
  </si>
  <si>
    <t xml:space="preserve">VA TOTAL </t>
  </si>
  <si>
    <t>Total words in sample (files 1-10)</t>
  </si>
  <si>
    <t>Total verb tokens in sample (files 1-10)</t>
  </si>
  <si>
    <t>Verbs as % of sample</t>
  </si>
  <si>
    <t>Total tokens across full sample (10641 words)</t>
  </si>
  <si>
    <t>% verbs</t>
  </si>
  <si>
    <t>% sample</t>
  </si>
  <si>
    <t>"other" minus PRES</t>
  </si>
  <si>
    <t>inc. PRES</t>
  </si>
  <si>
    <t xml:space="preserve">HAB </t>
  </si>
  <si>
    <t>All categories separated</t>
  </si>
  <si>
    <t>VA categories separated</t>
  </si>
  <si>
    <t>PC + IMP separated</t>
  </si>
  <si>
    <t>VA vs. all other tokens</t>
  </si>
  <si>
    <t>Distribution of VA form-meaning mappings across total VA tokens</t>
  </si>
  <si>
    <t>% VA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</si>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</sst>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Border="1"/>
    <xf numFmtId="0" fontId="0" fillId="4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/>
    <xf numFmtId="0" fontId="1" fillId="5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distribution of verb tokens in corpus sample (n = 658)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F5-994D-BAB7-44865C28F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4F5-994D-BAB7-44865C28F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4F5-994D-BAB7-44865C28F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4F5-994D-BAB7-44865C28F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4F5-994D-BAB7-44865C28F7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4F5-994D-BAB7-44865C28F76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'01-05Analysis'!$J$5:$P$5</c:f>
              <c:strCache>
                <c:ptCount val="6"/>
                <c:pt idx="0">
                  <c:v>PC</c:v>
                </c:pt>
                <c:pt idx="1">
                  <c:v>IMP-HAB</c:v>
                </c:pt>
                <c:pt idx="2">
                  <c:v>IMP-CONT</c:v>
                </c:pt>
                <c:pt idx="3">
                  <c:v>IMP-PROG</c:v>
                </c:pt>
                <c:pt idx="4">
                  <c:v>PRES</c:v>
                </c:pt>
                <c:pt idx="5">
                  <c:v>Other</c:v>
                </c:pt>
              </c:strCache>
            </c:strRef>
          </c:cat>
          <c:val>
            <c:numRef>
              <c:f>'01-05Analysis'!$J$6:$P$6</c:f>
              <c:numCache>
                <c:formatCode>General</c:formatCode>
                <c:ptCount val="6"/>
                <c:pt idx="0">
                  <c:v>105</c:v>
                </c:pt>
                <c:pt idx="1">
                  <c:v>14</c:v>
                </c:pt>
                <c:pt idx="2">
                  <c:v>78</c:v>
                </c:pt>
                <c:pt idx="3">
                  <c:v>1</c:v>
                </c:pt>
                <c:pt idx="4">
                  <c:v>325</c:v>
                </c:pt>
                <c:pt idx="5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F5-994D-BAB7-44865C28F76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Frequency</a:t>
            </a:r>
            <a:r>
              <a:rPr lang="en-US" sz="1600" baseline="0"/>
              <a:t> d</a:t>
            </a:r>
            <a:r>
              <a:rPr lang="en-US" sz="1600"/>
              <a:t>istribution of form-meaning mappings in VA-expressing tokens (n = 198)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C3-8044-8F4E-4BC6B94DA2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C3-8044-8F4E-4BC6B94DA2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0C3-8044-8F4E-4BC6B94DA2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0C3-8044-8F4E-4BC6B94DA27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'01-05Analysis'!$J$5:$M$5</c:f>
              <c:strCache>
                <c:ptCount val="4"/>
                <c:pt idx="0">
                  <c:v>PC</c:v>
                </c:pt>
                <c:pt idx="1">
                  <c:v>IMP-HAB</c:v>
                </c:pt>
                <c:pt idx="2">
                  <c:v>IMP-CONT</c:v>
                </c:pt>
                <c:pt idx="3">
                  <c:v>IMP-PROG</c:v>
                </c:pt>
              </c:strCache>
            </c:strRef>
          </c:cat>
          <c:val>
            <c:numRef>
              <c:f>'01-05Analysis'!$J$6:$M$6</c:f>
              <c:numCache>
                <c:formatCode>General</c:formatCode>
                <c:ptCount val="4"/>
                <c:pt idx="0">
                  <c:v>105</c:v>
                </c:pt>
                <c:pt idx="1">
                  <c:v>14</c:v>
                </c:pt>
                <c:pt idx="2">
                  <c:v>78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C3-8044-8F4E-4BC6B94DA27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VA-expressing vs. non-VA-expressing tokens (total </a:t>
            </a:r>
            <a:r>
              <a:rPr lang="en-US" i="1"/>
              <a:t>n</a:t>
            </a:r>
            <a:r>
              <a:rPr lang="en-US" i="0"/>
              <a:t> = 658)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E0-AF45-AF0B-5E499CA83B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E0-AF45-AF0B-5E499CA83B8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'01-05Analysis'!$V$24:$W$24</c:f>
              <c:strCache>
                <c:ptCount val="2"/>
                <c:pt idx="0">
                  <c:v>VA </c:v>
                </c:pt>
                <c:pt idx="1">
                  <c:v>Non-VA</c:v>
                </c:pt>
              </c:strCache>
            </c:strRef>
          </c:cat>
          <c:val>
            <c:numRef>
              <c:f>'01-05Analysis'!$V$25:$W$25</c:f>
              <c:numCache>
                <c:formatCode>General</c:formatCode>
                <c:ptCount val="2"/>
                <c:pt idx="0">
                  <c:v>198</c:v>
                </c:pt>
                <c:pt idx="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E0-AF45-AF0B-5E499CA83B8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</a:t>
            </a:r>
            <a:r>
              <a:rPr lang="en-US" baseline="0"/>
              <a:t> distribution of verb tokens</a:t>
            </a:r>
          </a:p>
          <a:p>
            <a:pPr>
              <a:defRPr/>
            </a:pPr>
            <a:r>
              <a:rPr lang="en-US" baseline="0"/>
              <a:t> (</a:t>
            </a:r>
            <a:r>
              <a:rPr lang="en-US" i="1" baseline="0"/>
              <a:t>n</a:t>
            </a:r>
            <a:r>
              <a:rPr lang="en-US" i="0" baseline="0"/>
              <a:t> = 1145) in corpus sample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18-074E-8D3D-13E9199D91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18-074E-8D3D-13E9199D91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18-074E-8D3D-13E9199D91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318-074E-8D3D-13E9199D91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318-074E-8D3D-13E9199D91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318-074E-8D3D-13E9199D91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'01-10Analysis'!$J$19:$O$19</c:f>
              <c:strCache>
                <c:ptCount val="6"/>
                <c:pt idx="0">
                  <c:v>PC</c:v>
                </c:pt>
                <c:pt idx="1">
                  <c:v>HAB </c:v>
                </c:pt>
                <c:pt idx="2">
                  <c:v>CONT</c:v>
                </c:pt>
                <c:pt idx="3">
                  <c:v>PROG</c:v>
                </c:pt>
                <c:pt idx="4">
                  <c:v>PRES</c:v>
                </c:pt>
                <c:pt idx="5">
                  <c:v>OTHER</c:v>
                </c:pt>
              </c:strCache>
            </c:strRef>
          </c:cat>
          <c:val>
            <c:numRef>
              <c:f>'01-10Analysis'!$J$20:$O$20</c:f>
              <c:numCache>
                <c:formatCode>0.00%</c:formatCode>
                <c:ptCount val="6"/>
                <c:pt idx="0">
                  <c:v>0.18515283842794761</c:v>
                </c:pt>
                <c:pt idx="1">
                  <c:v>1.6593886462882096E-2</c:v>
                </c:pt>
                <c:pt idx="2">
                  <c:v>0.14235807860262009</c:v>
                </c:pt>
                <c:pt idx="3">
                  <c:v>5.2401746724890829E-3</c:v>
                </c:pt>
                <c:pt idx="4">
                  <c:v>0.41746724890829695</c:v>
                </c:pt>
                <c:pt idx="5">
                  <c:v>0.2331877729257642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18-074E-8D3D-13E9199D91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distribution</a:t>
            </a:r>
            <a:r>
              <a:rPr lang="en-US" baseline="0"/>
              <a:t> of verb tokens</a:t>
            </a:r>
          </a:p>
          <a:p>
            <a:pPr>
              <a:defRPr/>
            </a:pPr>
            <a:r>
              <a:rPr lang="en-US" baseline="0"/>
              <a:t> (</a:t>
            </a:r>
            <a:r>
              <a:rPr lang="en-US" i="1" baseline="0"/>
              <a:t>n</a:t>
            </a:r>
            <a:r>
              <a:rPr lang="en-US" i="0" baseline="0"/>
              <a:t> = 1145) in corpus sample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F6-6E46-A90B-F4E1454354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F6-6E46-A90B-F4E1454354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F6-6E46-A90B-F4E1454354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F6-6E46-A90B-F4E1454354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F6-6E46-A90B-F4E14543546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'01-10Analysis'!$J$41:$N$41</c:f>
              <c:strCache>
                <c:ptCount val="5"/>
                <c:pt idx="0">
                  <c:v>PC</c:v>
                </c:pt>
                <c:pt idx="1">
                  <c:v>HAB</c:v>
                </c:pt>
                <c:pt idx="2">
                  <c:v>CONT</c:v>
                </c:pt>
                <c:pt idx="3">
                  <c:v>PROG</c:v>
                </c:pt>
                <c:pt idx="4">
                  <c:v>OTHER</c:v>
                </c:pt>
              </c:strCache>
            </c:strRef>
          </c:cat>
          <c:val>
            <c:numRef>
              <c:f>'01-10Analysis'!$J$42:$N$42</c:f>
              <c:numCache>
                <c:formatCode>0.00%</c:formatCode>
                <c:ptCount val="5"/>
                <c:pt idx="0">
                  <c:v>0.18515283842794761</c:v>
                </c:pt>
                <c:pt idx="1">
                  <c:v>1.6593886462882096E-2</c:v>
                </c:pt>
                <c:pt idx="2">
                  <c:v>0.14235807860262009</c:v>
                </c:pt>
                <c:pt idx="3">
                  <c:v>5.2401746724890829E-3</c:v>
                </c:pt>
                <c:pt idx="4">
                  <c:v>0.6506550218340611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F6-6E46-A90B-F4E1454354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</a:t>
            </a:r>
            <a:r>
              <a:rPr lang="en-US" baseline="0"/>
              <a:t> distribution of verb tokens</a:t>
            </a:r>
          </a:p>
          <a:p>
            <a:pPr>
              <a:defRPr/>
            </a:pPr>
            <a:r>
              <a:rPr lang="en-US" baseline="0"/>
              <a:t>(</a:t>
            </a:r>
            <a:r>
              <a:rPr lang="en-US" i="1" baseline="0"/>
              <a:t>n</a:t>
            </a:r>
            <a:r>
              <a:rPr lang="en-US" i="0" baseline="0"/>
              <a:t> = 1145) in corpus sample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4E3-D74D-A67D-3D894C220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4E3-D74D-A67D-3D894C220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4E3-D74D-A67D-3D894C220CD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'01-10Analysis'!$J$62:$L$62</c:f>
              <c:strCache>
                <c:ptCount val="3"/>
                <c:pt idx="0">
                  <c:v>PC</c:v>
                </c:pt>
                <c:pt idx="1">
                  <c:v>IMP</c:v>
                </c:pt>
                <c:pt idx="2">
                  <c:v>OTHER</c:v>
                </c:pt>
              </c:strCache>
            </c:strRef>
          </c:cat>
          <c:val>
            <c:numRef>
              <c:f>'01-10Analysis'!$J$63:$L$63</c:f>
              <c:numCache>
                <c:formatCode>0.00%</c:formatCode>
                <c:ptCount val="3"/>
                <c:pt idx="0">
                  <c:v>0.18515283842794761</c:v>
                </c:pt>
                <c:pt idx="1">
                  <c:v>0.16419213973799127</c:v>
                </c:pt>
                <c:pt idx="2">
                  <c:v>0.6506550218340611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E3-D74D-A67D-3D894C220CD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</a:t>
            </a:r>
            <a:r>
              <a:rPr lang="en-US" baseline="0"/>
              <a:t> distribution of verb tokens </a:t>
            </a:r>
          </a:p>
          <a:p>
            <a:pPr>
              <a:defRPr/>
            </a:pPr>
            <a:r>
              <a:rPr lang="en-US" baseline="0"/>
              <a:t>(</a:t>
            </a:r>
            <a:r>
              <a:rPr lang="en-US" i="1" baseline="0"/>
              <a:t>n</a:t>
            </a:r>
            <a:r>
              <a:rPr lang="en-US" i="0" baseline="0"/>
              <a:t> = 1145) in corpus sample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B9-1A41-877B-804108E31C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B9-1A41-877B-804108E31CF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'01-10Analysis'!$J$85:$K$85</c:f>
              <c:strCache>
                <c:ptCount val="2"/>
                <c:pt idx="0">
                  <c:v>VA</c:v>
                </c:pt>
                <c:pt idx="1">
                  <c:v>OTHER</c:v>
                </c:pt>
              </c:strCache>
            </c:strRef>
          </c:cat>
          <c:val>
            <c:numRef>
              <c:f>'01-10Analysis'!$J$86:$K$86</c:f>
              <c:numCache>
                <c:formatCode>0.00%</c:formatCode>
                <c:ptCount val="2"/>
                <c:pt idx="0">
                  <c:v>0.34934497816593885</c:v>
                </c:pt>
                <c:pt idx="1">
                  <c:v>0.6506550218340611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B9-1A41-877B-804108E31CF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distribution of VA form-meaning mappings across total VA tokens (n = 400)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2D-CE4B-B792-B093FAD450C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2D-CE4B-B792-B093FAD450C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42D-CE4B-B792-B093FAD450C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2D-CE4B-B792-B093FAD450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'01-10Analysis'!$U$7:$X$7</c:f>
              <c:strCache>
                <c:ptCount val="4"/>
                <c:pt idx="0">
                  <c:v>Perfective</c:v>
                </c:pt>
                <c:pt idx="1">
                  <c:v>Habitual</c:v>
                </c:pt>
                <c:pt idx="2">
                  <c:v>Continuous</c:v>
                </c:pt>
                <c:pt idx="3">
                  <c:v>Progressive</c:v>
                </c:pt>
              </c:strCache>
            </c:strRef>
          </c:cat>
          <c:val>
            <c:numRef>
              <c:f>'01-10Analysis'!$U$8:$X$8</c:f>
              <c:numCache>
                <c:formatCode>0.00%</c:formatCode>
                <c:ptCount val="4"/>
                <c:pt idx="0">
                  <c:v>0.53</c:v>
                </c:pt>
                <c:pt idx="1">
                  <c:v>4.7500000000000001E-2</c:v>
                </c:pt>
                <c:pt idx="2">
                  <c:v>0.40749999999999997</c:v>
                </c:pt>
                <c:pt idx="3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2D-CE4B-B792-B093FAD450C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6</xdr:row>
      <xdr:rowOff>196850</xdr:rowOff>
    </xdr:from>
    <xdr:to>
      <xdr:col>17</xdr:col>
      <xdr:colOff>996950</xdr:colOff>
      <xdr:row>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82550</xdr:colOff>
      <xdr:row>22</xdr:row>
      <xdr:rowOff>6350</xdr:rowOff>
    </xdr:from>
    <xdr:to>
      <xdr:col>20</xdr:col>
      <xdr:colOff>457200</xdr:colOff>
      <xdr:row>37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349250</xdr:colOff>
      <xdr:row>6</xdr:row>
      <xdr:rowOff>107950</xdr:rowOff>
    </xdr:from>
    <xdr:to>
      <xdr:col>23</xdr:col>
      <xdr:colOff>463550</xdr:colOff>
      <xdr:row>20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812800</xdr:colOff>
      <xdr:row>22</xdr:row>
      <xdr:rowOff>6350</xdr:rowOff>
    </xdr:from>
    <xdr:to>
      <xdr:col>14</xdr:col>
      <xdr:colOff>50800</xdr:colOff>
      <xdr:row>38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806450</xdr:colOff>
      <xdr:row>43</xdr:row>
      <xdr:rowOff>196850</xdr:rowOff>
    </xdr:from>
    <xdr:to>
      <xdr:col>14</xdr:col>
      <xdr:colOff>0</xdr:colOff>
      <xdr:row>59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6350</xdr:colOff>
      <xdr:row>65</xdr:row>
      <xdr:rowOff>196850</xdr:rowOff>
    </xdr:from>
    <xdr:to>
      <xdr:col>14</xdr:col>
      <xdr:colOff>177800</xdr:colOff>
      <xdr:row>81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819150</xdr:colOff>
      <xdr:row>87</xdr:row>
      <xdr:rowOff>31750</xdr:rowOff>
    </xdr:from>
    <xdr:to>
      <xdr:col>14</xdr:col>
      <xdr:colOff>368300</xdr:colOff>
      <xdr:row>104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254000</xdr:colOff>
      <xdr:row>8</xdr:row>
      <xdr:rowOff>196850</xdr:rowOff>
    </xdr:from>
    <xdr:to>
      <xdr:col>25</xdr:col>
      <xdr:colOff>177800</xdr:colOff>
      <xdr:row>26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activeCell="G21" sqref="G21"/>
    </sheetView>
  </sheetViews>
  <sheetFormatPr baseColWidth="10" defaultRowHeight="16" x14ac:dyDescent="0.2"/>
  <cols>
    <col min="5" max="5" width="10.83203125" style="1"/>
  </cols>
  <sheetData>
    <row r="1" spans="1:13" x14ac:dyDescent="0.2">
      <c r="A1" t="s">
        <v>0</v>
      </c>
      <c r="E1" s="2" t="s">
        <v>22</v>
      </c>
    </row>
    <row r="2" spans="1:13" x14ac:dyDescent="0.2">
      <c r="A2" t="s">
        <v>1</v>
      </c>
    </row>
    <row r="3" spans="1:13" x14ac:dyDescent="0.2">
      <c r="A3" s="1" t="s">
        <v>2</v>
      </c>
      <c r="B3" s="1" t="s">
        <v>3</v>
      </c>
      <c r="C3" s="1" t="s">
        <v>21</v>
      </c>
      <c r="D3" s="1" t="s">
        <v>435</v>
      </c>
      <c r="E3" s="1" t="s">
        <v>16</v>
      </c>
      <c r="F3" s="1" t="s">
        <v>15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14</v>
      </c>
      <c r="L3" s="1"/>
      <c r="M3" s="1"/>
    </row>
    <row r="4" spans="1:13" x14ac:dyDescent="0.2">
      <c r="A4" s="2">
        <v>5</v>
      </c>
      <c r="B4" t="s">
        <v>4</v>
      </c>
      <c r="C4" s="3"/>
      <c r="D4" s="3"/>
    </row>
    <row r="5" spans="1:13" x14ac:dyDescent="0.2">
      <c r="A5">
        <v>27</v>
      </c>
      <c r="B5" t="s">
        <v>5</v>
      </c>
      <c r="C5" s="3"/>
      <c r="D5" s="3"/>
    </row>
    <row r="6" spans="1:13" x14ac:dyDescent="0.2">
      <c r="A6">
        <v>11</v>
      </c>
      <c r="B6" t="s">
        <v>6</v>
      </c>
      <c r="C6" s="3"/>
      <c r="D6" s="3"/>
    </row>
    <row r="7" spans="1:13" x14ac:dyDescent="0.2">
      <c r="A7">
        <v>33</v>
      </c>
      <c r="B7" t="s">
        <v>7</v>
      </c>
      <c r="C7" s="3"/>
      <c r="D7" s="3"/>
    </row>
    <row r="8" spans="1:13" x14ac:dyDescent="0.2">
      <c r="A8">
        <v>1</v>
      </c>
      <c r="B8" t="s">
        <v>8</v>
      </c>
      <c r="C8" s="3"/>
      <c r="D8" s="3"/>
    </row>
    <row r="9" spans="1:13" x14ac:dyDescent="0.2">
      <c r="A9">
        <v>24</v>
      </c>
      <c r="B9" t="s">
        <v>9</v>
      </c>
      <c r="C9" s="3"/>
      <c r="D9" s="3"/>
    </row>
    <row r="10" spans="1:13" x14ac:dyDescent="0.2">
      <c r="A10">
        <v>16</v>
      </c>
      <c r="B10" t="s">
        <v>10</v>
      </c>
      <c r="C10" s="3"/>
      <c r="D10" s="3"/>
    </row>
    <row r="11" spans="1:13" x14ac:dyDescent="0.2">
      <c r="A11">
        <v>36</v>
      </c>
      <c r="B11" t="s">
        <v>11</v>
      </c>
      <c r="C11" s="3"/>
      <c r="D11" s="3"/>
    </row>
    <row r="12" spans="1:13" x14ac:dyDescent="0.2">
      <c r="A12">
        <v>39</v>
      </c>
      <c r="B12" t="s">
        <v>12</v>
      </c>
      <c r="C12" s="3"/>
      <c r="D12" s="3"/>
    </row>
    <row r="13" spans="1:13" x14ac:dyDescent="0.2">
      <c r="A13" s="4">
        <v>8</v>
      </c>
      <c r="B13" t="s">
        <v>13</v>
      </c>
      <c r="C13" s="3"/>
      <c r="D13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0"/>
  <sheetViews>
    <sheetView workbookViewId="0">
      <selection activeCell="H109" sqref="H109"/>
    </sheetView>
  </sheetViews>
  <sheetFormatPr baseColWidth="10" defaultRowHeight="16" x14ac:dyDescent="0.2"/>
  <cols>
    <col min="1" max="1" width="12.6640625" bestFit="1" customWidth="1"/>
    <col min="2" max="2" width="13.5" bestFit="1" customWidth="1"/>
    <col min="6" max="6" width="12.33203125" bestFit="1" customWidth="1"/>
    <col min="7" max="7" width="12.5" bestFit="1" customWidth="1"/>
    <col min="8" max="8" width="71" bestFit="1" customWidth="1"/>
    <col min="9" max="9" width="56.83203125" bestFit="1" customWidth="1"/>
  </cols>
  <sheetData>
    <row r="1" spans="1:9" x14ac:dyDescent="0.2">
      <c r="A1" t="s">
        <v>10</v>
      </c>
      <c r="B1" t="s">
        <v>617</v>
      </c>
    </row>
    <row r="3" spans="1:9" x14ac:dyDescent="0.2">
      <c r="B3" t="s">
        <v>265</v>
      </c>
      <c r="C3" s="19" t="s">
        <v>266</v>
      </c>
      <c r="D3" s="19"/>
      <c r="E3" s="19"/>
      <c r="H3" s="19" t="s">
        <v>207</v>
      </c>
      <c r="I3" s="19"/>
    </row>
    <row r="4" spans="1:9" x14ac:dyDescent="0.2">
      <c r="A4" t="s">
        <v>26</v>
      </c>
      <c r="B4" t="s">
        <v>267</v>
      </c>
      <c r="C4" t="s">
        <v>524</v>
      </c>
      <c r="D4" t="s">
        <v>525</v>
      </c>
      <c r="E4" t="s">
        <v>526</v>
      </c>
      <c r="F4" t="s">
        <v>527</v>
      </c>
      <c r="G4" t="s">
        <v>528</v>
      </c>
      <c r="H4" s="15" t="s">
        <v>90</v>
      </c>
      <c r="I4" s="15" t="s">
        <v>91</v>
      </c>
    </row>
    <row r="5" spans="1:9" x14ac:dyDescent="0.2">
      <c r="A5" t="s">
        <v>95</v>
      </c>
      <c r="F5">
        <v>1</v>
      </c>
      <c r="G5" t="s">
        <v>186</v>
      </c>
      <c r="H5" t="s">
        <v>618</v>
      </c>
      <c r="I5" t="s">
        <v>670</v>
      </c>
    </row>
    <row r="6" spans="1:9" x14ac:dyDescent="0.2">
      <c r="A6" t="s">
        <v>41</v>
      </c>
      <c r="B6">
        <v>1</v>
      </c>
      <c r="H6" t="s">
        <v>619</v>
      </c>
    </row>
    <row r="7" spans="1:9" x14ac:dyDescent="0.2">
      <c r="A7" t="s">
        <v>89</v>
      </c>
      <c r="F7">
        <v>1</v>
      </c>
      <c r="G7" t="s">
        <v>36</v>
      </c>
      <c r="H7" t="s">
        <v>620</v>
      </c>
    </row>
    <row r="8" spans="1:9" x14ac:dyDescent="0.2">
      <c r="A8" t="s">
        <v>374</v>
      </c>
      <c r="B8">
        <v>1</v>
      </c>
      <c r="H8" t="s">
        <v>621</v>
      </c>
    </row>
    <row r="9" spans="1:9" x14ac:dyDescent="0.2">
      <c r="A9" t="s">
        <v>165</v>
      </c>
      <c r="F9">
        <v>1</v>
      </c>
      <c r="G9" t="s">
        <v>623</v>
      </c>
      <c r="H9" t="s">
        <v>622</v>
      </c>
    </row>
    <row r="10" spans="1:9" x14ac:dyDescent="0.2">
      <c r="A10" t="s">
        <v>165</v>
      </c>
      <c r="B10">
        <v>1</v>
      </c>
      <c r="H10" t="s">
        <v>624</v>
      </c>
      <c r="I10" t="s">
        <v>671</v>
      </c>
    </row>
    <row r="11" spans="1:9" x14ac:dyDescent="0.2">
      <c r="A11" t="s">
        <v>40</v>
      </c>
      <c r="D11">
        <v>1</v>
      </c>
      <c r="H11" t="s">
        <v>625</v>
      </c>
    </row>
    <row r="12" spans="1:9" x14ac:dyDescent="0.2">
      <c r="A12" t="s">
        <v>374</v>
      </c>
      <c r="B12">
        <v>1</v>
      </c>
      <c r="H12" t="s">
        <v>626</v>
      </c>
    </row>
    <row r="13" spans="1:9" x14ac:dyDescent="0.2">
      <c r="A13" t="s">
        <v>194</v>
      </c>
      <c r="B13">
        <v>1</v>
      </c>
      <c r="H13" t="s">
        <v>627</v>
      </c>
    </row>
    <row r="14" spans="1:9" x14ac:dyDescent="0.2">
      <c r="A14" t="s">
        <v>48</v>
      </c>
      <c r="D14">
        <v>1</v>
      </c>
      <c r="H14" t="s">
        <v>628</v>
      </c>
      <c r="I14" t="s">
        <v>672</v>
      </c>
    </row>
    <row r="15" spans="1:9" x14ac:dyDescent="0.2">
      <c r="A15" t="s">
        <v>374</v>
      </c>
      <c r="F15">
        <v>1</v>
      </c>
      <c r="G15" t="s">
        <v>64</v>
      </c>
      <c r="H15" t="s">
        <v>628</v>
      </c>
    </row>
    <row r="16" spans="1:9" x14ac:dyDescent="0.2">
      <c r="A16" t="s">
        <v>194</v>
      </c>
      <c r="B16">
        <v>1</v>
      </c>
      <c r="H16" t="s">
        <v>629</v>
      </c>
    </row>
    <row r="17" spans="1:9" x14ac:dyDescent="0.2">
      <c r="A17" t="s">
        <v>568</v>
      </c>
      <c r="F17">
        <v>1</v>
      </c>
      <c r="G17" t="s">
        <v>36</v>
      </c>
      <c r="H17" t="s">
        <v>630</v>
      </c>
    </row>
    <row r="18" spans="1:9" x14ac:dyDescent="0.2">
      <c r="A18" t="s">
        <v>40</v>
      </c>
      <c r="D18">
        <v>1</v>
      </c>
      <c r="H18" t="s">
        <v>630</v>
      </c>
    </row>
    <row r="19" spans="1:9" x14ac:dyDescent="0.2">
      <c r="A19" t="s">
        <v>167</v>
      </c>
      <c r="B19">
        <v>1</v>
      </c>
      <c r="H19" t="s">
        <v>631</v>
      </c>
    </row>
    <row r="20" spans="1:9" x14ac:dyDescent="0.2">
      <c r="A20" t="s">
        <v>182</v>
      </c>
      <c r="D20">
        <v>1</v>
      </c>
      <c r="H20" t="s">
        <v>632</v>
      </c>
    </row>
    <row r="21" spans="1:9" x14ac:dyDescent="0.2">
      <c r="A21" t="s">
        <v>167</v>
      </c>
      <c r="F21">
        <v>1</v>
      </c>
      <c r="G21" t="s">
        <v>64</v>
      </c>
      <c r="H21" t="s">
        <v>632</v>
      </c>
    </row>
    <row r="22" spans="1:9" x14ac:dyDescent="0.2">
      <c r="A22" t="s">
        <v>48</v>
      </c>
      <c r="D22">
        <v>1</v>
      </c>
      <c r="H22" t="s">
        <v>633</v>
      </c>
    </row>
    <row r="23" spans="1:9" x14ac:dyDescent="0.2">
      <c r="A23" t="s">
        <v>634</v>
      </c>
      <c r="F23">
        <v>1</v>
      </c>
      <c r="G23" t="s">
        <v>64</v>
      </c>
      <c r="H23" t="s">
        <v>633</v>
      </c>
    </row>
    <row r="24" spans="1:9" x14ac:dyDescent="0.2">
      <c r="A24" t="s">
        <v>194</v>
      </c>
      <c r="B24">
        <v>1</v>
      </c>
      <c r="H24" t="s">
        <v>635</v>
      </c>
    </row>
    <row r="25" spans="1:9" x14ac:dyDescent="0.2">
      <c r="A25" t="s">
        <v>40</v>
      </c>
      <c r="D25">
        <v>1</v>
      </c>
      <c r="H25" t="s">
        <v>636</v>
      </c>
      <c r="I25" t="s">
        <v>673</v>
      </c>
    </row>
    <row r="26" spans="1:9" x14ac:dyDescent="0.2">
      <c r="A26" t="s">
        <v>56</v>
      </c>
      <c r="E26">
        <v>1</v>
      </c>
      <c r="H26" t="s">
        <v>636</v>
      </c>
    </row>
    <row r="27" spans="1:9" x14ac:dyDescent="0.2">
      <c r="A27" t="s">
        <v>202</v>
      </c>
      <c r="B27">
        <v>1</v>
      </c>
      <c r="H27" t="s">
        <v>637</v>
      </c>
    </row>
    <row r="28" spans="1:9" x14ac:dyDescent="0.2">
      <c r="A28" t="s">
        <v>361</v>
      </c>
      <c r="F28">
        <v>1</v>
      </c>
      <c r="G28" t="s">
        <v>64</v>
      </c>
      <c r="H28" t="s">
        <v>637</v>
      </c>
    </row>
    <row r="29" spans="1:9" x14ac:dyDescent="0.2">
      <c r="A29" t="s">
        <v>40</v>
      </c>
      <c r="B29">
        <v>1</v>
      </c>
      <c r="H29" t="s">
        <v>638</v>
      </c>
    </row>
    <row r="30" spans="1:9" x14ac:dyDescent="0.2">
      <c r="A30" t="s">
        <v>48</v>
      </c>
      <c r="B30">
        <v>1</v>
      </c>
      <c r="H30" t="s">
        <v>639</v>
      </c>
    </row>
    <row r="31" spans="1:9" x14ac:dyDescent="0.2">
      <c r="A31" t="s">
        <v>640</v>
      </c>
      <c r="F31">
        <v>1</v>
      </c>
      <c r="G31" t="s">
        <v>64</v>
      </c>
      <c r="H31" t="s">
        <v>639</v>
      </c>
    </row>
    <row r="32" spans="1:9" x14ac:dyDescent="0.2">
      <c r="A32" t="s">
        <v>40</v>
      </c>
      <c r="F32">
        <v>1</v>
      </c>
      <c r="G32" t="s">
        <v>36</v>
      </c>
      <c r="H32" t="s">
        <v>641</v>
      </c>
    </row>
    <row r="33" spans="1:9" x14ac:dyDescent="0.2">
      <c r="A33" t="s">
        <v>568</v>
      </c>
      <c r="F33">
        <v>1</v>
      </c>
      <c r="G33" t="s">
        <v>36</v>
      </c>
      <c r="H33" t="s">
        <v>642</v>
      </c>
      <c r="I33" t="s">
        <v>674</v>
      </c>
    </row>
    <row r="34" spans="1:9" x14ac:dyDescent="0.2">
      <c r="A34" t="s">
        <v>174</v>
      </c>
      <c r="F34">
        <v>1</v>
      </c>
      <c r="G34" t="s">
        <v>36</v>
      </c>
      <c r="H34" t="s">
        <v>643</v>
      </c>
    </row>
    <row r="35" spans="1:9" x14ac:dyDescent="0.2">
      <c r="A35" t="s">
        <v>40</v>
      </c>
      <c r="F35">
        <v>1</v>
      </c>
      <c r="G35" t="s">
        <v>644</v>
      </c>
      <c r="H35" t="s">
        <v>645</v>
      </c>
    </row>
    <row r="36" spans="1:9" x14ac:dyDescent="0.2">
      <c r="A36" t="s">
        <v>40</v>
      </c>
      <c r="F36">
        <v>1</v>
      </c>
      <c r="G36" t="s">
        <v>36</v>
      </c>
      <c r="H36" t="s">
        <v>646</v>
      </c>
    </row>
    <row r="37" spans="1:9" x14ac:dyDescent="0.2">
      <c r="A37" t="s">
        <v>40</v>
      </c>
      <c r="F37">
        <v>1</v>
      </c>
      <c r="G37" t="s">
        <v>36</v>
      </c>
      <c r="H37" t="s">
        <v>647</v>
      </c>
    </row>
    <row r="38" spans="1:9" x14ac:dyDescent="0.2">
      <c r="A38" t="s">
        <v>40</v>
      </c>
      <c r="F38">
        <v>1</v>
      </c>
      <c r="G38" t="s">
        <v>36</v>
      </c>
      <c r="H38" t="s">
        <v>648</v>
      </c>
    </row>
    <row r="39" spans="1:9" x14ac:dyDescent="0.2">
      <c r="A39" t="s">
        <v>40</v>
      </c>
      <c r="F39">
        <v>1</v>
      </c>
      <c r="G39" t="s">
        <v>36</v>
      </c>
      <c r="H39" t="s">
        <v>649</v>
      </c>
    </row>
    <row r="40" spans="1:9" x14ac:dyDescent="0.2">
      <c r="A40" t="s">
        <v>40</v>
      </c>
      <c r="F40">
        <v>1</v>
      </c>
      <c r="G40" t="s">
        <v>36</v>
      </c>
      <c r="H40" t="s">
        <v>650</v>
      </c>
    </row>
    <row r="41" spans="1:9" x14ac:dyDescent="0.2">
      <c r="A41" t="s">
        <v>40</v>
      </c>
      <c r="D41">
        <v>1</v>
      </c>
      <c r="H41" t="s">
        <v>651</v>
      </c>
    </row>
    <row r="42" spans="1:9" x14ac:dyDescent="0.2">
      <c r="A42" t="s">
        <v>40</v>
      </c>
      <c r="D42">
        <v>1</v>
      </c>
      <c r="H42" t="s">
        <v>651</v>
      </c>
    </row>
    <row r="43" spans="1:9" x14ac:dyDescent="0.2">
      <c r="A43" t="s">
        <v>40</v>
      </c>
      <c r="D43">
        <v>1</v>
      </c>
      <c r="H43" t="s">
        <v>652</v>
      </c>
    </row>
    <row r="44" spans="1:9" x14ac:dyDescent="0.2">
      <c r="A44" t="s">
        <v>58</v>
      </c>
      <c r="F44">
        <v>1</v>
      </c>
      <c r="G44" t="s">
        <v>37</v>
      </c>
      <c r="H44" t="s">
        <v>652</v>
      </c>
    </row>
    <row r="45" spans="1:9" x14ac:dyDescent="0.2">
      <c r="A45" t="s">
        <v>40</v>
      </c>
      <c r="F45">
        <v>1</v>
      </c>
      <c r="G45" t="s">
        <v>36</v>
      </c>
      <c r="H45" t="s">
        <v>653</v>
      </c>
    </row>
    <row r="46" spans="1:9" x14ac:dyDescent="0.2">
      <c r="A46" t="s">
        <v>48</v>
      </c>
      <c r="F46">
        <v>1</v>
      </c>
      <c r="G46" t="s">
        <v>36</v>
      </c>
      <c r="H46" t="s">
        <v>654</v>
      </c>
    </row>
    <row r="47" spans="1:9" x14ac:dyDescent="0.2">
      <c r="A47" t="s">
        <v>49</v>
      </c>
      <c r="F47">
        <v>1</v>
      </c>
      <c r="G47" t="s">
        <v>50</v>
      </c>
      <c r="H47" t="s">
        <v>655</v>
      </c>
    </row>
    <row r="48" spans="1:9" x14ac:dyDescent="0.2">
      <c r="A48" t="s">
        <v>40</v>
      </c>
      <c r="F48">
        <v>1</v>
      </c>
      <c r="G48" t="s">
        <v>36</v>
      </c>
      <c r="H48" t="s">
        <v>656</v>
      </c>
    </row>
    <row r="49" spans="1:9" x14ac:dyDescent="0.2">
      <c r="A49" t="s">
        <v>182</v>
      </c>
      <c r="F49">
        <v>1</v>
      </c>
      <c r="G49" t="s">
        <v>36</v>
      </c>
      <c r="H49" t="s">
        <v>656</v>
      </c>
    </row>
    <row r="50" spans="1:9" x14ac:dyDescent="0.2">
      <c r="A50" t="s">
        <v>165</v>
      </c>
      <c r="F50">
        <v>1</v>
      </c>
      <c r="G50" t="s">
        <v>64</v>
      </c>
      <c r="H50" t="s">
        <v>656</v>
      </c>
    </row>
    <row r="51" spans="1:9" x14ac:dyDescent="0.2">
      <c r="A51" t="s">
        <v>49</v>
      </c>
      <c r="F51">
        <v>1</v>
      </c>
      <c r="G51" t="s">
        <v>657</v>
      </c>
      <c r="H51" t="s">
        <v>658</v>
      </c>
      <c r="I51" t="s">
        <v>675</v>
      </c>
    </row>
    <row r="52" spans="1:9" x14ac:dyDescent="0.2">
      <c r="A52" t="s">
        <v>165</v>
      </c>
      <c r="F52">
        <v>1</v>
      </c>
      <c r="G52" t="s">
        <v>623</v>
      </c>
      <c r="H52" t="s">
        <v>658</v>
      </c>
    </row>
    <row r="53" spans="1:9" x14ac:dyDescent="0.2">
      <c r="A53" t="s">
        <v>49</v>
      </c>
      <c r="F53">
        <v>1</v>
      </c>
      <c r="G53" t="s">
        <v>657</v>
      </c>
      <c r="H53" t="s">
        <v>659</v>
      </c>
    </row>
    <row r="54" spans="1:9" x14ac:dyDescent="0.2">
      <c r="A54" t="s">
        <v>48</v>
      </c>
      <c r="F54">
        <v>1</v>
      </c>
      <c r="G54" t="s">
        <v>36</v>
      </c>
      <c r="H54" t="s">
        <v>659</v>
      </c>
    </row>
    <row r="55" spans="1:9" x14ac:dyDescent="0.2">
      <c r="A55" s="8" t="s">
        <v>40</v>
      </c>
      <c r="B55" s="8">
        <v>1</v>
      </c>
      <c r="C55" s="8"/>
      <c r="D55" s="8"/>
      <c r="E55" s="8"/>
      <c r="F55" s="8"/>
      <c r="G55" s="8"/>
      <c r="H55" s="8" t="s">
        <v>660</v>
      </c>
      <c r="I55" s="8"/>
    </row>
    <row r="56" spans="1:9" x14ac:dyDescent="0.2">
      <c r="A56" s="16" t="s">
        <v>197</v>
      </c>
      <c r="B56">
        <v>1</v>
      </c>
    </row>
    <row r="57" spans="1:9" x14ac:dyDescent="0.2">
      <c r="A57" s="16" t="s">
        <v>661</v>
      </c>
      <c r="D57">
        <v>1</v>
      </c>
    </row>
    <row r="58" spans="1:9" x14ac:dyDescent="0.2">
      <c r="A58" s="16" t="s">
        <v>48</v>
      </c>
      <c r="F58">
        <v>1</v>
      </c>
      <c r="G58" t="s">
        <v>50</v>
      </c>
    </row>
    <row r="59" spans="1:9" x14ac:dyDescent="0.2">
      <c r="A59" s="16" t="s">
        <v>48</v>
      </c>
      <c r="B59">
        <v>1</v>
      </c>
    </row>
    <row r="60" spans="1:9" x14ac:dyDescent="0.2">
      <c r="A60" s="16" t="s">
        <v>361</v>
      </c>
      <c r="F60">
        <v>1</v>
      </c>
      <c r="G60" t="s">
        <v>64</v>
      </c>
    </row>
    <row r="61" spans="1:9" x14ac:dyDescent="0.2">
      <c r="A61" s="16" t="s">
        <v>40</v>
      </c>
      <c r="F61">
        <v>1</v>
      </c>
      <c r="G61" t="s">
        <v>36</v>
      </c>
    </row>
    <row r="62" spans="1:9" x14ac:dyDescent="0.2">
      <c r="A62" s="16" t="s">
        <v>40</v>
      </c>
      <c r="F62">
        <v>1</v>
      </c>
      <c r="G62" t="s">
        <v>36</v>
      </c>
    </row>
    <row r="63" spans="1:9" x14ac:dyDescent="0.2">
      <c r="A63" s="16" t="s">
        <v>204</v>
      </c>
      <c r="F63">
        <v>1</v>
      </c>
      <c r="G63" t="s">
        <v>36</v>
      </c>
    </row>
    <row r="64" spans="1:9" x14ac:dyDescent="0.2">
      <c r="A64" s="16" t="s">
        <v>378</v>
      </c>
      <c r="B64">
        <v>1</v>
      </c>
    </row>
    <row r="65" spans="1:7" x14ac:dyDescent="0.2">
      <c r="A65" s="16" t="s">
        <v>662</v>
      </c>
      <c r="B65">
        <v>1</v>
      </c>
    </row>
    <row r="66" spans="1:7" x14ac:dyDescent="0.2">
      <c r="A66" s="16" t="s">
        <v>664</v>
      </c>
      <c r="F66">
        <v>1</v>
      </c>
      <c r="G66" t="s">
        <v>50</v>
      </c>
    </row>
    <row r="67" spans="1:7" x14ac:dyDescent="0.2">
      <c r="A67" s="16" t="s">
        <v>278</v>
      </c>
      <c r="F67">
        <v>1</v>
      </c>
      <c r="G67" t="s">
        <v>64</v>
      </c>
    </row>
    <row r="68" spans="1:7" x14ac:dyDescent="0.2">
      <c r="A68" s="16" t="s">
        <v>58</v>
      </c>
      <c r="F68">
        <v>1</v>
      </c>
      <c r="G68" t="s">
        <v>36</v>
      </c>
    </row>
    <row r="69" spans="1:7" x14ac:dyDescent="0.2">
      <c r="A69" s="16" t="s">
        <v>58</v>
      </c>
      <c r="F69">
        <v>1</v>
      </c>
      <c r="G69" t="s">
        <v>36</v>
      </c>
    </row>
    <row r="70" spans="1:7" x14ac:dyDescent="0.2">
      <c r="A70" s="16" t="s">
        <v>40</v>
      </c>
      <c r="F70">
        <v>1</v>
      </c>
      <c r="G70" t="s">
        <v>36</v>
      </c>
    </row>
    <row r="71" spans="1:7" x14ac:dyDescent="0.2">
      <c r="A71" s="16" t="s">
        <v>48</v>
      </c>
      <c r="D71">
        <v>1</v>
      </c>
    </row>
    <row r="72" spans="1:7" x14ac:dyDescent="0.2">
      <c r="A72" s="16" t="s">
        <v>40</v>
      </c>
      <c r="F72">
        <v>1</v>
      </c>
      <c r="G72" t="s">
        <v>36</v>
      </c>
    </row>
    <row r="73" spans="1:7" x14ac:dyDescent="0.2">
      <c r="A73" s="16" t="s">
        <v>48</v>
      </c>
      <c r="F73">
        <v>1</v>
      </c>
      <c r="G73" t="s">
        <v>36</v>
      </c>
    </row>
    <row r="74" spans="1:7" x14ac:dyDescent="0.2">
      <c r="A74" s="16" t="s">
        <v>665</v>
      </c>
      <c r="F74">
        <v>1</v>
      </c>
      <c r="G74" t="s">
        <v>64</v>
      </c>
    </row>
    <row r="75" spans="1:7" x14ac:dyDescent="0.2">
      <c r="A75" s="16" t="s">
        <v>73</v>
      </c>
      <c r="F75">
        <v>1</v>
      </c>
      <c r="G75" t="s">
        <v>64</v>
      </c>
    </row>
    <row r="76" spans="1:7" x14ac:dyDescent="0.2">
      <c r="A76" s="16" t="s">
        <v>40</v>
      </c>
      <c r="F76">
        <v>1</v>
      </c>
      <c r="G76" t="s">
        <v>36</v>
      </c>
    </row>
    <row r="77" spans="1:7" x14ac:dyDescent="0.2">
      <c r="A77" s="16" t="s">
        <v>40</v>
      </c>
      <c r="F77">
        <v>1</v>
      </c>
      <c r="G77" t="s">
        <v>36</v>
      </c>
    </row>
    <row r="78" spans="1:7" x14ac:dyDescent="0.2">
      <c r="A78" s="16" t="s">
        <v>165</v>
      </c>
      <c r="F78">
        <v>1</v>
      </c>
      <c r="G78" t="s">
        <v>36</v>
      </c>
    </row>
    <row r="79" spans="1:7" x14ac:dyDescent="0.2">
      <c r="A79" s="16" t="s">
        <v>165</v>
      </c>
      <c r="F79">
        <v>1</v>
      </c>
      <c r="G79" t="s">
        <v>36</v>
      </c>
    </row>
    <row r="80" spans="1:7" x14ac:dyDescent="0.2">
      <c r="A80" s="16" t="s">
        <v>666</v>
      </c>
      <c r="B80">
        <v>1</v>
      </c>
    </row>
    <row r="81" spans="1:7" x14ac:dyDescent="0.2">
      <c r="A81" s="16" t="s">
        <v>40</v>
      </c>
      <c r="F81">
        <v>1</v>
      </c>
      <c r="G81" t="s">
        <v>36</v>
      </c>
    </row>
    <row r="82" spans="1:7" x14ac:dyDescent="0.2">
      <c r="A82" s="16" t="s">
        <v>43</v>
      </c>
      <c r="F82">
        <v>1</v>
      </c>
      <c r="G82" t="s">
        <v>36</v>
      </c>
    </row>
    <row r="83" spans="1:7" x14ac:dyDescent="0.2">
      <c r="A83" s="16" t="s">
        <v>40</v>
      </c>
      <c r="F83">
        <v>1</v>
      </c>
      <c r="G83" t="s">
        <v>36</v>
      </c>
    </row>
    <row r="84" spans="1:7" x14ac:dyDescent="0.2">
      <c r="A84" s="16" t="s">
        <v>40</v>
      </c>
      <c r="F84">
        <v>1</v>
      </c>
      <c r="G84" t="s">
        <v>36</v>
      </c>
    </row>
    <row r="85" spans="1:7" x14ac:dyDescent="0.2">
      <c r="A85" s="16" t="s">
        <v>373</v>
      </c>
      <c r="D85">
        <v>1</v>
      </c>
    </row>
    <row r="86" spans="1:7" x14ac:dyDescent="0.2">
      <c r="A86" s="16" t="s">
        <v>48</v>
      </c>
      <c r="D86">
        <v>1</v>
      </c>
    </row>
    <row r="87" spans="1:7" x14ac:dyDescent="0.2">
      <c r="A87" s="16" t="s">
        <v>667</v>
      </c>
      <c r="F87">
        <v>1</v>
      </c>
      <c r="G87" t="s">
        <v>36</v>
      </c>
    </row>
    <row r="88" spans="1:7" x14ac:dyDescent="0.2">
      <c r="A88" s="16" t="s">
        <v>88</v>
      </c>
      <c r="F88">
        <v>1</v>
      </c>
      <c r="G88" t="s">
        <v>36</v>
      </c>
    </row>
    <row r="89" spans="1:7" x14ac:dyDescent="0.2">
      <c r="A89" s="16" t="s">
        <v>48</v>
      </c>
      <c r="F89">
        <v>1</v>
      </c>
      <c r="G89" t="s">
        <v>36</v>
      </c>
    </row>
    <row r="90" spans="1:7" x14ac:dyDescent="0.2">
      <c r="A90" s="16" t="s">
        <v>40</v>
      </c>
      <c r="F90">
        <v>1</v>
      </c>
      <c r="G90" t="s">
        <v>36</v>
      </c>
    </row>
    <row r="91" spans="1:7" x14ac:dyDescent="0.2">
      <c r="A91" s="16" t="s">
        <v>197</v>
      </c>
      <c r="D91">
        <v>1</v>
      </c>
    </row>
    <row r="92" spans="1:7" x14ac:dyDescent="0.2">
      <c r="A92" s="16" t="s">
        <v>40</v>
      </c>
      <c r="D92">
        <v>1</v>
      </c>
    </row>
    <row r="93" spans="1:7" x14ac:dyDescent="0.2">
      <c r="A93" s="16" t="s">
        <v>60</v>
      </c>
      <c r="B93">
        <v>1</v>
      </c>
    </row>
    <row r="94" spans="1:7" x14ac:dyDescent="0.2">
      <c r="A94" s="16" t="s">
        <v>40</v>
      </c>
      <c r="F94">
        <v>1</v>
      </c>
      <c r="G94" t="s">
        <v>64</v>
      </c>
    </row>
    <row r="95" spans="1:7" x14ac:dyDescent="0.2">
      <c r="A95" s="16" t="s">
        <v>40</v>
      </c>
      <c r="D95">
        <v>1</v>
      </c>
    </row>
    <row r="96" spans="1:7" x14ac:dyDescent="0.2">
      <c r="A96" s="16" t="s">
        <v>368</v>
      </c>
      <c r="F96">
        <v>1</v>
      </c>
      <c r="G96" t="s">
        <v>64</v>
      </c>
    </row>
    <row r="97" spans="1:7" x14ac:dyDescent="0.2">
      <c r="A97" s="16" t="s">
        <v>668</v>
      </c>
      <c r="B97">
        <v>1</v>
      </c>
    </row>
    <row r="98" spans="1:7" x14ac:dyDescent="0.2">
      <c r="A98" s="16" t="s">
        <v>668</v>
      </c>
      <c r="B98">
        <v>1</v>
      </c>
    </row>
    <row r="99" spans="1:7" x14ac:dyDescent="0.2">
      <c r="A99" s="16" t="s">
        <v>40</v>
      </c>
      <c r="D99">
        <v>1</v>
      </c>
    </row>
    <row r="100" spans="1:7" x14ac:dyDescent="0.2">
      <c r="A100" s="16" t="s">
        <v>42</v>
      </c>
      <c r="D100">
        <v>1</v>
      </c>
    </row>
    <row r="101" spans="1:7" x14ac:dyDescent="0.2">
      <c r="A101" s="16" t="s">
        <v>43</v>
      </c>
      <c r="C101">
        <v>1</v>
      </c>
    </row>
    <row r="102" spans="1:7" x14ac:dyDescent="0.2">
      <c r="A102" s="16" t="s">
        <v>40</v>
      </c>
      <c r="D102">
        <v>1</v>
      </c>
    </row>
    <row r="103" spans="1:7" x14ac:dyDescent="0.2">
      <c r="A103" s="16" t="s">
        <v>40</v>
      </c>
      <c r="F103">
        <v>1</v>
      </c>
      <c r="G103" t="s">
        <v>36</v>
      </c>
    </row>
    <row r="104" spans="1:7" x14ac:dyDescent="0.2">
      <c r="G104">
        <f>COUNTIF(G5:G103,"present")</f>
        <v>36</v>
      </c>
    </row>
    <row r="105" spans="1:7" x14ac:dyDescent="0.2">
      <c r="B105" t="s">
        <v>293</v>
      </c>
      <c r="C105" t="s">
        <v>294</v>
      </c>
      <c r="D105" t="s">
        <v>295</v>
      </c>
      <c r="E105" t="s">
        <v>296</v>
      </c>
      <c r="F105" t="s">
        <v>297</v>
      </c>
    </row>
    <row r="106" spans="1:7" x14ac:dyDescent="0.2">
      <c r="B106">
        <f>COUNT(B5:B103)</f>
        <v>20</v>
      </c>
      <c r="C106">
        <f>COUNT(C5:C103)</f>
        <v>1</v>
      </c>
      <c r="D106">
        <f>COUNT(D5:D103)</f>
        <v>19</v>
      </c>
      <c r="E106">
        <f>COUNT(E5:E103)</f>
        <v>1</v>
      </c>
      <c r="F106">
        <f>COUNT(F5:F103)</f>
        <v>58</v>
      </c>
    </row>
    <row r="108" spans="1:7" x14ac:dyDescent="0.2">
      <c r="B108" t="s">
        <v>299</v>
      </c>
      <c r="C108" t="s">
        <v>300</v>
      </c>
    </row>
    <row r="109" spans="1:7" x14ac:dyDescent="0.2">
      <c r="B109">
        <f>SUM(B106:E106)</f>
        <v>41</v>
      </c>
      <c r="C109">
        <f>SUM(C106:E106)</f>
        <v>21</v>
      </c>
    </row>
    <row r="110" spans="1:7" x14ac:dyDescent="0.2">
      <c r="F110" t="s">
        <v>298</v>
      </c>
      <c r="G110">
        <f>SUM(B106:F106)</f>
        <v>99</v>
      </c>
    </row>
  </sheetData>
  <mergeCells count="2">
    <mergeCell ref="C3:E3"/>
    <mergeCell ref="H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9"/>
  <sheetViews>
    <sheetView workbookViewId="0">
      <selection activeCell="H86" sqref="H86"/>
    </sheetView>
  </sheetViews>
  <sheetFormatPr baseColWidth="10" defaultRowHeight="16" x14ac:dyDescent="0.2"/>
  <cols>
    <col min="1" max="1" width="12.6640625" bestFit="1" customWidth="1"/>
    <col min="2" max="2" width="13.5" bestFit="1" customWidth="1"/>
    <col min="6" max="6" width="12.33203125" bestFit="1" customWidth="1"/>
    <col min="8" max="8" width="56.83203125" bestFit="1" customWidth="1"/>
    <col min="9" max="9" width="22.1640625" customWidth="1"/>
  </cols>
  <sheetData>
    <row r="1" spans="1:9" x14ac:dyDescent="0.2">
      <c r="A1" t="s">
        <v>11</v>
      </c>
      <c r="B1" t="s">
        <v>669</v>
      </c>
    </row>
    <row r="3" spans="1:9" x14ac:dyDescent="0.2">
      <c r="B3" t="s">
        <v>265</v>
      </c>
      <c r="C3" s="19" t="s">
        <v>266</v>
      </c>
      <c r="D3" s="19"/>
      <c r="E3" s="19"/>
      <c r="H3" s="19" t="s">
        <v>207</v>
      </c>
      <c r="I3" s="19"/>
    </row>
    <row r="4" spans="1:9" x14ac:dyDescent="0.2">
      <c r="A4" t="s">
        <v>26</v>
      </c>
      <c r="B4" t="s">
        <v>267</v>
      </c>
      <c r="C4" t="s">
        <v>524</v>
      </c>
      <c r="D4" t="s">
        <v>525</v>
      </c>
      <c r="E4" t="s">
        <v>526</v>
      </c>
      <c r="F4" t="s">
        <v>527</v>
      </c>
      <c r="G4" t="s">
        <v>528</v>
      </c>
      <c r="H4" s="15" t="s">
        <v>529</v>
      </c>
      <c r="I4" s="15" t="s">
        <v>530</v>
      </c>
    </row>
    <row r="5" spans="1:9" x14ac:dyDescent="0.2">
      <c r="A5" t="s">
        <v>449</v>
      </c>
      <c r="F5">
        <v>1</v>
      </c>
      <c r="G5" t="s">
        <v>186</v>
      </c>
      <c r="H5" t="s">
        <v>676</v>
      </c>
      <c r="I5" t="s">
        <v>723</v>
      </c>
    </row>
    <row r="6" spans="1:9" x14ac:dyDescent="0.2">
      <c r="A6" t="s">
        <v>40</v>
      </c>
      <c r="F6">
        <v>1</v>
      </c>
      <c r="G6" t="s">
        <v>36</v>
      </c>
      <c r="H6" t="s">
        <v>677</v>
      </c>
    </row>
    <row r="7" spans="1:9" x14ac:dyDescent="0.2">
      <c r="A7" t="s">
        <v>60</v>
      </c>
      <c r="F7">
        <v>1</v>
      </c>
      <c r="G7" t="s">
        <v>186</v>
      </c>
      <c r="H7" t="s">
        <v>678</v>
      </c>
    </row>
    <row r="8" spans="1:9" x14ac:dyDescent="0.2">
      <c r="A8" t="s">
        <v>40</v>
      </c>
      <c r="F8">
        <v>1</v>
      </c>
      <c r="G8" t="s">
        <v>36</v>
      </c>
      <c r="H8" t="s">
        <v>679</v>
      </c>
    </row>
    <row r="9" spans="1:9" x14ac:dyDescent="0.2">
      <c r="A9" t="s">
        <v>41</v>
      </c>
      <c r="B9">
        <v>1</v>
      </c>
      <c r="H9" t="s">
        <v>680</v>
      </c>
      <c r="I9" t="s">
        <v>724</v>
      </c>
    </row>
    <row r="10" spans="1:9" x14ac:dyDescent="0.2">
      <c r="A10" t="s">
        <v>42</v>
      </c>
      <c r="F10">
        <v>1</v>
      </c>
      <c r="G10" t="s">
        <v>36</v>
      </c>
      <c r="H10" t="s">
        <v>680</v>
      </c>
    </row>
    <row r="11" spans="1:9" x14ac:dyDescent="0.2">
      <c r="A11" t="s">
        <v>42</v>
      </c>
      <c r="B11">
        <v>1</v>
      </c>
      <c r="H11" t="s">
        <v>681</v>
      </c>
      <c r="I11" t="s">
        <v>726</v>
      </c>
    </row>
    <row r="12" spans="1:9" x14ac:dyDescent="0.2">
      <c r="A12" t="s">
        <v>276</v>
      </c>
      <c r="B12">
        <v>1</v>
      </c>
      <c r="H12" t="s">
        <v>682</v>
      </c>
      <c r="I12" t="s">
        <v>725</v>
      </c>
    </row>
    <row r="13" spans="1:9" x14ac:dyDescent="0.2">
      <c r="A13" t="s">
        <v>42</v>
      </c>
      <c r="D13">
        <v>1</v>
      </c>
      <c r="H13" t="s">
        <v>683</v>
      </c>
    </row>
    <row r="14" spans="1:9" x14ac:dyDescent="0.2">
      <c r="A14" t="s">
        <v>174</v>
      </c>
      <c r="F14">
        <v>1</v>
      </c>
      <c r="G14" t="s">
        <v>36</v>
      </c>
      <c r="H14" t="s">
        <v>684</v>
      </c>
    </row>
    <row r="15" spans="1:9" x14ac:dyDescent="0.2">
      <c r="A15" t="s">
        <v>40</v>
      </c>
      <c r="F15">
        <v>1</v>
      </c>
      <c r="G15" t="s">
        <v>36</v>
      </c>
      <c r="H15" t="s">
        <v>684</v>
      </c>
    </row>
    <row r="16" spans="1:9" x14ac:dyDescent="0.2">
      <c r="A16" t="s">
        <v>54</v>
      </c>
      <c r="B16">
        <v>1</v>
      </c>
      <c r="H16" t="s">
        <v>685</v>
      </c>
    </row>
    <row r="17" spans="1:9" x14ac:dyDescent="0.2">
      <c r="A17" t="s">
        <v>361</v>
      </c>
      <c r="B17">
        <v>1</v>
      </c>
      <c r="H17" t="s">
        <v>685</v>
      </c>
      <c r="I17" t="s">
        <v>727</v>
      </c>
    </row>
    <row r="18" spans="1:9" x14ac:dyDescent="0.2">
      <c r="A18" t="s">
        <v>95</v>
      </c>
      <c r="B18">
        <v>1</v>
      </c>
      <c r="H18" t="s">
        <v>686</v>
      </c>
    </row>
    <row r="19" spans="1:9" x14ac:dyDescent="0.2">
      <c r="A19" t="s">
        <v>40</v>
      </c>
      <c r="F19">
        <v>1</v>
      </c>
      <c r="G19" t="s">
        <v>36</v>
      </c>
      <c r="H19" t="s">
        <v>687</v>
      </c>
    </row>
    <row r="20" spans="1:9" x14ac:dyDescent="0.2">
      <c r="A20" t="s">
        <v>42</v>
      </c>
      <c r="B20">
        <v>1</v>
      </c>
      <c r="H20" t="s">
        <v>688</v>
      </c>
    </row>
    <row r="21" spans="1:9" x14ac:dyDescent="0.2">
      <c r="A21" t="s">
        <v>40</v>
      </c>
      <c r="B21">
        <v>1</v>
      </c>
      <c r="H21" t="s">
        <v>689</v>
      </c>
    </row>
    <row r="22" spans="1:9" x14ac:dyDescent="0.2">
      <c r="A22" t="s">
        <v>374</v>
      </c>
      <c r="B22">
        <v>1</v>
      </c>
      <c r="H22" t="s">
        <v>690</v>
      </c>
      <c r="I22" t="s">
        <v>728</v>
      </c>
    </row>
    <row r="23" spans="1:9" x14ac:dyDescent="0.2">
      <c r="A23" t="s">
        <v>48</v>
      </c>
      <c r="F23">
        <v>1</v>
      </c>
      <c r="G23" t="s">
        <v>36</v>
      </c>
      <c r="H23" t="s">
        <v>690</v>
      </c>
    </row>
    <row r="24" spans="1:9" x14ac:dyDescent="0.2">
      <c r="A24" t="s">
        <v>374</v>
      </c>
      <c r="B24">
        <v>1</v>
      </c>
      <c r="H24" t="s">
        <v>691</v>
      </c>
    </row>
    <row r="25" spans="1:9" x14ac:dyDescent="0.2">
      <c r="A25" t="s">
        <v>363</v>
      </c>
      <c r="B25">
        <v>1</v>
      </c>
      <c r="H25" t="s">
        <v>691</v>
      </c>
    </row>
    <row r="26" spans="1:9" x14ac:dyDescent="0.2">
      <c r="A26" t="s">
        <v>374</v>
      </c>
      <c r="B26">
        <v>1</v>
      </c>
      <c r="H26" t="s">
        <v>692</v>
      </c>
    </row>
    <row r="27" spans="1:9" x14ac:dyDescent="0.2">
      <c r="A27" t="s">
        <v>165</v>
      </c>
      <c r="B27">
        <v>1</v>
      </c>
      <c r="H27" t="s">
        <v>693</v>
      </c>
    </row>
    <row r="28" spans="1:9" x14ac:dyDescent="0.2">
      <c r="A28" t="s">
        <v>48</v>
      </c>
      <c r="F28">
        <v>1</v>
      </c>
      <c r="G28" t="s">
        <v>36</v>
      </c>
      <c r="H28" t="s">
        <v>694</v>
      </c>
    </row>
    <row r="29" spans="1:9" x14ac:dyDescent="0.2">
      <c r="A29" t="s">
        <v>48</v>
      </c>
      <c r="F29">
        <v>1</v>
      </c>
      <c r="G29" t="s">
        <v>36</v>
      </c>
      <c r="H29" t="s">
        <v>695</v>
      </c>
    </row>
    <row r="30" spans="1:9" x14ac:dyDescent="0.2">
      <c r="A30" t="s">
        <v>48</v>
      </c>
      <c r="F30">
        <v>1</v>
      </c>
      <c r="G30" t="s">
        <v>36</v>
      </c>
      <c r="H30" t="s">
        <v>696</v>
      </c>
    </row>
    <row r="31" spans="1:9" x14ac:dyDescent="0.2">
      <c r="A31" t="s">
        <v>40</v>
      </c>
      <c r="F31">
        <v>1</v>
      </c>
      <c r="G31" t="s">
        <v>36</v>
      </c>
      <c r="H31" t="s">
        <v>697</v>
      </c>
      <c r="I31" t="s">
        <v>729</v>
      </c>
    </row>
    <row r="32" spans="1:9" x14ac:dyDescent="0.2">
      <c r="A32" t="s">
        <v>89</v>
      </c>
      <c r="F32">
        <v>1</v>
      </c>
      <c r="G32" t="s">
        <v>36</v>
      </c>
      <c r="H32" t="s">
        <v>698</v>
      </c>
    </row>
    <row r="33" spans="1:9" x14ac:dyDescent="0.2">
      <c r="A33" t="s">
        <v>699</v>
      </c>
      <c r="B33">
        <v>1</v>
      </c>
      <c r="H33" t="s">
        <v>698</v>
      </c>
    </row>
    <row r="34" spans="1:9" x14ac:dyDescent="0.2">
      <c r="A34" t="s">
        <v>174</v>
      </c>
      <c r="F34">
        <v>1</v>
      </c>
      <c r="G34" t="s">
        <v>36</v>
      </c>
      <c r="H34" t="s">
        <v>700</v>
      </c>
      <c r="I34" t="s">
        <v>730</v>
      </c>
    </row>
    <row r="35" spans="1:9" x14ac:dyDescent="0.2">
      <c r="A35" t="s">
        <v>269</v>
      </c>
      <c r="E35">
        <v>1</v>
      </c>
      <c r="H35" t="s">
        <v>700</v>
      </c>
    </row>
    <row r="36" spans="1:9" x14ac:dyDescent="0.2">
      <c r="A36" t="s">
        <v>41</v>
      </c>
      <c r="B36">
        <v>1</v>
      </c>
      <c r="H36" t="s">
        <v>701</v>
      </c>
    </row>
    <row r="37" spans="1:9" x14ac:dyDescent="0.2">
      <c r="A37" t="s">
        <v>40</v>
      </c>
      <c r="D37">
        <v>1</v>
      </c>
      <c r="H37" t="s">
        <v>701</v>
      </c>
    </row>
    <row r="38" spans="1:9" x14ac:dyDescent="0.2">
      <c r="A38" t="s">
        <v>40</v>
      </c>
      <c r="D38">
        <v>1</v>
      </c>
      <c r="H38" t="s">
        <v>702</v>
      </c>
      <c r="I38" t="s">
        <v>731</v>
      </c>
    </row>
    <row r="39" spans="1:9" x14ac:dyDescent="0.2">
      <c r="A39" t="s">
        <v>48</v>
      </c>
      <c r="D39">
        <v>1</v>
      </c>
      <c r="H39" t="s">
        <v>703</v>
      </c>
    </row>
    <row r="40" spans="1:9" x14ac:dyDescent="0.2">
      <c r="A40" t="s">
        <v>40</v>
      </c>
      <c r="D40">
        <v>1</v>
      </c>
      <c r="H40" t="s">
        <v>703</v>
      </c>
    </row>
    <row r="41" spans="1:9" x14ac:dyDescent="0.2">
      <c r="A41" t="s">
        <v>73</v>
      </c>
      <c r="F41">
        <v>1</v>
      </c>
      <c r="G41" t="s">
        <v>36</v>
      </c>
      <c r="H41" t="s">
        <v>704</v>
      </c>
    </row>
    <row r="42" spans="1:9" x14ac:dyDescent="0.2">
      <c r="A42" t="s">
        <v>40</v>
      </c>
      <c r="D42">
        <v>1</v>
      </c>
      <c r="H42" t="s">
        <v>705</v>
      </c>
    </row>
    <row r="43" spans="1:9" x14ac:dyDescent="0.2">
      <c r="A43" t="s">
        <v>284</v>
      </c>
      <c r="F43">
        <v>1</v>
      </c>
      <c r="G43" t="s">
        <v>36</v>
      </c>
      <c r="H43" t="s">
        <v>706</v>
      </c>
    </row>
    <row r="44" spans="1:9" x14ac:dyDescent="0.2">
      <c r="A44" t="s">
        <v>43</v>
      </c>
      <c r="C44">
        <v>1</v>
      </c>
      <c r="H44" t="s">
        <v>706</v>
      </c>
    </row>
    <row r="45" spans="1:9" x14ac:dyDescent="0.2">
      <c r="A45" t="s">
        <v>707</v>
      </c>
      <c r="F45">
        <v>1</v>
      </c>
      <c r="G45" t="s">
        <v>64</v>
      </c>
      <c r="H45" t="s">
        <v>706</v>
      </c>
    </row>
    <row r="46" spans="1:9" x14ac:dyDescent="0.2">
      <c r="A46" t="s">
        <v>40</v>
      </c>
      <c r="F46">
        <v>1</v>
      </c>
      <c r="G46" t="s">
        <v>36</v>
      </c>
      <c r="H46" t="s">
        <v>708</v>
      </c>
    </row>
    <row r="47" spans="1:9" x14ac:dyDescent="0.2">
      <c r="A47" t="s">
        <v>40</v>
      </c>
      <c r="D47">
        <v>1</v>
      </c>
      <c r="H47" t="s">
        <v>709</v>
      </c>
    </row>
    <row r="48" spans="1:9" x14ac:dyDescent="0.2">
      <c r="A48" t="s">
        <v>40</v>
      </c>
      <c r="D48">
        <v>1</v>
      </c>
      <c r="H48" t="s">
        <v>710</v>
      </c>
    </row>
    <row r="49" spans="1:9" x14ac:dyDescent="0.2">
      <c r="A49" t="s">
        <v>48</v>
      </c>
      <c r="D49">
        <v>1</v>
      </c>
      <c r="H49" t="s">
        <v>711</v>
      </c>
    </row>
    <row r="50" spans="1:9" x14ac:dyDescent="0.2">
      <c r="A50" t="s">
        <v>48</v>
      </c>
      <c r="D50">
        <v>1</v>
      </c>
      <c r="H50" t="s">
        <v>712</v>
      </c>
    </row>
    <row r="51" spans="1:9" x14ac:dyDescent="0.2">
      <c r="A51" t="s">
        <v>42</v>
      </c>
      <c r="B51">
        <v>1</v>
      </c>
      <c r="H51" t="s">
        <v>713</v>
      </c>
    </row>
    <row r="52" spans="1:9" x14ac:dyDescent="0.2">
      <c r="A52" t="s">
        <v>714</v>
      </c>
      <c r="B52">
        <v>1</v>
      </c>
      <c r="H52" t="s">
        <v>713</v>
      </c>
    </row>
    <row r="53" spans="1:9" x14ac:dyDescent="0.2">
      <c r="A53" t="s">
        <v>268</v>
      </c>
      <c r="F53">
        <v>1</v>
      </c>
      <c r="G53" t="s">
        <v>36</v>
      </c>
      <c r="H53" t="s">
        <v>715</v>
      </c>
      <c r="I53" t="s">
        <v>732</v>
      </c>
    </row>
    <row r="54" spans="1:9" x14ac:dyDescent="0.2">
      <c r="A54" t="s">
        <v>268</v>
      </c>
      <c r="B54">
        <v>1</v>
      </c>
      <c r="H54" t="s">
        <v>716</v>
      </c>
    </row>
    <row r="55" spans="1:9" x14ac:dyDescent="0.2">
      <c r="A55" s="8" t="s">
        <v>40</v>
      </c>
      <c r="B55" s="8"/>
      <c r="C55" s="8"/>
      <c r="D55" s="8"/>
      <c r="E55" s="8"/>
      <c r="F55" s="8">
        <v>1</v>
      </c>
      <c r="G55" s="8" t="s">
        <v>36</v>
      </c>
      <c r="H55" s="8" t="s">
        <v>717</v>
      </c>
      <c r="I55" s="8"/>
    </row>
    <row r="56" spans="1:9" x14ac:dyDescent="0.2">
      <c r="A56" s="16" t="s">
        <v>85</v>
      </c>
      <c r="B56" s="16">
        <v>1</v>
      </c>
    </row>
    <row r="57" spans="1:9" x14ac:dyDescent="0.2">
      <c r="A57" s="16" t="s">
        <v>55</v>
      </c>
      <c r="B57" s="16">
        <v>1</v>
      </c>
    </row>
    <row r="58" spans="1:9" x14ac:dyDescent="0.2">
      <c r="A58" s="16" t="s">
        <v>42</v>
      </c>
      <c r="F58">
        <v>1</v>
      </c>
      <c r="G58" t="s">
        <v>36</v>
      </c>
    </row>
    <row r="59" spans="1:9" x14ac:dyDescent="0.2">
      <c r="A59" s="16" t="s">
        <v>718</v>
      </c>
      <c r="F59">
        <v>1</v>
      </c>
      <c r="G59" t="s">
        <v>36</v>
      </c>
    </row>
    <row r="60" spans="1:9" x14ac:dyDescent="0.2">
      <c r="A60" s="16" t="s">
        <v>719</v>
      </c>
      <c r="F60">
        <v>1</v>
      </c>
      <c r="G60" t="s">
        <v>36</v>
      </c>
    </row>
    <row r="61" spans="1:9" x14ac:dyDescent="0.2">
      <c r="A61" s="16" t="s">
        <v>198</v>
      </c>
      <c r="F61">
        <v>1</v>
      </c>
      <c r="G61" t="s">
        <v>36</v>
      </c>
    </row>
    <row r="62" spans="1:9" x14ac:dyDescent="0.2">
      <c r="A62" s="16" t="s">
        <v>198</v>
      </c>
      <c r="F62">
        <v>1</v>
      </c>
      <c r="G62" t="s">
        <v>36</v>
      </c>
    </row>
    <row r="63" spans="1:9" x14ac:dyDescent="0.2">
      <c r="A63" s="16" t="s">
        <v>198</v>
      </c>
      <c r="F63">
        <v>1</v>
      </c>
      <c r="G63" t="s">
        <v>36</v>
      </c>
    </row>
    <row r="64" spans="1:9" x14ac:dyDescent="0.2">
      <c r="A64" s="16" t="s">
        <v>204</v>
      </c>
      <c r="F64">
        <v>1</v>
      </c>
      <c r="G64" t="s">
        <v>36</v>
      </c>
    </row>
    <row r="65" spans="1:7" x14ac:dyDescent="0.2">
      <c r="A65" s="16" t="s">
        <v>40</v>
      </c>
      <c r="F65">
        <v>1</v>
      </c>
      <c r="G65" t="s">
        <v>36</v>
      </c>
    </row>
    <row r="66" spans="1:7" x14ac:dyDescent="0.2">
      <c r="A66" s="16" t="s">
        <v>609</v>
      </c>
      <c r="F66">
        <v>1</v>
      </c>
      <c r="G66" t="s">
        <v>36</v>
      </c>
    </row>
    <row r="67" spans="1:7" x14ac:dyDescent="0.2">
      <c r="A67" s="16" t="s">
        <v>40</v>
      </c>
      <c r="F67">
        <v>1</v>
      </c>
      <c r="G67" t="s">
        <v>64</v>
      </c>
    </row>
    <row r="68" spans="1:7" x14ac:dyDescent="0.2">
      <c r="A68" s="16" t="s">
        <v>40</v>
      </c>
      <c r="F68">
        <v>1</v>
      </c>
      <c r="G68" t="s">
        <v>36</v>
      </c>
    </row>
    <row r="69" spans="1:7" x14ac:dyDescent="0.2">
      <c r="A69" s="16" t="s">
        <v>48</v>
      </c>
      <c r="F69">
        <v>1</v>
      </c>
      <c r="G69" t="s">
        <v>36</v>
      </c>
    </row>
    <row r="70" spans="1:7" x14ac:dyDescent="0.2">
      <c r="A70" s="16" t="s">
        <v>40</v>
      </c>
      <c r="F70">
        <v>1</v>
      </c>
      <c r="G70" t="s">
        <v>36</v>
      </c>
    </row>
    <row r="71" spans="1:7" x14ac:dyDescent="0.2">
      <c r="A71" s="16" t="s">
        <v>54</v>
      </c>
      <c r="F71">
        <v>1</v>
      </c>
      <c r="G71" t="s">
        <v>36</v>
      </c>
    </row>
    <row r="72" spans="1:7" x14ac:dyDescent="0.2">
      <c r="A72" s="16" t="s">
        <v>720</v>
      </c>
      <c r="F72">
        <v>1</v>
      </c>
      <c r="G72" t="s">
        <v>36</v>
      </c>
    </row>
    <row r="73" spans="1:7" x14ac:dyDescent="0.2">
      <c r="A73" s="16" t="s">
        <v>40</v>
      </c>
      <c r="F73">
        <v>1</v>
      </c>
      <c r="G73" t="s">
        <v>36</v>
      </c>
    </row>
    <row r="74" spans="1:7" x14ac:dyDescent="0.2">
      <c r="A74" s="16" t="s">
        <v>721</v>
      </c>
      <c r="F74">
        <v>1</v>
      </c>
      <c r="G74" t="s">
        <v>36</v>
      </c>
    </row>
    <row r="75" spans="1:7" x14ac:dyDescent="0.2">
      <c r="A75" s="7" t="s">
        <v>40</v>
      </c>
      <c r="F75">
        <v>1</v>
      </c>
      <c r="G75" t="s">
        <v>36</v>
      </c>
    </row>
    <row r="76" spans="1:7" x14ac:dyDescent="0.2">
      <c r="A76" s="16" t="s">
        <v>54</v>
      </c>
      <c r="F76">
        <v>1</v>
      </c>
      <c r="G76" t="s">
        <v>36</v>
      </c>
    </row>
    <row r="77" spans="1:7" x14ac:dyDescent="0.2">
      <c r="A77" s="16" t="s">
        <v>720</v>
      </c>
      <c r="F77">
        <v>1</v>
      </c>
      <c r="G77" t="s">
        <v>36</v>
      </c>
    </row>
    <row r="78" spans="1:7" x14ac:dyDescent="0.2">
      <c r="A78" s="16" t="s">
        <v>67</v>
      </c>
      <c r="F78">
        <v>1</v>
      </c>
      <c r="G78" t="s">
        <v>722</v>
      </c>
    </row>
    <row r="79" spans="1:7" x14ac:dyDescent="0.2">
      <c r="A79" s="16" t="s">
        <v>205</v>
      </c>
      <c r="F79">
        <v>1</v>
      </c>
      <c r="G79" t="s">
        <v>722</v>
      </c>
    </row>
    <row r="80" spans="1:7" x14ac:dyDescent="0.2">
      <c r="A80" s="7" t="s">
        <v>40</v>
      </c>
      <c r="F80">
        <v>1</v>
      </c>
      <c r="G80" t="s">
        <v>36</v>
      </c>
    </row>
    <row r="81" spans="1:7" x14ac:dyDescent="0.2">
      <c r="A81" s="16" t="s">
        <v>54</v>
      </c>
      <c r="F81">
        <v>1</v>
      </c>
      <c r="G81" t="s">
        <v>36</v>
      </c>
    </row>
    <row r="82" spans="1:7" x14ac:dyDescent="0.2">
      <c r="A82" s="16" t="s">
        <v>204</v>
      </c>
      <c r="F82">
        <v>1</v>
      </c>
      <c r="G82" t="s">
        <v>36</v>
      </c>
    </row>
    <row r="83" spans="1:7" x14ac:dyDescent="0.2">
      <c r="G83">
        <f>COUNTIF(G5:G82,"present")</f>
        <v>40</v>
      </c>
    </row>
    <row r="84" spans="1:7" x14ac:dyDescent="0.2">
      <c r="B84" t="s">
        <v>293</v>
      </c>
      <c r="C84" t="s">
        <v>294</v>
      </c>
      <c r="D84" t="s">
        <v>295</v>
      </c>
      <c r="E84" t="s">
        <v>296</v>
      </c>
      <c r="F84" t="s">
        <v>297</v>
      </c>
    </row>
    <row r="85" spans="1:7" x14ac:dyDescent="0.2">
      <c r="B85">
        <f>COUNT(B5:B82)</f>
        <v>20</v>
      </c>
      <c r="C85">
        <f>COUNT(C5:C82)</f>
        <v>1</v>
      </c>
      <c r="D85">
        <f>COUNT(D5:D82)</f>
        <v>10</v>
      </c>
      <c r="E85">
        <f>COUNT(E5:E82)</f>
        <v>1</v>
      </c>
      <c r="F85">
        <f>COUNT(F5:F82)</f>
        <v>46</v>
      </c>
    </row>
    <row r="87" spans="1:7" x14ac:dyDescent="0.2">
      <c r="B87" t="s">
        <v>299</v>
      </c>
      <c r="C87" t="s">
        <v>300</v>
      </c>
    </row>
    <row r="88" spans="1:7" x14ac:dyDescent="0.2">
      <c r="B88">
        <f>SUM(B85:E85)</f>
        <v>32</v>
      </c>
      <c r="C88">
        <f>SUM(C85:E85)</f>
        <v>12</v>
      </c>
    </row>
    <row r="89" spans="1:7" x14ac:dyDescent="0.2">
      <c r="F89" t="s">
        <v>298</v>
      </c>
      <c r="G89">
        <f>SUM(B85:F85)</f>
        <v>78</v>
      </c>
    </row>
  </sheetData>
  <mergeCells count="2">
    <mergeCell ref="C3:E3"/>
    <mergeCell ref="H3:I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2"/>
  <sheetViews>
    <sheetView workbookViewId="0">
      <selection activeCell="H115" sqref="H115"/>
    </sheetView>
  </sheetViews>
  <sheetFormatPr baseColWidth="10" defaultRowHeight="16" x14ac:dyDescent="0.2"/>
  <cols>
    <col min="1" max="1" width="12.6640625" bestFit="1" customWidth="1"/>
    <col min="2" max="2" width="13.5" bestFit="1" customWidth="1"/>
    <col min="5" max="5" width="11.5" bestFit="1" customWidth="1"/>
    <col min="6" max="6" width="12.33203125" bestFit="1" customWidth="1"/>
    <col min="7" max="7" width="15.5" bestFit="1" customWidth="1"/>
    <col min="8" max="8" width="72.5" bestFit="1" customWidth="1"/>
    <col min="9" max="9" width="21.6640625" customWidth="1"/>
  </cols>
  <sheetData>
    <row r="1" spans="1:9" x14ac:dyDescent="0.2">
      <c r="A1" t="s">
        <v>12</v>
      </c>
      <c r="B1" t="s">
        <v>733</v>
      </c>
    </row>
    <row r="3" spans="1:9" x14ac:dyDescent="0.2">
      <c r="B3" t="s">
        <v>265</v>
      </c>
      <c r="C3" s="19" t="s">
        <v>266</v>
      </c>
      <c r="D3" s="19"/>
      <c r="E3" s="19"/>
      <c r="H3" s="19" t="s">
        <v>207</v>
      </c>
      <c r="I3" s="19"/>
    </row>
    <row r="4" spans="1:9" x14ac:dyDescent="0.2">
      <c r="A4" t="s">
        <v>26</v>
      </c>
      <c r="B4" t="s">
        <v>267</v>
      </c>
      <c r="C4" t="s">
        <v>524</v>
      </c>
      <c r="D4" t="s">
        <v>525</v>
      </c>
      <c r="E4" t="s">
        <v>526</v>
      </c>
      <c r="F4" t="s">
        <v>734</v>
      </c>
      <c r="G4" t="s">
        <v>528</v>
      </c>
      <c r="H4" t="s">
        <v>529</v>
      </c>
      <c r="I4" t="s">
        <v>530</v>
      </c>
    </row>
    <row r="5" spans="1:9" x14ac:dyDescent="0.2">
      <c r="A5" t="s">
        <v>182</v>
      </c>
      <c r="F5">
        <v>1</v>
      </c>
      <c r="G5" t="s">
        <v>36</v>
      </c>
      <c r="H5" t="s">
        <v>735</v>
      </c>
      <c r="I5" t="s">
        <v>774</v>
      </c>
    </row>
    <row r="6" spans="1:9" x14ac:dyDescent="0.2">
      <c r="A6" t="s">
        <v>40</v>
      </c>
      <c r="F6">
        <v>1</v>
      </c>
      <c r="G6" t="s">
        <v>36</v>
      </c>
      <c r="H6" t="s">
        <v>736</v>
      </c>
    </row>
    <row r="7" spans="1:9" x14ac:dyDescent="0.2">
      <c r="A7" t="s">
        <v>59</v>
      </c>
      <c r="F7">
        <v>1</v>
      </c>
      <c r="G7" t="s">
        <v>36</v>
      </c>
      <c r="H7" t="s">
        <v>737</v>
      </c>
    </row>
    <row r="8" spans="1:9" x14ac:dyDescent="0.2">
      <c r="A8" t="s">
        <v>738</v>
      </c>
      <c r="F8">
        <v>1</v>
      </c>
      <c r="G8" t="s">
        <v>64</v>
      </c>
      <c r="H8" t="s">
        <v>737</v>
      </c>
    </row>
    <row r="9" spans="1:9" x14ac:dyDescent="0.2">
      <c r="A9" t="s">
        <v>88</v>
      </c>
      <c r="B9">
        <v>1</v>
      </c>
      <c r="H9" t="s">
        <v>737</v>
      </c>
    </row>
    <row r="10" spans="1:9" x14ac:dyDescent="0.2">
      <c r="A10" t="s">
        <v>40</v>
      </c>
      <c r="F10">
        <v>1</v>
      </c>
      <c r="G10" t="s">
        <v>36</v>
      </c>
      <c r="H10" t="s">
        <v>739</v>
      </c>
      <c r="I10" t="s">
        <v>775</v>
      </c>
    </row>
    <row r="11" spans="1:9" x14ac:dyDescent="0.2">
      <c r="A11" t="s">
        <v>41</v>
      </c>
      <c r="B11">
        <v>1</v>
      </c>
      <c r="H11" t="s">
        <v>740</v>
      </c>
    </row>
    <row r="12" spans="1:9" x14ac:dyDescent="0.2">
      <c r="A12" t="s">
        <v>48</v>
      </c>
      <c r="D12">
        <v>1</v>
      </c>
      <c r="H12" t="s">
        <v>741</v>
      </c>
      <c r="I12" t="s">
        <v>776</v>
      </c>
    </row>
    <row r="13" spans="1:9" x14ac:dyDescent="0.2">
      <c r="A13" t="s">
        <v>48</v>
      </c>
      <c r="D13">
        <v>1</v>
      </c>
      <c r="H13" t="s">
        <v>742</v>
      </c>
    </row>
    <row r="14" spans="1:9" x14ac:dyDescent="0.2">
      <c r="A14" t="s">
        <v>40</v>
      </c>
      <c r="D14">
        <v>1</v>
      </c>
      <c r="H14" t="s">
        <v>743</v>
      </c>
    </row>
    <row r="15" spans="1:9" x14ac:dyDescent="0.2">
      <c r="A15" t="s">
        <v>41</v>
      </c>
      <c r="B15">
        <v>1</v>
      </c>
      <c r="H15" t="s">
        <v>744</v>
      </c>
    </row>
    <row r="16" spans="1:9" x14ac:dyDescent="0.2">
      <c r="A16" t="s">
        <v>197</v>
      </c>
      <c r="B16">
        <v>1</v>
      </c>
      <c r="H16" t="s">
        <v>745</v>
      </c>
      <c r="I16" t="s">
        <v>777</v>
      </c>
    </row>
    <row r="17" spans="1:9" x14ac:dyDescent="0.2">
      <c r="A17" t="s">
        <v>40</v>
      </c>
      <c r="D17">
        <v>1</v>
      </c>
      <c r="H17" t="s">
        <v>745</v>
      </c>
    </row>
    <row r="18" spans="1:9" x14ac:dyDescent="0.2">
      <c r="A18" t="s">
        <v>40</v>
      </c>
      <c r="D18">
        <v>1</v>
      </c>
      <c r="H18" t="s">
        <v>746</v>
      </c>
    </row>
    <row r="19" spans="1:9" x14ac:dyDescent="0.2">
      <c r="A19" t="s">
        <v>40</v>
      </c>
      <c r="F19">
        <v>1</v>
      </c>
      <c r="G19" t="s">
        <v>36</v>
      </c>
      <c r="H19" t="s">
        <v>747</v>
      </c>
    </row>
    <row r="20" spans="1:9" x14ac:dyDescent="0.2">
      <c r="A20" t="s">
        <v>204</v>
      </c>
      <c r="B20">
        <v>1</v>
      </c>
      <c r="H20" t="s">
        <v>747</v>
      </c>
    </row>
    <row r="21" spans="1:9" x14ac:dyDescent="0.2">
      <c r="A21" t="s">
        <v>40</v>
      </c>
      <c r="D21">
        <v>1</v>
      </c>
      <c r="H21" t="s">
        <v>748</v>
      </c>
      <c r="I21" t="s">
        <v>778</v>
      </c>
    </row>
    <row r="22" spans="1:9" x14ac:dyDescent="0.2">
      <c r="A22" t="s">
        <v>48</v>
      </c>
      <c r="D22">
        <v>1</v>
      </c>
      <c r="H22" t="s">
        <v>748</v>
      </c>
    </row>
    <row r="23" spans="1:9" x14ac:dyDescent="0.2">
      <c r="A23" t="s">
        <v>59</v>
      </c>
      <c r="D23">
        <v>1</v>
      </c>
      <c r="H23" t="s">
        <v>749</v>
      </c>
    </row>
    <row r="24" spans="1:9" x14ac:dyDescent="0.2">
      <c r="A24" t="s">
        <v>197</v>
      </c>
      <c r="F24">
        <v>1</v>
      </c>
      <c r="G24" t="s">
        <v>64</v>
      </c>
      <c r="H24" t="s">
        <v>749</v>
      </c>
    </row>
    <row r="25" spans="1:9" x14ac:dyDescent="0.2">
      <c r="A25" t="s">
        <v>707</v>
      </c>
      <c r="F25">
        <v>1</v>
      </c>
      <c r="G25" t="s">
        <v>36</v>
      </c>
      <c r="H25" t="s">
        <v>750</v>
      </c>
    </row>
    <row r="26" spans="1:9" x14ac:dyDescent="0.2">
      <c r="A26" t="s">
        <v>71</v>
      </c>
      <c r="F26">
        <v>1</v>
      </c>
      <c r="G26" t="s">
        <v>36</v>
      </c>
      <c r="H26" t="s">
        <v>751</v>
      </c>
    </row>
    <row r="27" spans="1:9" x14ac:dyDescent="0.2">
      <c r="A27" t="s">
        <v>752</v>
      </c>
      <c r="F27">
        <v>1</v>
      </c>
      <c r="G27" t="s">
        <v>36</v>
      </c>
      <c r="H27" t="s">
        <v>751</v>
      </c>
    </row>
    <row r="28" spans="1:9" x14ac:dyDescent="0.2">
      <c r="A28" t="s">
        <v>269</v>
      </c>
      <c r="F28">
        <v>1</v>
      </c>
      <c r="G28" t="s">
        <v>36</v>
      </c>
      <c r="H28" t="s">
        <v>751</v>
      </c>
    </row>
    <row r="29" spans="1:9" x14ac:dyDescent="0.2">
      <c r="A29" t="s">
        <v>59</v>
      </c>
      <c r="F29">
        <v>1</v>
      </c>
      <c r="G29" t="s">
        <v>36</v>
      </c>
      <c r="H29" t="s">
        <v>751</v>
      </c>
    </row>
    <row r="30" spans="1:9" x14ac:dyDescent="0.2">
      <c r="A30" t="s">
        <v>278</v>
      </c>
      <c r="F30">
        <v>1</v>
      </c>
      <c r="G30" t="s">
        <v>64</v>
      </c>
      <c r="H30" t="s">
        <v>751</v>
      </c>
    </row>
    <row r="31" spans="1:9" x14ac:dyDescent="0.2">
      <c r="A31" t="s">
        <v>376</v>
      </c>
      <c r="B31">
        <v>1</v>
      </c>
      <c r="H31" t="s">
        <v>753</v>
      </c>
      <c r="I31" t="s">
        <v>779</v>
      </c>
    </row>
    <row r="32" spans="1:9" x14ac:dyDescent="0.2">
      <c r="A32" t="s">
        <v>60</v>
      </c>
      <c r="B32">
        <v>1</v>
      </c>
      <c r="H32" t="s">
        <v>754</v>
      </c>
    </row>
    <row r="33" spans="1:9" x14ac:dyDescent="0.2">
      <c r="A33" t="s">
        <v>269</v>
      </c>
      <c r="B33">
        <v>1</v>
      </c>
      <c r="H33" t="s">
        <v>755</v>
      </c>
    </row>
    <row r="34" spans="1:9" x14ac:dyDescent="0.2">
      <c r="A34" t="s">
        <v>756</v>
      </c>
      <c r="B34">
        <v>1</v>
      </c>
      <c r="H34" t="s">
        <v>757</v>
      </c>
      <c r="I34" t="s">
        <v>780</v>
      </c>
    </row>
    <row r="35" spans="1:9" x14ac:dyDescent="0.2">
      <c r="A35" t="s">
        <v>54</v>
      </c>
      <c r="B35">
        <v>1</v>
      </c>
      <c r="H35" t="s">
        <v>758</v>
      </c>
    </row>
    <row r="36" spans="1:9" x14ac:dyDescent="0.2">
      <c r="A36" t="s">
        <v>40</v>
      </c>
      <c r="F36">
        <v>1</v>
      </c>
      <c r="G36" t="s">
        <v>36</v>
      </c>
      <c r="H36" t="s">
        <v>759</v>
      </c>
      <c r="I36" t="s">
        <v>781</v>
      </c>
    </row>
    <row r="37" spans="1:9" x14ac:dyDescent="0.2">
      <c r="A37" t="s">
        <v>40</v>
      </c>
      <c r="F37">
        <v>1</v>
      </c>
      <c r="G37" t="s">
        <v>357</v>
      </c>
      <c r="H37" t="s">
        <v>759</v>
      </c>
    </row>
    <row r="38" spans="1:9" x14ac:dyDescent="0.2">
      <c r="A38" t="s">
        <v>54</v>
      </c>
      <c r="B38">
        <v>1</v>
      </c>
      <c r="H38" t="s">
        <v>759</v>
      </c>
    </row>
    <row r="39" spans="1:9" x14ac:dyDescent="0.2">
      <c r="A39" t="s">
        <v>197</v>
      </c>
      <c r="B39">
        <v>1</v>
      </c>
      <c r="H39" t="s">
        <v>760</v>
      </c>
      <c r="I39" t="s">
        <v>782</v>
      </c>
    </row>
    <row r="40" spans="1:9" x14ac:dyDescent="0.2">
      <c r="A40" t="s">
        <v>42</v>
      </c>
      <c r="F40">
        <v>1</v>
      </c>
      <c r="G40" t="s">
        <v>64</v>
      </c>
      <c r="H40" t="s">
        <v>761</v>
      </c>
    </row>
    <row r="41" spans="1:9" x14ac:dyDescent="0.2">
      <c r="A41" t="s">
        <v>40</v>
      </c>
      <c r="D41">
        <v>1</v>
      </c>
      <c r="H41" t="s">
        <v>762</v>
      </c>
    </row>
    <row r="42" spans="1:9" x14ac:dyDescent="0.2">
      <c r="A42" t="s">
        <v>40</v>
      </c>
      <c r="F42">
        <v>1</v>
      </c>
      <c r="G42" t="s">
        <v>36</v>
      </c>
      <c r="H42" t="s">
        <v>762</v>
      </c>
    </row>
    <row r="43" spans="1:9" x14ac:dyDescent="0.2">
      <c r="A43" t="s">
        <v>763</v>
      </c>
      <c r="F43">
        <v>1</v>
      </c>
      <c r="G43" t="s">
        <v>37</v>
      </c>
      <c r="H43" t="s">
        <v>764</v>
      </c>
      <c r="I43" t="s">
        <v>783</v>
      </c>
    </row>
    <row r="44" spans="1:9" x14ac:dyDescent="0.2">
      <c r="A44" t="s">
        <v>763</v>
      </c>
      <c r="B44">
        <v>1</v>
      </c>
      <c r="H44" t="s">
        <v>765</v>
      </c>
    </row>
    <row r="45" spans="1:9" x14ac:dyDescent="0.2">
      <c r="A45" t="s">
        <v>721</v>
      </c>
      <c r="F45">
        <v>1</v>
      </c>
      <c r="G45" t="s">
        <v>36</v>
      </c>
      <c r="H45" t="s">
        <v>766</v>
      </c>
      <c r="I45" t="s">
        <v>784</v>
      </c>
    </row>
    <row r="46" spans="1:9" x14ac:dyDescent="0.2">
      <c r="A46" t="s">
        <v>445</v>
      </c>
      <c r="F46">
        <v>1</v>
      </c>
      <c r="G46" t="s">
        <v>36</v>
      </c>
      <c r="H46" t="s">
        <v>766</v>
      </c>
    </row>
    <row r="47" spans="1:9" x14ac:dyDescent="0.2">
      <c r="A47" t="s">
        <v>40</v>
      </c>
      <c r="F47">
        <v>1</v>
      </c>
      <c r="G47" t="s">
        <v>36</v>
      </c>
      <c r="H47" t="s">
        <v>766</v>
      </c>
    </row>
    <row r="48" spans="1:9" x14ac:dyDescent="0.2">
      <c r="A48" t="s">
        <v>89</v>
      </c>
      <c r="F48">
        <v>1</v>
      </c>
      <c r="G48" t="s">
        <v>36</v>
      </c>
      <c r="H48" t="s">
        <v>767</v>
      </c>
    </row>
    <row r="49" spans="1:9" x14ac:dyDescent="0.2">
      <c r="A49" t="s">
        <v>40</v>
      </c>
      <c r="F49">
        <v>1</v>
      </c>
      <c r="G49" t="s">
        <v>36</v>
      </c>
      <c r="H49" t="s">
        <v>491</v>
      </c>
    </row>
    <row r="50" spans="1:9" x14ac:dyDescent="0.2">
      <c r="A50" t="s">
        <v>40</v>
      </c>
      <c r="F50">
        <v>1</v>
      </c>
      <c r="G50" t="s">
        <v>36</v>
      </c>
      <c r="H50" t="s">
        <v>491</v>
      </c>
    </row>
    <row r="51" spans="1:9" x14ac:dyDescent="0.2">
      <c r="A51" t="s">
        <v>40</v>
      </c>
      <c r="D51">
        <v>1</v>
      </c>
      <c r="H51" t="s">
        <v>768</v>
      </c>
    </row>
    <row r="52" spans="1:9" x14ac:dyDescent="0.2">
      <c r="A52" t="s">
        <v>268</v>
      </c>
      <c r="B52">
        <v>1</v>
      </c>
      <c r="H52" t="s">
        <v>769</v>
      </c>
      <c r="I52" t="s">
        <v>785</v>
      </c>
    </row>
    <row r="53" spans="1:9" x14ac:dyDescent="0.2">
      <c r="A53" t="s">
        <v>56</v>
      </c>
      <c r="F53">
        <v>1</v>
      </c>
      <c r="G53" t="s">
        <v>36</v>
      </c>
      <c r="H53" t="s">
        <v>770</v>
      </c>
      <c r="I53" t="s">
        <v>784</v>
      </c>
    </row>
    <row r="54" spans="1:9" x14ac:dyDescent="0.2">
      <c r="A54" t="s">
        <v>188</v>
      </c>
      <c r="F54">
        <v>1</v>
      </c>
      <c r="G54" t="s">
        <v>36</v>
      </c>
      <c r="H54" t="s">
        <v>771</v>
      </c>
    </row>
    <row r="55" spans="1:9" x14ac:dyDescent="0.2">
      <c r="A55" s="8" t="s">
        <v>42</v>
      </c>
      <c r="B55" s="8"/>
      <c r="C55" s="8"/>
      <c r="D55" s="8"/>
      <c r="E55" s="8"/>
      <c r="F55" s="8">
        <v>1</v>
      </c>
      <c r="G55" s="8" t="s">
        <v>64</v>
      </c>
      <c r="H55" s="8" t="s">
        <v>771</v>
      </c>
      <c r="I55" s="8"/>
    </row>
    <row r="56" spans="1:9" x14ac:dyDescent="0.2">
      <c r="A56" s="16" t="s">
        <v>188</v>
      </c>
      <c r="F56" s="16">
        <v>1</v>
      </c>
      <c r="G56" s="16" t="s">
        <v>36</v>
      </c>
    </row>
    <row r="57" spans="1:9" x14ac:dyDescent="0.2">
      <c r="A57" s="16" t="s">
        <v>772</v>
      </c>
      <c r="F57" s="16">
        <v>1</v>
      </c>
      <c r="G57" s="16" t="s">
        <v>64</v>
      </c>
    </row>
    <row r="58" spans="1:9" x14ac:dyDescent="0.2">
      <c r="A58" s="16" t="s">
        <v>188</v>
      </c>
      <c r="F58" s="16">
        <v>1</v>
      </c>
      <c r="G58" s="16" t="s">
        <v>36</v>
      </c>
    </row>
    <row r="59" spans="1:9" x14ac:dyDescent="0.2">
      <c r="A59" s="16" t="s">
        <v>197</v>
      </c>
      <c r="F59" s="16">
        <v>1</v>
      </c>
      <c r="G59" s="16" t="s">
        <v>64</v>
      </c>
    </row>
    <row r="60" spans="1:9" x14ac:dyDescent="0.2">
      <c r="A60" s="16" t="s">
        <v>60</v>
      </c>
      <c r="B60">
        <v>1</v>
      </c>
    </row>
    <row r="61" spans="1:9" x14ac:dyDescent="0.2">
      <c r="A61" s="16" t="s">
        <v>269</v>
      </c>
      <c r="F61">
        <v>1</v>
      </c>
      <c r="G61" t="s">
        <v>64</v>
      </c>
    </row>
    <row r="62" spans="1:9" x14ac:dyDescent="0.2">
      <c r="A62" s="16" t="s">
        <v>773</v>
      </c>
      <c r="F62">
        <v>1</v>
      </c>
      <c r="G62" t="s">
        <v>36</v>
      </c>
    </row>
    <row r="63" spans="1:9" x14ac:dyDescent="0.2">
      <c r="A63" s="16" t="s">
        <v>202</v>
      </c>
      <c r="F63">
        <v>1</v>
      </c>
      <c r="G63" t="s">
        <v>36</v>
      </c>
    </row>
    <row r="64" spans="1:9" x14ac:dyDescent="0.2">
      <c r="A64" s="16" t="s">
        <v>374</v>
      </c>
      <c r="F64">
        <v>1</v>
      </c>
      <c r="G64" t="s">
        <v>64</v>
      </c>
    </row>
    <row r="65" spans="1:7" x14ac:dyDescent="0.2">
      <c r="A65" s="16" t="s">
        <v>182</v>
      </c>
      <c r="F65">
        <v>1</v>
      </c>
      <c r="G65" t="s">
        <v>36</v>
      </c>
    </row>
    <row r="66" spans="1:7" x14ac:dyDescent="0.2">
      <c r="A66" s="16" t="s">
        <v>89</v>
      </c>
      <c r="F66">
        <v>1</v>
      </c>
      <c r="G66" t="s">
        <v>64</v>
      </c>
    </row>
    <row r="67" spans="1:7" x14ac:dyDescent="0.2">
      <c r="A67" s="16" t="s">
        <v>40</v>
      </c>
      <c r="F67">
        <v>1</v>
      </c>
      <c r="G67" t="s">
        <v>36</v>
      </c>
    </row>
    <row r="68" spans="1:7" x14ac:dyDescent="0.2">
      <c r="A68" s="16" t="s">
        <v>41</v>
      </c>
      <c r="F68">
        <v>1</v>
      </c>
      <c r="G68" t="s">
        <v>357</v>
      </c>
    </row>
    <row r="69" spans="1:7" x14ac:dyDescent="0.2">
      <c r="A69" s="16" t="s">
        <v>41</v>
      </c>
      <c r="F69">
        <v>1</v>
      </c>
      <c r="G69" t="s">
        <v>357</v>
      </c>
    </row>
    <row r="70" spans="1:7" x14ac:dyDescent="0.2">
      <c r="A70" s="16" t="s">
        <v>40</v>
      </c>
      <c r="D70">
        <v>1</v>
      </c>
    </row>
    <row r="71" spans="1:7" x14ac:dyDescent="0.2">
      <c r="A71" s="16" t="s">
        <v>40</v>
      </c>
      <c r="F71">
        <v>1</v>
      </c>
      <c r="G71" t="s">
        <v>36</v>
      </c>
    </row>
    <row r="72" spans="1:7" x14ac:dyDescent="0.2">
      <c r="A72" s="16" t="s">
        <v>48</v>
      </c>
      <c r="D72">
        <v>1</v>
      </c>
    </row>
    <row r="73" spans="1:7" x14ac:dyDescent="0.2">
      <c r="A73" s="7" t="s">
        <v>40</v>
      </c>
      <c r="D73">
        <v>1</v>
      </c>
    </row>
    <row r="74" spans="1:7" x14ac:dyDescent="0.2">
      <c r="A74" s="7" t="s">
        <v>40</v>
      </c>
      <c r="D74">
        <v>1</v>
      </c>
    </row>
    <row r="75" spans="1:7" x14ac:dyDescent="0.2">
      <c r="A75" s="7" t="s">
        <v>40</v>
      </c>
      <c r="D75">
        <v>1</v>
      </c>
    </row>
    <row r="76" spans="1:7" x14ac:dyDescent="0.2">
      <c r="A76" s="7" t="s">
        <v>40</v>
      </c>
      <c r="D76">
        <v>1</v>
      </c>
    </row>
    <row r="77" spans="1:7" x14ac:dyDescent="0.2">
      <c r="A77" s="7" t="s">
        <v>42</v>
      </c>
      <c r="D77">
        <v>1</v>
      </c>
    </row>
    <row r="78" spans="1:7" x14ac:dyDescent="0.2">
      <c r="A78" s="7" t="s">
        <v>40</v>
      </c>
      <c r="D78">
        <v>1</v>
      </c>
    </row>
    <row r="79" spans="1:7" x14ac:dyDescent="0.2">
      <c r="A79" s="7" t="s">
        <v>40</v>
      </c>
      <c r="D79">
        <v>1</v>
      </c>
    </row>
    <row r="80" spans="1:7" x14ac:dyDescent="0.2">
      <c r="A80" s="7" t="s">
        <v>95</v>
      </c>
      <c r="C80">
        <v>1</v>
      </c>
    </row>
    <row r="81" spans="1:7" x14ac:dyDescent="0.2">
      <c r="A81" s="7" t="s">
        <v>95</v>
      </c>
      <c r="C81">
        <v>1</v>
      </c>
    </row>
    <row r="82" spans="1:7" x14ac:dyDescent="0.2">
      <c r="A82" s="7" t="s">
        <v>174</v>
      </c>
      <c r="D82">
        <v>1</v>
      </c>
    </row>
    <row r="83" spans="1:7" x14ac:dyDescent="0.2">
      <c r="A83" s="7" t="s">
        <v>40</v>
      </c>
      <c r="D83">
        <v>1</v>
      </c>
    </row>
    <row r="84" spans="1:7" x14ac:dyDescent="0.2">
      <c r="A84" s="7" t="s">
        <v>73</v>
      </c>
      <c r="F84">
        <v>1</v>
      </c>
      <c r="G84" t="s">
        <v>36</v>
      </c>
    </row>
    <row r="85" spans="1:7" x14ac:dyDescent="0.2">
      <c r="A85" s="7" t="s">
        <v>48</v>
      </c>
      <c r="D85">
        <v>1</v>
      </c>
    </row>
    <row r="86" spans="1:7" x14ac:dyDescent="0.2">
      <c r="A86" s="7" t="s">
        <v>40</v>
      </c>
      <c r="F86">
        <v>1</v>
      </c>
      <c r="G86" t="s">
        <v>36</v>
      </c>
    </row>
    <row r="87" spans="1:7" x14ac:dyDescent="0.2">
      <c r="A87" s="7" t="s">
        <v>40</v>
      </c>
      <c r="F87">
        <v>1</v>
      </c>
      <c r="G87" t="s">
        <v>36</v>
      </c>
    </row>
    <row r="88" spans="1:7" x14ac:dyDescent="0.2">
      <c r="A88" s="7" t="s">
        <v>48</v>
      </c>
      <c r="F88">
        <v>1</v>
      </c>
      <c r="G88" t="s">
        <v>36</v>
      </c>
    </row>
    <row r="89" spans="1:7" x14ac:dyDescent="0.2">
      <c r="A89" s="7" t="s">
        <v>48</v>
      </c>
      <c r="F89">
        <v>1</v>
      </c>
      <c r="G89" t="s">
        <v>36</v>
      </c>
    </row>
    <row r="90" spans="1:7" x14ac:dyDescent="0.2">
      <c r="A90" s="7" t="s">
        <v>182</v>
      </c>
      <c r="F90">
        <v>1</v>
      </c>
      <c r="G90" t="s">
        <v>36</v>
      </c>
    </row>
    <row r="91" spans="1:7" x14ac:dyDescent="0.2">
      <c r="A91" s="7" t="s">
        <v>40</v>
      </c>
      <c r="D91">
        <v>1</v>
      </c>
    </row>
    <row r="92" spans="1:7" x14ac:dyDescent="0.2">
      <c r="A92" s="7" t="s">
        <v>285</v>
      </c>
      <c r="B92">
        <v>1</v>
      </c>
    </row>
    <row r="93" spans="1:7" x14ac:dyDescent="0.2">
      <c r="A93" s="7" t="s">
        <v>42</v>
      </c>
      <c r="B93">
        <v>1</v>
      </c>
    </row>
    <row r="94" spans="1:7" x14ac:dyDescent="0.2">
      <c r="A94" s="7" t="s">
        <v>197</v>
      </c>
      <c r="B94">
        <v>1</v>
      </c>
    </row>
    <row r="95" spans="1:7" x14ac:dyDescent="0.2">
      <c r="A95" s="7" t="s">
        <v>42</v>
      </c>
      <c r="B95">
        <v>1</v>
      </c>
    </row>
    <row r="96" spans="1:7" x14ac:dyDescent="0.2">
      <c r="A96" s="7" t="s">
        <v>580</v>
      </c>
      <c r="B96">
        <v>1</v>
      </c>
    </row>
    <row r="97" spans="1:7" x14ac:dyDescent="0.2">
      <c r="A97" s="7" t="s">
        <v>580</v>
      </c>
      <c r="B97">
        <v>1</v>
      </c>
    </row>
    <row r="98" spans="1:7" x14ac:dyDescent="0.2">
      <c r="A98" s="7" t="s">
        <v>197</v>
      </c>
      <c r="B98">
        <v>1</v>
      </c>
    </row>
    <row r="99" spans="1:7" x14ac:dyDescent="0.2">
      <c r="A99" s="7" t="s">
        <v>40</v>
      </c>
      <c r="D99">
        <v>1</v>
      </c>
    </row>
    <row r="100" spans="1:7" x14ac:dyDescent="0.2">
      <c r="A100" s="7" t="s">
        <v>269</v>
      </c>
      <c r="F100">
        <v>1</v>
      </c>
      <c r="G100" t="s">
        <v>357</v>
      </c>
    </row>
    <row r="101" spans="1:7" x14ac:dyDescent="0.2">
      <c r="A101" s="7" t="s">
        <v>40</v>
      </c>
      <c r="F101">
        <v>1</v>
      </c>
      <c r="G101" t="s">
        <v>36</v>
      </c>
    </row>
    <row r="102" spans="1:7" x14ac:dyDescent="0.2">
      <c r="A102" s="7" t="s">
        <v>40</v>
      </c>
      <c r="B102">
        <v>1</v>
      </c>
    </row>
    <row r="103" spans="1:7" x14ac:dyDescent="0.2">
      <c r="A103" s="7" t="s">
        <v>42</v>
      </c>
      <c r="F103">
        <v>1</v>
      </c>
      <c r="G103" t="s">
        <v>36</v>
      </c>
    </row>
    <row r="104" spans="1:7" x14ac:dyDescent="0.2">
      <c r="A104" s="7" t="s">
        <v>269</v>
      </c>
      <c r="F104">
        <v>1</v>
      </c>
      <c r="G104" t="s">
        <v>36</v>
      </c>
    </row>
    <row r="105" spans="1:7" x14ac:dyDescent="0.2">
      <c r="A105" s="7" t="s">
        <v>40</v>
      </c>
      <c r="F105">
        <v>1</v>
      </c>
      <c r="G105" t="s">
        <v>36</v>
      </c>
    </row>
    <row r="106" spans="1:7" x14ac:dyDescent="0.2">
      <c r="G106">
        <f>COUNTIF(G5:G105,"present")</f>
        <v>37</v>
      </c>
    </row>
    <row r="107" spans="1:7" x14ac:dyDescent="0.2">
      <c r="B107" t="s">
        <v>293</v>
      </c>
      <c r="C107" t="s">
        <v>294</v>
      </c>
      <c r="D107" t="s">
        <v>295</v>
      </c>
      <c r="E107" t="s">
        <v>296</v>
      </c>
      <c r="F107" t="s">
        <v>297</v>
      </c>
    </row>
    <row r="108" spans="1:7" x14ac:dyDescent="0.2">
      <c r="B108">
        <f>COUNT(B5:B105)</f>
        <v>23</v>
      </c>
      <c r="C108">
        <f>COUNT(C5:C105)</f>
        <v>2</v>
      </c>
      <c r="D108">
        <f>COUNT(D5:D105)</f>
        <v>24</v>
      </c>
      <c r="E108">
        <f>COUNT(E5:E105)</f>
        <v>0</v>
      </c>
      <c r="F108">
        <f>COUNT(F5:F105)</f>
        <v>52</v>
      </c>
    </row>
    <row r="110" spans="1:7" x14ac:dyDescent="0.2">
      <c r="B110" t="s">
        <v>299</v>
      </c>
      <c r="C110" t="s">
        <v>300</v>
      </c>
    </row>
    <row r="111" spans="1:7" x14ac:dyDescent="0.2">
      <c r="B111">
        <f>SUM(B108:E108)</f>
        <v>49</v>
      </c>
      <c r="C111">
        <f>SUM(C108:E108)</f>
        <v>26</v>
      </c>
    </row>
    <row r="112" spans="1:7" x14ac:dyDescent="0.2">
      <c r="F112" t="s">
        <v>298</v>
      </c>
      <c r="G112">
        <f>SUM(B108:F108)</f>
        <v>101</v>
      </c>
    </row>
  </sheetData>
  <mergeCells count="2">
    <mergeCell ref="C3:E3"/>
    <mergeCell ref="H3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0"/>
  <sheetViews>
    <sheetView workbookViewId="0">
      <selection activeCell="G116" sqref="G116"/>
    </sheetView>
  </sheetViews>
  <sheetFormatPr baseColWidth="10" defaultRowHeight="16" x14ac:dyDescent="0.2"/>
  <cols>
    <col min="1" max="1" width="12.6640625" bestFit="1" customWidth="1"/>
    <col min="2" max="2" width="13.5" bestFit="1" customWidth="1"/>
    <col min="6" max="6" width="12.33203125" bestFit="1" customWidth="1"/>
    <col min="7" max="7" width="15.5" bestFit="1" customWidth="1"/>
    <col min="8" max="8" width="74" bestFit="1" customWidth="1"/>
  </cols>
  <sheetData>
    <row r="1" spans="1:9" x14ac:dyDescent="0.2">
      <c r="A1" t="s">
        <v>13</v>
      </c>
      <c r="B1" t="s">
        <v>786</v>
      </c>
    </row>
    <row r="3" spans="1:9" x14ac:dyDescent="0.2">
      <c r="B3" t="s">
        <v>265</v>
      </c>
      <c r="C3" s="19" t="s">
        <v>266</v>
      </c>
      <c r="D3" s="19"/>
      <c r="E3" s="19"/>
      <c r="F3" s="15"/>
      <c r="H3" s="19" t="s">
        <v>207</v>
      </c>
      <c r="I3" s="19"/>
    </row>
    <row r="4" spans="1:9" x14ac:dyDescent="0.2">
      <c r="A4" t="s">
        <v>26</v>
      </c>
      <c r="B4" t="s">
        <v>267</v>
      </c>
      <c r="C4" t="s">
        <v>524</v>
      </c>
      <c r="D4" t="s">
        <v>525</v>
      </c>
      <c r="E4" t="s">
        <v>526</v>
      </c>
      <c r="F4" t="s">
        <v>527</v>
      </c>
      <c r="G4" t="s">
        <v>528</v>
      </c>
      <c r="H4" s="15" t="s">
        <v>529</v>
      </c>
      <c r="I4" t="s">
        <v>530</v>
      </c>
    </row>
    <row r="5" spans="1:9" x14ac:dyDescent="0.2">
      <c r="A5" t="s">
        <v>787</v>
      </c>
      <c r="F5">
        <v>1</v>
      </c>
      <c r="G5" t="s">
        <v>35</v>
      </c>
      <c r="H5" t="s">
        <v>788</v>
      </c>
      <c r="I5" t="s">
        <v>834</v>
      </c>
    </row>
    <row r="6" spans="1:9" x14ac:dyDescent="0.2">
      <c r="A6" t="s">
        <v>268</v>
      </c>
      <c r="F6">
        <v>1</v>
      </c>
      <c r="G6" t="s">
        <v>36</v>
      </c>
      <c r="H6" t="s">
        <v>789</v>
      </c>
    </row>
    <row r="7" spans="1:9" x14ac:dyDescent="0.2">
      <c r="A7" t="s">
        <v>640</v>
      </c>
      <c r="F7">
        <v>1</v>
      </c>
      <c r="G7" t="s">
        <v>64</v>
      </c>
      <c r="H7" t="s">
        <v>789</v>
      </c>
    </row>
    <row r="8" spans="1:9" x14ac:dyDescent="0.2">
      <c r="A8" t="s">
        <v>95</v>
      </c>
      <c r="F8">
        <v>1</v>
      </c>
      <c r="G8" t="s">
        <v>186</v>
      </c>
      <c r="H8" t="s">
        <v>790</v>
      </c>
      <c r="I8" t="s">
        <v>835</v>
      </c>
    </row>
    <row r="9" spans="1:9" x14ac:dyDescent="0.2">
      <c r="A9" t="s">
        <v>41</v>
      </c>
      <c r="B9">
        <v>1</v>
      </c>
      <c r="H9" t="s">
        <v>790</v>
      </c>
    </row>
    <row r="10" spans="1:9" x14ac:dyDescent="0.2">
      <c r="A10" t="s">
        <v>791</v>
      </c>
      <c r="F10">
        <v>1</v>
      </c>
      <c r="G10" t="s">
        <v>186</v>
      </c>
      <c r="H10" t="s">
        <v>792</v>
      </c>
    </row>
    <row r="11" spans="1:9" x14ac:dyDescent="0.2">
      <c r="A11" t="s">
        <v>276</v>
      </c>
      <c r="B11">
        <v>1</v>
      </c>
      <c r="H11" t="s">
        <v>793</v>
      </c>
      <c r="I11" t="s">
        <v>836</v>
      </c>
    </row>
    <row r="12" spans="1:9" x14ac:dyDescent="0.2">
      <c r="A12" t="s">
        <v>268</v>
      </c>
      <c r="B12">
        <v>1</v>
      </c>
      <c r="H12" t="s">
        <v>794</v>
      </c>
    </row>
    <row r="13" spans="1:9" x14ac:dyDescent="0.2">
      <c r="A13" t="s">
        <v>269</v>
      </c>
      <c r="F13">
        <v>1</v>
      </c>
      <c r="G13" t="s">
        <v>64</v>
      </c>
      <c r="H13" t="s">
        <v>794</v>
      </c>
    </row>
    <row r="14" spans="1:9" x14ac:dyDescent="0.2">
      <c r="A14" t="s">
        <v>165</v>
      </c>
      <c r="F14">
        <v>1</v>
      </c>
      <c r="G14" t="s">
        <v>36</v>
      </c>
      <c r="H14" t="s">
        <v>795</v>
      </c>
    </row>
    <row r="15" spans="1:9" x14ac:dyDescent="0.2">
      <c r="A15" t="s">
        <v>41</v>
      </c>
      <c r="B15">
        <v>1</v>
      </c>
      <c r="H15" t="s">
        <v>796</v>
      </c>
      <c r="I15" t="s">
        <v>837</v>
      </c>
    </row>
    <row r="16" spans="1:9" x14ac:dyDescent="0.2">
      <c r="A16" t="s">
        <v>54</v>
      </c>
      <c r="F16">
        <v>1</v>
      </c>
      <c r="G16" t="s">
        <v>36</v>
      </c>
      <c r="H16" t="s">
        <v>797</v>
      </c>
      <c r="I16" t="s">
        <v>838</v>
      </c>
    </row>
    <row r="17" spans="1:9" x14ac:dyDescent="0.2">
      <c r="A17" t="s">
        <v>54</v>
      </c>
      <c r="F17">
        <v>1</v>
      </c>
      <c r="G17" t="s">
        <v>36</v>
      </c>
      <c r="H17" t="s">
        <v>798</v>
      </c>
    </row>
    <row r="18" spans="1:9" x14ac:dyDescent="0.2">
      <c r="A18" t="s">
        <v>276</v>
      </c>
      <c r="B18">
        <v>1</v>
      </c>
      <c r="H18" t="s">
        <v>799</v>
      </c>
      <c r="I18" t="s">
        <v>839</v>
      </c>
    </row>
    <row r="19" spans="1:9" x14ac:dyDescent="0.2">
      <c r="A19" t="s">
        <v>268</v>
      </c>
      <c r="B19">
        <v>1</v>
      </c>
      <c r="H19" t="s">
        <v>800</v>
      </c>
    </row>
    <row r="20" spans="1:9" x14ac:dyDescent="0.2">
      <c r="A20" t="s">
        <v>42</v>
      </c>
      <c r="E20">
        <v>1</v>
      </c>
      <c r="H20" t="s">
        <v>801</v>
      </c>
      <c r="I20" t="s">
        <v>840</v>
      </c>
    </row>
    <row r="21" spans="1:9" x14ac:dyDescent="0.2">
      <c r="A21" t="s">
        <v>40</v>
      </c>
      <c r="F21">
        <v>1</v>
      </c>
      <c r="G21" t="s">
        <v>36</v>
      </c>
      <c r="H21" t="s">
        <v>802</v>
      </c>
      <c r="I21" t="s">
        <v>841</v>
      </c>
    </row>
    <row r="22" spans="1:9" x14ac:dyDescent="0.2">
      <c r="A22" t="s">
        <v>361</v>
      </c>
      <c r="B22">
        <v>1</v>
      </c>
      <c r="H22" t="s">
        <v>802</v>
      </c>
    </row>
    <row r="23" spans="1:9" x14ac:dyDescent="0.2">
      <c r="A23" t="s">
        <v>568</v>
      </c>
      <c r="D23">
        <v>1</v>
      </c>
      <c r="H23" t="s">
        <v>803</v>
      </c>
    </row>
    <row r="24" spans="1:9" x14ac:dyDescent="0.2">
      <c r="A24" t="s">
        <v>48</v>
      </c>
      <c r="D24">
        <v>1</v>
      </c>
      <c r="H24" t="s">
        <v>803</v>
      </c>
    </row>
    <row r="25" spans="1:9" x14ac:dyDescent="0.2">
      <c r="A25" t="s">
        <v>59</v>
      </c>
      <c r="B25">
        <v>1</v>
      </c>
      <c r="H25" t="s">
        <v>804</v>
      </c>
    </row>
    <row r="26" spans="1:9" x14ac:dyDescent="0.2">
      <c r="A26" t="s">
        <v>77</v>
      </c>
      <c r="F26">
        <v>1</v>
      </c>
      <c r="G26" t="s">
        <v>64</v>
      </c>
      <c r="H26" t="s">
        <v>804</v>
      </c>
    </row>
    <row r="27" spans="1:9" x14ac:dyDescent="0.2">
      <c r="A27" t="s">
        <v>268</v>
      </c>
      <c r="B27">
        <v>1</v>
      </c>
      <c r="H27" t="s">
        <v>804</v>
      </c>
    </row>
    <row r="28" spans="1:9" x14ac:dyDescent="0.2">
      <c r="A28" t="s">
        <v>40</v>
      </c>
      <c r="D28">
        <v>1</v>
      </c>
      <c r="H28" t="s">
        <v>805</v>
      </c>
      <c r="I28" t="s">
        <v>842</v>
      </c>
    </row>
    <row r="29" spans="1:9" x14ac:dyDescent="0.2">
      <c r="A29" t="s">
        <v>40</v>
      </c>
      <c r="F29">
        <v>1</v>
      </c>
      <c r="G29" t="s">
        <v>36</v>
      </c>
      <c r="H29" t="s">
        <v>806</v>
      </c>
      <c r="I29" t="s">
        <v>843</v>
      </c>
    </row>
    <row r="30" spans="1:9" x14ac:dyDescent="0.2">
      <c r="A30" t="s">
        <v>202</v>
      </c>
      <c r="F30">
        <v>1</v>
      </c>
      <c r="G30" t="s">
        <v>36</v>
      </c>
      <c r="H30" t="s">
        <v>807</v>
      </c>
      <c r="I30" t="s">
        <v>845</v>
      </c>
    </row>
    <row r="31" spans="1:9" x14ac:dyDescent="0.2">
      <c r="A31" t="s">
        <v>40</v>
      </c>
      <c r="F31">
        <v>1</v>
      </c>
      <c r="G31" t="s">
        <v>36</v>
      </c>
      <c r="H31" t="s">
        <v>807</v>
      </c>
    </row>
    <row r="32" spans="1:9" x14ac:dyDescent="0.2">
      <c r="A32" t="s">
        <v>40</v>
      </c>
      <c r="F32">
        <v>1</v>
      </c>
      <c r="G32" t="s">
        <v>36</v>
      </c>
      <c r="H32" t="s">
        <v>808</v>
      </c>
    </row>
    <row r="33" spans="1:9" x14ac:dyDescent="0.2">
      <c r="A33" t="s">
        <v>174</v>
      </c>
      <c r="F33">
        <v>1</v>
      </c>
      <c r="G33" t="s">
        <v>36</v>
      </c>
      <c r="H33" t="s">
        <v>809</v>
      </c>
    </row>
    <row r="34" spans="1:9" x14ac:dyDescent="0.2">
      <c r="A34" t="s">
        <v>40</v>
      </c>
      <c r="F34">
        <v>1</v>
      </c>
      <c r="G34" t="s">
        <v>36</v>
      </c>
      <c r="H34" t="s">
        <v>811</v>
      </c>
      <c r="I34" t="s">
        <v>846</v>
      </c>
    </row>
    <row r="35" spans="1:9" x14ac:dyDescent="0.2">
      <c r="A35" t="s">
        <v>174</v>
      </c>
      <c r="F35">
        <v>1</v>
      </c>
      <c r="G35" t="s">
        <v>36</v>
      </c>
      <c r="H35" t="s">
        <v>810</v>
      </c>
    </row>
    <row r="36" spans="1:9" x14ac:dyDescent="0.2">
      <c r="A36" t="s">
        <v>48</v>
      </c>
      <c r="F36">
        <v>1</v>
      </c>
      <c r="G36" t="s">
        <v>36</v>
      </c>
      <c r="H36" t="s">
        <v>812</v>
      </c>
      <c r="I36" t="s">
        <v>847</v>
      </c>
    </row>
    <row r="37" spans="1:9" x14ac:dyDescent="0.2">
      <c r="A37" t="s">
        <v>40</v>
      </c>
      <c r="F37">
        <v>1</v>
      </c>
      <c r="G37" t="s">
        <v>36</v>
      </c>
      <c r="H37" t="s">
        <v>813</v>
      </c>
    </row>
    <row r="38" spans="1:9" x14ac:dyDescent="0.2">
      <c r="A38" t="s">
        <v>814</v>
      </c>
      <c r="F38">
        <v>1</v>
      </c>
      <c r="G38" t="s">
        <v>611</v>
      </c>
      <c r="H38" t="s">
        <v>815</v>
      </c>
      <c r="I38" t="s">
        <v>848</v>
      </c>
    </row>
    <row r="39" spans="1:9" x14ac:dyDescent="0.2">
      <c r="A39" t="s">
        <v>165</v>
      </c>
      <c r="F39">
        <v>1</v>
      </c>
      <c r="G39" t="s">
        <v>36</v>
      </c>
      <c r="H39" t="s">
        <v>816</v>
      </c>
      <c r="I39" t="s">
        <v>849</v>
      </c>
    </row>
    <row r="40" spans="1:9" x14ac:dyDescent="0.2">
      <c r="A40" t="s">
        <v>165</v>
      </c>
      <c r="F40">
        <v>1</v>
      </c>
      <c r="G40" t="s">
        <v>36</v>
      </c>
      <c r="H40" t="s">
        <v>817</v>
      </c>
      <c r="I40" t="s">
        <v>844</v>
      </c>
    </row>
    <row r="41" spans="1:9" x14ac:dyDescent="0.2">
      <c r="A41" t="s">
        <v>40</v>
      </c>
      <c r="F41">
        <v>1</v>
      </c>
      <c r="G41" t="s">
        <v>36</v>
      </c>
      <c r="H41" t="s">
        <v>818</v>
      </c>
      <c r="I41" t="s">
        <v>850</v>
      </c>
    </row>
    <row r="42" spans="1:9" x14ac:dyDescent="0.2">
      <c r="A42" t="s">
        <v>40</v>
      </c>
      <c r="F42">
        <v>1</v>
      </c>
      <c r="G42" t="s">
        <v>36</v>
      </c>
      <c r="H42" t="s">
        <v>819</v>
      </c>
    </row>
    <row r="43" spans="1:9" x14ac:dyDescent="0.2">
      <c r="A43" t="s">
        <v>663</v>
      </c>
      <c r="F43">
        <v>1</v>
      </c>
      <c r="G43" t="s">
        <v>186</v>
      </c>
      <c r="H43" t="s">
        <v>819</v>
      </c>
    </row>
    <row r="44" spans="1:9" x14ac:dyDescent="0.2">
      <c r="A44" t="s">
        <v>165</v>
      </c>
      <c r="F44">
        <v>1</v>
      </c>
      <c r="G44" t="s">
        <v>64</v>
      </c>
      <c r="H44" t="s">
        <v>820</v>
      </c>
      <c r="I44" t="s">
        <v>851</v>
      </c>
    </row>
    <row r="45" spans="1:9" x14ac:dyDescent="0.2">
      <c r="A45" t="s">
        <v>821</v>
      </c>
      <c r="D45">
        <v>1</v>
      </c>
      <c r="H45" t="s">
        <v>822</v>
      </c>
    </row>
    <row r="46" spans="1:9" x14ac:dyDescent="0.2">
      <c r="A46" t="s">
        <v>361</v>
      </c>
      <c r="F46">
        <v>1</v>
      </c>
      <c r="G46" t="s">
        <v>64</v>
      </c>
      <c r="H46" t="s">
        <v>822</v>
      </c>
    </row>
    <row r="47" spans="1:9" x14ac:dyDescent="0.2">
      <c r="A47" t="s">
        <v>823</v>
      </c>
      <c r="F47">
        <v>1</v>
      </c>
      <c r="G47" t="s">
        <v>50</v>
      </c>
      <c r="H47" t="s">
        <v>822</v>
      </c>
    </row>
    <row r="48" spans="1:9" x14ac:dyDescent="0.2">
      <c r="A48" t="s">
        <v>40</v>
      </c>
      <c r="F48">
        <v>1</v>
      </c>
      <c r="G48" t="s">
        <v>36</v>
      </c>
      <c r="H48" t="s">
        <v>824</v>
      </c>
    </row>
    <row r="49" spans="1:9" x14ac:dyDescent="0.2">
      <c r="A49" t="s">
        <v>445</v>
      </c>
      <c r="F49">
        <v>1</v>
      </c>
      <c r="G49" t="s">
        <v>36</v>
      </c>
      <c r="H49" t="s">
        <v>825</v>
      </c>
      <c r="I49" t="s">
        <v>852</v>
      </c>
    </row>
    <row r="50" spans="1:9" x14ac:dyDescent="0.2">
      <c r="A50" t="s">
        <v>43</v>
      </c>
      <c r="F50">
        <v>1</v>
      </c>
      <c r="G50" t="s">
        <v>64</v>
      </c>
      <c r="H50" t="s">
        <v>825</v>
      </c>
    </row>
    <row r="51" spans="1:9" x14ac:dyDescent="0.2">
      <c r="A51" t="s">
        <v>40</v>
      </c>
      <c r="F51">
        <v>1</v>
      </c>
      <c r="G51" t="s">
        <v>36</v>
      </c>
      <c r="H51" t="s">
        <v>826</v>
      </c>
    </row>
    <row r="52" spans="1:9" x14ac:dyDescent="0.2">
      <c r="A52" t="s">
        <v>40</v>
      </c>
      <c r="F52">
        <v>1</v>
      </c>
      <c r="G52" t="s">
        <v>357</v>
      </c>
      <c r="H52" t="s">
        <v>827</v>
      </c>
    </row>
    <row r="53" spans="1:9" x14ac:dyDescent="0.2">
      <c r="A53" t="s">
        <v>40</v>
      </c>
      <c r="F53">
        <v>1</v>
      </c>
      <c r="G53" t="s">
        <v>36</v>
      </c>
      <c r="H53" t="s">
        <v>828</v>
      </c>
      <c r="I53" t="s">
        <v>853</v>
      </c>
    </row>
    <row r="54" spans="1:9" x14ac:dyDescent="0.2">
      <c r="A54" t="s">
        <v>829</v>
      </c>
      <c r="F54">
        <v>1</v>
      </c>
      <c r="G54" t="s">
        <v>36</v>
      </c>
      <c r="H54" t="s">
        <v>828</v>
      </c>
    </row>
    <row r="55" spans="1:9" x14ac:dyDescent="0.2">
      <c r="A55" s="8" t="s">
        <v>40</v>
      </c>
      <c r="B55" s="8"/>
      <c r="C55" s="8"/>
      <c r="D55" s="8"/>
      <c r="E55" s="8"/>
      <c r="F55" s="8">
        <v>1</v>
      </c>
      <c r="G55" s="8" t="s">
        <v>36</v>
      </c>
      <c r="H55" s="8" t="s">
        <v>830</v>
      </c>
      <c r="I55" s="8"/>
    </row>
    <row r="56" spans="1:9" x14ac:dyDescent="0.2">
      <c r="A56" s="16" t="s">
        <v>59</v>
      </c>
      <c r="F56" s="16">
        <v>1</v>
      </c>
      <c r="G56" s="16" t="s">
        <v>64</v>
      </c>
    </row>
    <row r="57" spans="1:9" x14ac:dyDescent="0.2">
      <c r="A57" t="s">
        <v>40</v>
      </c>
      <c r="F57" s="16">
        <v>1</v>
      </c>
      <c r="G57" s="16" t="s">
        <v>46</v>
      </c>
    </row>
    <row r="58" spans="1:9" x14ac:dyDescent="0.2">
      <c r="A58" t="s">
        <v>270</v>
      </c>
      <c r="F58" s="16">
        <v>1</v>
      </c>
      <c r="G58" s="16" t="s">
        <v>64</v>
      </c>
    </row>
    <row r="59" spans="1:9" x14ac:dyDescent="0.2">
      <c r="A59" t="s">
        <v>165</v>
      </c>
      <c r="F59" s="16">
        <v>1</v>
      </c>
      <c r="G59" s="16" t="s">
        <v>64</v>
      </c>
    </row>
    <row r="60" spans="1:9" x14ac:dyDescent="0.2">
      <c r="A60" t="s">
        <v>831</v>
      </c>
      <c r="B60">
        <v>1</v>
      </c>
    </row>
    <row r="61" spans="1:9" x14ac:dyDescent="0.2">
      <c r="A61" t="s">
        <v>40</v>
      </c>
      <c r="F61">
        <v>1</v>
      </c>
      <c r="G61" t="s">
        <v>36</v>
      </c>
    </row>
    <row r="62" spans="1:9" x14ac:dyDescent="0.2">
      <c r="A62" t="s">
        <v>49</v>
      </c>
      <c r="E62">
        <v>1</v>
      </c>
    </row>
    <row r="63" spans="1:9" x14ac:dyDescent="0.2">
      <c r="A63" t="s">
        <v>721</v>
      </c>
      <c r="F63">
        <v>1</v>
      </c>
      <c r="G63" t="s">
        <v>36</v>
      </c>
    </row>
    <row r="64" spans="1:9" x14ac:dyDescent="0.2">
      <c r="A64" t="s">
        <v>832</v>
      </c>
      <c r="B64">
        <v>1</v>
      </c>
    </row>
    <row r="65" spans="1:7" x14ac:dyDescent="0.2">
      <c r="A65" t="s">
        <v>59</v>
      </c>
      <c r="F65">
        <v>1</v>
      </c>
      <c r="G65" t="s">
        <v>36</v>
      </c>
    </row>
    <row r="66" spans="1:7" x14ac:dyDescent="0.2">
      <c r="A66" t="s">
        <v>95</v>
      </c>
      <c r="F66">
        <v>1</v>
      </c>
      <c r="G66" t="s">
        <v>64</v>
      </c>
    </row>
    <row r="67" spans="1:7" x14ac:dyDescent="0.2">
      <c r="A67" t="s">
        <v>40</v>
      </c>
      <c r="F67">
        <v>1</v>
      </c>
      <c r="G67" t="s">
        <v>36</v>
      </c>
    </row>
    <row r="68" spans="1:7" x14ac:dyDescent="0.2">
      <c r="A68" t="s">
        <v>40</v>
      </c>
      <c r="F68">
        <v>1</v>
      </c>
    </row>
    <row r="69" spans="1:7" x14ac:dyDescent="0.2">
      <c r="A69" t="s">
        <v>59</v>
      </c>
      <c r="F69">
        <v>1</v>
      </c>
      <c r="G69" t="s">
        <v>186</v>
      </c>
    </row>
    <row r="70" spans="1:7" x14ac:dyDescent="0.2">
      <c r="A70" t="s">
        <v>376</v>
      </c>
      <c r="F70">
        <v>1</v>
      </c>
      <c r="G70" t="s">
        <v>64</v>
      </c>
    </row>
    <row r="71" spans="1:7" x14ac:dyDescent="0.2">
      <c r="A71" t="s">
        <v>201</v>
      </c>
      <c r="F71">
        <v>1</v>
      </c>
      <c r="G71" t="s">
        <v>36</v>
      </c>
    </row>
    <row r="72" spans="1:7" x14ac:dyDescent="0.2">
      <c r="A72" t="s">
        <v>40</v>
      </c>
      <c r="F72">
        <v>1</v>
      </c>
      <c r="G72" t="s">
        <v>36</v>
      </c>
    </row>
    <row r="73" spans="1:7" x14ac:dyDescent="0.2">
      <c r="A73" t="s">
        <v>197</v>
      </c>
      <c r="F73">
        <v>1</v>
      </c>
      <c r="G73" t="s">
        <v>36</v>
      </c>
    </row>
    <row r="74" spans="1:7" x14ac:dyDescent="0.2">
      <c r="A74" t="s">
        <v>40</v>
      </c>
      <c r="F74">
        <v>1</v>
      </c>
      <c r="G74" t="s">
        <v>36</v>
      </c>
    </row>
    <row r="75" spans="1:7" x14ac:dyDescent="0.2">
      <c r="A75" t="s">
        <v>71</v>
      </c>
      <c r="F75">
        <v>1</v>
      </c>
      <c r="G75" t="s">
        <v>36</v>
      </c>
    </row>
    <row r="76" spans="1:7" x14ac:dyDescent="0.2">
      <c r="A76" t="s">
        <v>89</v>
      </c>
      <c r="F76">
        <v>1</v>
      </c>
      <c r="G76" t="s">
        <v>36</v>
      </c>
    </row>
    <row r="77" spans="1:7" x14ac:dyDescent="0.2">
      <c r="A77" t="s">
        <v>71</v>
      </c>
      <c r="B77">
        <v>1</v>
      </c>
    </row>
    <row r="78" spans="1:7" x14ac:dyDescent="0.2">
      <c r="A78" t="s">
        <v>48</v>
      </c>
      <c r="F78">
        <v>1</v>
      </c>
      <c r="G78" t="s">
        <v>36</v>
      </c>
    </row>
    <row r="79" spans="1:7" x14ac:dyDescent="0.2">
      <c r="A79" t="s">
        <v>40</v>
      </c>
      <c r="F79">
        <v>1</v>
      </c>
      <c r="G79" t="s">
        <v>64</v>
      </c>
    </row>
    <row r="80" spans="1:7" x14ac:dyDescent="0.2">
      <c r="A80" t="s">
        <v>40</v>
      </c>
      <c r="F80">
        <v>1</v>
      </c>
      <c r="G80" t="s">
        <v>36</v>
      </c>
    </row>
    <row r="81" spans="1:7" x14ac:dyDescent="0.2">
      <c r="A81" t="s">
        <v>40</v>
      </c>
      <c r="F81">
        <v>1</v>
      </c>
      <c r="G81" t="s">
        <v>36</v>
      </c>
    </row>
    <row r="82" spans="1:7" x14ac:dyDescent="0.2">
      <c r="A82" t="s">
        <v>40</v>
      </c>
      <c r="F82">
        <v>1</v>
      </c>
      <c r="G82" t="s">
        <v>36</v>
      </c>
    </row>
    <row r="83" spans="1:7" x14ac:dyDescent="0.2">
      <c r="A83" t="s">
        <v>72</v>
      </c>
      <c r="F83">
        <v>1</v>
      </c>
      <c r="G83" t="s">
        <v>36</v>
      </c>
    </row>
    <row r="84" spans="1:7" x14ac:dyDescent="0.2">
      <c r="A84" t="s">
        <v>72</v>
      </c>
      <c r="F84">
        <v>1</v>
      </c>
      <c r="G84" t="s">
        <v>36</v>
      </c>
    </row>
    <row r="85" spans="1:7" x14ac:dyDescent="0.2">
      <c r="A85" t="s">
        <v>40</v>
      </c>
      <c r="F85">
        <v>1</v>
      </c>
      <c r="G85" t="s">
        <v>36</v>
      </c>
    </row>
    <row r="86" spans="1:7" x14ac:dyDescent="0.2">
      <c r="A86" t="s">
        <v>49</v>
      </c>
      <c r="B86">
        <v>1</v>
      </c>
    </row>
    <row r="87" spans="1:7" x14ac:dyDescent="0.2">
      <c r="A87" t="s">
        <v>48</v>
      </c>
      <c r="D87">
        <v>1</v>
      </c>
    </row>
    <row r="88" spans="1:7" x14ac:dyDescent="0.2">
      <c r="A88" t="s">
        <v>73</v>
      </c>
      <c r="B88">
        <v>1</v>
      </c>
    </row>
    <row r="89" spans="1:7" x14ac:dyDescent="0.2">
      <c r="A89" t="s">
        <v>204</v>
      </c>
      <c r="F89">
        <v>1</v>
      </c>
      <c r="G89" t="s">
        <v>36</v>
      </c>
    </row>
    <row r="90" spans="1:7" x14ac:dyDescent="0.2">
      <c r="A90" t="s">
        <v>48</v>
      </c>
      <c r="F90">
        <v>1</v>
      </c>
      <c r="G90" t="s">
        <v>36</v>
      </c>
    </row>
    <row r="91" spans="1:7" x14ac:dyDescent="0.2">
      <c r="A91" t="s">
        <v>40</v>
      </c>
      <c r="F91">
        <v>1</v>
      </c>
      <c r="G91" t="s">
        <v>36</v>
      </c>
    </row>
    <row r="92" spans="1:7" x14ac:dyDescent="0.2">
      <c r="A92" t="s">
        <v>49</v>
      </c>
      <c r="F92">
        <v>1</v>
      </c>
      <c r="G92" t="s">
        <v>50</v>
      </c>
    </row>
    <row r="93" spans="1:7" x14ac:dyDescent="0.2">
      <c r="A93" t="s">
        <v>48</v>
      </c>
      <c r="F93">
        <v>1</v>
      </c>
      <c r="G93" t="s">
        <v>36</v>
      </c>
    </row>
    <row r="94" spans="1:7" x14ac:dyDescent="0.2">
      <c r="A94" t="s">
        <v>48</v>
      </c>
      <c r="F94">
        <v>1</v>
      </c>
      <c r="G94" t="s">
        <v>36</v>
      </c>
    </row>
    <row r="95" spans="1:7" x14ac:dyDescent="0.2">
      <c r="A95" t="s">
        <v>721</v>
      </c>
      <c r="F95">
        <v>1</v>
      </c>
      <c r="G95" t="s">
        <v>36</v>
      </c>
    </row>
    <row r="96" spans="1:7" x14ac:dyDescent="0.2">
      <c r="A96" t="s">
        <v>40</v>
      </c>
      <c r="F96">
        <v>1</v>
      </c>
      <c r="G96" t="s">
        <v>36</v>
      </c>
    </row>
    <row r="97" spans="1:7" x14ac:dyDescent="0.2">
      <c r="A97" t="s">
        <v>40</v>
      </c>
      <c r="F97">
        <v>1</v>
      </c>
      <c r="G97" t="s">
        <v>36</v>
      </c>
    </row>
    <row r="98" spans="1:7" x14ac:dyDescent="0.2">
      <c r="A98" t="s">
        <v>48</v>
      </c>
      <c r="F98">
        <v>1</v>
      </c>
      <c r="G98" t="s">
        <v>36</v>
      </c>
    </row>
    <row r="99" spans="1:7" x14ac:dyDescent="0.2">
      <c r="A99" t="s">
        <v>40</v>
      </c>
      <c r="F99">
        <v>1</v>
      </c>
      <c r="G99" t="s">
        <v>36</v>
      </c>
    </row>
    <row r="100" spans="1:7" x14ac:dyDescent="0.2">
      <c r="A100" t="s">
        <v>48</v>
      </c>
      <c r="F100">
        <v>1</v>
      </c>
      <c r="G100" t="s">
        <v>36</v>
      </c>
    </row>
    <row r="101" spans="1:7" x14ac:dyDescent="0.2">
      <c r="A101" t="s">
        <v>49</v>
      </c>
      <c r="F101">
        <v>1</v>
      </c>
      <c r="G101" t="s">
        <v>50</v>
      </c>
    </row>
    <row r="102" spans="1:7" x14ac:dyDescent="0.2">
      <c r="A102" t="s">
        <v>48</v>
      </c>
      <c r="F102">
        <v>1</v>
      </c>
      <c r="G102" t="s">
        <v>36</v>
      </c>
    </row>
    <row r="103" spans="1:7" x14ac:dyDescent="0.2">
      <c r="A103" t="s">
        <v>445</v>
      </c>
      <c r="F103">
        <v>1</v>
      </c>
      <c r="G103" t="s">
        <v>36</v>
      </c>
    </row>
    <row r="104" spans="1:7" x14ac:dyDescent="0.2">
      <c r="A104" t="s">
        <v>67</v>
      </c>
      <c r="F104">
        <v>1</v>
      </c>
      <c r="G104" t="s">
        <v>36</v>
      </c>
    </row>
    <row r="105" spans="1:7" x14ac:dyDescent="0.2">
      <c r="A105" t="s">
        <v>196</v>
      </c>
      <c r="F105">
        <v>1</v>
      </c>
      <c r="G105" t="s">
        <v>36</v>
      </c>
    </row>
    <row r="106" spans="1:7" x14ac:dyDescent="0.2">
      <c r="A106" t="s">
        <v>48</v>
      </c>
      <c r="F106">
        <v>1</v>
      </c>
      <c r="G106" t="s">
        <v>36</v>
      </c>
    </row>
    <row r="107" spans="1:7" x14ac:dyDescent="0.2">
      <c r="A107" t="s">
        <v>48</v>
      </c>
      <c r="F107">
        <v>1</v>
      </c>
      <c r="G107" t="s">
        <v>36</v>
      </c>
    </row>
    <row r="108" spans="1:7" x14ac:dyDescent="0.2">
      <c r="A108" t="s">
        <v>174</v>
      </c>
      <c r="F108">
        <v>1</v>
      </c>
      <c r="G108" t="s">
        <v>36</v>
      </c>
    </row>
    <row r="109" spans="1:7" x14ac:dyDescent="0.2">
      <c r="A109" t="s">
        <v>198</v>
      </c>
      <c r="F109">
        <v>1</v>
      </c>
      <c r="G109" t="s">
        <v>50</v>
      </c>
    </row>
    <row r="110" spans="1:7" x14ac:dyDescent="0.2">
      <c r="A110" t="s">
        <v>174</v>
      </c>
      <c r="F110">
        <v>1</v>
      </c>
      <c r="G110" t="s">
        <v>36</v>
      </c>
    </row>
    <row r="111" spans="1:7" x14ac:dyDescent="0.2">
      <c r="A111" t="s">
        <v>40</v>
      </c>
      <c r="F111">
        <v>1</v>
      </c>
      <c r="G111" t="s">
        <v>36</v>
      </c>
    </row>
    <row r="112" spans="1:7" x14ac:dyDescent="0.2">
      <c r="A112" t="s">
        <v>833</v>
      </c>
      <c r="F112">
        <v>1</v>
      </c>
      <c r="G112" t="s">
        <v>50</v>
      </c>
    </row>
    <row r="113" spans="1:7" x14ac:dyDescent="0.2">
      <c r="A113" t="s">
        <v>42</v>
      </c>
      <c r="F113">
        <v>1</v>
      </c>
      <c r="G113" t="s">
        <v>64</v>
      </c>
    </row>
    <row r="114" spans="1:7" x14ac:dyDescent="0.2">
      <c r="A114" t="s">
        <v>40</v>
      </c>
      <c r="F114">
        <v>1</v>
      </c>
      <c r="G114" t="s">
        <v>36</v>
      </c>
    </row>
    <row r="115" spans="1:7" x14ac:dyDescent="0.2">
      <c r="G115">
        <f>COUNTIF(G5:G114,"present")</f>
        <v>62</v>
      </c>
    </row>
    <row r="116" spans="1:7" x14ac:dyDescent="0.2">
      <c r="B116" t="s">
        <v>293</v>
      </c>
      <c r="C116" t="s">
        <v>294</v>
      </c>
      <c r="D116" t="s">
        <v>295</v>
      </c>
      <c r="E116" t="s">
        <v>296</v>
      </c>
      <c r="F116" t="s">
        <v>297</v>
      </c>
    </row>
    <row r="117" spans="1:7" x14ac:dyDescent="0.2">
      <c r="B117">
        <f>COUNT(B5:B114)</f>
        <v>14</v>
      </c>
      <c r="C117">
        <f>COUNT(C5:C114)</f>
        <v>0</v>
      </c>
      <c r="D117">
        <f>COUNT(D5:D114)</f>
        <v>5</v>
      </c>
      <c r="E117">
        <f>COUNT(E5:E114)</f>
        <v>2</v>
      </c>
      <c r="F117">
        <f>COUNT(F5:F114)</f>
        <v>89</v>
      </c>
    </row>
    <row r="119" spans="1:7" x14ac:dyDescent="0.2">
      <c r="B119" t="s">
        <v>299</v>
      </c>
      <c r="C119" t="s">
        <v>300</v>
      </c>
      <c r="F119" t="s">
        <v>298</v>
      </c>
    </row>
    <row r="120" spans="1:7" x14ac:dyDescent="0.2">
      <c r="B120">
        <f>SUM(B117:E117)</f>
        <v>21</v>
      </c>
      <c r="C120">
        <f>SUM(C117:E117)</f>
        <v>7</v>
      </c>
      <c r="F120">
        <f>SUM(B117:F117)</f>
        <v>110</v>
      </c>
    </row>
  </sheetData>
  <mergeCells count="2">
    <mergeCell ref="C3:E3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2"/>
  <sheetViews>
    <sheetView workbookViewId="0">
      <selection activeCell="K32" sqref="K32"/>
    </sheetView>
  </sheetViews>
  <sheetFormatPr baseColWidth="10" defaultRowHeight="16" x14ac:dyDescent="0.2"/>
  <cols>
    <col min="13" max="13" width="9.6640625" bestFit="1" customWidth="1"/>
    <col min="14" max="14" width="0" hidden="1" customWidth="1"/>
    <col min="18" max="18" width="13.1640625" bestFit="1" customWidth="1"/>
    <col min="21" max="21" width="15.1640625" bestFit="1" customWidth="1"/>
  </cols>
  <sheetData>
    <row r="1" spans="1:22" x14ac:dyDescent="0.2">
      <c r="A1" t="s">
        <v>4</v>
      </c>
      <c r="J1" t="s">
        <v>509</v>
      </c>
      <c r="P1" s="14">
        <f>325/5439</f>
        <v>5.9753631182202609E-2</v>
      </c>
    </row>
    <row r="2" spans="1:22" x14ac:dyDescent="0.2">
      <c r="A2" s="18" t="s">
        <v>146</v>
      </c>
      <c r="B2" s="18"/>
      <c r="C2" s="18"/>
      <c r="D2" s="18"/>
      <c r="E2" s="13"/>
      <c r="J2">
        <f>SUM(G5+G15+H24+I31+H39)</f>
        <v>658</v>
      </c>
      <c r="T2" t="s">
        <v>517</v>
      </c>
      <c r="U2" t="s">
        <v>518</v>
      </c>
      <c r="V2" t="s">
        <v>519</v>
      </c>
    </row>
    <row r="3" spans="1:22" x14ac:dyDescent="0.2">
      <c r="A3" s="7"/>
      <c r="B3" s="19" t="s">
        <v>148</v>
      </c>
      <c r="C3" s="19"/>
      <c r="D3" s="19"/>
      <c r="E3" s="12"/>
      <c r="T3">
        <v>5439</v>
      </c>
      <c r="U3">
        <v>658</v>
      </c>
      <c r="V3">
        <f>T3-U3</f>
        <v>4781</v>
      </c>
    </row>
    <row r="4" spans="1:22" x14ac:dyDescent="0.2">
      <c r="A4" t="s">
        <v>145</v>
      </c>
      <c r="B4" t="s">
        <v>149</v>
      </c>
      <c r="C4" t="s">
        <v>150</v>
      </c>
      <c r="D4" t="s">
        <v>151</v>
      </c>
      <c r="E4" t="s">
        <v>521</v>
      </c>
      <c r="F4" t="s">
        <v>147</v>
      </c>
      <c r="J4" s="19" t="s">
        <v>510</v>
      </c>
      <c r="K4" s="19"/>
      <c r="L4" s="19"/>
      <c r="M4" s="19"/>
      <c r="N4" s="19"/>
      <c r="O4" s="12"/>
    </row>
    <row r="5" spans="1:22" x14ac:dyDescent="0.2">
      <c r="A5">
        <v>31</v>
      </c>
      <c r="B5">
        <v>5</v>
      </c>
      <c r="C5">
        <v>30</v>
      </c>
      <c r="D5">
        <v>0</v>
      </c>
      <c r="E5">
        <v>45</v>
      </c>
      <c r="F5">
        <f>G5-(A5+B5+C5+D5+E5)</f>
        <v>20</v>
      </c>
      <c r="G5">
        <v>131</v>
      </c>
      <c r="H5" t="s">
        <v>152</v>
      </c>
      <c r="J5" t="s">
        <v>145</v>
      </c>
      <c r="K5" t="s">
        <v>511</v>
      </c>
      <c r="L5" t="s">
        <v>512</v>
      </c>
      <c r="M5" t="s">
        <v>513</v>
      </c>
      <c r="N5" t="s">
        <v>514</v>
      </c>
      <c r="O5" t="s">
        <v>521</v>
      </c>
      <c r="P5" t="s">
        <v>31</v>
      </c>
      <c r="Q5" t="s">
        <v>516</v>
      </c>
      <c r="R5" t="s">
        <v>515</v>
      </c>
      <c r="T5" t="s">
        <v>520</v>
      </c>
      <c r="V5" s="14">
        <f>U3/T3</f>
        <v>0.12097812097812098</v>
      </c>
    </row>
    <row r="6" spans="1:22" x14ac:dyDescent="0.2">
      <c r="J6">
        <f>SUM(A5+A15+A24+A31+A39)</f>
        <v>105</v>
      </c>
      <c r="K6">
        <f>SUM(B5+B15+B24+B31+B39)</f>
        <v>14</v>
      </c>
      <c r="L6">
        <f>SUM(C5+C15+C24+C31+C39)</f>
        <v>78</v>
      </c>
      <c r="M6">
        <f>SUM(D5+D15+D24+D31+D39)</f>
        <v>1</v>
      </c>
      <c r="N6">
        <f>SUM(J6:M6)</f>
        <v>198</v>
      </c>
      <c r="O6">
        <f>E5+E15+E24+E31+E39</f>
        <v>325</v>
      </c>
      <c r="P6">
        <f>SUM(F5+F15+F24+F31+F39)</f>
        <v>135</v>
      </c>
      <c r="Q6">
        <f>SUM(J6:M6)</f>
        <v>198</v>
      </c>
      <c r="R6">
        <f>SUM(O6:Q6)</f>
        <v>658</v>
      </c>
    </row>
    <row r="7" spans="1:22" x14ac:dyDescent="0.2">
      <c r="G7">
        <f>G5-(E5+F5)</f>
        <v>66</v>
      </c>
      <c r="H7" t="s">
        <v>153</v>
      </c>
    </row>
    <row r="9" spans="1:22" x14ac:dyDescent="0.2">
      <c r="G9">
        <f>(B5+C5+D5)</f>
        <v>35</v>
      </c>
      <c r="H9" t="s">
        <v>154</v>
      </c>
    </row>
    <row r="11" spans="1:22" x14ac:dyDescent="0.2">
      <c r="A11" t="s">
        <v>5</v>
      </c>
    </row>
    <row r="12" spans="1:22" x14ac:dyDescent="0.2">
      <c r="A12" s="18" t="s">
        <v>146</v>
      </c>
      <c r="B12" s="18"/>
      <c r="C12" s="18"/>
      <c r="D12" s="18"/>
      <c r="E12" s="13"/>
      <c r="F12" s="7"/>
      <c r="G12" s="7"/>
      <c r="H12" s="7"/>
    </row>
    <row r="13" spans="1:22" x14ac:dyDescent="0.2">
      <c r="A13" s="7"/>
      <c r="B13" s="18" t="s">
        <v>148</v>
      </c>
      <c r="C13" s="18"/>
      <c r="D13" s="18"/>
      <c r="E13" s="13"/>
      <c r="F13" s="7"/>
      <c r="G13" s="7"/>
      <c r="H13" s="7"/>
    </row>
    <row r="14" spans="1:22" x14ac:dyDescent="0.2">
      <c r="A14" s="7" t="s">
        <v>145</v>
      </c>
      <c r="B14" s="7" t="s">
        <v>261</v>
      </c>
      <c r="C14" s="7" t="s">
        <v>262</v>
      </c>
      <c r="D14" s="7" t="s">
        <v>263</v>
      </c>
      <c r="E14" s="7" t="s">
        <v>521</v>
      </c>
      <c r="F14" s="7" t="s">
        <v>147</v>
      </c>
      <c r="G14" s="7"/>
      <c r="H14" s="7"/>
    </row>
    <row r="15" spans="1:22" x14ac:dyDescent="0.2">
      <c r="A15" s="7">
        <v>10</v>
      </c>
      <c r="B15" s="7">
        <v>1</v>
      </c>
      <c r="C15" s="7">
        <v>4</v>
      </c>
      <c r="D15" s="7">
        <v>0</v>
      </c>
      <c r="E15" s="7">
        <v>96</v>
      </c>
      <c r="F15" s="7">
        <f>G15-(A15+B15+C15+D15+E15)</f>
        <v>36</v>
      </c>
      <c r="G15" s="7">
        <v>147</v>
      </c>
      <c r="H15" s="7" t="s">
        <v>152</v>
      </c>
    </row>
    <row r="16" spans="1:22" x14ac:dyDescent="0.2">
      <c r="A16" s="7"/>
      <c r="B16" s="7"/>
      <c r="C16" s="7"/>
      <c r="D16" s="7"/>
      <c r="E16" s="7"/>
      <c r="F16" s="7"/>
      <c r="G16" s="7"/>
      <c r="H16" s="7"/>
    </row>
    <row r="17" spans="1:23" x14ac:dyDescent="0.2">
      <c r="A17" s="7"/>
      <c r="B17" s="7"/>
      <c r="C17" s="7"/>
      <c r="D17" s="7"/>
      <c r="E17" s="7"/>
      <c r="F17" s="7"/>
      <c r="G17" s="7">
        <f>(A15+B15+C15+D15)</f>
        <v>15</v>
      </c>
      <c r="H17" s="7" t="s">
        <v>153</v>
      </c>
    </row>
    <row r="18" spans="1:23" x14ac:dyDescent="0.2">
      <c r="A18" s="7"/>
      <c r="B18" s="7"/>
      <c r="C18" s="7"/>
      <c r="D18" s="7"/>
      <c r="E18" s="7"/>
      <c r="F18" s="7"/>
      <c r="G18" s="7"/>
      <c r="H18" s="7"/>
    </row>
    <row r="19" spans="1:23" x14ac:dyDescent="0.2">
      <c r="A19" s="7"/>
      <c r="B19" s="7"/>
      <c r="C19" s="7"/>
      <c r="D19" s="7"/>
      <c r="E19" s="7"/>
      <c r="F19" s="7"/>
      <c r="G19" s="7">
        <f>G17-A15</f>
        <v>5</v>
      </c>
      <c r="H19" s="7" t="s">
        <v>154</v>
      </c>
    </row>
    <row r="22" spans="1:23" x14ac:dyDescent="0.2">
      <c r="A22" t="s">
        <v>6</v>
      </c>
    </row>
    <row r="23" spans="1:23" x14ac:dyDescent="0.2">
      <c r="A23" t="s">
        <v>293</v>
      </c>
      <c r="B23" t="s">
        <v>294</v>
      </c>
      <c r="C23" t="s">
        <v>295</v>
      </c>
      <c r="D23" t="s">
        <v>296</v>
      </c>
      <c r="E23" t="s">
        <v>521</v>
      </c>
      <c r="F23" t="s">
        <v>297</v>
      </c>
      <c r="H23" t="s">
        <v>298</v>
      </c>
    </row>
    <row r="24" spans="1:23" x14ac:dyDescent="0.2">
      <c r="A24">
        <v>21</v>
      </c>
      <c r="B24">
        <v>5</v>
      </c>
      <c r="C24">
        <v>18</v>
      </c>
      <c r="D24">
        <v>0</v>
      </c>
      <c r="E24">
        <v>60</v>
      </c>
      <c r="F24">
        <v>44</v>
      </c>
      <c r="H24" s="9">
        <f>SUM(A24+B24+C24+D24+E24+F24)</f>
        <v>148</v>
      </c>
      <c r="V24" t="s">
        <v>522</v>
      </c>
      <c r="W24" t="s">
        <v>523</v>
      </c>
    </row>
    <row r="25" spans="1:23" x14ac:dyDescent="0.2">
      <c r="V25">
        <v>198</v>
      </c>
      <c r="W25">
        <f>O6+P6</f>
        <v>460</v>
      </c>
    </row>
    <row r="26" spans="1:23" x14ac:dyDescent="0.2">
      <c r="A26" t="s">
        <v>299</v>
      </c>
      <c r="C26" t="s">
        <v>300</v>
      </c>
    </row>
    <row r="27" spans="1:23" x14ac:dyDescent="0.2">
      <c r="A27">
        <f>SUM(A24+B24+C24+D24)</f>
        <v>44</v>
      </c>
      <c r="C27">
        <f>SUM(B24+C24+D24)</f>
        <v>23</v>
      </c>
    </row>
    <row r="29" spans="1:23" x14ac:dyDescent="0.2">
      <c r="A29" t="s">
        <v>7</v>
      </c>
    </row>
    <row r="30" spans="1:23" x14ac:dyDescent="0.2">
      <c r="A30" t="s">
        <v>293</v>
      </c>
      <c r="B30" t="s">
        <v>294</v>
      </c>
      <c r="C30" t="s">
        <v>295</v>
      </c>
      <c r="D30" t="s">
        <v>296</v>
      </c>
      <c r="E30" t="s">
        <v>521</v>
      </c>
      <c r="F30" t="s">
        <v>297</v>
      </c>
      <c r="I30" t="s">
        <v>298</v>
      </c>
    </row>
    <row r="31" spans="1:23" x14ac:dyDescent="0.2">
      <c r="A31">
        <v>22</v>
      </c>
      <c r="B31">
        <v>0</v>
      </c>
      <c r="C31">
        <v>10</v>
      </c>
      <c r="D31">
        <v>0</v>
      </c>
      <c r="E31">
        <v>86</v>
      </c>
      <c r="F31">
        <v>28</v>
      </c>
      <c r="I31" s="9">
        <f>SUM(A31:F31)</f>
        <v>146</v>
      </c>
    </row>
    <row r="33" spans="1:8" x14ac:dyDescent="0.2">
      <c r="A33" t="s">
        <v>299</v>
      </c>
      <c r="B33" t="s">
        <v>300</v>
      </c>
    </row>
    <row r="34" spans="1:8" x14ac:dyDescent="0.2">
      <c r="A34">
        <f>SUM(A31:D31)</f>
        <v>32</v>
      </c>
      <c r="B34">
        <f>SUM(B31:D31)</f>
        <v>10</v>
      </c>
    </row>
    <row r="37" spans="1:8" x14ac:dyDescent="0.2">
      <c r="A37" t="s">
        <v>8</v>
      </c>
    </row>
    <row r="38" spans="1:8" x14ac:dyDescent="0.2">
      <c r="A38" t="s">
        <v>293</v>
      </c>
      <c r="B38" t="s">
        <v>294</v>
      </c>
      <c r="C38" t="s">
        <v>295</v>
      </c>
      <c r="D38" t="s">
        <v>296</v>
      </c>
      <c r="E38" t="s">
        <v>521</v>
      </c>
      <c r="F38" t="s">
        <v>297</v>
      </c>
      <c r="H38" t="s">
        <v>298</v>
      </c>
    </row>
    <row r="39" spans="1:8" x14ac:dyDescent="0.2">
      <c r="A39">
        <v>21</v>
      </c>
      <c r="B39">
        <v>3</v>
      </c>
      <c r="C39">
        <v>16</v>
      </c>
      <c r="D39">
        <v>1</v>
      </c>
      <c r="E39">
        <v>38</v>
      </c>
      <c r="F39">
        <v>7</v>
      </c>
      <c r="H39">
        <f>SUM(A39:F39)</f>
        <v>86</v>
      </c>
    </row>
    <row r="41" spans="1:8" x14ac:dyDescent="0.2">
      <c r="A41" t="s">
        <v>299</v>
      </c>
      <c r="B41" t="s">
        <v>300</v>
      </c>
    </row>
    <row r="42" spans="1:8" x14ac:dyDescent="0.2">
      <c r="A42">
        <f>SUM(A39:D39)</f>
        <v>41</v>
      </c>
      <c r="B42">
        <f>SUM(B39:D39)</f>
        <v>20</v>
      </c>
    </row>
  </sheetData>
  <mergeCells count="5">
    <mergeCell ref="A2:D2"/>
    <mergeCell ref="B3:D3"/>
    <mergeCell ref="A12:D12"/>
    <mergeCell ref="B13:D13"/>
    <mergeCell ref="J4:N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1"/>
  <sheetViews>
    <sheetView tabSelected="1" topLeftCell="G1" zoomScale="90" zoomScaleNormal="90" workbookViewId="0">
      <selection activeCell="T33" sqref="T33"/>
    </sheetView>
  </sheetViews>
  <sheetFormatPr baseColWidth="10" defaultRowHeight="16" x14ac:dyDescent="0.2"/>
  <cols>
    <col min="5" max="5" width="12.33203125" bestFit="1" customWidth="1"/>
    <col min="13" max="13" width="10.83203125" customWidth="1"/>
  </cols>
  <sheetData>
    <row r="1" spans="1:24" x14ac:dyDescent="0.2">
      <c r="A1" s="17" t="s">
        <v>4</v>
      </c>
      <c r="B1" s="1">
        <v>1053</v>
      </c>
      <c r="J1" s="1" t="s">
        <v>856</v>
      </c>
      <c r="M1">
        <f>SUM(B1+B8+B15+B22+B29+B36+B43+B50+B57+B64)</f>
        <v>10641</v>
      </c>
      <c r="U1" t="s">
        <v>869</v>
      </c>
    </row>
    <row r="2" spans="1:24" x14ac:dyDescent="0.2">
      <c r="A2" t="s">
        <v>293</v>
      </c>
      <c r="B2" t="s">
        <v>294</v>
      </c>
      <c r="C2" t="s">
        <v>295</v>
      </c>
      <c r="D2" t="s">
        <v>296</v>
      </c>
      <c r="E2" t="s">
        <v>297</v>
      </c>
      <c r="G2" t="s">
        <v>854</v>
      </c>
      <c r="J2" s="1" t="s">
        <v>857</v>
      </c>
      <c r="M2">
        <f>SUM(E6+F12+E20+E27+E34+E41+E48+E55+E62+E69)</f>
        <v>1145</v>
      </c>
      <c r="U2" t="s">
        <v>145</v>
      </c>
      <c r="V2" t="s">
        <v>149</v>
      </c>
      <c r="W2" t="s">
        <v>150</v>
      </c>
      <c r="X2" t="s">
        <v>151</v>
      </c>
    </row>
    <row r="3" spans="1:24" x14ac:dyDescent="0.2">
      <c r="A3">
        <f>CFPP01!A140</f>
        <v>31</v>
      </c>
      <c r="B3">
        <f>CFPP01!B140</f>
        <v>5</v>
      </c>
      <c r="C3">
        <f>CFPP01!C140</f>
        <v>30</v>
      </c>
      <c r="D3">
        <f>CFPP01!D140</f>
        <v>0</v>
      </c>
      <c r="E3">
        <f>CFPP01!E140</f>
        <v>65</v>
      </c>
      <c r="G3">
        <f>CFPP01!G136</f>
        <v>45</v>
      </c>
      <c r="J3" s="1" t="s">
        <v>858</v>
      </c>
      <c r="M3" s="14">
        <f>M2/M1</f>
        <v>0.10760266892209379</v>
      </c>
      <c r="U3">
        <f>J8</f>
        <v>212</v>
      </c>
      <c r="V3">
        <f>K8</f>
        <v>19</v>
      </c>
      <c r="W3">
        <f>L8</f>
        <v>163</v>
      </c>
      <c r="X3">
        <f>M8</f>
        <v>6</v>
      </c>
    </row>
    <row r="4" spans="1:24" x14ac:dyDescent="0.2">
      <c r="T4" t="s">
        <v>870</v>
      </c>
      <c r="U4" s="14">
        <f>U3/J13</f>
        <v>0.53</v>
      </c>
      <c r="V4" s="14">
        <f>V3/J13</f>
        <v>4.7500000000000001E-2</v>
      </c>
      <c r="W4" s="14">
        <f>W3/J13</f>
        <v>0.40749999999999997</v>
      </c>
      <c r="X4" s="14">
        <f>X3/J13</f>
        <v>1.4999999999999999E-2</v>
      </c>
    </row>
    <row r="5" spans="1:24" x14ac:dyDescent="0.2">
      <c r="A5" t="s">
        <v>855</v>
      </c>
      <c r="B5" t="s">
        <v>300</v>
      </c>
      <c r="E5" t="s">
        <v>298</v>
      </c>
    </row>
    <row r="6" spans="1:24" x14ac:dyDescent="0.2">
      <c r="A6">
        <f>CFPP01!F142</f>
        <v>66</v>
      </c>
      <c r="B6">
        <f>CFPP01!F144</f>
        <v>35</v>
      </c>
      <c r="E6">
        <f>CFPP01!F140</f>
        <v>131</v>
      </c>
      <c r="J6" s="1" t="s">
        <v>859</v>
      </c>
      <c r="N6" t="s">
        <v>863</v>
      </c>
      <c r="Q6" t="s">
        <v>862</v>
      </c>
    </row>
    <row r="7" spans="1:24" x14ac:dyDescent="0.2">
      <c r="J7" s="2" t="s">
        <v>145</v>
      </c>
      <c r="K7" t="s">
        <v>149</v>
      </c>
      <c r="L7" t="s">
        <v>150</v>
      </c>
      <c r="M7" t="s">
        <v>151</v>
      </c>
      <c r="N7" t="s">
        <v>147</v>
      </c>
      <c r="P7" t="s">
        <v>521</v>
      </c>
      <c r="Q7" t="s">
        <v>147</v>
      </c>
      <c r="U7" t="s">
        <v>265</v>
      </c>
      <c r="V7" t="s">
        <v>27</v>
      </c>
      <c r="W7" t="s">
        <v>28</v>
      </c>
      <c r="X7" t="s">
        <v>29</v>
      </c>
    </row>
    <row r="8" spans="1:24" x14ac:dyDescent="0.2">
      <c r="A8" s="17" t="s">
        <v>5</v>
      </c>
      <c r="B8" s="1">
        <v>1147</v>
      </c>
      <c r="J8">
        <f>A3+A10+A17+A24+A31+A38+A45+A52+A59+A66</f>
        <v>212</v>
      </c>
      <c r="K8">
        <f>SUM(B3+B10+B17+B24+B31+B38+B45+B52+B59+B66)</f>
        <v>19</v>
      </c>
      <c r="L8">
        <f>SUM(C3+C10+C17+C24+C31+C38+C45+C52+C59+C66)</f>
        <v>163</v>
      </c>
      <c r="M8">
        <f>SUM(D3+D10+D17+D24+D31+D38+D45+D52+D66)</f>
        <v>6</v>
      </c>
      <c r="N8">
        <f>SUM(E3+E10+E17+E24+E31+E38+E45+E52+E59+E66)</f>
        <v>745</v>
      </c>
      <c r="P8">
        <f>SUM(G3+G10+G17+G24+G31+G40+G45+G59+G66)</f>
        <v>478</v>
      </c>
      <c r="Q8">
        <f>N8-P8</f>
        <v>267</v>
      </c>
      <c r="U8" s="14">
        <f>U4</f>
        <v>0.53</v>
      </c>
      <c r="V8" s="14">
        <f>V4</f>
        <v>4.7500000000000001E-2</v>
      </c>
      <c r="W8" s="14">
        <f>W4</f>
        <v>0.40749999999999997</v>
      </c>
      <c r="X8" s="14">
        <f>X4</f>
        <v>1.4999999999999999E-2</v>
      </c>
    </row>
    <row r="9" spans="1:24" x14ac:dyDescent="0.2">
      <c r="A9" t="s">
        <v>293</v>
      </c>
      <c r="B9" t="s">
        <v>294</v>
      </c>
      <c r="C9" t="s">
        <v>295</v>
      </c>
      <c r="D9" t="s">
        <v>296</v>
      </c>
      <c r="E9" t="s">
        <v>297</v>
      </c>
      <c r="G9" t="s">
        <v>854</v>
      </c>
      <c r="I9" t="s">
        <v>860</v>
      </c>
      <c r="J9" s="14">
        <f>J8/M2</f>
        <v>0.18515283842794761</v>
      </c>
      <c r="K9" s="14">
        <f>K8/M2</f>
        <v>1.6593886462882096E-2</v>
      </c>
      <c r="L9" s="14">
        <f>L8/M2</f>
        <v>0.14235807860262009</v>
      </c>
      <c r="M9" s="14">
        <f>M8/M2</f>
        <v>5.2401746724890829E-3</v>
      </c>
      <c r="N9" s="14">
        <f>N8/M2</f>
        <v>0.6506550218340611</v>
      </c>
      <c r="O9" s="14"/>
      <c r="P9" s="14">
        <f>P8/M2</f>
        <v>0.41746724890829695</v>
      </c>
      <c r="Q9" s="14">
        <f>Q8/M2</f>
        <v>0.2331877729257642</v>
      </c>
    </row>
    <row r="10" spans="1:24" x14ac:dyDescent="0.2">
      <c r="A10">
        <f>CFPP02!A157</f>
        <v>10</v>
      </c>
      <c r="B10">
        <f>CFPP02!B157</f>
        <v>1</v>
      </c>
      <c r="C10">
        <f>CFPP02!C157</f>
        <v>4</v>
      </c>
      <c r="D10">
        <f>CFPP02!D157</f>
        <v>0</v>
      </c>
      <c r="E10">
        <f>CFPP02!E157</f>
        <v>132</v>
      </c>
      <c r="G10">
        <f>CFPP02!G152</f>
        <v>96</v>
      </c>
      <c r="I10" t="s">
        <v>861</v>
      </c>
      <c r="J10" s="14">
        <f>J8/M1</f>
        <v>1.9922939573348369E-2</v>
      </c>
      <c r="K10" s="14">
        <f>K8/M1</f>
        <v>1.7855464711963162E-3</v>
      </c>
      <c r="L10" s="14">
        <f>L8/M1</f>
        <v>1.5318109200263132E-2</v>
      </c>
      <c r="M10" s="14">
        <f>M8/M1</f>
        <v>5.6385678037778404E-4</v>
      </c>
      <c r="N10" s="14">
        <f>N8/M1</f>
        <v>7.0012216896908189E-2</v>
      </c>
      <c r="P10" s="14">
        <f>P8/M1</f>
        <v>4.4920590170096794E-2</v>
      </c>
      <c r="Q10" s="14">
        <f>Q8/M1</f>
        <v>2.5091626726811391E-2</v>
      </c>
    </row>
    <row r="12" spans="1:24" x14ac:dyDescent="0.2">
      <c r="A12" t="s">
        <v>855</v>
      </c>
      <c r="B12" t="s">
        <v>300</v>
      </c>
      <c r="E12" t="s">
        <v>298</v>
      </c>
      <c r="F12">
        <f>CFPP02!F157</f>
        <v>147</v>
      </c>
      <c r="J12" t="s">
        <v>146</v>
      </c>
      <c r="K12" t="s">
        <v>148</v>
      </c>
    </row>
    <row r="13" spans="1:24" x14ac:dyDescent="0.2">
      <c r="A13">
        <f>CFPP02!F159</f>
        <v>15</v>
      </c>
      <c r="B13">
        <f>CFPP02!F161</f>
        <v>5</v>
      </c>
      <c r="J13">
        <f>SUM(J8:M8)</f>
        <v>400</v>
      </c>
      <c r="K13">
        <f>SUM(K8:M8)</f>
        <v>188</v>
      </c>
    </row>
    <row r="14" spans="1:24" x14ac:dyDescent="0.2">
      <c r="I14" t="s">
        <v>860</v>
      </c>
      <c r="J14" s="14">
        <f>J13/M2</f>
        <v>0.34934497816593885</v>
      </c>
      <c r="K14" s="14">
        <f>K13/M2</f>
        <v>0.16419213973799127</v>
      </c>
      <c r="N14">
        <f>SUM(J8:N8)</f>
        <v>1145</v>
      </c>
      <c r="Q14" t="s">
        <v>871</v>
      </c>
    </row>
    <row r="15" spans="1:24" x14ac:dyDescent="0.2">
      <c r="A15" s="17" t="s">
        <v>6</v>
      </c>
      <c r="B15" s="1">
        <v>1105</v>
      </c>
      <c r="I15" t="s">
        <v>861</v>
      </c>
      <c r="J15" s="14">
        <f>J13/M1</f>
        <v>3.75904520251856E-2</v>
      </c>
      <c r="K15" s="14">
        <f>K13/M1</f>
        <v>1.7667512451837234E-2</v>
      </c>
      <c r="N15" s="14">
        <f>SUM(J9:N9)</f>
        <v>1</v>
      </c>
      <c r="P15" s="14"/>
    </row>
    <row r="16" spans="1:24" x14ac:dyDescent="0.2">
      <c r="A16" s="7" t="s">
        <v>293</v>
      </c>
      <c r="B16" s="7" t="s">
        <v>294</v>
      </c>
      <c r="C16" s="7" t="s">
        <v>295</v>
      </c>
      <c r="D16" s="7" t="s">
        <v>296</v>
      </c>
      <c r="E16" s="7" t="s">
        <v>297</v>
      </c>
      <c r="F16" s="7"/>
      <c r="G16" s="7" t="s">
        <v>854</v>
      </c>
    </row>
    <row r="17" spans="1:16" x14ac:dyDescent="0.2">
      <c r="A17">
        <f>CFPP03!B155</f>
        <v>21</v>
      </c>
      <c r="B17">
        <f>CFPP03!C155</f>
        <v>5</v>
      </c>
      <c r="C17">
        <f>CFPP03!D155</f>
        <v>18</v>
      </c>
      <c r="D17">
        <f>CFPP03!E155</f>
        <v>0</v>
      </c>
      <c r="E17">
        <f>CFPP03!F155</f>
        <v>104</v>
      </c>
      <c r="G17">
        <f>CFPP03!G153</f>
        <v>60</v>
      </c>
    </row>
    <row r="19" spans="1:16" x14ac:dyDescent="0.2">
      <c r="A19" t="s">
        <v>299</v>
      </c>
      <c r="B19" t="s">
        <v>300</v>
      </c>
      <c r="E19" t="s">
        <v>298</v>
      </c>
      <c r="J19" t="s">
        <v>145</v>
      </c>
      <c r="K19" t="s">
        <v>864</v>
      </c>
      <c r="L19" t="s">
        <v>150</v>
      </c>
      <c r="M19" t="s">
        <v>151</v>
      </c>
      <c r="N19" t="s">
        <v>521</v>
      </c>
      <c r="O19" t="s">
        <v>147</v>
      </c>
    </row>
    <row r="20" spans="1:16" x14ac:dyDescent="0.2">
      <c r="A20">
        <f>CFPP03!B158</f>
        <v>44</v>
      </c>
      <c r="B20">
        <f>CFPP03!D158</f>
        <v>23</v>
      </c>
      <c r="E20">
        <f>CFPP03!H155</f>
        <v>148</v>
      </c>
      <c r="J20" s="14">
        <f>J9</f>
        <v>0.18515283842794761</v>
      </c>
      <c r="K20" s="14">
        <f>K9</f>
        <v>1.6593886462882096E-2</v>
      </c>
      <c r="L20" s="14">
        <f>L9</f>
        <v>0.14235807860262009</v>
      </c>
      <c r="M20" s="14">
        <f>M9</f>
        <v>5.2401746724890829E-3</v>
      </c>
      <c r="N20" s="14">
        <f>P9</f>
        <v>0.41746724890829695</v>
      </c>
      <c r="O20" s="14">
        <f>Q9</f>
        <v>0.2331877729257642</v>
      </c>
    </row>
    <row r="22" spans="1:16" x14ac:dyDescent="0.2">
      <c r="A22" s="17" t="s">
        <v>7</v>
      </c>
      <c r="B22" s="1">
        <v>1068</v>
      </c>
    </row>
    <row r="23" spans="1:16" x14ac:dyDescent="0.2">
      <c r="A23" t="s">
        <v>293</v>
      </c>
      <c r="B23" t="s">
        <v>294</v>
      </c>
      <c r="C23" t="s">
        <v>295</v>
      </c>
      <c r="D23" t="s">
        <v>296</v>
      </c>
      <c r="E23" t="s">
        <v>297</v>
      </c>
      <c r="G23" t="s">
        <v>854</v>
      </c>
    </row>
    <row r="24" spans="1:16" x14ac:dyDescent="0.2">
      <c r="A24">
        <f>CFPP04!B153</f>
        <v>22</v>
      </c>
      <c r="B24">
        <f>CFPP04!C153</f>
        <v>0</v>
      </c>
      <c r="C24">
        <f>CFPP04!D153</f>
        <v>10</v>
      </c>
      <c r="D24">
        <f>CFPP04!E153</f>
        <v>0</v>
      </c>
      <c r="E24">
        <f>CFPP04!F153</f>
        <v>114</v>
      </c>
      <c r="G24">
        <f>CFPP04!G151</f>
        <v>86</v>
      </c>
    </row>
    <row r="25" spans="1:16" x14ac:dyDescent="0.2">
      <c r="P25" t="s">
        <v>865</v>
      </c>
    </row>
    <row r="26" spans="1:16" x14ac:dyDescent="0.2">
      <c r="A26" t="s">
        <v>855</v>
      </c>
      <c r="B26" t="s">
        <v>300</v>
      </c>
      <c r="E26" t="s">
        <v>298</v>
      </c>
    </row>
    <row r="27" spans="1:16" x14ac:dyDescent="0.2">
      <c r="A27">
        <f>CFPP04!B156</f>
        <v>32</v>
      </c>
      <c r="B27">
        <f>CFPP04!C156</f>
        <v>10</v>
      </c>
      <c r="E27">
        <f>CFPP04!I153</f>
        <v>146</v>
      </c>
    </row>
    <row r="29" spans="1:16" x14ac:dyDescent="0.2">
      <c r="A29" s="17" t="s">
        <v>8</v>
      </c>
      <c r="B29" s="1">
        <v>1066</v>
      </c>
    </row>
    <row r="30" spans="1:16" x14ac:dyDescent="0.2">
      <c r="A30" s="7" t="s">
        <v>293</v>
      </c>
      <c r="B30" s="7" t="s">
        <v>294</v>
      </c>
      <c r="C30" s="7" t="s">
        <v>295</v>
      </c>
      <c r="D30" s="7" t="s">
        <v>296</v>
      </c>
      <c r="E30" s="7" t="s">
        <v>297</v>
      </c>
      <c r="F30" s="7"/>
      <c r="G30" s="7" t="s">
        <v>854</v>
      </c>
    </row>
    <row r="31" spans="1:16" x14ac:dyDescent="0.2">
      <c r="A31" s="7">
        <f>CFPP05!B93</f>
        <v>21</v>
      </c>
      <c r="B31" s="7">
        <f>CFPP05!C93</f>
        <v>3</v>
      </c>
      <c r="C31" s="7">
        <f>CFPP05!D93</f>
        <v>16</v>
      </c>
      <c r="D31" s="7">
        <f>CFPP05!E93</f>
        <v>1</v>
      </c>
      <c r="E31" s="7">
        <f>CFPP05!F93</f>
        <v>45</v>
      </c>
      <c r="F31" s="7"/>
      <c r="G31" s="7">
        <f>CFPP05!G91</f>
        <v>38</v>
      </c>
    </row>
    <row r="32" spans="1:16" x14ac:dyDescent="0.2">
      <c r="A32" s="7"/>
      <c r="B32" s="7"/>
      <c r="C32" s="7"/>
      <c r="D32" s="7"/>
      <c r="E32" s="7"/>
      <c r="F32" s="7"/>
      <c r="G32" s="7"/>
    </row>
    <row r="33" spans="1:16" x14ac:dyDescent="0.2">
      <c r="A33" s="7" t="s">
        <v>855</v>
      </c>
      <c r="B33" s="7" t="s">
        <v>300</v>
      </c>
      <c r="C33" s="7"/>
      <c r="D33" s="7"/>
      <c r="E33" s="7" t="s">
        <v>298</v>
      </c>
      <c r="F33" s="7"/>
      <c r="G33" s="7"/>
    </row>
    <row r="34" spans="1:16" x14ac:dyDescent="0.2">
      <c r="A34">
        <f>CFPP05!B96</f>
        <v>41</v>
      </c>
      <c r="B34">
        <f>CFPP05!C96</f>
        <v>20</v>
      </c>
      <c r="E34">
        <f>CFPP05!H93</f>
        <v>86</v>
      </c>
    </row>
    <row r="36" spans="1:16" x14ac:dyDescent="0.2">
      <c r="A36" s="17" t="s">
        <v>9</v>
      </c>
      <c r="B36" s="1">
        <v>1078</v>
      </c>
    </row>
    <row r="37" spans="1:16" x14ac:dyDescent="0.2">
      <c r="A37" s="7" t="s">
        <v>293</v>
      </c>
      <c r="B37" s="7" t="s">
        <v>294</v>
      </c>
      <c r="C37" s="7" t="s">
        <v>295</v>
      </c>
      <c r="D37" s="7" t="s">
        <v>296</v>
      </c>
      <c r="E37" s="7" t="s">
        <v>297</v>
      </c>
      <c r="F37" s="7"/>
      <c r="G37" s="7" t="s">
        <v>854</v>
      </c>
    </row>
    <row r="38" spans="1:16" x14ac:dyDescent="0.2">
      <c r="A38" s="7">
        <f>CFPP06!B106</f>
        <v>30</v>
      </c>
      <c r="B38" s="7">
        <f>CFPP06!C106</f>
        <v>1</v>
      </c>
      <c r="C38" s="7">
        <f>CFPP06!D106</f>
        <v>27</v>
      </c>
      <c r="D38" s="7">
        <f>CFPP06!E106</f>
        <v>1</v>
      </c>
      <c r="E38" s="7">
        <f>CFPP06!F106</f>
        <v>40</v>
      </c>
      <c r="F38" s="7"/>
      <c r="G38" s="7"/>
    </row>
    <row r="39" spans="1:16" x14ac:dyDescent="0.2">
      <c r="A39" s="7"/>
      <c r="B39" s="7"/>
      <c r="C39" s="7"/>
      <c r="D39" s="7"/>
      <c r="E39" s="7"/>
      <c r="F39" s="7"/>
      <c r="G39" s="7"/>
    </row>
    <row r="40" spans="1:16" x14ac:dyDescent="0.2">
      <c r="A40" s="7" t="s">
        <v>855</v>
      </c>
      <c r="B40" s="7" t="s">
        <v>300</v>
      </c>
      <c r="C40" s="7"/>
      <c r="D40" s="7"/>
      <c r="E40" s="7" t="s">
        <v>298</v>
      </c>
      <c r="F40" s="7"/>
      <c r="G40" s="7">
        <f>CFPP06!G104</f>
        <v>18</v>
      </c>
    </row>
    <row r="41" spans="1:16" x14ac:dyDescent="0.2">
      <c r="A41">
        <f>CFPP06!B109</f>
        <v>59</v>
      </c>
      <c r="B41">
        <f>CFPP06!C109</f>
        <v>29</v>
      </c>
      <c r="E41">
        <f>CFPP06!G110</f>
        <v>99</v>
      </c>
      <c r="J41" t="s">
        <v>145</v>
      </c>
      <c r="K41" t="s">
        <v>149</v>
      </c>
      <c r="L41" t="s">
        <v>150</v>
      </c>
      <c r="M41" t="s">
        <v>151</v>
      </c>
      <c r="N41" t="s">
        <v>147</v>
      </c>
    </row>
    <row r="42" spans="1:16" x14ac:dyDescent="0.2">
      <c r="J42" s="14">
        <f>J9</f>
        <v>0.18515283842794761</v>
      </c>
      <c r="K42" s="14">
        <f>K9</f>
        <v>1.6593886462882096E-2</v>
      </c>
      <c r="L42" s="14">
        <f>L9</f>
        <v>0.14235807860262009</v>
      </c>
      <c r="M42" s="14">
        <f>M9</f>
        <v>5.2401746724890829E-3</v>
      </c>
      <c r="N42" s="14">
        <f>N9</f>
        <v>0.6506550218340611</v>
      </c>
    </row>
    <row r="43" spans="1:16" x14ac:dyDescent="0.2">
      <c r="A43" s="17" t="s">
        <v>10</v>
      </c>
      <c r="B43" s="1">
        <v>1111</v>
      </c>
    </row>
    <row r="44" spans="1:16" x14ac:dyDescent="0.2">
      <c r="A44" s="7" t="s">
        <v>293</v>
      </c>
      <c r="B44" s="7" t="s">
        <v>294</v>
      </c>
      <c r="C44" s="7" t="s">
        <v>295</v>
      </c>
      <c r="D44" s="7" t="s">
        <v>296</v>
      </c>
      <c r="E44" s="7" t="s">
        <v>297</v>
      </c>
      <c r="F44" s="7"/>
      <c r="G44" s="7" t="s">
        <v>854</v>
      </c>
    </row>
    <row r="45" spans="1:16" x14ac:dyDescent="0.2">
      <c r="A45" s="7">
        <f>CFPP07!B106</f>
        <v>20</v>
      </c>
      <c r="B45" s="7">
        <f>CFPP07!C106</f>
        <v>1</v>
      </c>
      <c r="C45" s="7">
        <f>CFPP07!D106</f>
        <v>19</v>
      </c>
      <c r="D45" s="7">
        <f>CFPP07!E106</f>
        <v>1</v>
      </c>
      <c r="E45" s="7">
        <f>CFPP07!F106</f>
        <v>58</v>
      </c>
      <c r="F45" s="7"/>
      <c r="G45" s="7">
        <f>CFPP07!G104</f>
        <v>36</v>
      </c>
    </row>
    <row r="46" spans="1:16" x14ac:dyDescent="0.2">
      <c r="A46" s="7"/>
      <c r="B46" s="7"/>
      <c r="C46" s="7"/>
      <c r="D46" s="7"/>
      <c r="E46" s="7"/>
      <c r="F46" s="7"/>
      <c r="G46" s="7"/>
    </row>
    <row r="47" spans="1:16" x14ac:dyDescent="0.2">
      <c r="A47" s="7" t="s">
        <v>855</v>
      </c>
      <c r="B47" s="7" t="s">
        <v>300</v>
      </c>
      <c r="C47" s="7"/>
      <c r="D47" s="7"/>
      <c r="E47" s="7" t="s">
        <v>298</v>
      </c>
      <c r="F47" s="7"/>
      <c r="G47" s="7"/>
      <c r="P47" t="s">
        <v>866</v>
      </c>
    </row>
    <row r="48" spans="1:16" x14ac:dyDescent="0.2">
      <c r="A48">
        <f>CFPP07!B109</f>
        <v>41</v>
      </c>
      <c r="B48">
        <f>CFPP07!C109</f>
        <v>21</v>
      </c>
      <c r="E48">
        <f>CFPP07!G110</f>
        <v>99</v>
      </c>
    </row>
    <row r="50" spans="1:12" x14ac:dyDescent="0.2">
      <c r="A50" s="17" t="s">
        <v>11</v>
      </c>
      <c r="B50" s="1">
        <v>1005</v>
      </c>
    </row>
    <row r="51" spans="1:12" x14ac:dyDescent="0.2">
      <c r="A51" s="7" t="s">
        <v>293</v>
      </c>
      <c r="B51" s="7" t="s">
        <v>294</v>
      </c>
      <c r="C51" s="7" t="s">
        <v>295</v>
      </c>
      <c r="D51" s="7" t="s">
        <v>296</v>
      </c>
      <c r="E51" s="7" t="s">
        <v>297</v>
      </c>
      <c r="F51" s="7"/>
      <c r="G51" s="7" t="s">
        <v>854</v>
      </c>
    </row>
    <row r="52" spans="1:12" x14ac:dyDescent="0.2">
      <c r="A52" s="7">
        <f>CFPP08!B85</f>
        <v>20</v>
      </c>
      <c r="B52" s="7">
        <f>CFPP08!C85</f>
        <v>1</v>
      </c>
      <c r="C52" s="7">
        <f>CFPP08!D85</f>
        <v>10</v>
      </c>
      <c r="D52" s="7">
        <f>CFPP08!E85</f>
        <v>1</v>
      </c>
      <c r="E52" s="7">
        <f>CFPP08!F85</f>
        <v>46</v>
      </c>
      <c r="F52" s="7"/>
      <c r="G52" s="7">
        <f>CFPP08!G83</f>
        <v>40</v>
      </c>
    </row>
    <row r="53" spans="1:12" x14ac:dyDescent="0.2">
      <c r="A53" s="7"/>
      <c r="B53" s="7"/>
      <c r="C53" s="7"/>
      <c r="D53" s="7"/>
      <c r="E53" s="7"/>
      <c r="F53" s="7"/>
      <c r="G53" s="7"/>
    </row>
    <row r="54" spans="1:12" x14ac:dyDescent="0.2">
      <c r="A54" s="7" t="s">
        <v>855</v>
      </c>
      <c r="B54" s="7" t="s">
        <v>300</v>
      </c>
      <c r="C54" s="7"/>
      <c r="D54" s="7"/>
      <c r="E54" s="7" t="s">
        <v>298</v>
      </c>
      <c r="F54" s="7"/>
      <c r="G54" s="7"/>
    </row>
    <row r="55" spans="1:12" x14ac:dyDescent="0.2">
      <c r="A55">
        <f>CFPP08!B88</f>
        <v>32</v>
      </c>
      <c r="B55">
        <f>CFPP08!C88</f>
        <v>12</v>
      </c>
      <c r="E55">
        <f>CFPP08!G89</f>
        <v>78</v>
      </c>
    </row>
    <row r="57" spans="1:12" x14ac:dyDescent="0.2">
      <c r="A57" s="17" t="s">
        <v>12</v>
      </c>
      <c r="B57" s="1">
        <v>1031</v>
      </c>
    </row>
    <row r="58" spans="1:12" x14ac:dyDescent="0.2">
      <c r="A58" s="7" t="s">
        <v>293</v>
      </c>
      <c r="B58" s="7" t="s">
        <v>294</v>
      </c>
      <c r="C58" s="7" t="s">
        <v>295</v>
      </c>
      <c r="D58" s="7" t="s">
        <v>296</v>
      </c>
      <c r="E58" s="7" t="s">
        <v>297</v>
      </c>
      <c r="F58" s="7"/>
      <c r="G58" s="7" t="s">
        <v>854</v>
      </c>
    </row>
    <row r="59" spans="1:12" x14ac:dyDescent="0.2">
      <c r="A59" s="7">
        <f>CFPP09!B108</f>
        <v>23</v>
      </c>
      <c r="B59" s="7">
        <f>CFPP09!C108</f>
        <v>2</v>
      </c>
      <c r="C59" s="7">
        <f>CFPP09!D108</f>
        <v>24</v>
      </c>
      <c r="D59" s="7">
        <f>CFPP09!E108</f>
        <v>0</v>
      </c>
      <c r="E59" s="7">
        <f>CFPP09!F108</f>
        <v>52</v>
      </c>
      <c r="F59" s="7"/>
      <c r="G59" s="7">
        <f>CFPP09!G106</f>
        <v>37</v>
      </c>
    </row>
    <row r="60" spans="1:12" x14ac:dyDescent="0.2">
      <c r="A60" s="7"/>
      <c r="B60" s="7"/>
      <c r="C60" s="7"/>
      <c r="D60" s="7"/>
      <c r="E60" s="7"/>
      <c r="F60" s="7"/>
      <c r="G60" s="7"/>
    </row>
    <row r="61" spans="1:12" x14ac:dyDescent="0.2">
      <c r="A61" s="7" t="s">
        <v>855</v>
      </c>
      <c r="B61" s="7" t="s">
        <v>300</v>
      </c>
      <c r="C61" s="7"/>
      <c r="D61" s="7"/>
      <c r="E61" s="7" t="s">
        <v>298</v>
      </c>
      <c r="F61" s="7"/>
      <c r="G61" s="7"/>
    </row>
    <row r="62" spans="1:12" x14ac:dyDescent="0.2">
      <c r="A62">
        <f>CFPP09!B111</f>
        <v>49</v>
      </c>
      <c r="B62">
        <f>CFPP09!C111</f>
        <v>26</v>
      </c>
      <c r="E62">
        <f>CFPP09!G112</f>
        <v>101</v>
      </c>
      <c r="J62" t="s">
        <v>145</v>
      </c>
      <c r="K62" t="s">
        <v>148</v>
      </c>
      <c r="L62" t="s">
        <v>147</v>
      </c>
    </row>
    <row r="63" spans="1:12" x14ac:dyDescent="0.2">
      <c r="J63" s="14">
        <f>J9</f>
        <v>0.18515283842794761</v>
      </c>
      <c r="K63" s="14">
        <f>K14</f>
        <v>0.16419213973799127</v>
      </c>
      <c r="L63" s="14">
        <f>N9</f>
        <v>0.6506550218340611</v>
      </c>
    </row>
    <row r="64" spans="1:12" x14ac:dyDescent="0.2">
      <c r="A64" s="17" t="s">
        <v>13</v>
      </c>
      <c r="B64" s="1">
        <v>977</v>
      </c>
    </row>
    <row r="65" spans="1:16" x14ac:dyDescent="0.2">
      <c r="A65" s="7" t="s">
        <v>293</v>
      </c>
      <c r="B65" s="7" t="s">
        <v>294</v>
      </c>
      <c r="C65" s="7" t="s">
        <v>295</v>
      </c>
      <c r="D65" s="7" t="s">
        <v>296</v>
      </c>
      <c r="E65" s="7" t="s">
        <v>297</v>
      </c>
      <c r="F65" s="7"/>
      <c r="G65" s="7" t="s">
        <v>854</v>
      </c>
    </row>
    <row r="66" spans="1:16" x14ac:dyDescent="0.2">
      <c r="A66" s="7">
        <f>CFPP10!B117</f>
        <v>14</v>
      </c>
      <c r="B66" s="7">
        <f>CFPP10!C117</f>
        <v>0</v>
      </c>
      <c r="C66" s="7">
        <f>CFPP10!D117</f>
        <v>5</v>
      </c>
      <c r="D66" s="7">
        <f>CFPP10!E117</f>
        <v>2</v>
      </c>
      <c r="E66" s="7">
        <f>CFPP10!F117</f>
        <v>89</v>
      </c>
      <c r="F66" s="7"/>
      <c r="G66" s="7">
        <f>CFPP10!G115</f>
        <v>62</v>
      </c>
    </row>
    <row r="67" spans="1:16" x14ac:dyDescent="0.2">
      <c r="A67" s="7"/>
      <c r="B67" s="7"/>
      <c r="C67" s="7"/>
      <c r="D67" s="7"/>
      <c r="E67" s="7"/>
      <c r="F67" s="7"/>
      <c r="G67" s="7"/>
    </row>
    <row r="68" spans="1:16" x14ac:dyDescent="0.2">
      <c r="A68" s="7" t="s">
        <v>855</v>
      </c>
      <c r="B68" s="7" t="s">
        <v>300</v>
      </c>
      <c r="C68" s="7"/>
      <c r="D68" s="7"/>
      <c r="E68" s="7" t="s">
        <v>298</v>
      </c>
      <c r="F68" s="7"/>
      <c r="G68" s="7"/>
    </row>
    <row r="69" spans="1:16" x14ac:dyDescent="0.2">
      <c r="A69">
        <f>CFPP10!B120</f>
        <v>21</v>
      </c>
      <c r="B69">
        <f>CFPP10!C120</f>
        <v>7</v>
      </c>
      <c r="E69">
        <f>CFPP10!F120</f>
        <v>110</v>
      </c>
      <c r="P69" t="s">
        <v>867</v>
      </c>
    </row>
    <row r="72" spans="1:16" x14ac:dyDescent="0.2">
      <c r="A72" s="7"/>
      <c r="B72" s="7"/>
      <c r="C72" s="7"/>
      <c r="D72" s="7"/>
      <c r="E72" s="7"/>
      <c r="F72" s="7"/>
      <c r="G72" s="7"/>
    </row>
    <row r="73" spans="1:16" x14ac:dyDescent="0.2">
      <c r="A73" s="7"/>
      <c r="B73" s="7"/>
      <c r="C73" s="7"/>
      <c r="D73" s="7"/>
      <c r="E73" s="7"/>
      <c r="F73" s="7"/>
      <c r="G73" s="7"/>
    </row>
    <row r="74" spans="1:16" x14ac:dyDescent="0.2">
      <c r="A74" s="7"/>
      <c r="B74" s="7"/>
      <c r="C74" s="7"/>
      <c r="D74" s="7"/>
      <c r="E74" s="7"/>
      <c r="F74" s="7"/>
      <c r="G74" s="7"/>
    </row>
    <row r="75" spans="1:16" x14ac:dyDescent="0.2">
      <c r="A75" s="7"/>
      <c r="B75" s="7"/>
      <c r="C75" s="7"/>
      <c r="D75" s="7"/>
      <c r="E75" s="7"/>
      <c r="F75" s="7"/>
      <c r="G75" s="7"/>
    </row>
    <row r="85" spans="10:16" x14ac:dyDescent="0.2">
      <c r="J85" t="s">
        <v>146</v>
      </c>
      <c r="K85" t="s">
        <v>147</v>
      </c>
    </row>
    <row r="86" spans="10:16" x14ac:dyDescent="0.2">
      <c r="J86" s="14">
        <f>J14</f>
        <v>0.34934497816593885</v>
      </c>
      <c r="K86" s="14">
        <f>N9</f>
        <v>0.6506550218340611</v>
      </c>
    </row>
    <row r="91" spans="10:16" x14ac:dyDescent="0.2">
      <c r="P91" t="s">
        <v>868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4"/>
  <sheetViews>
    <sheetView workbookViewId="0">
      <selection activeCell="B1" sqref="B1"/>
    </sheetView>
  </sheetViews>
  <sheetFormatPr baseColWidth="10" defaultRowHeight="16" x14ac:dyDescent="0.2"/>
  <cols>
    <col min="1" max="1" width="15.5" bestFit="1" customWidth="1"/>
    <col min="2" max="2" width="13.5" bestFit="1" customWidth="1"/>
    <col min="7" max="7" width="16.1640625" bestFit="1" customWidth="1"/>
    <col min="8" max="8" width="34.1640625" bestFit="1" customWidth="1"/>
    <col min="9" max="9" width="21.5" customWidth="1"/>
  </cols>
  <sheetData>
    <row r="1" spans="1:9" x14ac:dyDescent="0.2">
      <c r="A1" t="s">
        <v>4</v>
      </c>
      <c r="B1" t="s">
        <v>23</v>
      </c>
    </row>
    <row r="3" spans="1:9" x14ac:dyDescent="0.2">
      <c r="B3" s="5" t="s">
        <v>24</v>
      </c>
      <c r="C3" s="19" t="s">
        <v>25</v>
      </c>
      <c r="D3" s="19"/>
      <c r="E3" s="19"/>
      <c r="H3" s="19" t="s">
        <v>92</v>
      </c>
      <c r="I3" s="19"/>
    </row>
    <row r="4" spans="1:9" x14ac:dyDescent="0.2">
      <c r="A4" t="s">
        <v>26</v>
      </c>
      <c r="B4" t="s">
        <v>30</v>
      </c>
      <c r="C4" s="5" t="s">
        <v>27</v>
      </c>
      <c r="D4" t="s">
        <v>28</v>
      </c>
      <c r="E4" s="5" t="s">
        <v>29</v>
      </c>
      <c r="F4" t="s">
        <v>31</v>
      </c>
      <c r="G4" s="5" t="s">
        <v>34</v>
      </c>
      <c r="H4" t="s">
        <v>90</v>
      </c>
      <c r="I4" s="5" t="s">
        <v>91</v>
      </c>
    </row>
    <row r="5" spans="1:9" x14ac:dyDescent="0.2">
      <c r="A5" t="s">
        <v>44</v>
      </c>
      <c r="F5" t="s">
        <v>33</v>
      </c>
      <c r="G5" t="s">
        <v>35</v>
      </c>
      <c r="H5" t="s">
        <v>93</v>
      </c>
    </row>
    <row r="6" spans="1:9" x14ac:dyDescent="0.2">
      <c r="A6" t="s">
        <v>43</v>
      </c>
      <c r="F6" t="s">
        <v>32</v>
      </c>
      <c r="G6" t="s">
        <v>36</v>
      </c>
      <c r="H6" t="s">
        <v>94</v>
      </c>
    </row>
    <row r="7" spans="1:9" x14ac:dyDescent="0.2">
      <c r="A7" t="s">
        <v>40</v>
      </c>
      <c r="D7" t="s">
        <v>32</v>
      </c>
      <c r="H7" t="s">
        <v>96</v>
      </c>
    </row>
    <row r="8" spans="1:9" x14ac:dyDescent="0.2">
      <c r="A8" t="s">
        <v>95</v>
      </c>
      <c r="F8" t="s">
        <v>32</v>
      </c>
      <c r="G8" t="s">
        <v>64</v>
      </c>
      <c r="H8" t="s">
        <v>97</v>
      </c>
    </row>
    <row r="9" spans="1:9" x14ac:dyDescent="0.2">
      <c r="A9" t="s">
        <v>41</v>
      </c>
      <c r="F9" t="s">
        <v>32</v>
      </c>
      <c r="G9" t="s">
        <v>37</v>
      </c>
      <c r="H9" t="s">
        <v>98</v>
      </c>
      <c r="I9" t="s">
        <v>99</v>
      </c>
    </row>
    <row r="10" spans="1:9" x14ac:dyDescent="0.2">
      <c r="A10" t="s">
        <v>40</v>
      </c>
      <c r="F10" t="s">
        <v>32</v>
      </c>
      <c r="G10" t="s">
        <v>36</v>
      </c>
      <c r="H10" t="s">
        <v>100</v>
      </c>
    </row>
    <row r="11" spans="1:9" x14ac:dyDescent="0.2">
      <c r="A11" t="s">
        <v>40</v>
      </c>
      <c r="F11" t="s">
        <v>32</v>
      </c>
      <c r="G11" t="s">
        <v>36</v>
      </c>
      <c r="H11" t="s">
        <v>100</v>
      </c>
    </row>
    <row r="12" spans="1:9" x14ac:dyDescent="0.2">
      <c r="A12" t="s">
        <v>41</v>
      </c>
      <c r="B12" t="s">
        <v>32</v>
      </c>
      <c r="H12" t="s">
        <v>101</v>
      </c>
    </row>
    <row r="13" spans="1:9" x14ac:dyDescent="0.2">
      <c r="A13" t="s">
        <v>42</v>
      </c>
      <c r="B13" t="s">
        <v>32</v>
      </c>
      <c r="H13" t="s">
        <v>102</v>
      </c>
    </row>
    <row r="14" spans="1:9" x14ac:dyDescent="0.2">
      <c r="A14" t="s">
        <v>41</v>
      </c>
      <c r="B14" t="s">
        <v>32</v>
      </c>
      <c r="H14" t="s">
        <v>103</v>
      </c>
    </row>
    <row r="15" spans="1:9" x14ac:dyDescent="0.2">
      <c r="A15" t="s">
        <v>40</v>
      </c>
      <c r="F15" t="s">
        <v>32</v>
      </c>
      <c r="G15" t="s">
        <v>36</v>
      </c>
      <c r="H15" t="s">
        <v>104</v>
      </c>
    </row>
    <row r="16" spans="1:9" x14ac:dyDescent="0.2">
      <c r="A16" t="s">
        <v>40</v>
      </c>
      <c r="F16" t="s">
        <v>32</v>
      </c>
      <c r="G16" t="s">
        <v>36</v>
      </c>
      <c r="H16" t="s">
        <v>105</v>
      </c>
      <c r="I16" t="s">
        <v>108</v>
      </c>
    </row>
    <row r="17" spans="1:9" x14ac:dyDescent="0.2">
      <c r="A17" t="s">
        <v>38</v>
      </c>
      <c r="F17" t="s">
        <v>32</v>
      </c>
      <c r="G17" t="s">
        <v>36</v>
      </c>
      <c r="H17" t="s">
        <v>106</v>
      </c>
    </row>
    <row r="18" spans="1:9" x14ac:dyDescent="0.2">
      <c r="A18" t="s">
        <v>39</v>
      </c>
      <c r="F18" t="s">
        <v>32</v>
      </c>
      <c r="G18" t="s">
        <v>36</v>
      </c>
      <c r="H18" t="s">
        <v>107</v>
      </c>
    </row>
    <row r="19" spans="1:9" x14ac:dyDescent="0.2">
      <c r="A19" t="s">
        <v>45</v>
      </c>
      <c r="F19" t="s">
        <v>32</v>
      </c>
      <c r="G19" t="s">
        <v>46</v>
      </c>
      <c r="H19" t="s">
        <v>109</v>
      </c>
    </row>
    <row r="20" spans="1:9" x14ac:dyDescent="0.2">
      <c r="A20" t="s">
        <v>47</v>
      </c>
      <c r="F20" t="s">
        <v>32</v>
      </c>
      <c r="G20" t="s">
        <v>36</v>
      </c>
      <c r="H20" t="s">
        <v>110</v>
      </c>
    </row>
    <row r="21" spans="1:9" x14ac:dyDescent="0.2">
      <c r="A21" t="s">
        <v>40</v>
      </c>
      <c r="F21" t="s">
        <v>32</v>
      </c>
      <c r="G21" t="s">
        <v>36</v>
      </c>
      <c r="H21" t="s">
        <v>104</v>
      </c>
    </row>
    <row r="22" spans="1:9" x14ac:dyDescent="0.2">
      <c r="A22" t="s">
        <v>40</v>
      </c>
      <c r="F22" t="s">
        <v>32</v>
      </c>
      <c r="G22" t="s">
        <v>36</v>
      </c>
      <c r="H22" t="s">
        <v>111</v>
      </c>
    </row>
    <row r="23" spans="1:9" x14ac:dyDescent="0.2">
      <c r="A23" t="s">
        <v>48</v>
      </c>
      <c r="D23" t="s">
        <v>32</v>
      </c>
      <c r="H23" t="s">
        <v>112</v>
      </c>
    </row>
    <row r="24" spans="1:9" x14ac:dyDescent="0.2">
      <c r="A24" t="s">
        <v>48</v>
      </c>
      <c r="F24" t="s">
        <v>33</v>
      </c>
      <c r="G24" t="s">
        <v>36</v>
      </c>
      <c r="H24" t="s">
        <v>113</v>
      </c>
    </row>
    <row r="25" spans="1:9" x14ac:dyDescent="0.2">
      <c r="A25" t="s">
        <v>48</v>
      </c>
      <c r="F25" t="s">
        <v>33</v>
      </c>
      <c r="G25" t="s">
        <v>36</v>
      </c>
      <c r="H25" t="s">
        <v>113</v>
      </c>
    </row>
    <row r="26" spans="1:9" x14ac:dyDescent="0.2">
      <c r="A26" t="s">
        <v>40</v>
      </c>
      <c r="D26" t="s">
        <v>32</v>
      </c>
      <c r="H26" t="s">
        <v>114</v>
      </c>
    </row>
    <row r="27" spans="1:9" x14ac:dyDescent="0.2">
      <c r="A27" t="s">
        <v>41</v>
      </c>
      <c r="B27" t="s">
        <v>32</v>
      </c>
      <c r="H27" t="s">
        <v>103</v>
      </c>
    </row>
    <row r="28" spans="1:9" x14ac:dyDescent="0.2">
      <c r="A28" t="s">
        <v>40</v>
      </c>
      <c r="D28" t="s">
        <v>32</v>
      </c>
      <c r="H28" t="s">
        <v>115</v>
      </c>
      <c r="I28" t="s">
        <v>116</v>
      </c>
    </row>
    <row r="29" spans="1:9" x14ac:dyDescent="0.2">
      <c r="A29" t="s">
        <v>40</v>
      </c>
      <c r="D29" t="s">
        <v>32</v>
      </c>
      <c r="H29" t="s">
        <v>117</v>
      </c>
    </row>
    <row r="30" spans="1:9" x14ac:dyDescent="0.2">
      <c r="A30" t="s">
        <v>48</v>
      </c>
      <c r="F30" t="s">
        <v>32</v>
      </c>
      <c r="G30" t="s">
        <v>36</v>
      </c>
      <c r="H30" t="s">
        <v>113</v>
      </c>
    </row>
    <row r="31" spans="1:9" x14ac:dyDescent="0.2">
      <c r="A31" t="s">
        <v>40</v>
      </c>
      <c r="D31" t="s">
        <v>32</v>
      </c>
      <c r="H31" t="s">
        <v>118</v>
      </c>
    </row>
    <row r="32" spans="1:9" x14ac:dyDescent="0.2">
      <c r="A32" t="s">
        <v>43</v>
      </c>
      <c r="B32" t="s">
        <v>32</v>
      </c>
      <c r="H32" t="s">
        <v>119</v>
      </c>
    </row>
    <row r="33" spans="1:9" x14ac:dyDescent="0.2">
      <c r="A33" t="s">
        <v>49</v>
      </c>
      <c r="F33" t="s">
        <v>32</v>
      </c>
      <c r="G33" t="s">
        <v>50</v>
      </c>
      <c r="H33" t="s">
        <v>120</v>
      </c>
    </row>
    <row r="34" spans="1:9" x14ac:dyDescent="0.2">
      <c r="A34" t="s">
        <v>40</v>
      </c>
      <c r="D34" t="s">
        <v>32</v>
      </c>
      <c r="H34" t="s">
        <v>121</v>
      </c>
      <c r="I34" t="s">
        <v>124</v>
      </c>
    </row>
    <row r="35" spans="1:9" x14ac:dyDescent="0.2">
      <c r="A35" t="s">
        <v>41</v>
      </c>
      <c r="F35" t="s">
        <v>32</v>
      </c>
      <c r="G35" t="s">
        <v>37</v>
      </c>
      <c r="H35" t="s">
        <v>122</v>
      </c>
    </row>
    <row r="36" spans="1:9" x14ac:dyDescent="0.2">
      <c r="A36" t="s">
        <v>51</v>
      </c>
      <c r="F36" t="s">
        <v>32</v>
      </c>
      <c r="G36" t="s">
        <v>37</v>
      </c>
      <c r="H36" t="s">
        <v>123</v>
      </c>
    </row>
    <row r="37" spans="1:9" x14ac:dyDescent="0.2">
      <c r="A37" t="s">
        <v>52</v>
      </c>
      <c r="C37" t="s">
        <v>32</v>
      </c>
      <c r="H37" t="s">
        <v>125</v>
      </c>
    </row>
    <row r="38" spans="1:9" x14ac:dyDescent="0.2">
      <c r="A38" t="s">
        <v>53</v>
      </c>
      <c r="F38" t="s">
        <v>32</v>
      </c>
      <c r="G38" t="s">
        <v>37</v>
      </c>
      <c r="H38" t="s">
        <v>126</v>
      </c>
    </row>
    <row r="39" spans="1:9" x14ac:dyDescent="0.2">
      <c r="A39" t="s">
        <v>54</v>
      </c>
      <c r="C39" t="s">
        <v>32</v>
      </c>
      <c r="H39" t="s">
        <v>127</v>
      </c>
      <c r="I39" t="s">
        <v>130</v>
      </c>
    </row>
    <row r="40" spans="1:9" x14ac:dyDescent="0.2">
      <c r="A40" t="s">
        <v>54</v>
      </c>
      <c r="F40" t="s">
        <v>32</v>
      </c>
      <c r="G40" t="s">
        <v>50</v>
      </c>
      <c r="H40" t="s">
        <v>128</v>
      </c>
    </row>
    <row r="41" spans="1:9" x14ac:dyDescent="0.2">
      <c r="A41" t="s">
        <v>55</v>
      </c>
      <c r="B41" t="s">
        <v>32</v>
      </c>
      <c r="H41" t="s">
        <v>129</v>
      </c>
    </row>
    <row r="42" spans="1:9" x14ac:dyDescent="0.2">
      <c r="A42" t="s">
        <v>56</v>
      </c>
      <c r="B42" t="s">
        <v>32</v>
      </c>
      <c r="H42" t="s">
        <v>131</v>
      </c>
    </row>
    <row r="43" spans="1:9" x14ac:dyDescent="0.2">
      <c r="A43" t="s">
        <v>57</v>
      </c>
      <c r="B43" t="s">
        <v>32</v>
      </c>
      <c r="H43" t="s">
        <v>132</v>
      </c>
    </row>
    <row r="44" spans="1:9" x14ac:dyDescent="0.2">
      <c r="A44" t="s">
        <v>58</v>
      </c>
      <c r="B44" t="s">
        <v>32</v>
      </c>
      <c r="H44" t="s">
        <v>133</v>
      </c>
    </row>
    <row r="45" spans="1:9" x14ac:dyDescent="0.2">
      <c r="A45" t="s">
        <v>48</v>
      </c>
      <c r="B45" t="s">
        <v>32</v>
      </c>
      <c r="H45" t="s">
        <v>134</v>
      </c>
    </row>
    <row r="46" spans="1:9" x14ac:dyDescent="0.2">
      <c r="A46" t="s">
        <v>40</v>
      </c>
      <c r="F46" t="s">
        <v>32</v>
      </c>
      <c r="G46" t="s">
        <v>36</v>
      </c>
      <c r="H46" t="s">
        <v>135</v>
      </c>
    </row>
    <row r="47" spans="1:9" x14ac:dyDescent="0.2">
      <c r="A47" s="6" t="s">
        <v>59</v>
      </c>
      <c r="D47" t="s">
        <v>32</v>
      </c>
      <c r="H47" t="s">
        <v>136</v>
      </c>
    </row>
    <row r="48" spans="1:9" x14ac:dyDescent="0.2">
      <c r="A48" t="s">
        <v>40</v>
      </c>
      <c r="D48" t="s">
        <v>32</v>
      </c>
      <c r="H48" t="s">
        <v>137</v>
      </c>
    </row>
    <row r="49" spans="1:8" x14ac:dyDescent="0.2">
      <c r="A49" t="s">
        <v>60</v>
      </c>
      <c r="B49" t="s">
        <v>32</v>
      </c>
      <c r="H49" t="s">
        <v>138</v>
      </c>
    </row>
    <row r="50" spans="1:8" x14ac:dyDescent="0.2">
      <c r="A50" t="s">
        <v>40</v>
      </c>
      <c r="D50" t="s">
        <v>32</v>
      </c>
      <c r="H50" t="s">
        <v>139</v>
      </c>
    </row>
    <row r="51" spans="1:8" x14ac:dyDescent="0.2">
      <c r="A51" t="s">
        <v>61</v>
      </c>
      <c r="F51" t="s">
        <v>32</v>
      </c>
      <c r="G51" t="s">
        <v>62</v>
      </c>
      <c r="H51" t="s">
        <v>140</v>
      </c>
    </row>
    <row r="52" spans="1:8" x14ac:dyDescent="0.2">
      <c r="A52" t="s">
        <v>47</v>
      </c>
      <c r="F52" t="s">
        <v>32</v>
      </c>
      <c r="G52" t="s">
        <v>36</v>
      </c>
      <c r="H52" t="s">
        <v>141</v>
      </c>
    </row>
    <row r="53" spans="1:8" x14ac:dyDescent="0.2">
      <c r="A53" t="s">
        <v>48</v>
      </c>
      <c r="B53" t="s">
        <v>32</v>
      </c>
      <c r="H53" t="s">
        <v>142</v>
      </c>
    </row>
    <row r="54" spans="1:8" x14ac:dyDescent="0.2">
      <c r="A54" t="s">
        <v>63</v>
      </c>
      <c r="B54" t="s">
        <v>32</v>
      </c>
      <c r="H54" t="s">
        <v>143</v>
      </c>
    </row>
    <row r="55" spans="1:8" x14ac:dyDescent="0.2">
      <c r="A55" s="8" t="s">
        <v>60</v>
      </c>
      <c r="B55" s="8" t="s">
        <v>32</v>
      </c>
      <c r="C55" s="8"/>
      <c r="D55" s="8"/>
      <c r="E55" s="8"/>
      <c r="F55" s="8"/>
      <c r="G55" s="8"/>
      <c r="H55" s="8" t="s">
        <v>144</v>
      </c>
    </row>
    <row r="56" spans="1:8" x14ac:dyDescent="0.2">
      <c r="A56" t="s">
        <v>48</v>
      </c>
      <c r="F56" t="s">
        <v>33</v>
      </c>
      <c r="G56" t="s">
        <v>64</v>
      </c>
    </row>
    <row r="57" spans="1:8" x14ac:dyDescent="0.2">
      <c r="A57" t="s">
        <v>65</v>
      </c>
      <c r="B57" t="s">
        <v>32</v>
      </c>
    </row>
    <row r="58" spans="1:8" x14ac:dyDescent="0.2">
      <c r="A58" t="s">
        <v>66</v>
      </c>
      <c r="C58" t="s">
        <v>32</v>
      </c>
    </row>
    <row r="59" spans="1:8" x14ac:dyDescent="0.2">
      <c r="A59" t="s">
        <v>67</v>
      </c>
      <c r="B59" t="s">
        <v>32</v>
      </c>
    </row>
    <row r="60" spans="1:8" x14ac:dyDescent="0.2">
      <c r="A60" t="s">
        <v>48</v>
      </c>
      <c r="D60" t="s">
        <v>32</v>
      </c>
    </row>
    <row r="61" spans="1:8" x14ac:dyDescent="0.2">
      <c r="A61" t="s">
        <v>40</v>
      </c>
      <c r="D61" t="s">
        <v>32</v>
      </c>
    </row>
    <row r="62" spans="1:8" x14ac:dyDescent="0.2">
      <c r="A62" t="s">
        <v>40</v>
      </c>
      <c r="D62" t="s">
        <v>32</v>
      </c>
    </row>
    <row r="63" spans="1:8" x14ac:dyDescent="0.2">
      <c r="A63" t="s">
        <v>48</v>
      </c>
      <c r="D63" t="s">
        <v>32</v>
      </c>
    </row>
    <row r="64" spans="1:8" x14ac:dyDescent="0.2">
      <c r="A64" t="s">
        <v>54</v>
      </c>
      <c r="F64" t="s">
        <v>32</v>
      </c>
      <c r="G64" t="s">
        <v>50</v>
      </c>
    </row>
    <row r="65" spans="1:7" x14ac:dyDescent="0.2">
      <c r="A65" t="s">
        <v>40</v>
      </c>
      <c r="F65" t="s">
        <v>32</v>
      </c>
      <c r="G65" t="s">
        <v>36</v>
      </c>
    </row>
    <row r="66" spans="1:7" x14ac:dyDescent="0.2">
      <c r="A66" t="s">
        <v>40</v>
      </c>
      <c r="F66" t="s">
        <v>32</v>
      </c>
      <c r="G66" t="s">
        <v>36</v>
      </c>
    </row>
    <row r="67" spans="1:7" x14ac:dyDescent="0.2">
      <c r="A67" t="s">
        <v>68</v>
      </c>
      <c r="D67" t="s">
        <v>32</v>
      </c>
    </row>
    <row r="68" spans="1:7" x14ac:dyDescent="0.2">
      <c r="A68" t="s">
        <v>69</v>
      </c>
      <c r="D68" t="s">
        <v>32</v>
      </c>
    </row>
    <row r="69" spans="1:7" x14ac:dyDescent="0.2">
      <c r="A69" t="s">
        <v>48</v>
      </c>
      <c r="D69" t="s">
        <v>32</v>
      </c>
    </row>
    <row r="70" spans="1:7" x14ac:dyDescent="0.2">
      <c r="A70" t="s">
        <v>70</v>
      </c>
      <c r="F70" t="s">
        <v>32</v>
      </c>
      <c r="G70" t="s">
        <v>35</v>
      </c>
    </row>
    <row r="71" spans="1:7" x14ac:dyDescent="0.2">
      <c r="A71" t="s">
        <v>48</v>
      </c>
      <c r="F71" t="s">
        <v>32</v>
      </c>
      <c r="G71" t="s">
        <v>36</v>
      </c>
    </row>
    <row r="72" spans="1:7" x14ac:dyDescent="0.2">
      <c r="A72" t="s">
        <v>40</v>
      </c>
      <c r="F72" t="s">
        <v>32</v>
      </c>
      <c r="G72" t="s">
        <v>36</v>
      </c>
    </row>
    <row r="73" spans="1:7" x14ac:dyDescent="0.2">
      <c r="A73" t="s">
        <v>40</v>
      </c>
      <c r="F73" t="s">
        <v>32</v>
      </c>
      <c r="G73" t="s">
        <v>36</v>
      </c>
    </row>
    <row r="74" spans="1:7" x14ac:dyDescent="0.2">
      <c r="A74" t="s">
        <v>71</v>
      </c>
      <c r="F74" t="s">
        <v>32</v>
      </c>
      <c r="G74" t="s">
        <v>46</v>
      </c>
    </row>
    <row r="75" spans="1:7" x14ac:dyDescent="0.2">
      <c r="A75" t="s">
        <v>72</v>
      </c>
      <c r="F75" t="s">
        <v>32</v>
      </c>
      <c r="G75" t="s">
        <v>64</v>
      </c>
    </row>
    <row r="76" spans="1:7" x14ac:dyDescent="0.2">
      <c r="A76" t="s">
        <v>48</v>
      </c>
      <c r="F76" t="s">
        <v>32</v>
      </c>
      <c r="G76" t="s">
        <v>36</v>
      </c>
    </row>
    <row r="77" spans="1:7" x14ac:dyDescent="0.2">
      <c r="A77" t="s">
        <v>48</v>
      </c>
      <c r="F77" t="s">
        <v>32</v>
      </c>
      <c r="G77" t="s">
        <v>36</v>
      </c>
    </row>
    <row r="78" spans="1:7" x14ac:dyDescent="0.2">
      <c r="A78" t="s">
        <v>40</v>
      </c>
      <c r="F78" t="s">
        <v>32</v>
      </c>
      <c r="G78" t="s">
        <v>36</v>
      </c>
    </row>
    <row r="79" spans="1:7" x14ac:dyDescent="0.2">
      <c r="A79" t="s">
        <v>40</v>
      </c>
      <c r="F79" t="s">
        <v>32</v>
      </c>
      <c r="G79" t="s">
        <v>36</v>
      </c>
    </row>
    <row r="80" spans="1:7" x14ac:dyDescent="0.2">
      <c r="A80" t="s">
        <v>40</v>
      </c>
      <c r="F80" t="s">
        <v>32</v>
      </c>
      <c r="G80" t="s">
        <v>36</v>
      </c>
    </row>
    <row r="81" spans="1:7" x14ac:dyDescent="0.2">
      <c r="A81" t="s">
        <v>73</v>
      </c>
      <c r="F81" t="s">
        <v>32</v>
      </c>
      <c r="G81" t="s">
        <v>36</v>
      </c>
    </row>
    <row r="82" spans="1:7" x14ac:dyDescent="0.2">
      <c r="A82" t="s">
        <v>74</v>
      </c>
      <c r="F82" t="s">
        <v>32</v>
      </c>
      <c r="G82" t="s">
        <v>36</v>
      </c>
    </row>
    <row r="83" spans="1:7" x14ac:dyDescent="0.2">
      <c r="A83" t="s">
        <v>75</v>
      </c>
      <c r="B83" t="s">
        <v>32</v>
      </c>
    </row>
    <row r="84" spans="1:7" x14ac:dyDescent="0.2">
      <c r="A84" t="s">
        <v>73</v>
      </c>
      <c r="F84" t="s">
        <v>32</v>
      </c>
      <c r="G84" t="s">
        <v>36</v>
      </c>
    </row>
    <row r="85" spans="1:7" x14ac:dyDescent="0.2">
      <c r="A85" t="s">
        <v>40</v>
      </c>
      <c r="F85" t="s">
        <v>32</v>
      </c>
      <c r="G85" t="s">
        <v>36</v>
      </c>
    </row>
    <row r="86" spans="1:7" x14ac:dyDescent="0.2">
      <c r="A86" t="s">
        <v>76</v>
      </c>
      <c r="F86" t="s">
        <v>33</v>
      </c>
      <c r="G86" t="s">
        <v>36</v>
      </c>
    </row>
    <row r="87" spans="1:7" x14ac:dyDescent="0.2">
      <c r="A87" t="s">
        <v>42</v>
      </c>
      <c r="F87" t="s">
        <v>32</v>
      </c>
      <c r="G87" t="s">
        <v>36</v>
      </c>
    </row>
    <row r="88" spans="1:7" x14ac:dyDescent="0.2">
      <c r="A88" t="s">
        <v>42</v>
      </c>
      <c r="B88" t="s">
        <v>32</v>
      </c>
    </row>
    <row r="89" spans="1:7" x14ac:dyDescent="0.2">
      <c r="A89" t="s">
        <v>48</v>
      </c>
      <c r="D89" t="s">
        <v>32</v>
      </c>
    </row>
    <row r="90" spans="1:7" x14ac:dyDescent="0.2">
      <c r="A90" t="s">
        <v>77</v>
      </c>
      <c r="B90" t="s">
        <v>32</v>
      </c>
    </row>
    <row r="91" spans="1:7" x14ac:dyDescent="0.2">
      <c r="A91" t="s">
        <v>78</v>
      </c>
      <c r="F91" t="s">
        <v>32</v>
      </c>
      <c r="G91" t="s">
        <v>37</v>
      </c>
    </row>
    <row r="92" spans="1:7" x14ac:dyDescent="0.2">
      <c r="A92" t="s">
        <v>40</v>
      </c>
      <c r="D92" t="s">
        <v>32</v>
      </c>
    </row>
    <row r="93" spans="1:7" x14ac:dyDescent="0.2">
      <c r="A93" t="s">
        <v>42</v>
      </c>
      <c r="B93" t="s">
        <v>32</v>
      </c>
    </row>
    <row r="94" spans="1:7" x14ac:dyDescent="0.2">
      <c r="A94" t="s">
        <v>40</v>
      </c>
      <c r="B94" t="s">
        <v>32</v>
      </c>
    </row>
    <row r="95" spans="1:7" x14ac:dyDescent="0.2">
      <c r="A95" t="s">
        <v>48</v>
      </c>
      <c r="F95" t="s">
        <v>32</v>
      </c>
      <c r="G95" t="s">
        <v>36</v>
      </c>
    </row>
    <row r="96" spans="1:7" x14ac:dyDescent="0.2">
      <c r="A96" t="s">
        <v>48</v>
      </c>
      <c r="F96" t="s">
        <v>32</v>
      </c>
      <c r="G96" t="s">
        <v>79</v>
      </c>
    </row>
    <row r="97" spans="1:7" x14ac:dyDescent="0.2">
      <c r="A97" t="s">
        <v>80</v>
      </c>
      <c r="F97" t="s">
        <v>32</v>
      </c>
      <c r="G97" t="s">
        <v>81</v>
      </c>
    </row>
    <row r="98" spans="1:7" x14ac:dyDescent="0.2">
      <c r="A98" t="s">
        <v>40</v>
      </c>
      <c r="F98" t="s">
        <v>32</v>
      </c>
      <c r="G98" t="s">
        <v>36</v>
      </c>
    </row>
    <row r="99" spans="1:7" x14ac:dyDescent="0.2">
      <c r="A99" t="s">
        <v>40</v>
      </c>
      <c r="F99" t="s">
        <v>32</v>
      </c>
      <c r="G99" t="s">
        <v>36</v>
      </c>
    </row>
    <row r="100" spans="1:7" x14ac:dyDescent="0.2">
      <c r="A100" t="s">
        <v>48</v>
      </c>
      <c r="F100" t="s">
        <v>32</v>
      </c>
      <c r="G100" t="s">
        <v>36</v>
      </c>
    </row>
    <row r="101" spans="1:7" x14ac:dyDescent="0.2">
      <c r="A101" t="s">
        <v>82</v>
      </c>
      <c r="F101" t="s">
        <v>32</v>
      </c>
      <c r="G101" t="s">
        <v>36</v>
      </c>
    </row>
    <row r="102" spans="1:7" x14ac:dyDescent="0.2">
      <c r="A102" t="s">
        <v>40</v>
      </c>
      <c r="F102" t="s">
        <v>32</v>
      </c>
      <c r="G102" t="s">
        <v>36</v>
      </c>
    </row>
    <row r="103" spans="1:7" x14ac:dyDescent="0.2">
      <c r="A103" t="s">
        <v>40</v>
      </c>
      <c r="F103" t="s">
        <v>32</v>
      </c>
      <c r="G103" t="s">
        <v>36</v>
      </c>
    </row>
    <row r="104" spans="1:7" x14ac:dyDescent="0.2">
      <c r="A104" t="s">
        <v>40</v>
      </c>
      <c r="D104" t="s">
        <v>32</v>
      </c>
    </row>
    <row r="105" spans="1:7" x14ac:dyDescent="0.2">
      <c r="A105" t="s">
        <v>48</v>
      </c>
      <c r="F105" t="s">
        <v>32</v>
      </c>
      <c r="G105" t="s">
        <v>36</v>
      </c>
    </row>
    <row r="106" spans="1:7" x14ac:dyDescent="0.2">
      <c r="A106" t="s">
        <v>40</v>
      </c>
      <c r="F106" t="s">
        <v>32</v>
      </c>
      <c r="G106" t="s">
        <v>36</v>
      </c>
    </row>
    <row r="107" spans="1:7" x14ac:dyDescent="0.2">
      <c r="A107" t="s">
        <v>66</v>
      </c>
      <c r="F107" t="s">
        <v>32</v>
      </c>
      <c r="G107" t="s">
        <v>36</v>
      </c>
    </row>
    <row r="108" spans="1:7" x14ac:dyDescent="0.2">
      <c r="A108" t="s">
        <v>58</v>
      </c>
      <c r="B108" t="s">
        <v>32</v>
      </c>
    </row>
    <row r="109" spans="1:7" x14ac:dyDescent="0.2">
      <c r="A109" t="s">
        <v>58</v>
      </c>
      <c r="B109" t="s">
        <v>32</v>
      </c>
    </row>
    <row r="110" spans="1:7" x14ac:dyDescent="0.2">
      <c r="A110" t="s">
        <v>48</v>
      </c>
      <c r="F110" t="s">
        <v>32</v>
      </c>
      <c r="G110" t="s">
        <v>36</v>
      </c>
    </row>
    <row r="111" spans="1:7" x14ac:dyDescent="0.2">
      <c r="A111" t="s">
        <v>40</v>
      </c>
      <c r="B111" t="s">
        <v>32</v>
      </c>
    </row>
    <row r="112" spans="1:7" x14ac:dyDescent="0.2">
      <c r="A112" t="s">
        <v>83</v>
      </c>
      <c r="F112" t="s">
        <v>32</v>
      </c>
      <c r="G112" t="s">
        <v>46</v>
      </c>
    </row>
    <row r="113" spans="1:7" x14ac:dyDescent="0.2">
      <c r="A113" t="s">
        <v>42</v>
      </c>
      <c r="F113" t="s">
        <v>32</v>
      </c>
      <c r="G113" t="s">
        <v>36</v>
      </c>
    </row>
    <row r="114" spans="1:7" x14ac:dyDescent="0.2">
      <c r="A114" t="s">
        <v>84</v>
      </c>
      <c r="B114" t="s">
        <v>32</v>
      </c>
    </row>
    <row r="115" spans="1:7" x14ac:dyDescent="0.2">
      <c r="A115" t="s">
        <v>48</v>
      </c>
      <c r="D115" t="s">
        <v>32</v>
      </c>
    </row>
    <row r="116" spans="1:7" x14ac:dyDescent="0.2">
      <c r="A116" t="s">
        <v>85</v>
      </c>
      <c r="B116" t="s">
        <v>32</v>
      </c>
    </row>
    <row r="117" spans="1:7" x14ac:dyDescent="0.2">
      <c r="A117" t="s">
        <v>42</v>
      </c>
      <c r="C117" t="s">
        <v>32</v>
      </c>
    </row>
    <row r="118" spans="1:7" x14ac:dyDescent="0.2">
      <c r="A118" t="s">
        <v>86</v>
      </c>
      <c r="B118" t="s">
        <v>32</v>
      </c>
    </row>
    <row r="119" spans="1:7" x14ac:dyDescent="0.2">
      <c r="A119" t="s">
        <v>42</v>
      </c>
      <c r="B119" t="s">
        <v>32</v>
      </c>
    </row>
    <row r="120" spans="1:7" x14ac:dyDescent="0.2">
      <c r="A120" t="s">
        <v>60</v>
      </c>
      <c r="B120" t="s">
        <v>32</v>
      </c>
    </row>
    <row r="121" spans="1:7" x14ac:dyDescent="0.2">
      <c r="A121" t="s">
        <v>54</v>
      </c>
      <c r="F121" t="s">
        <v>32</v>
      </c>
      <c r="G121" t="s">
        <v>64</v>
      </c>
    </row>
    <row r="122" spans="1:7" x14ac:dyDescent="0.2">
      <c r="A122" t="s">
        <v>87</v>
      </c>
      <c r="C122" t="s">
        <v>32</v>
      </c>
    </row>
    <row r="123" spans="1:7" x14ac:dyDescent="0.2">
      <c r="A123" t="s">
        <v>48</v>
      </c>
      <c r="D123" t="s">
        <v>32</v>
      </c>
    </row>
    <row r="124" spans="1:7" x14ac:dyDescent="0.2">
      <c r="A124" t="s">
        <v>48</v>
      </c>
      <c r="D124" t="s">
        <v>32</v>
      </c>
    </row>
    <row r="125" spans="1:7" x14ac:dyDescent="0.2">
      <c r="A125" s="6" t="s">
        <v>88</v>
      </c>
      <c r="D125" t="s">
        <v>32</v>
      </c>
    </row>
    <row r="126" spans="1:7" x14ac:dyDescent="0.2">
      <c r="A126" t="s">
        <v>40</v>
      </c>
      <c r="F126" t="s">
        <v>32</v>
      </c>
      <c r="G126" t="s">
        <v>36</v>
      </c>
    </row>
    <row r="127" spans="1:7" x14ac:dyDescent="0.2">
      <c r="A127" t="s">
        <v>48</v>
      </c>
      <c r="B127" t="s">
        <v>32</v>
      </c>
    </row>
    <row r="128" spans="1:7" x14ac:dyDescent="0.2">
      <c r="A128" t="s">
        <v>40</v>
      </c>
      <c r="D128" t="s">
        <v>32</v>
      </c>
    </row>
    <row r="129" spans="1:7" x14ac:dyDescent="0.2">
      <c r="A129" t="s">
        <v>48</v>
      </c>
      <c r="D129" t="s">
        <v>32</v>
      </c>
    </row>
    <row r="130" spans="1:7" x14ac:dyDescent="0.2">
      <c r="A130" s="7" t="s">
        <v>40</v>
      </c>
      <c r="D130" t="s">
        <v>32</v>
      </c>
    </row>
    <row r="131" spans="1:7" x14ac:dyDescent="0.2">
      <c r="A131" s="7" t="s">
        <v>40</v>
      </c>
      <c r="D131" t="s">
        <v>32</v>
      </c>
    </row>
    <row r="132" spans="1:7" x14ac:dyDescent="0.2">
      <c r="A132" s="7" t="s">
        <v>40</v>
      </c>
      <c r="D132" t="s">
        <v>32</v>
      </c>
    </row>
    <row r="133" spans="1:7" x14ac:dyDescent="0.2">
      <c r="A133" s="7" t="s">
        <v>48</v>
      </c>
      <c r="D133" t="s">
        <v>32</v>
      </c>
    </row>
    <row r="134" spans="1:7" x14ac:dyDescent="0.2">
      <c r="A134" s="7" t="s">
        <v>89</v>
      </c>
      <c r="F134" t="s">
        <v>32</v>
      </c>
      <c r="G134" t="s">
        <v>36</v>
      </c>
    </row>
    <row r="135" spans="1:7" x14ac:dyDescent="0.2">
      <c r="A135" s="7" t="s">
        <v>59</v>
      </c>
      <c r="B135" t="s">
        <v>32</v>
      </c>
    </row>
    <row r="136" spans="1:7" x14ac:dyDescent="0.2">
      <c r="G136">
        <f>COUNTIF(G5:G135,"present")</f>
        <v>45</v>
      </c>
    </row>
    <row r="137" spans="1:7" x14ac:dyDescent="0.2">
      <c r="A137" s="18" t="s">
        <v>146</v>
      </c>
      <c r="B137" s="18"/>
      <c r="C137" s="18"/>
      <c r="D137" s="18"/>
    </row>
    <row r="138" spans="1:7" x14ac:dyDescent="0.2">
      <c r="A138" s="7"/>
      <c r="B138" s="19" t="s">
        <v>148</v>
      </c>
      <c r="C138" s="19"/>
      <c r="D138" s="19"/>
    </row>
    <row r="139" spans="1:7" x14ac:dyDescent="0.2">
      <c r="A139" t="s">
        <v>145</v>
      </c>
      <c r="B139" t="s">
        <v>149</v>
      </c>
      <c r="C139" t="s">
        <v>150</v>
      </c>
      <c r="D139" t="s">
        <v>151</v>
      </c>
      <c r="E139" t="s">
        <v>147</v>
      </c>
    </row>
    <row r="140" spans="1:7" x14ac:dyDescent="0.2">
      <c r="A140">
        <v>31</v>
      </c>
      <c r="B140">
        <v>5</v>
      </c>
      <c r="C140">
        <v>30</v>
      </c>
      <c r="D140">
        <v>0</v>
      </c>
      <c r="E140">
        <f>F140-(A140+B140+C140+D140)</f>
        <v>65</v>
      </c>
      <c r="F140">
        <v>131</v>
      </c>
      <c r="G140" t="s">
        <v>152</v>
      </c>
    </row>
    <row r="142" spans="1:7" x14ac:dyDescent="0.2">
      <c r="F142">
        <f>F140-E140</f>
        <v>66</v>
      </c>
      <c r="G142" t="s">
        <v>153</v>
      </c>
    </row>
    <row r="144" spans="1:7" x14ac:dyDescent="0.2">
      <c r="F144">
        <f>(B140+C140+D140)</f>
        <v>35</v>
      </c>
      <c r="G144" t="s">
        <v>154</v>
      </c>
    </row>
  </sheetData>
  <mergeCells count="4">
    <mergeCell ref="C3:E3"/>
    <mergeCell ref="H3:I3"/>
    <mergeCell ref="A137:D137"/>
    <mergeCell ref="B138:D1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1"/>
  <sheetViews>
    <sheetView workbookViewId="0">
      <selection activeCell="G152" sqref="G152"/>
    </sheetView>
  </sheetViews>
  <sheetFormatPr baseColWidth="10" defaultRowHeight="16" x14ac:dyDescent="0.2"/>
  <cols>
    <col min="1" max="1" width="14.83203125" bestFit="1" customWidth="1"/>
    <col min="2" max="2" width="13.5" bestFit="1" customWidth="1"/>
    <col min="7" max="7" width="22" bestFit="1" customWidth="1"/>
    <col min="8" max="8" width="45.83203125" bestFit="1" customWidth="1"/>
    <col min="9" max="9" width="35.5" bestFit="1" customWidth="1"/>
  </cols>
  <sheetData>
    <row r="1" spans="1:9" x14ac:dyDescent="0.2">
      <c r="A1" t="s">
        <v>5</v>
      </c>
      <c r="B1" t="s">
        <v>155</v>
      </c>
    </row>
    <row r="3" spans="1:9" x14ac:dyDescent="0.2">
      <c r="B3" t="s">
        <v>24</v>
      </c>
      <c r="C3" s="19" t="s">
        <v>25</v>
      </c>
      <c r="D3" s="19"/>
      <c r="E3" s="19"/>
      <c r="H3" s="19" t="s">
        <v>207</v>
      </c>
      <c r="I3" s="19"/>
    </row>
    <row r="4" spans="1:9" x14ac:dyDescent="0.2">
      <c r="A4" t="s">
        <v>26</v>
      </c>
      <c r="B4" t="s">
        <v>30</v>
      </c>
      <c r="C4" t="s">
        <v>156</v>
      </c>
      <c r="D4" t="s">
        <v>28</v>
      </c>
      <c r="E4" t="s">
        <v>29</v>
      </c>
      <c r="F4" t="s">
        <v>31</v>
      </c>
      <c r="G4" t="s">
        <v>34</v>
      </c>
      <c r="H4" t="s">
        <v>90</v>
      </c>
      <c r="I4" t="s">
        <v>91</v>
      </c>
    </row>
    <row r="5" spans="1:9" x14ac:dyDescent="0.2">
      <c r="A5" t="s">
        <v>43</v>
      </c>
      <c r="F5" t="s">
        <v>32</v>
      </c>
      <c r="G5" t="s">
        <v>157</v>
      </c>
      <c r="H5" t="s">
        <v>208</v>
      </c>
    </row>
    <row r="6" spans="1:9" x14ac:dyDescent="0.2">
      <c r="A6" t="s">
        <v>43</v>
      </c>
      <c r="F6" t="s">
        <v>32</v>
      </c>
      <c r="G6" t="s">
        <v>157</v>
      </c>
      <c r="H6" t="s">
        <v>208</v>
      </c>
    </row>
    <row r="7" spans="1:9" x14ac:dyDescent="0.2">
      <c r="A7" t="s">
        <v>89</v>
      </c>
      <c r="F7" t="s">
        <v>32</v>
      </c>
      <c r="G7" t="s">
        <v>36</v>
      </c>
      <c r="H7" t="s">
        <v>209</v>
      </c>
    </row>
    <row r="8" spans="1:9" x14ac:dyDescent="0.2">
      <c r="A8" t="s">
        <v>42</v>
      </c>
      <c r="F8" t="s">
        <v>33</v>
      </c>
      <c r="G8" t="s">
        <v>36</v>
      </c>
      <c r="H8" t="s">
        <v>210</v>
      </c>
      <c r="I8" t="s">
        <v>211</v>
      </c>
    </row>
    <row r="9" spans="1:9" x14ac:dyDescent="0.2">
      <c r="A9" t="s">
        <v>40</v>
      </c>
      <c r="F9" t="s">
        <v>32</v>
      </c>
      <c r="G9" t="s">
        <v>36</v>
      </c>
      <c r="H9" t="s">
        <v>212</v>
      </c>
    </row>
    <row r="10" spans="1:9" x14ac:dyDescent="0.2">
      <c r="A10" t="s">
        <v>89</v>
      </c>
      <c r="F10" t="s">
        <v>32</v>
      </c>
      <c r="G10" t="s">
        <v>36</v>
      </c>
      <c r="H10" t="s">
        <v>213</v>
      </c>
    </row>
    <row r="11" spans="1:9" x14ac:dyDescent="0.2">
      <c r="A11" t="s">
        <v>41</v>
      </c>
      <c r="B11" t="s">
        <v>32</v>
      </c>
      <c r="H11" t="s">
        <v>214</v>
      </c>
    </row>
    <row r="12" spans="1:9" x14ac:dyDescent="0.2">
      <c r="A12" t="s">
        <v>41</v>
      </c>
      <c r="B12" t="s">
        <v>32</v>
      </c>
      <c r="H12" t="s">
        <v>215</v>
      </c>
    </row>
    <row r="13" spans="1:9" x14ac:dyDescent="0.2">
      <c r="A13" t="s">
        <v>158</v>
      </c>
      <c r="F13" t="s">
        <v>32</v>
      </c>
      <c r="G13" t="s">
        <v>159</v>
      </c>
      <c r="H13" t="s">
        <v>216</v>
      </c>
    </row>
    <row r="14" spans="1:9" x14ac:dyDescent="0.2">
      <c r="A14" t="s">
        <v>158</v>
      </c>
      <c r="F14" t="s">
        <v>32</v>
      </c>
      <c r="G14" t="s">
        <v>159</v>
      </c>
      <c r="H14" t="s">
        <v>217</v>
      </c>
    </row>
    <row r="15" spans="1:9" x14ac:dyDescent="0.2">
      <c r="A15" t="s">
        <v>48</v>
      </c>
      <c r="F15" t="s">
        <v>32</v>
      </c>
      <c r="G15" t="s">
        <v>36</v>
      </c>
      <c r="H15" t="s">
        <v>218</v>
      </c>
      <c r="I15" t="s">
        <v>221</v>
      </c>
    </row>
    <row r="16" spans="1:9" x14ac:dyDescent="0.2">
      <c r="A16" t="s">
        <v>160</v>
      </c>
      <c r="F16" t="s">
        <v>32</v>
      </c>
      <c r="G16" t="s">
        <v>36</v>
      </c>
      <c r="H16" t="s">
        <v>219</v>
      </c>
    </row>
    <row r="17" spans="1:8" x14ac:dyDescent="0.2">
      <c r="A17" t="s">
        <v>161</v>
      </c>
      <c r="F17" t="s">
        <v>32</v>
      </c>
      <c r="G17" t="s">
        <v>46</v>
      </c>
      <c r="H17" t="s">
        <v>220</v>
      </c>
    </row>
    <row r="18" spans="1:8" x14ac:dyDescent="0.2">
      <c r="A18" t="s">
        <v>48</v>
      </c>
      <c r="F18" t="s">
        <v>32</v>
      </c>
      <c r="G18" t="s">
        <v>36</v>
      </c>
      <c r="H18" t="s">
        <v>222</v>
      </c>
    </row>
    <row r="19" spans="1:8" x14ac:dyDescent="0.2">
      <c r="A19" t="s">
        <v>162</v>
      </c>
      <c r="B19" t="s">
        <v>32</v>
      </c>
      <c r="H19" t="s">
        <v>223</v>
      </c>
    </row>
    <row r="20" spans="1:8" x14ac:dyDescent="0.2">
      <c r="A20" t="s">
        <v>48</v>
      </c>
      <c r="F20" t="s">
        <v>32</v>
      </c>
      <c r="G20" t="s">
        <v>36</v>
      </c>
      <c r="H20" t="s">
        <v>224</v>
      </c>
    </row>
    <row r="21" spans="1:8" x14ac:dyDescent="0.2">
      <c r="A21" t="s">
        <v>48</v>
      </c>
      <c r="F21" t="s">
        <v>32</v>
      </c>
      <c r="G21" t="s">
        <v>36</v>
      </c>
      <c r="H21" t="s">
        <v>225</v>
      </c>
    </row>
    <row r="22" spans="1:8" x14ac:dyDescent="0.2">
      <c r="A22" t="s">
        <v>163</v>
      </c>
      <c r="F22" t="s">
        <v>32</v>
      </c>
      <c r="G22" t="s">
        <v>46</v>
      </c>
      <c r="H22" t="s">
        <v>226</v>
      </c>
    </row>
    <row r="23" spans="1:8" x14ac:dyDescent="0.2">
      <c r="A23" t="s">
        <v>59</v>
      </c>
      <c r="F23" t="s">
        <v>32</v>
      </c>
      <c r="G23" t="s">
        <v>36</v>
      </c>
      <c r="H23" t="s">
        <v>227</v>
      </c>
    </row>
    <row r="24" spans="1:8" x14ac:dyDescent="0.2">
      <c r="A24" t="s">
        <v>164</v>
      </c>
      <c r="F24" t="s">
        <v>32</v>
      </c>
      <c r="G24" t="s">
        <v>64</v>
      </c>
      <c r="H24" t="s">
        <v>229</v>
      </c>
    </row>
    <row r="25" spans="1:8" x14ac:dyDescent="0.2">
      <c r="A25" t="s">
        <v>165</v>
      </c>
      <c r="F25" t="s">
        <v>32</v>
      </c>
      <c r="G25" t="s">
        <v>64</v>
      </c>
      <c r="H25" t="s">
        <v>230</v>
      </c>
    </row>
    <row r="26" spans="1:8" x14ac:dyDescent="0.2">
      <c r="A26" t="s">
        <v>59</v>
      </c>
      <c r="F26" t="s">
        <v>32</v>
      </c>
      <c r="G26" t="s">
        <v>36</v>
      </c>
      <c r="H26" t="s">
        <v>228</v>
      </c>
    </row>
    <row r="27" spans="1:8" x14ac:dyDescent="0.2">
      <c r="A27" t="s">
        <v>58</v>
      </c>
      <c r="F27" t="s">
        <v>32</v>
      </c>
      <c r="G27" t="s">
        <v>64</v>
      </c>
      <c r="H27" t="s">
        <v>231</v>
      </c>
    </row>
    <row r="28" spans="1:8" x14ac:dyDescent="0.2">
      <c r="A28" t="s">
        <v>48</v>
      </c>
      <c r="F28" t="s">
        <v>32</v>
      </c>
      <c r="G28" t="s">
        <v>36</v>
      </c>
      <c r="H28" t="s">
        <v>232</v>
      </c>
    </row>
    <row r="29" spans="1:8" x14ac:dyDescent="0.2">
      <c r="A29" t="s">
        <v>78</v>
      </c>
      <c r="F29" t="s">
        <v>32</v>
      </c>
      <c r="G29" t="s">
        <v>64</v>
      </c>
      <c r="H29" t="s">
        <v>233</v>
      </c>
    </row>
    <row r="30" spans="1:8" x14ac:dyDescent="0.2">
      <c r="A30" t="s">
        <v>78</v>
      </c>
      <c r="F30" t="s">
        <v>32</v>
      </c>
      <c r="G30" t="s">
        <v>64</v>
      </c>
      <c r="H30" t="s">
        <v>234</v>
      </c>
    </row>
    <row r="31" spans="1:8" x14ac:dyDescent="0.2">
      <c r="A31" t="s">
        <v>48</v>
      </c>
      <c r="F31" t="s">
        <v>32</v>
      </c>
      <c r="G31" t="s">
        <v>36</v>
      </c>
      <c r="H31" t="s">
        <v>235</v>
      </c>
    </row>
    <row r="32" spans="1:8" x14ac:dyDescent="0.2">
      <c r="A32" t="s">
        <v>166</v>
      </c>
      <c r="F32" t="s">
        <v>32</v>
      </c>
      <c r="G32" t="s">
        <v>36</v>
      </c>
      <c r="H32" t="s">
        <v>236</v>
      </c>
    </row>
    <row r="33" spans="1:9" x14ac:dyDescent="0.2">
      <c r="A33" t="s">
        <v>40</v>
      </c>
      <c r="F33" t="s">
        <v>32</v>
      </c>
      <c r="G33" t="s">
        <v>36</v>
      </c>
      <c r="H33" t="s">
        <v>237</v>
      </c>
    </row>
    <row r="34" spans="1:9" x14ac:dyDescent="0.2">
      <c r="A34" t="s">
        <v>73</v>
      </c>
      <c r="F34" t="s">
        <v>32</v>
      </c>
      <c r="G34" t="s">
        <v>36</v>
      </c>
      <c r="H34" t="s">
        <v>238</v>
      </c>
    </row>
    <row r="35" spans="1:9" x14ac:dyDescent="0.2">
      <c r="A35" t="s">
        <v>41</v>
      </c>
      <c r="F35" t="s">
        <v>32</v>
      </c>
      <c r="G35" t="s">
        <v>64</v>
      </c>
      <c r="H35" t="s">
        <v>239</v>
      </c>
    </row>
    <row r="36" spans="1:9" x14ac:dyDescent="0.2">
      <c r="A36" t="s">
        <v>167</v>
      </c>
      <c r="F36" t="s">
        <v>32</v>
      </c>
      <c r="G36" t="s">
        <v>36</v>
      </c>
      <c r="H36" t="s">
        <v>240</v>
      </c>
    </row>
    <row r="37" spans="1:9" x14ac:dyDescent="0.2">
      <c r="A37" t="s">
        <v>40</v>
      </c>
      <c r="F37" t="s">
        <v>32</v>
      </c>
      <c r="G37" t="s">
        <v>36</v>
      </c>
      <c r="H37" t="s">
        <v>241</v>
      </c>
    </row>
    <row r="38" spans="1:9" x14ac:dyDescent="0.2">
      <c r="A38" t="s">
        <v>40</v>
      </c>
      <c r="F38" t="s">
        <v>32</v>
      </c>
      <c r="G38" t="s">
        <v>36</v>
      </c>
      <c r="H38" t="s">
        <v>242</v>
      </c>
    </row>
    <row r="39" spans="1:9" x14ac:dyDescent="0.2">
      <c r="A39" t="s">
        <v>48</v>
      </c>
      <c r="F39" t="s">
        <v>32</v>
      </c>
      <c r="G39" t="s">
        <v>36</v>
      </c>
      <c r="H39" t="s">
        <v>243</v>
      </c>
      <c r="I39" t="s">
        <v>248</v>
      </c>
    </row>
    <row r="40" spans="1:9" x14ac:dyDescent="0.2">
      <c r="A40" t="s">
        <v>48</v>
      </c>
      <c r="F40" t="s">
        <v>32</v>
      </c>
      <c r="G40" t="s">
        <v>36</v>
      </c>
      <c r="H40" t="s">
        <v>244</v>
      </c>
    </row>
    <row r="41" spans="1:9" x14ac:dyDescent="0.2">
      <c r="A41" t="s">
        <v>40</v>
      </c>
      <c r="F41" t="s">
        <v>32</v>
      </c>
      <c r="G41" t="s">
        <v>36</v>
      </c>
      <c r="H41" t="s">
        <v>245</v>
      </c>
    </row>
    <row r="42" spans="1:9" x14ac:dyDescent="0.2">
      <c r="A42" t="s">
        <v>40</v>
      </c>
      <c r="F42" t="s">
        <v>32</v>
      </c>
      <c r="G42" t="s">
        <v>36</v>
      </c>
      <c r="H42" t="s">
        <v>246</v>
      </c>
    </row>
    <row r="43" spans="1:9" x14ac:dyDescent="0.2">
      <c r="A43" t="s">
        <v>168</v>
      </c>
      <c r="F43" t="s">
        <v>32</v>
      </c>
      <c r="G43" t="s">
        <v>36</v>
      </c>
      <c r="H43" t="s">
        <v>247</v>
      </c>
    </row>
    <row r="44" spans="1:9" x14ac:dyDescent="0.2">
      <c r="A44" t="s">
        <v>42</v>
      </c>
      <c r="F44" t="s">
        <v>32</v>
      </c>
      <c r="G44" t="s">
        <v>184</v>
      </c>
      <c r="H44" t="s">
        <v>249</v>
      </c>
    </row>
    <row r="45" spans="1:9" x14ac:dyDescent="0.2">
      <c r="A45" t="s">
        <v>42</v>
      </c>
      <c r="F45" t="s">
        <v>32</v>
      </c>
      <c r="G45" t="s">
        <v>184</v>
      </c>
      <c r="H45" t="s">
        <v>250</v>
      </c>
    </row>
    <row r="46" spans="1:9" x14ac:dyDescent="0.2">
      <c r="A46" t="s">
        <v>41</v>
      </c>
      <c r="F46" t="s">
        <v>32</v>
      </c>
      <c r="G46" t="s">
        <v>36</v>
      </c>
      <c r="H46" t="s">
        <v>251</v>
      </c>
    </row>
    <row r="47" spans="1:9" x14ac:dyDescent="0.2">
      <c r="A47" t="s">
        <v>60</v>
      </c>
      <c r="B47" t="s">
        <v>32</v>
      </c>
      <c r="H47" t="s">
        <v>252</v>
      </c>
    </row>
    <row r="48" spans="1:9" x14ac:dyDescent="0.2">
      <c r="A48" t="s">
        <v>40</v>
      </c>
      <c r="F48" t="s">
        <v>32</v>
      </c>
      <c r="G48" t="s">
        <v>36</v>
      </c>
      <c r="H48" t="s">
        <v>253</v>
      </c>
    </row>
    <row r="49" spans="1:8" x14ac:dyDescent="0.2">
      <c r="A49" t="s">
        <v>169</v>
      </c>
      <c r="F49" t="s">
        <v>32</v>
      </c>
      <c r="G49" t="s">
        <v>36</v>
      </c>
      <c r="H49" t="s">
        <v>254</v>
      </c>
    </row>
    <row r="50" spans="1:8" x14ac:dyDescent="0.2">
      <c r="A50" t="s">
        <v>40</v>
      </c>
      <c r="F50" t="s">
        <v>32</v>
      </c>
      <c r="G50" t="s">
        <v>36</v>
      </c>
      <c r="H50" t="s">
        <v>255</v>
      </c>
    </row>
    <row r="51" spans="1:8" x14ac:dyDescent="0.2">
      <c r="A51" t="s">
        <v>56</v>
      </c>
      <c r="F51" t="s">
        <v>32</v>
      </c>
      <c r="G51" t="s">
        <v>36</v>
      </c>
      <c r="H51" t="s">
        <v>256</v>
      </c>
    </row>
    <row r="52" spans="1:8" x14ac:dyDescent="0.2">
      <c r="A52" t="s">
        <v>48</v>
      </c>
      <c r="F52" t="s">
        <v>32</v>
      </c>
      <c r="G52" t="s">
        <v>36</v>
      </c>
      <c r="H52" t="s">
        <v>257</v>
      </c>
    </row>
    <row r="53" spans="1:8" x14ac:dyDescent="0.2">
      <c r="A53" t="s">
        <v>169</v>
      </c>
      <c r="F53" t="s">
        <v>32</v>
      </c>
      <c r="G53" t="s">
        <v>64</v>
      </c>
      <c r="H53" t="s">
        <v>258</v>
      </c>
    </row>
    <row r="54" spans="1:8" x14ac:dyDescent="0.2">
      <c r="A54" t="s">
        <v>40</v>
      </c>
      <c r="F54" t="s">
        <v>32</v>
      </c>
      <c r="G54" t="s">
        <v>36</v>
      </c>
      <c r="H54" t="s">
        <v>259</v>
      </c>
    </row>
    <row r="55" spans="1:8" x14ac:dyDescent="0.2">
      <c r="A55" s="8" t="s">
        <v>40</v>
      </c>
      <c r="B55" s="8"/>
      <c r="C55" s="8"/>
      <c r="D55" s="8"/>
      <c r="E55" s="8"/>
      <c r="F55" s="8" t="s">
        <v>32</v>
      </c>
      <c r="G55" s="8" t="s">
        <v>36</v>
      </c>
      <c r="H55" t="s">
        <v>260</v>
      </c>
    </row>
    <row r="56" spans="1:8" x14ac:dyDescent="0.2">
      <c r="A56" t="s">
        <v>170</v>
      </c>
      <c r="B56" t="s">
        <v>32</v>
      </c>
    </row>
    <row r="57" spans="1:8" x14ac:dyDescent="0.2">
      <c r="A57" t="s">
        <v>48</v>
      </c>
      <c r="F57" t="s">
        <v>32</v>
      </c>
      <c r="G57" t="s">
        <v>36</v>
      </c>
    </row>
    <row r="58" spans="1:8" x14ac:dyDescent="0.2">
      <c r="A58" t="s">
        <v>169</v>
      </c>
      <c r="F58" t="s">
        <v>32</v>
      </c>
      <c r="G58" t="s">
        <v>64</v>
      </c>
    </row>
    <row r="59" spans="1:8" x14ac:dyDescent="0.2">
      <c r="A59" t="s">
        <v>169</v>
      </c>
      <c r="F59" t="s">
        <v>32</v>
      </c>
      <c r="G59" t="s">
        <v>36</v>
      </c>
    </row>
    <row r="60" spans="1:8" x14ac:dyDescent="0.2">
      <c r="A60" t="s">
        <v>171</v>
      </c>
      <c r="F60" t="s">
        <v>32</v>
      </c>
      <c r="G60" t="s">
        <v>36</v>
      </c>
    </row>
    <row r="61" spans="1:8" x14ac:dyDescent="0.2">
      <c r="A61" t="s">
        <v>172</v>
      </c>
      <c r="F61" t="s">
        <v>32</v>
      </c>
      <c r="G61" t="s">
        <v>36</v>
      </c>
    </row>
    <row r="62" spans="1:8" x14ac:dyDescent="0.2">
      <c r="A62" t="s">
        <v>172</v>
      </c>
      <c r="F62" t="s">
        <v>32</v>
      </c>
      <c r="G62" t="s">
        <v>36</v>
      </c>
    </row>
    <row r="63" spans="1:8" x14ac:dyDescent="0.2">
      <c r="A63" t="s">
        <v>172</v>
      </c>
      <c r="F63" t="s">
        <v>32</v>
      </c>
      <c r="G63" t="s">
        <v>36</v>
      </c>
    </row>
    <row r="64" spans="1:8" x14ac:dyDescent="0.2">
      <c r="A64" t="s">
        <v>172</v>
      </c>
      <c r="F64" t="s">
        <v>32</v>
      </c>
      <c r="G64" t="s">
        <v>36</v>
      </c>
    </row>
    <row r="65" spans="1:7" x14ac:dyDescent="0.2">
      <c r="A65" t="s">
        <v>48</v>
      </c>
      <c r="F65" t="s">
        <v>32</v>
      </c>
      <c r="G65" t="s">
        <v>36</v>
      </c>
    </row>
    <row r="66" spans="1:7" x14ac:dyDescent="0.2">
      <c r="A66" t="s">
        <v>173</v>
      </c>
      <c r="F66" t="s">
        <v>32</v>
      </c>
      <c r="G66" t="s">
        <v>36</v>
      </c>
    </row>
    <row r="67" spans="1:7" x14ac:dyDescent="0.2">
      <c r="A67" t="s">
        <v>169</v>
      </c>
      <c r="F67" t="s">
        <v>32</v>
      </c>
      <c r="G67" t="s">
        <v>36</v>
      </c>
    </row>
    <row r="68" spans="1:7" x14ac:dyDescent="0.2">
      <c r="A68" t="s">
        <v>174</v>
      </c>
      <c r="F68" t="s">
        <v>32</v>
      </c>
      <c r="G68" t="s">
        <v>36</v>
      </c>
    </row>
    <row r="69" spans="1:7" x14ac:dyDescent="0.2">
      <c r="A69" t="s">
        <v>175</v>
      </c>
      <c r="F69" t="s">
        <v>32</v>
      </c>
      <c r="G69" t="s">
        <v>36</v>
      </c>
    </row>
    <row r="70" spans="1:7" x14ac:dyDescent="0.2">
      <c r="A70" t="s">
        <v>176</v>
      </c>
      <c r="F70" t="s">
        <v>32</v>
      </c>
      <c r="G70" t="s">
        <v>36</v>
      </c>
    </row>
    <row r="71" spans="1:7" x14ac:dyDescent="0.2">
      <c r="A71" t="s">
        <v>177</v>
      </c>
      <c r="F71" t="s">
        <v>32</v>
      </c>
      <c r="G71" t="s">
        <v>36</v>
      </c>
    </row>
    <row r="72" spans="1:7" x14ac:dyDescent="0.2">
      <c r="A72" t="s">
        <v>177</v>
      </c>
      <c r="F72" t="s">
        <v>32</v>
      </c>
      <c r="G72" t="s">
        <v>36</v>
      </c>
    </row>
    <row r="73" spans="1:7" x14ac:dyDescent="0.2">
      <c r="A73" t="s">
        <v>40</v>
      </c>
      <c r="F73" t="s">
        <v>32</v>
      </c>
      <c r="G73" t="s">
        <v>36</v>
      </c>
    </row>
    <row r="74" spans="1:7" x14ac:dyDescent="0.2">
      <c r="A74" t="s">
        <v>48</v>
      </c>
      <c r="F74" t="s">
        <v>32</v>
      </c>
      <c r="G74" t="s">
        <v>36</v>
      </c>
    </row>
    <row r="75" spans="1:7" x14ac:dyDescent="0.2">
      <c r="A75" t="s">
        <v>167</v>
      </c>
      <c r="F75" t="s">
        <v>32</v>
      </c>
      <c r="G75" t="s">
        <v>178</v>
      </c>
    </row>
    <row r="76" spans="1:7" x14ac:dyDescent="0.2">
      <c r="A76" t="s">
        <v>40</v>
      </c>
      <c r="F76" t="s">
        <v>32</v>
      </c>
      <c r="G76" t="s">
        <v>36</v>
      </c>
    </row>
    <row r="77" spans="1:7" x14ac:dyDescent="0.2">
      <c r="A77" t="s">
        <v>179</v>
      </c>
      <c r="F77" t="s">
        <v>32</v>
      </c>
      <c r="G77" t="s">
        <v>36</v>
      </c>
    </row>
    <row r="78" spans="1:7" x14ac:dyDescent="0.2">
      <c r="A78" t="s">
        <v>48</v>
      </c>
      <c r="F78" t="s">
        <v>32</v>
      </c>
      <c r="G78" t="s">
        <v>36</v>
      </c>
    </row>
    <row r="79" spans="1:7" x14ac:dyDescent="0.2">
      <c r="A79" t="s">
        <v>170</v>
      </c>
      <c r="B79" t="s">
        <v>32</v>
      </c>
    </row>
    <row r="80" spans="1:7" x14ac:dyDescent="0.2">
      <c r="A80" t="s">
        <v>48</v>
      </c>
      <c r="F80" t="s">
        <v>32</v>
      </c>
      <c r="G80" t="s">
        <v>36</v>
      </c>
    </row>
    <row r="81" spans="1:7" x14ac:dyDescent="0.2">
      <c r="A81" t="s">
        <v>40</v>
      </c>
      <c r="F81" t="s">
        <v>32</v>
      </c>
      <c r="G81" t="s">
        <v>36</v>
      </c>
    </row>
    <row r="82" spans="1:7" x14ac:dyDescent="0.2">
      <c r="A82" t="s">
        <v>179</v>
      </c>
      <c r="F82" t="s">
        <v>33</v>
      </c>
      <c r="G82" t="s">
        <v>36</v>
      </c>
    </row>
    <row r="83" spans="1:7" x14ac:dyDescent="0.2">
      <c r="A83" t="s">
        <v>179</v>
      </c>
      <c r="F83" t="s">
        <v>32</v>
      </c>
      <c r="G83" t="s">
        <v>36</v>
      </c>
    </row>
    <row r="84" spans="1:7" x14ac:dyDescent="0.2">
      <c r="A84" t="s">
        <v>40</v>
      </c>
      <c r="F84" t="s">
        <v>33</v>
      </c>
      <c r="G84" t="s">
        <v>36</v>
      </c>
    </row>
    <row r="85" spans="1:7" x14ac:dyDescent="0.2">
      <c r="A85" t="s">
        <v>40</v>
      </c>
      <c r="F85" t="s">
        <v>32</v>
      </c>
      <c r="G85" t="s">
        <v>36</v>
      </c>
    </row>
    <row r="86" spans="1:7" x14ac:dyDescent="0.2">
      <c r="A86" t="s">
        <v>48</v>
      </c>
      <c r="F86" t="s">
        <v>32</v>
      </c>
      <c r="G86" t="s">
        <v>36</v>
      </c>
    </row>
    <row r="87" spans="1:7" x14ac:dyDescent="0.2">
      <c r="A87" t="s">
        <v>180</v>
      </c>
      <c r="F87" t="s">
        <v>32</v>
      </c>
      <c r="G87" t="s">
        <v>36</v>
      </c>
    </row>
    <row r="88" spans="1:7" x14ac:dyDescent="0.2">
      <c r="A88" t="s">
        <v>179</v>
      </c>
      <c r="F88" t="s">
        <v>32</v>
      </c>
      <c r="G88" t="s">
        <v>36</v>
      </c>
    </row>
    <row r="89" spans="1:7" x14ac:dyDescent="0.2">
      <c r="A89" t="s">
        <v>48</v>
      </c>
      <c r="F89" t="s">
        <v>32</v>
      </c>
      <c r="G89" t="s">
        <v>36</v>
      </c>
    </row>
    <row r="90" spans="1:7" x14ac:dyDescent="0.2">
      <c r="A90" t="s">
        <v>167</v>
      </c>
      <c r="F90" t="s">
        <v>32</v>
      </c>
      <c r="G90" t="s">
        <v>181</v>
      </c>
    </row>
    <row r="91" spans="1:7" x14ac:dyDescent="0.2">
      <c r="A91" t="s">
        <v>182</v>
      </c>
      <c r="F91" t="s">
        <v>32</v>
      </c>
      <c r="G91" t="s">
        <v>36</v>
      </c>
    </row>
    <row r="92" spans="1:7" x14ac:dyDescent="0.2">
      <c r="A92" t="s">
        <v>185</v>
      </c>
      <c r="F92" t="s">
        <v>32</v>
      </c>
      <c r="G92" t="s">
        <v>183</v>
      </c>
    </row>
    <row r="93" spans="1:7" x14ac:dyDescent="0.2">
      <c r="A93" t="s">
        <v>48</v>
      </c>
      <c r="D93" t="s">
        <v>32</v>
      </c>
    </row>
    <row r="94" spans="1:7" x14ac:dyDescent="0.2">
      <c r="A94" t="s">
        <v>185</v>
      </c>
      <c r="F94" t="s">
        <v>32</v>
      </c>
      <c r="G94" t="s">
        <v>186</v>
      </c>
    </row>
    <row r="95" spans="1:7" x14ac:dyDescent="0.2">
      <c r="A95" t="s">
        <v>187</v>
      </c>
      <c r="F95" t="s">
        <v>32</v>
      </c>
      <c r="G95" t="s">
        <v>64</v>
      </c>
    </row>
    <row r="96" spans="1:7" x14ac:dyDescent="0.2">
      <c r="A96" t="s">
        <v>48</v>
      </c>
      <c r="F96" t="s">
        <v>32</v>
      </c>
      <c r="G96" t="s">
        <v>36</v>
      </c>
    </row>
    <row r="97" spans="1:7" x14ac:dyDescent="0.2">
      <c r="A97" t="s">
        <v>188</v>
      </c>
      <c r="F97" t="s">
        <v>32</v>
      </c>
      <c r="G97" t="s">
        <v>36</v>
      </c>
    </row>
    <row r="98" spans="1:7" x14ac:dyDescent="0.2">
      <c r="A98" t="s">
        <v>188</v>
      </c>
      <c r="F98" t="s">
        <v>32</v>
      </c>
      <c r="G98" t="s">
        <v>36</v>
      </c>
    </row>
    <row r="99" spans="1:7" x14ac:dyDescent="0.2">
      <c r="A99" t="s">
        <v>189</v>
      </c>
      <c r="F99" t="s">
        <v>32</v>
      </c>
      <c r="G99" t="s">
        <v>64</v>
      </c>
    </row>
    <row r="100" spans="1:7" x14ac:dyDescent="0.2">
      <c r="A100" t="s">
        <v>188</v>
      </c>
      <c r="F100" t="s">
        <v>32</v>
      </c>
      <c r="G100" t="s">
        <v>36</v>
      </c>
    </row>
    <row r="101" spans="1:7" x14ac:dyDescent="0.2">
      <c r="A101" t="s">
        <v>167</v>
      </c>
      <c r="F101" t="s">
        <v>32</v>
      </c>
      <c r="G101" t="s">
        <v>64</v>
      </c>
    </row>
    <row r="102" spans="1:7" x14ac:dyDescent="0.2">
      <c r="A102" t="s">
        <v>190</v>
      </c>
      <c r="F102" t="s">
        <v>32</v>
      </c>
      <c r="G102" t="s">
        <v>36</v>
      </c>
    </row>
    <row r="103" spans="1:7" x14ac:dyDescent="0.2">
      <c r="A103" t="s">
        <v>41</v>
      </c>
      <c r="F103" t="s">
        <v>32</v>
      </c>
      <c r="G103" t="s">
        <v>36</v>
      </c>
    </row>
    <row r="104" spans="1:7" x14ac:dyDescent="0.2">
      <c r="A104" t="s">
        <v>40</v>
      </c>
      <c r="F104" t="s">
        <v>32</v>
      </c>
      <c r="G104" t="s">
        <v>50</v>
      </c>
    </row>
    <row r="105" spans="1:7" x14ac:dyDescent="0.2">
      <c r="A105" t="s">
        <v>58</v>
      </c>
      <c r="F105" t="s">
        <v>32</v>
      </c>
      <c r="G105" t="s">
        <v>64</v>
      </c>
    </row>
    <row r="106" spans="1:7" x14ac:dyDescent="0.2">
      <c r="A106" t="s">
        <v>168</v>
      </c>
      <c r="F106" t="s">
        <v>32</v>
      </c>
      <c r="G106" t="s">
        <v>36</v>
      </c>
    </row>
    <row r="107" spans="1:7" x14ac:dyDescent="0.2">
      <c r="A107" t="s">
        <v>48</v>
      </c>
      <c r="F107" t="s">
        <v>32</v>
      </c>
      <c r="G107" t="s">
        <v>36</v>
      </c>
    </row>
    <row r="108" spans="1:7" x14ac:dyDescent="0.2">
      <c r="A108" t="s">
        <v>191</v>
      </c>
      <c r="F108" t="s">
        <v>32</v>
      </c>
      <c r="G108" t="s">
        <v>36</v>
      </c>
    </row>
    <row r="109" spans="1:7" x14ac:dyDescent="0.2">
      <c r="A109" t="s">
        <v>40</v>
      </c>
      <c r="F109" t="s">
        <v>32</v>
      </c>
      <c r="G109" t="s">
        <v>36</v>
      </c>
    </row>
    <row r="110" spans="1:7" x14ac:dyDescent="0.2">
      <c r="A110" t="s">
        <v>168</v>
      </c>
      <c r="F110" t="s">
        <v>32</v>
      </c>
      <c r="G110" t="s">
        <v>192</v>
      </c>
    </row>
    <row r="111" spans="1:7" x14ac:dyDescent="0.2">
      <c r="A111" t="s">
        <v>40</v>
      </c>
      <c r="F111" t="s">
        <v>32</v>
      </c>
      <c r="G111" t="s">
        <v>36</v>
      </c>
    </row>
    <row r="112" spans="1:7" x14ac:dyDescent="0.2">
      <c r="A112" t="s">
        <v>193</v>
      </c>
      <c r="F112" t="s">
        <v>32</v>
      </c>
      <c r="G112" t="s">
        <v>184</v>
      </c>
    </row>
    <row r="113" spans="1:7" x14ac:dyDescent="0.2">
      <c r="A113" t="s">
        <v>78</v>
      </c>
      <c r="B113" t="s">
        <v>32</v>
      </c>
    </row>
    <row r="114" spans="1:7" x14ac:dyDescent="0.2">
      <c r="A114" t="s">
        <v>194</v>
      </c>
      <c r="F114" t="s">
        <v>32</v>
      </c>
      <c r="G114" t="s">
        <v>36</v>
      </c>
    </row>
    <row r="115" spans="1:7" x14ac:dyDescent="0.2">
      <c r="A115" t="s">
        <v>48</v>
      </c>
      <c r="F115" t="s">
        <v>32</v>
      </c>
      <c r="G115" t="s">
        <v>36</v>
      </c>
    </row>
    <row r="116" spans="1:7" x14ac:dyDescent="0.2">
      <c r="A116" t="s">
        <v>58</v>
      </c>
      <c r="F116" t="s">
        <v>32</v>
      </c>
      <c r="G116" t="s">
        <v>64</v>
      </c>
    </row>
    <row r="117" spans="1:7" x14ac:dyDescent="0.2">
      <c r="A117" t="s">
        <v>48</v>
      </c>
      <c r="F117" t="s">
        <v>32</v>
      </c>
      <c r="G117" t="s">
        <v>36</v>
      </c>
    </row>
    <row r="118" spans="1:7" x14ac:dyDescent="0.2">
      <c r="A118" t="s">
        <v>48</v>
      </c>
      <c r="D118" t="s">
        <v>32</v>
      </c>
    </row>
    <row r="119" spans="1:7" x14ac:dyDescent="0.2">
      <c r="A119" t="s">
        <v>51</v>
      </c>
      <c r="F119" t="s">
        <v>32</v>
      </c>
      <c r="G119" t="s">
        <v>64</v>
      </c>
    </row>
    <row r="120" spans="1:7" x14ac:dyDescent="0.2">
      <c r="A120" t="s">
        <v>195</v>
      </c>
      <c r="F120" t="s">
        <v>32</v>
      </c>
      <c r="G120" t="s">
        <v>36</v>
      </c>
    </row>
    <row r="121" spans="1:7" x14ac:dyDescent="0.2">
      <c r="A121" t="s">
        <v>182</v>
      </c>
      <c r="F121" t="s">
        <v>32</v>
      </c>
      <c r="G121" t="s">
        <v>36</v>
      </c>
    </row>
    <row r="122" spans="1:7" x14ac:dyDescent="0.2">
      <c r="A122" t="s">
        <v>182</v>
      </c>
      <c r="F122" t="s">
        <v>32</v>
      </c>
      <c r="G122" t="s">
        <v>36</v>
      </c>
    </row>
    <row r="123" spans="1:7" x14ac:dyDescent="0.2">
      <c r="A123" t="s">
        <v>196</v>
      </c>
      <c r="F123" t="s">
        <v>32</v>
      </c>
      <c r="G123" t="s">
        <v>64</v>
      </c>
    </row>
    <row r="124" spans="1:7" x14ac:dyDescent="0.2">
      <c r="A124" t="s">
        <v>197</v>
      </c>
      <c r="F124" t="s">
        <v>32</v>
      </c>
      <c r="G124" t="s">
        <v>36</v>
      </c>
    </row>
    <row r="125" spans="1:7" x14ac:dyDescent="0.2">
      <c r="A125" t="s">
        <v>165</v>
      </c>
      <c r="F125" t="s">
        <v>32</v>
      </c>
      <c r="G125" t="s">
        <v>64</v>
      </c>
    </row>
    <row r="126" spans="1:7" x14ac:dyDescent="0.2">
      <c r="A126" t="s">
        <v>165</v>
      </c>
      <c r="B126" t="s">
        <v>32</v>
      </c>
    </row>
    <row r="127" spans="1:7" x14ac:dyDescent="0.2">
      <c r="A127" t="s">
        <v>198</v>
      </c>
      <c r="F127" t="s">
        <v>32</v>
      </c>
      <c r="G127" t="s">
        <v>50</v>
      </c>
    </row>
    <row r="128" spans="1:7" x14ac:dyDescent="0.2">
      <c r="A128" t="s">
        <v>199</v>
      </c>
      <c r="F128" t="s">
        <v>32</v>
      </c>
      <c r="G128" t="s">
        <v>64</v>
      </c>
    </row>
    <row r="129" spans="1:7" x14ac:dyDescent="0.2">
      <c r="A129" t="s">
        <v>40</v>
      </c>
      <c r="F129" t="s">
        <v>32</v>
      </c>
      <c r="G129" t="s">
        <v>36</v>
      </c>
    </row>
    <row r="130" spans="1:7" x14ac:dyDescent="0.2">
      <c r="A130" t="s">
        <v>200</v>
      </c>
      <c r="B130" t="s">
        <v>32</v>
      </c>
    </row>
    <row r="131" spans="1:7" x14ac:dyDescent="0.2">
      <c r="A131" t="s">
        <v>201</v>
      </c>
      <c r="F131" t="s">
        <v>32</v>
      </c>
      <c r="G131" t="s">
        <v>36</v>
      </c>
    </row>
    <row r="132" spans="1:7" x14ac:dyDescent="0.2">
      <c r="A132" t="s">
        <v>44</v>
      </c>
      <c r="F132" t="s">
        <v>32</v>
      </c>
      <c r="G132" t="s">
        <v>35</v>
      </c>
    </row>
    <row r="133" spans="1:7" x14ac:dyDescent="0.2">
      <c r="A133" t="s">
        <v>48</v>
      </c>
      <c r="F133" t="s">
        <v>32</v>
      </c>
      <c r="G133" t="s">
        <v>36</v>
      </c>
    </row>
    <row r="134" spans="1:7" x14ac:dyDescent="0.2">
      <c r="A134" t="s">
        <v>197</v>
      </c>
      <c r="F134" t="s">
        <v>32</v>
      </c>
      <c r="G134" t="s">
        <v>36</v>
      </c>
    </row>
    <row r="135" spans="1:7" x14ac:dyDescent="0.2">
      <c r="A135" t="s">
        <v>40</v>
      </c>
      <c r="F135" t="s">
        <v>32</v>
      </c>
      <c r="G135" t="s">
        <v>36</v>
      </c>
    </row>
    <row r="136" spans="1:7" x14ac:dyDescent="0.2">
      <c r="A136" t="s">
        <v>202</v>
      </c>
      <c r="F136" t="s">
        <v>32</v>
      </c>
      <c r="G136" t="s">
        <v>36</v>
      </c>
    </row>
    <row r="137" spans="1:7" x14ac:dyDescent="0.2">
      <c r="A137" t="s">
        <v>49</v>
      </c>
      <c r="F137" t="s">
        <v>33</v>
      </c>
      <c r="G137" t="s">
        <v>64</v>
      </c>
    </row>
    <row r="138" spans="1:7" x14ac:dyDescent="0.2">
      <c r="A138" t="s">
        <v>72</v>
      </c>
      <c r="F138" t="s">
        <v>32</v>
      </c>
      <c r="G138" t="s">
        <v>36</v>
      </c>
    </row>
    <row r="139" spans="1:7" x14ac:dyDescent="0.2">
      <c r="A139" t="s">
        <v>40</v>
      </c>
      <c r="F139" t="s">
        <v>32</v>
      </c>
      <c r="G139" t="s">
        <v>36</v>
      </c>
    </row>
    <row r="140" spans="1:7" x14ac:dyDescent="0.2">
      <c r="A140" t="s">
        <v>72</v>
      </c>
      <c r="F140" t="s">
        <v>32</v>
      </c>
      <c r="G140" t="s">
        <v>64</v>
      </c>
    </row>
    <row r="141" spans="1:7" x14ac:dyDescent="0.2">
      <c r="A141" t="s">
        <v>40</v>
      </c>
      <c r="F141" t="s">
        <v>32</v>
      </c>
      <c r="G141" t="s">
        <v>36</v>
      </c>
    </row>
    <row r="142" spans="1:7" x14ac:dyDescent="0.2">
      <c r="A142" t="s">
        <v>165</v>
      </c>
      <c r="F142" t="s">
        <v>32</v>
      </c>
      <c r="G142" t="s">
        <v>64</v>
      </c>
    </row>
    <row r="143" spans="1:7" x14ac:dyDescent="0.2">
      <c r="A143" t="s">
        <v>202</v>
      </c>
      <c r="F143" t="s">
        <v>32</v>
      </c>
      <c r="G143" t="s">
        <v>36</v>
      </c>
    </row>
    <row r="144" spans="1:7" x14ac:dyDescent="0.2">
      <c r="A144" t="s">
        <v>49</v>
      </c>
      <c r="F144" t="s">
        <v>32</v>
      </c>
      <c r="G144" t="s">
        <v>64</v>
      </c>
    </row>
    <row r="145" spans="1:7" x14ac:dyDescent="0.2">
      <c r="A145" t="s">
        <v>203</v>
      </c>
      <c r="F145" t="s">
        <v>32</v>
      </c>
      <c r="G145" t="s">
        <v>36</v>
      </c>
    </row>
    <row r="146" spans="1:7" x14ac:dyDescent="0.2">
      <c r="A146" t="s">
        <v>40</v>
      </c>
      <c r="F146" t="s">
        <v>32</v>
      </c>
      <c r="G146" t="s">
        <v>36</v>
      </c>
    </row>
    <row r="147" spans="1:7" x14ac:dyDescent="0.2">
      <c r="A147" t="s">
        <v>204</v>
      </c>
      <c r="B147" t="s">
        <v>32</v>
      </c>
    </row>
    <row r="148" spans="1:7" x14ac:dyDescent="0.2">
      <c r="A148" t="s">
        <v>197</v>
      </c>
      <c r="D148" t="s">
        <v>32</v>
      </c>
    </row>
    <row r="149" spans="1:7" x14ac:dyDescent="0.2">
      <c r="A149" t="s">
        <v>205</v>
      </c>
      <c r="C149" t="s">
        <v>32</v>
      </c>
    </row>
    <row r="150" spans="1:7" x14ac:dyDescent="0.2">
      <c r="A150" t="s">
        <v>206</v>
      </c>
      <c r="D150" t="s">
        <v>32</v>
      </c>
    </row>
    <row r="151" spans="1:7" x14ac:dyDescent="0.2">
      <c r="A151" t="s">
        <v>78</v>
      </c>
      <c r="F151" t="s">
        <v>32</v>
      </c>
      <c r="G151" t="s">
        <v>36</v>
      </c>
    </row>
    <row r="152" spans="1:7" x14ac:dyDescent="0.2">
      <c r="G152">
        <f>COUNTIF(G5:G151,"present")</f>
        <v>96</v>
      </c>
    </row>
    <row r="154" spans="1:7" x14ac:dyDescent="0.2">
      <c r="A154" s="19" t="s">
        <v>146</v>
      </c>
      <c r="B154" s="19"/>
      <c r="C154" s="19"/>
      <c r="D154" s="19"/>
    </row>
    <row r="155" spans="1:7" x14ac:dyDescent="0.2">
      <c r="B155" s="19" t="s">
        <v>148</v>
      </c>
      <c r="C155" s="19"/>
      <c r="D155" s="19"/>
    </row>
    <row r="156" spans="1:7" x14ac:dyDescent="0.2">
      <c r="A156" t="s">
        <v>145</v>
      </c>
      <c r="B156" t="s">
        <v>261</v>
      </c>
      <c r="C156" t="s">
        <v>262</v>
      </c>
      <c r="D156" t="s">
        <v>263</v>
      </c>
      <c r="E156" t="s">
        <v>147</v>
      </c>
    </row>
    <row r="157" spans="1:7" x14ac:dyDescent="0.2">
      <c r="A157">
        <v>10</v>
      </c>
      <c r="B157">
        <v>1</v>
      </c>
      <c r="C157">
        <v>4</v>
      </c>
      <c r="D157">
        <v>0</v>
      </c>
      <c r="E157">
        <v>132</v>
      </c>
      <c r="F157">
        <f>A157+B157+C157+D157+E157</f>
        <v>147</v>
      </c>
      <c r="G157" t="s">
        <v>152</v>
      </c>
    </row>
    <row r="159" spans="1:7" x14ac:dyDescent="0.2">
      <c r="F159">
        <f>B157+C157+D157+A157</f>
        <v>15</v>
      </c>
      <c r="G159" t="s">
        <v>153</v>
      </c>
    </row>
    <row r="161" spans="6:7" x14ac:dyDescent="0.2">
      <c r="F161">
        <f>B157+C157+D157</f>
        <v>5</v>
      </c>
      <c r="G161" t="s">
        <v>154</v>
      </c>
    </row>
  </sheetData>
  <mergeCells count="4">
    <mergeCell ref="C3:E3"/>
    <mergeCell ref="H3:I3"/>
    <mergeCell ref="A154:D154"/>
    <mergeCell ref="B155:D1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8"/>
  <sheetViews>
    <sheetView workbookViewId="0">
      <selection activeCell="G153" sqref="G153"/>
    </sheetView>
  </sheetViews>
  <sheetFormatPr baseColWidth="10" defaultRowHeight="16" x14ac:dyDescent="0.2"/>
  <cols>
    <col min="1" max="1" width="12.6640625" bestFit="1" customWidth="1"/>
    <col min="2" max="2" width="13.5" bestFit="1" customWidth="1"/>
    <col min="7" max="7" width="16.5" bestFit="1" customWidth="1"/>
    <col min="8" max="8" width="55.1640625" bestFit="1" customWidth="1"/>
    <col min="9" max="9" width="48.5" bestFit="1" customWidth="1"/>
  </cols>
  <sheetData>
    <row r="1" spans="1:9" x14ac:dyDescent="0.2">
      <c r="A1" t="s">
        <v>6</v>
      </c>
      <c r="B1" t="s">
        <v>264</v>
      </c>
    </row>
    <row r="3" spans="1:9" x14ac:dyDescent="0.2">
      <c r="B3" t="s">
        <v>265</v>
      </c>
      <c r="C3" s="19" t="s">
        <v>266</v>
      </c>
      <c r="D3" s="19"/>
      <c r="E3" s="19"/>
      <c r="H3" s="19" t="s">
        <v>207</v>
      </c>
      <c r="I3" s="19"/>
    </row>
    <row r="4" spans="1:9" x14ac:dyDescent="0.2">
      <c r="A4" t="s">
        <v>26</v>
      </c>
      <c r="B4" t="s">
        <v>267</v>
      </c>
      <c r="C4" t="s">
        <v>27</v>
      </c>
      <c r="D4" t="s">
        <v>28</v>
      </c>
      <c r="E4" t="s">
        <v>29</v>
      </c>
      <c r="F4" t="s">
        <v>31</v>
      </c>
      <c r="G4" t="s">
        <v>34</v>
      </c>
      <c r="H4" t="s">
        <v>90</v>
      </c>
      <c r="I4" t="s">
        <v>91</v>
      </c>
    </row>
    <row r="5" spans="1:9" x14ac:dyDescent="0.2">
      <c r="A5" t="s">
        <v>48</v>
      </c>
      <c r="F5">
        <v>1</v>
      </c>
      <c r="G5" t="s">
        <v>36</v>
      </c>
      <c r="H5" t="s">
        <v>301</v>
      </c>
      <c r="I5" t="s">
        <v>324</v>
      </c>
    </row>
    <row r="6" spans="1:9" x14ac:dyDescent="0.2">
      <c r="A6" t="s">
        <v>66</v>
      </c>
      <c r="B6">
        <v>1</v>
      </c>
      <c r="H6" t="s">
        <v>302</v>
      </c>
    </row>
    <row r="7" spans="1:9" x14ac:dyDescent="0.2">
      <c r="A7" t="s">
        <v>165</v>
      </c>
      <c r="B7">
        <v>1</v>
      </c>
      <c r="H7" t="s">
        <v>303</v>
      </c>
    </row>
    <row r="8" spans="1:9" x14ac:dyDescent="0.2">
      <c r="A8" t="s">
        <v>40</v>
      </c>
      <c r="D8">
        <v>1</v>
      </c>
      <c r="H8" t="s">
        <v>304</v>
      </c>
    </row>
    <row r="9" spans="1:9" x14ac:dyDescent="0.2">
      <c r="A9" t="s">
        <v>40</v>
      </c>
      <c r="D9">
        <v>1</v>
      </c>
      <c r="H9" t="s">
        <v>305</v>
      </c>
    </row>
    <row r="10" spans="1:9" x14ac:dyDescent="0.2">
      <c r="A10" t="s">
        <v>268</v>
      </c>
      <c r="D10">
        <v>1</v>
      </c>
      <c r="H10" t="s">
        <v>306</v>
      </c>
    </row>
    <row r="11" spans="1:9" x14ac:dyDescent="0.2">
      <c r="A11" t="s">
        <v>49</v>
      </c>
      <c r="F11">
        <v>1</v>
      </c>
      <c r="G11" t="s">
        <v>186</v>
      </c>
      <c r="H11" t="s">
        <v>307</v>
      </c>
    </row>
    <row r="12" spans="1:9" x14ac:dyDescent="0.2">
      <c r="A12" t="s">
        <v>54</v>
      </c>
      <c r="B12">
        <v>1</v>
      </c>
      <c r="H12" t="s">
        <v>308</v>
      </c>
    </row>
    <row r="13" spans="1:9" x14ac:dyDescent="0.2">
      <c r="A13" t="s">
        <v>268</v>
      </c>
      <c r="D13">
        <v>1</v>
      </c>
      <c r="H13" t="s">
        <v>309</v>
      </c>
    </row>
    <row r="14" spans="1:9" x14ac:dyDescent="0.2">
      <c r="A14" t="s">
        <v>66</v>
      </c>
      <c r="B14">
        <v>1</v>
      </c>
      <c r="H14" t="s">
        <v>310</v>
      </c>
    </row>
    <row r="15" spans="1:9" x14ac:dyDescent="0.2">
      <c r="A15" t="s">
        <v>48</v>
      </c>
      <c r="D15">
        <v>1</v>
      </c>
      <c r="H15" t="s">
        <v>311</v>
      </c>
    </row>
    <row r="16" spans="1:9" x14ac:dyDescent="0.2">
      <c r="A16" t="s">
        <v>165</v>
      </c>
      <c r="F16">
        <v>1</v>
      </c>
      <c r="G16" t="s">
        <v>64</v>
      </c>
      <c r="H16" t="s">
        <v>312</v>
      </c>
    </row>
    <row r="17" spans="1:9" x14ac:dyDescent="0.2">
      <c r="A17" t="s">
        <v>66</v>
      </c>
      <c r="B17">
        <v>1</v>
      </c>
      <c r="H17" t="s">
        <v>310</v>
      </c>
    </row>
    <row r="18" spans="1:9" x14ac:dyDescent="0.2">
      <c r="A18" t="s">
        <v>40</v>
      </c>
      <c r="F18">
        <v>1</v>
      </c>
      <c r="G18" t="s">
        <v>159</v>
      </c>
      <c r="H18" t="s">
        <v>313</v>
      </c>
      <c r="I18" t="s">
        <v>325</v>
      </c>
    </row>
    <row r="19" spans="1:9" x14ac:dyDescent="0.2">
      <c r="A19" t="s">
        <v>269</v>
      </c>
      <c r="C19">
        <v>1</v>
      </c>
      <c r="H19" t="s">
        <v>314</v>
      </c>
    </row>
    <row r="20" spans="1:9" x14ac:dyDescent="0.2">
      <c r="A20" t="s">
        <v>40</v>
      </c>
      <c r="D20">
        <v>1</v>
      </c>
      <c r="H20" t="s">
        <v>315</v>
      </c>
    </row>
    <row r="21" spans="1:9" x14ac:dyDescent="0.2">
      <c r="A21" t="s">
        <v>270</v>
      </c>
      <c r="F21">
        <v>1</v>
      </c>
      <c r="G21" t="s">
        <v>64</v>
      </c>
      <c r="H21" t="s">
        <v>316</v>
      </c>
    </row>
    <row r="22" spans="1:9" x14ac:dyDescent="0.2">
      <c r="A22" t="s">
        <v>40</v>
      </c>
      <c r="F22">
        <v>1</v>
      </c>
      <c r="G22" t="s">
        <v>64</v>
      </c>
      <c r="H22" t="s">
        <v>317</v>
      </c>
    </row>
    <row r="23" spans="1:9" x14ac:dyDescent="0.2">
      <c r="A23" t="s">
        <v>40</v>
      </c>
      <c r="F23">
        <v>1</v>
      </c>
      <c r="G23" t="s">
        <v>36</v>
      </c>
      <c r="H23" t="s">
        <v>318</v>
      </c>
    </row>
    <row r="24" spans="1:9" x14ac:dyDescent="0.2">
      <c r="A24" t="s">
        <v>271</v>
      </c>
      <c r="F24">
        <v>1</v>
      </c>
      <c r="G24" t="s">
        <v>36</v>
      </c>
      <c r="H24" t="s">
        <v>319</v>
      </c>
    </row>
    <row r="25" spans="1:9" x14ac:dyDescent="0.2">
      <c r="A25" t="s">
        <v>40</v>
      </c>
      <c r="F25">
        <v>1</v>
      </c>
      <c r="G25" t="s">
        <v>36</v>
      </c>
      <c r="H25" t="s">
        <v>320</v>
      </c>
    </row>
    <row r="26" spans="1:9" x14ac:dyDescent="0.2">
      <c r="A26" t="s">
        <v>272</v>
      </c>
      <c r="B26">
        <v>1</v>
      </c>
      <c r="H26" t="s">
        <v>321</v>
      </c>
    </row>
    <row r="27" spans="1:9" x14ac:dyDescent="0.2">
      <c r="A27" t="s">
        <v>268</v>
      </c>
      <c r="B27">
        <v>1</v>
      </c>
      <c r="H27" t="s">
        <v>322</v>
      </c>
    </row>
    <row r="28" spans="1:9" x14ac:dyDescent="0.2">
      <c r="A28" t="s">
        <v>273</v>
      </c>
      <c r="F28">
        <v>1</v>
      </c>
      <c r="G28" t="s">
        <v>64</v>
      </c>
      <c r="H28" t="s">
        <v>323</v>
      </c>
    </row>
    <row r="29" spans="1:9" x14ac:dyDescent="0.2">
      <c r="A29" t="s">
        <v>274</v>
      </c>
      <c r="B29">
        <v>1</v>
      </c>
      <c r="H29" t="s">
        <v>326</v>
      </c>
    </row>
    <row r="30" spans="1:9" x14ac:dyDescent="0.2">
      <c r="A30" t="s">
        <v>40</v>
      </c>
      <c r="D30">
        <v>1</v>
      </c>
      <c r="H30" t="s">
        <v>327</v>
      </c>
    </row>
    <row r="31" spans="1:9" x14ac:dyDescent="0.2">
      <c r="A31" t="s">
        <v>275</v>
      </c>
      <c r="B31">
        <v>1</v>
      </c>
      <c r="H31" t="s">
        <v>328</v>
      </c>
    </row>
    <row r="32" spans="1:9" x14ac:dyDescent="0.2">
      <c r="A32" t="s">
        <v>42</v>
      </c>
      <c r="F32">
        <v>1</v>
      </c>
      <c r="G32" t="s">
        <v>64</v>
      </c>
      <c r="H32" t="s">
        <v>329</v>
      </c>
    </row>
    <row r="33" spans="1:9" x14ac:dyDescent="0.2">
      <c r="A33" t="s">
        <v>40</v>
      </c>
      <c r="D33">
        <v>1</v>
      </c>
      <c r="H33" t="s">
        <v>330</v>
      </c>
    </row>
    <row r="34" spans="1:9" x14ac:dyDescent="0.2">
      <c r="A34" t="s">
        <v>65</v>
      </c>
      <c r="B34">
        <v>1</v>
      </c>
      <c r="H34" t="s">
        <v>331</v>
      </c>
    </row>
    <row r="35" spans="1:9" x14ac:dyDescent="0.2">
      <c r="A35" t="s">
        <v>40</v>
      </c>
      <c r="F35">
        <v>1</v>
      </c>
      <c r="G35" t="s">
        <v>36</v>
      </c>
      <c r="H35" t="s">
        <v>332</v>
      </c>
      <c r="I35" t="s">
        <v>334</v>
      </c>
    </row>
    <row r="36" spans="1:9" x14ac:dyDescent="0.2">
      <c r="A36" t="s">
        <v>268</v>
      </c>
      <c r="F36">
        <v>1</v>
      </c>
      <c r="G36" t="s">
        <v>36</v>
      </c>
      <c r="H36" t="s">
        <v>333</v>
      </c>
    </row>
    <row r="37" spans="1:9" x14ac:dyDescent="0.2">
      <c r="A37" t="s">
        <v>40</v>
      </c>
      <c r="D37">
        <v>1</v>
      </c>
      <c r="H37" t="s">
        <v>335</v>
      </c>
      <c r="I37" t="s">
        <v>340</v>
      </c>
    </row>
    <row r="38" spans="1:9" x14ac:dyDescent="0.2">
      <c r="A38" t="s">
        <v>276</v>
      </c>
      <c r="B38">
        <v>1</v>
      </c>
      <c r="H38" t="s">
        <v>336</v>
      </c>
    </row>
    <row r="39" spans="1:9" x14ac:dyDescent="0.2">
      <c r="A39" t="s">
        <v>56</v>
      </c>
      <c r="B39">
        <v>1</v>
      </c>
      <c r="H39" t="s">
        <v>337</v>
      </c>
    </row>
    <row r="40" spans="1:9" x14ac:dyDescent="0.2">
      <c r="A40" t="s">
        <v>40</v>
      </c>
      <c r="F40">
        <v>1</v>
      </c>
      <c r="G40" t="s">
        <v>36</v>
      </c>
      <c r="H40" t="s">
        <v>338</v>
      </c>
    </row>
    <row r="41" spans="1:9" x14ac:dyDescent="0.2">
      <c r="A41" t="s">
        <v>40</v>
      </c>
      <c r="F41">
        <v>1</v>
      </c>
      <c r="G41" t="s">
        <v>36</v>
      </c>
      <c r="H41" t="s">
        <v>339</v>
      </c>
    </row>
    <row r="42" spans="1:9" x14ac:dyDescent="0.2">
      <c r="A42" t="s">
        <v>40</v>
      </c>
      <c r="F42">
        <v>1</v>
      </c>
      <c r="G42" t="s">
        <v>36</v>
      </c>
      <c r="H42" t="s">
        <v>341</v>
      </c>
      <c r="I42" t="s">
        <v>355</v>
      </c>
    </row>
    <row r="43" spans="1:9" x14ac:dyDescent="0.2">
      <c r="A43" t="s">
        <v>47</v>
      </c>
      <c r="F43">
        <v>1</v>
      </c>
      <c r="G43" t="s">
        <v>36</v>
      </c>
      <c r="H43" t="s">
        <v>342</v>
      </c>
    </row>
    <row r="44" spans="1:9" x14ac:dyDescent="0.2">
      <c r="A44" t="s">
        <v>48</v>
      </c>
      <c r="F44">
        <v>1</v>
      </c>
      <c r="G44" t="s">
        <v>36</v>
      </c>
      <c r="H44" t="s">
        <v>343</v>
      </c>
    </row>
    <row r="45" spans="1:9" x14ac:dyDescent="0.2">
      <c r="A45" t="s">
        <v>48</v>
      </c>
      <c r="F45">
        <v>1</v>
      </c>
      <c r="G45" t="s">
        <v>36</v>
      </c>
      <c r="H45" t="s">
        <v>344</v>
      </c>
    </row>
    <row r="46" spans="1:9" x14ac:dyDescent="0.2">
      <c r="A46" t="s">
        <v>43</v>
      </c>
      <c r="B46">
        <v>1</v>
      </c>
      <c r="H46" t="s">
        <v>345</v>
      </c>
    </row>
    <row r="47" spans="1:9" x14ac:dyDescent="0.2">
      <c r="A47" t="s">
        <v>165</v>
      </c>
      <c r="F47">
        <v>1</v>
      </c>
      <c r="G47" t="s">
        <v>64</v>
      </c>
      <c r="H47" t="s">
        <v>346</v>
      </c>
    </row>
    <row r="48" spans="1:9" x14ac:dyDescent="0.2">
      <c r="A48" t="s">
        <v>40</v>
      </c>
      <c r="D48">
        <v>1</v>
      </c>
      <c r="H48" t="s">
        <v>347</v>
      </c>
    </row>
    <row r="49" spans="1:14" x14ac:dyDescent="0.2">
      <c r="A49" t="s">
        <v>202</v>
      </c>
      <c r="F49">
        <v>1</v>
      </c>
      <c r="G49" t="s">
        <v>277</v>
      </c>
      <c r="H49" t="s">
        <v>348</v>
      </c>
    </row>
    <row r="50" spans="1:14" x14ac:dyDescent="0.2">
      <c r="A50" t="s">
        <v>48</v>
      </c>
      <c r="F50">
        <v>1</v>
      </c>
      <c r="G50" t="s">
        <v>37</v>
      </c>
      <c r="H50" t="s">
        <v>349</v>
      </c>
    </row>
    <row r="51" spans="1:14" x14ac:dyDescent="0.2">
      <c r="A51" t="s">
        <v>278</v>
      </c>
      <c r="B51">
        <v>1</v>
      </c>
      <c r="H51" t="s">
        <v>350</v>
      </c>
    </row>
    <row r="52" spans="1:14" x14ac:dyDescent="0.2">
      <c r="A52" t="s">
        <v>40</v>
      </c>
      <c r="F52">
        <v>1</v>
      </c>
      <c r="G52" t="s">
        <v>36</v>
      </c>
      <c r="H52" t="s">
        <v>351</v>
      </c>
    </row>
    <row r="53" spans="1:14" x14ac:dyDescent="0.2">
      <c r="A53" t="s">
        <v>40</v>
      </c>
      <c r="F53">
        <v>1</v>
      </c>
      <c r="G53" t="s">
        <v>36</v>
      </c>
      <c r="H53" t="s">
        <v>352</v>
      </c>
    </row>
    <row r="54" spans="1:14" x14ac:dyDescent="0.2">
      <c r="A54" t="s">
        <v>279</v>
      </c>
      <c r="F54">
        <v>1</v>
      </c>
      <c r="G54" t="s">
        <v>280</v>
      </c>
      <c r="H54" t="s">
        <v>353</v>
      </c>
    </row>
    <row r="55" spans="1:14" x14ac:dyDescent="0.2">
      <c r="A55" s="8" t="s">
        <v>281</v>
      </c>
      <c r="B55" s="8"/>
      <c r="C55" s="8"/>
      <c r="D55" s="8"/>
      <c r="E55" s="8"/>
      <c r="F55" s="8">
        <v>1</v>
      </c>
      <c r="G55" s="8" t="s">
        <v>36</v>
      </c>
      <c r="H55" s="8" t="s">
        <v>354</v>
      </c>
      <c r="I55" s="8"/>
      <c r="J55" s="8"/>
      <c r="K55" s="8"/>
      <c r="L55" s="8"/>
      <c r="M55" s="8"/>
      <c r="N55" s="8"/>
    </row>
    <row r="56" spans="1:14" x14ac:dyDescent="0.2">
      <c r="A56" t="s">
        <v>47</v>
      </c>
      <c r="F56">
        <v>1</v>
      </c>
      <c r="G56" t="s">
        <v>36</v>
      </c>
    </row>
    <row r="57" spans="1:14" x14ac:dyDescent="0.2">
      <c r="A57" t="s">
        <v>269</v>
      </c>
      <c r="F57">
        <v>1</v>
      </c>
      <c r="G57" t="s">
        <v>282</v>
      </c>
    </row>
    <row r="58" spans="1:14" x14ac:dyDescent="0.2">
      <c r="A58" t="s">
        <v>40</v>
      </c>
      <c r="F58">
        <v>1</v>
      </c>
      <c r="G58" t="s">
        <v>36</v>
      </c>
    </row>
    <row r="59" spans="1:14" x14ac:dyDescent="0.2">
      <c r="A59" t="s">
        <v>40</v>
      </c>
      <c r="D59">
        <v>1</v>
      </c>
    </row>
    <row r="60" spans="1:14" x14ac:dyDescent="0.2">
      <c r="A60" t="s">
        <v>40</v>
      </c>
      <c r="D60">
        <v>1</v>
      </c>
    </row>
    <row r="61" spans="1:14" x14ac:dyDescent="0.2">
      <c r="A61" t="s">
        <v>283</v>
      </c>
      <c r="C61">
        <v>1</v>
      </c>
    </row>
    <row r="62" spans="1:14" x14ac:dyDescent="0.2">
      <c r="A62" t="s">
        <v>284</v>
      </c>
      <c r="F62">
        <v>1</v>
      </c>
      <c r="G62" t="s">
        <v>36</v>
      </c>
    </row>
    <row r="63" spans="1:14" x14ac:dyDescent="0.2">
      <c r="A63" t="s">
        <v>285</v>
      </c>
      <c r="C63">
        <v>1</v>
      </c>
    </row>
    <row r="64" spans="1:14" x14ac:dyDescent="0.2">
      <c r="A64" t="s">
        <v>286</v>
      </c>
      <c r="C64">
        <v>1</v>
      </c>
    </row>
    <row r="65" spans="1:7" x14ac:dyDescent="0.2">
      <c r="A65" t="s">
        <v>40</v>
      </c>
      <c r="D65">
        <v>1</v>
      </c>
    </row>
    <row r="66" spans="1:7" x14ac:dyDescent="0.2">
      <c r="A66" t="s">
        <v>72</v>
      </c>
      <c r="F66">
        <v>1</v>
      </c>
      <c r="G66" t="s">
        <v>64</v>
      </c>
    </row>
    <row r="67" spans="1:7" x14ac:dyDescent="0.2">
      <c r="A67" t="s">
        <v>41</v>
      </c>
      <c r="B67">
        <v>1</v>
      </c>
    </row>
    <row r="68" spans="1:7" x14ac:dyDescent="0.2">
      <c r="A68" t="s">
        <v>72</v>
      </c>
      <c r="F68">
        <v>1</v>
      </c>
      <c r="G68" t="s">
        <v>64</v>
      </c>
    </row>
    <row r="69" spans="1:7" x14ac:dyDescent="0.2">
      <c r="A69" t="s">
        <v>40</v>
      </c>
      <c r="D69">
        <v>1</v>
      </c>
    </row>
    <row r="70" spans="1:7" x14ac:dyDescent="0.2">
      <c r="A70" t="s">
        <v>41</v>
      </c>
      <c r="C70">
        <v>1</v>
      </c>
    </row>
    <row r="71" spans="1:7" x14ac:dyDescent="0.2">
      <c r="A71" t="s">
        <v>54</v>
      </c>
      <c r="D71">
        <v>1</v>
      </c>
    </row>
    <row r="72" spans="1:7" x14ac:dyDescent="0.2">
      <c r="A72" t="s">
        <v>188</v>
      </c>
      <c r="D72">
        <v>1</v>
      </c>
    </row>
    <row r="73" spans="1:7" x14ac:dyDescent="0.2">
      <c r="A73" t="s">
        <v>198</v>
      </c>
      <c r="F73">
        <v>1</v>
      </c>
      <c r="G73" t="s">
        <v>64</v>
      </c>
    </row>
    <row r="74" spans="1:7" x14ac:dyDescent="0.2">
      <c r="A74" t="s">
        <v>188</v>
      </c>
      <c r="D74">
        <v>1</v>
      </c>
    </row>
    <row r="75" spans="1:7" x14ac:dyDescent="0.2">
      <c r="A75" t="s">
        <v>198</v>
      </c>
      <c r="F75">
        <v>1</v>
      </c>
      <c r="G75" t="s">
        <v>64</v>
      </c>
    </row>
    <row r="76" spans="1:7" x14ac:dyDescent="0.2">
      <c r="A76" t="s">
        <v>198</v>
      </c>
      <c r="D76">
        <v>1</v>
      </c>
    </row>
    <row r="77" spans="1:7" x14ac:dyDescent="0.2">
      <c r="A77" t="s">
        <v>43</v>
      </c>
      <c r="F77">
        <v>1</v>
      </c>
      <c r="G77" t="s">
        <v>36</v>
      </c>
    </row>
    <row r="78" spans="1:7" x14ac:dyDescent="0.2">
      <c r="A78" t="s">
        <v>43</v>
      </c>
      <c r="F78">
        <v>1</v>
      </c>
      <c r="G78" t="s">
        <v>36</v>
      </c>
    </row>
    <row r="79" spans="1:7" x14ac:dyDescent="0.2">
      <c r="A79" t="s">
        <v>276</v>
      </c>
      <c r="F79">
        <v>1</v>
      </c>
      <c r="G79" t="s">
        <v>81</v>
      </c>
    </row>
    <row r="80" spans="1:7" x14ac:dyDescent="0.2">
      <c r="A80" t="s">
        <v>276</v>
      </c>
      <c r="F80">
        <v>1</v>
      </c>
      <c r="G80" t="s">
        <v>81</v>
      </c>
    </row>
    <row r="81" spans="1:7" x14ac:dyDescent="0.2">
      <c r="A81" t="s">
        <v>59</v>
      </c>
      <c r="F81">
        <v>1</v>
      </c>
      <c r="G81" t="s">
        <v>36</v>
      </c>
    </row>
    <row r="82" spans="1:7" x14ac:dyDescent="0.2">
      <c r="A82" t="s">
        <v>276</v>
      </c>
      <c r="F82">
        <v>1</v>
      </c>
      <c r="G82" t="s">
        <v>81</v>
      </c>
    </row>
    <row r="83" spans="1:7" x14ac:dyDescent="0.2">
      <c r="A83" t="s">
        <v>49</v>
      </c>
      <c r="F83">
        <v>1</v>
      </c>
      <c r="G83" t="s">
        <v>64</v>
      </c>
    </row>
    <row r="84" spans="1:7" x14ac:dyDescent="0.2">
      <c r="A84" t="s">
        <v>287</v>
      </c>
      <c r="F84">
        <v>1</v>
      </c>
      <c r="G84" t="s">
        <v>50</v>
      </c>
    </row>
    <row r="85" spans="1:7" x14ac:dyDescent="0.2">
      <c r="A85" t="s">
        <v>279</v>
      </c>
      <c r="F85">
        <v>1</v>
      </c>
      <c r="G85" t="s">
        <v>64</v>
      </c>
    </row>
    <row r="86" spans="1:7" x14ac:dyDescent="0.2">
      <c r="A86" t="s">
        <v>49</v>
      </c>
      <c r="F86">
        <v>1</v>
      </c>
      <c r="G86" t="s">
        <v>288</v>
      </c>
    </row>
    <row r="87" spans="1:7" x14ac:dyDescent="0.2">
      <c r="A87" t="s">
        <v>165</v>
      </c>
      <c r="B87">
        <v>1</v>
      </c>
    </row>
    <row r="88" spans="1:7" x14ac:dyDescent="0.2">
      <c r="A88" t="s">
        <v>40</v>
      </c>
      <c r="B88">
        <v>1</v>
      </c>
    </row>
    <row r="89" spans="1:7" x14ac:dyDescent="0.2">
      <c r="A89" t="s">
        <v>198</v>
      </c>
      <c r="B89">
        <v>1</v>
      </c>
    </row>
    <row r="90" spans="1:7" x14ac:dyDescent="0.2">
      <c r="A90" t="s">
        <v>204</v>
      </c>
      <c r="B90">
        <v>1</v>
      </c>
    </row>
    <row r="91" spans="1:7" x14ac:dyDescent="0.2">
      <c r="A91" t="s">
        <v>198</v>
      </c>
      <c r="F91">
        <v>1</v>
      </c>
      <c r="G91" t="s">
        <v>36</v>
      </c>
    </row>
    <row r="92" spans="1:7" x14ac:dyDescent="0.2">
      <c r="A92" t="s">
        <v>198</v>
      </c>
      <c r="B92">
        <v>1</v>
      </c>
    </row>
    <row r="93" spans="1:7" x14ac:dyDescent="0.2">
      <c r="A93" t="s">
        <v>40</v>
      </c>
      <c r="F93">
        <v>1</v>
      </c>
      <c r="G93" t="s">
        <v>36</v>
      </c>
    </row>
    <row r="94" spans="1:7" x14ac:dyDescent="0.2">
      <c r="A94" t="s">
        <v>174</v>
      </c>
      <c r="F94">
        <v>1</v>
      </c>
      <c r="G94" t="s">
        <v>36</v>
      </c>
    </row>
    <row r="95" spans="1:7" x14ac:dyDescent="0.2">
      <c r="A95" t="s">
        <v>196</v>
      </c>
      <c r="F95">
        <v>1</v>
      </c>
      <c r="G95" t="s">
        <v>36</v>
      </c>
    </row>
    <row r="96" spans="1:7" x14ac:dyDescent="0.2">
      <c r="A96" t="s">
        <v>67</v>
      </c>
      <c r="F96">
        <v>1</v>
      </c>
      <c r="G96" t="s">
        <v>81</v>
      </c>
    </row>
    <row r="97" spans="1:7" x14ac:dyDescent="0.2">
      <c r="A97" t="s">
        <v>198</v>
      </c>
      <c r="B97">
        <v>1</v>
      </c>
    </row>
    <row r="98" spans="1:7" x14ac:dyDescent="0.2">
      <c r="A98" t="s">
        <v>279</v>
      </c>
      <c r="F98">
        <v>1</v>
      </c>
      <c r="G98" t="s">
        <v>64</v>
      </c>
    </row>
    <row r="99" spans="1:7" x14ac:dyDescent="0.2">
      <c r="A99" t="s">
        <v>198</v>
      </c>
      <c r="F99">
        <v>1</v>
      </c>
      <c r="G99" t="s">
        <v>36</v>
      </c>
    </row>
    <row r="100" spans="1:7" x14ac:dyDescent="0.2">
      <c r="A100" t="s">
        <v>73</v>
      </c>
      <c r="F100">
        <v>1</v>
      </c>
      <c r="G100" t="s">
        <v>36</v>
      </c>
    </row>
    <row r="101" spans="1:7" x14ac:dyDescent="0.2">
      <c r="A101" t="s">
        <v>55</v>
      </c>
      <c r="F101">
        <v>1</v>
      </c>
      <c r="G101" t="s">
        <v>46</v>
      </c>
    </row>
    <row r="102" spans="1:7" x14ac:dyDescent="0.2">
      <c r="A102" t="s">
        <v>198</v>
      </c>
      <c r="F102">
        <v>1</v>
      </c>
      <c r="G102" t="s">
        <v>36</v>
      </c>
    </row>
    <row r="103" spans="1:7" x14ac:dyDescent="0.2">
      <c r="A103" t="s">
        <v>204</v>
      </c>
      <c r="F103">
        <v>1</v>
      </c>
      <c r="G103" t="s">
        <v>36</v>
      </c>
    </row>
    <row r="104" spans="1:7" x14ac:dyDescent="0.2">
      <c r="A104" t="s">
        <v>279</v>
      </c>
      <c r="F104">
        <v>1</v>
      </c>
      <c r="G104" t="s">
        <v>64</v>
      </c>
    </row>
    <row r="105" spans="1:7" x14ac:dyDescent="0.2">
      <c r="A105" t="s">
        <v>40</v>
      </c>
      <c r="F105">
        <v>1</v>
      </c>
      <c r="G105" t="s">
        <v>36</v>
      </c>
    </row>
    <row r="106" spans="1:7" x14ac:dyDescent="0.2">
      <c r="A106" t="s">
        <v>40</v>
      </c>
      <c r="F106">
        <v>1</v>
      </c>
      <c r="G106" t="s">
        <v>36</v>
      </c>
    </row>
    <row r="107" spans="1:7" x14ac:dyDescent="0.2">
      <c r="A107" t="s">
        <v>201</v>
      </c>
      <c r="F107">
        <v>1</v>
      </c>
      <c r="G107" t="s">
        <v>36</v>
      </c>
    </row>
    <row r="108" spans="1:7" x14ac:dyDescent="0.2">
      <c r="A108" t="s">
        <v>49</v>
      </c>
      <c r="F108">
        <v>1</v>
      </c>
      <c r="G108" t="s">
        <v>36</v>
      </c>
    </row>
    <row r="109" spans="1:7" x14ac:dyDescent="0.2">
      <c r="A109" t="s">
        <v>198</v>
      </c>
      <c r="F109">
        <v>1</v>
      </c>
      <c r="G109" t="s">
        <v>36</v>
      </c>
    </row>
    <row r="110" spans="1:7" x14ac:dyDescent="0.2">
      <c r="A110" t="s">
        <v>48</v>
      </c>
      <c r="F110">
        <v>1</v>
      </c>
      <c r="G110" t="s">
        <v>36</v>
      </c>
    </row>
    <row r="111" spans="1:7" x14ac:dyDescent="0.2">
      <c r="A111" t="s">
        <v>40</v>
      </c>
      <c r="F111">
        <v>1</v>
      </c>
      <c r="G111" t="s">
        <v>36</v>
      </c>
    </row>
    <row r="112" spans="1:7" x14ac:dyDescent="0.2">
      <c r="A112" t="s">
        <v>40</v>
      </c>
      <c r="F112">
        <v>1</v>
      </c>
      <c r="G112" t="s">
        <v>36</v>
      </c>
    </row>
    <row r="113" spans="1:7" x14ac:dyDescent="0.2">
      <c r="A113" t="s">
        <v>197</v>
      </c>
      <c r="F113">
        <v>1</v>
      </c>
      <c r="G113" t="s">
        <v>36</v>
      </c>
    </row>
    <row r="114" spans="1:7" x14ac:dyDescent="0.2">
      <c r="A114" t="s">
        <v>40</v>
      </c>
      <c r="F114">
        <v>1</v>
      </c>
      <c r="G114" t="s">
        <v>36</v>
      </c>
    </row>
    <row r="115" spans="1:7" x14ac:dyDescent="0.2">
      <c r="A115" t="s">
        <v>59</v>
      </c>
      <c r="F115">
        <v>1</v>
      </c>
      <c r="G115" t="s">
        <v>36</v>
      </c>
    </row>
    <row r="116" spans="1:7" x14ac:dyDescent="0.2">
      <c r="A116" t="s">
        <v>197</v>
      </c>
      <c r="F116">
        <v>1</v>
      </c>
      <c r="G116" t="s">
        <v>64</v>
      </c>
    </row>
    <row r="117" spans="1:7" x14ac:dyDescent="0.2">
      <c r="A117" t="s">
        <v>289</v>
      </c>
      <c r="F117">
        <v>1</v>
      </c>
      <c r="G117" t="s">
        <v>64</v>
      </c>
    </row>
    <row r="118" spans="1:7" x14ac:dyDescent="0.2">
      <c r="A118" t="s">
        <v>40</v>
      </c>
      <c r="F118">
        <v>1</v>
      </c>
      <c r="G118" t="s">
        <v>36</v>
      </c>
    </row>
    <row r="119" spans="1:7" x14ac:dyDescent="0.2">
      <c r="A119" t="s">
        <v>48</v>
      </c>
      <c r="F119">
        <v>1</v>
      </c>
      <c r="G119" t="s">
        <v>36</v>
      </c>
    </row>
    <row r="120" spans="1:7" x14ac:dyDescent="0.2">
      <c r="A120" t="s">
        <v>59</v>
      </c>
      <c r="F120">
        <v>1</v>
      </c>
      <c r="G120" t="s">
        <v>36</v>
      </c>
    </row>
    <row r="121" spans="1:7" x14ac:dyDescent="0.2">
      <c r="A121" t="s">
        <v>204</v>
      </c>
      <c r="F121">
        <v>1</v>
      </c>
      <c r="G121" t="s">
        <v>64</v>
      </c>
    </row>
    <row r="122" spans="1:7" x14ac:dyDescent="0.2">
      <c r="A122" t="s">
        <v>48</v>
      </c>
      <c r="F122">
        <v>1</v>
      </c>
      <c r="G122" t="s">
        <v>36</v>
      </c>
    </row>
    <row r="123" spans="1:7" x14ac:dyDescent="0.2">
      <c r="A123" t="s">
        <v>290</v>
      </c>
      <c r="F123">
        <v>1</v>
      </c>
      <c r="G123" t="s">
        <v>36</v>
      </c>
    </row>
    <row r="124" spans="1:7" x14ac:dyDescent="0.2">
      <c r="A124" t="s">
        <v>174</v>
      </c>
      <c r="F124">
        <v>1</v>
      </c>
      <c r="G124" t="s">
        <v>36</v>
      </c>
    </row>
    <row r="125" spans="1:7" x14ac:dyDescent="0.2">
      <c r="A125" t="s">
        <v>197</v>
      </c>
      <c r="F125">
        <v>1</v>
      </c>
      <c r="G125" t="s">
        <v>36</v>
      </c>
    </row>
    <row r="126" spans="1:7" x14ac:dyDescent="0.2">
      <c r="A126" s="7" t="s">
        <v>40</v>
      </c>
      <c r="F126">
        <v>1</v>
      </c>
      <c r="G126" t="s">
        <v>36</v>
      </c>
    </row>
    <row r="127" spans="1:7" x14ac:dyDescent="0.2">
      <c r="A127" t="s">
        <v>287</v>
      </c>
      <c r="F127">
        <v>1</v>
      </c>
      <c r="G127" t="s">
        <v>50</v>
      </c>
    </row>
    <row r="128" spans="1:7" x14ac:dyDescent="0.2">
      <c r="A128" s="7" t="s">
        <v>40</v>
      </c>
      <c r="F128">
        <v>1</v>
      </c>
      <c r="G128" t="s">
        <v>50</v>
      </c>
    </row>
    <row r="129" spans="1:7" x14ac:dyDescent="0.2">
      <c r="A129" s="7" t="s">
        <v>40</v>
      </c>
      <c r="F129">
        <v>1</v>
      </c>
      <c r="G129" t="s">
        <v>36</v>
      </c>
    </row>
    <row r="130" spans="1:7" x14ac:dyDescent="0.2">
      <c r="A130" s="7" t="s">
        <v>43</v>
      </c>
      <c r="F130">
        <v>1</v>
      </c>
      <c r="G130" t="s">
        <v>50</v>
      </c>
    </row>
    <row r="131" spans="1:7" x14ac:dyDescent="0.2">
      <c r="A131" s="7" t="s">
        <v>40</v>
      </c>
      <c r="F131">
        <v>1</v>
      </c>
      <c r="G131" t="s">
        <v>36</v>
      </c>
    </row>
    <row r="132" spans="1:7" x14ac:dyDescent="0.2">
      <c r="A132" s="7" t="s">
        <v>48</v>
      </c>
      <c r="F132">
        <v>1</v>
      </c>
      <c r="G132" t="s">
        <v>50</v>
      </c>
    </row>
    <row r="133" spans="1:7" x14ac:dyDescent="0.2">
      <c r="A133" s="7" t="s">
        <v>203</v>
      </c>
      <c r="F133">
        <v>1</v>
      </c>
      <c r="G133" t="s">
        <v>50</v>
      </c>
    </row>
    <row r="134" spans="1:7" x14ac:dyDescent="0.2">
      <c r="A134" s="7" t="s">
        <v>43</v>
      </c>
      <c r="F134">
        <v>1</v>
      </c>
      <c r="G134" t="s">
        <v>50</v>
      </c>
    </row>
    <row r="135" spans="1:7" x14ac:dyDescent="0.2">
      <c r="A135" s="7" t="s">
        <v>203</v>
      </c>
      <c r="F135">
        <v>1</v>
      </c>
      <c r="G135" t="s">
        <v>50</v>
      </c>
    </row>
    <row r="136" spans="1:7" x14ac:dyDescent="0.2">
      <c r="A136" s="7" t="s">
        <v>40</v>
      </c>
      <c r="F136">
        <v>1</v>
      </c>
      <c r="G136" t="s">
        <v>36</v>
      </c>
    </row>
    <row r="137" spans="1:7" x14ac:dyDescent="0.2">
      <c r="A137" s="7" t="s">
        <v>40</v>
      </c>
      <c r="F137">
        <v>1</v>
      </c>
      <c r="G137" t="s">
        <v>36</v>
      </c>
    </row>
    <row r="138" spans="1:7" x14ac:dyDescent="0.2">
      <c r="A138" s="7" t="s">
        <v>40</v>
      </c>
      <c r="F138">
        <v>1</v>
      </c>
      <c r="G138" t="s">
        <v>36</v>
      </c>
    </row>
    <row r="139" spans="1:7" x14ac:dyDescent="0.2">
      <c r="A139" s="7" t="s">
        <v>40</v>
      </c>
      <c r="F139">
        <v>1</v>
      </c>
      <c r="G139" t="s">
        <v>36</v>
      </c>
    </row>
    <row r="140" spans="1:7" x14ac:dyDescent="0.2">
      <c r="A140" s="7" t="s">
        <v>48</v>
      </c>
      <c r="F140">
        <v>1</v>
      </c>
      <c r="G140" t="s">
        <v>36</v>
      </c>
    </row>
    <row r="141" spans="1:7" x14ac:dyDescent="0.2">
      <c r="A141" s="7" t="s">
        <v>291</v>
      </c>
      <c r="F141">
        <v>1</v>
      </c>
      <c r="G141" t="s">
        <v>36</v>
      </c>
    </row>
    <row r="142" spans="1:7" x14ac:dyDescent="0.2">
      <c r="A142" s="7" t="s">
        <v>48</v>
      </c>
      <c r="F142">
        <v>1</v>
      </c>
      <c r="G142" t="s">
        <v>64</v>
      </c>
    </row>
    <row r="143" spans="1:7" x14ac:dyDescent="0.2">
      <c r="A143" s="7" t="s">
        <v>56</v>
      </c>
      <c r="F143">
        <v>1</v>
      </c>
      <c r="G143" t="s">
        <v>64</v>
      </c>
    </row>
    <row r="144" spans="1:7" x14ac:dyDescent="0.2">
      <c r="A144" s="7" t="s">
        <v>40</v>
      </c>
      <c r="F144">
        <v>1</v>
      </c>
      <c r="G144" t="s">
        <v>36</v>
      </c>
    </row>
    <row r="145" spans="1:8" x14ac:dyDescent="0.2">
      <c r="A145" s="7" t="s">
        <v>198</v>
      </c>
      <c r="F145">
        <v>1</v>
      </c>
      <c r="G145" t="s">
        <v>36</v>
      </c>
    </row>
    <row r="146" spans="1:8" x14ac:dyDescent="0.2">
      <c r="A146" s="7" t="s">
        <v>40</v>
      </c>
      <c r="F146">
        <v>1</v>
      </c>
      <c r="G146" t="s">
        <v>36</v>
      </c>
    </row>
    <row r="147" spans="1:8" x14ac:dyDescent="0.2">
      <c r="A147" s="7" t="s">
        <v>292</v>
      </c>
      <c r="F147">
        <v>1</v>
      </c>
      <c r="G147" t="s">
        <v>50</v>
      </c>
    </row>
    <row r="148" spans="1:8" x14ac:dyDescent="0.2">
      <c r="A148" s="7" t="s">
        <v>42</v>
      </c>
      <c r="F148">
        <v>1</v>
      </c>
      <c r="G148" t="s">
        <v>64</v>
      </c>
    </row>
    <row r="149" spans="1:8" x14ac:dyDescent="0.2">
      <c r="A149" s="7" t="s">
        <v>48</v>
      </c>
      <c r="F149">
        <v>1</v>
      </c>
      <c r="G149" t="s">
        <v>50</v>
      </c>
    </row>
    <row r="150" spans="1:8" x14ac:dyDescent="0.2">
      <c r="A150" s="7" t="s">
        <v>49</v>
      </c>
      <c r="F150">
        <v>1</v>
      </c>
      <c r="G150" t="s">
        <v>64</v>
      </c>
    </row>
    <row r="151" spans="1:8" x14ac:dyDescent="0.2">
      <c r="A151" s="7" t="s">
        <v>48</v>
      </c>
      <c r="F151">
        <v>1</v>
      </c>
      <c r="G151" t="s">
        <v>36</v>
      </c>
    </row>
    <row r="152" spans="1:8" x14ac:dyDescent="0.2">
      <c r="A152" s="7" t="s">
        <v>49</v>
      </c>
      <c r="F152">
        <v>1</v>
      </c>
      <c r="G152" t="s">
        <v>64</v>
      </c>
    </row>
    <row r="153" spans="1:8" x14ac:dyDescent="0.2">
      <c r="G153">
        <f>COUNTIF(G5:G152,"present")</f>
        <v>60</v>
      </c>
    </row>
    <row r="154" spans="1:8" x14ac:dyDescent="0.2">
      <c r="B154" t="s">
        <v>293</v>
      </c>
      <c r="C154" t="s">
        <v>294</v>
      </c>
      <c r="D154" t="s">
        <v>295</v>
      </c>
      <c r="E154" t="s">
        <v>296</v>
      </c>
      <c r="F154" t="s">
        <v>297</v>
      </c>
      <c r="H154" t="s">
        <v>298</v>
      </c>
    </row>
    <row r="155" spans="1:8" x14ac:dyDescent="0.2">
      <c r="B155">
        <f>COUNT(B5:B152)</f>
        <v>21</v>
      </c>
      <c r="C155">
        <f>COUNT(C5:C152)</f>
        <v>5</v>
      </c>
      <c r="D155">
        <f>COUNT(D5:D152)</f>
        <v>18</v>
      </c>
      <c r="E155">
        <f>COUNT(E5:E152)</f>
        <v>0</v>
      </c>
      <c r="F155">
        <f>COUNT(F5:F152)</f>
        <v>104</v>
      </c>
      <c r="H155" s="9">
        <f>SUM(B155+C155+D155+E155+F155)</f>
        <v>148</v>
      </c>
    </row>
    <row r="157" spans="1:8" x14ac:dyDescent="0.2">
      <c r="B157" t="s">
        <v>299</v>
      </c>
      <c r="D157" t="s">
        <v>300</v>
      </c>
    </row>
    <row r="158" spans="1:8" x14ac:dyDescent="0.2">
      <c r="B158">
        <f>SUM(B155+C155+D155+E155)</f>
        <v>44</v>
      </c>
      <c r="D158">
        <f>SUM(C155+D155+E155)</f>
        <v>23</v>
      </c>
    </row>
  </sheetData>
  <mergeCells count="2">
    <mergeCell ref="C3:E3"/>
    <mergeCell ref="H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6"/>
  <sheetViews>
    <sheetView workbookViewId="0">
      <selection activeCell="G152" sqref="G152"/>
    </sheetView>
  </sheetViews>
  <sheetFormatPr baseColWidth="10" defaultRowHeight="16" x14ac:dyDescent="0.2"/>
  <cols>
    <col min="1" max="1" width="15.5" bestFit="1" customWidth="1"/>
    <col min="2" max="2" width="13.5" bestFit="1" customWidth="1"/>
    <col min="5" max="5" width="11.5" bestFit="1" customWidth="1"/>
    <col min="6" max="6" width="12.33203125" bestFit="1" customWidth="1"/>
    <col min="7" max="7" width="17.1640625" bestFit="1" customWidth="1"/>
    <col min="8" max="8" width="10.33203125" customWidth="1"/>
    <col min="9" max="9" width="39.5" bestFit="1" customWidth="1"/>
  </cols>
  <sheetData>
    <row r="1" spans="1:10" x14ac:dyDescent="0.2">
      <c r="A1" t="s">
        <v>7</v>
      </c>
      <c r="B1" t="s">
        <v>356</v>
      </c>
    </row>
    <row r="3" spans="1:10" x14ac:dyDescent="0.2">
      <c r="B3" t="s">
        <v>265</v>
      </c>
      <c r="C3" s="19" t="s">
        <v>266</v>
      </c>
      <c r="D3" s="19"/>
      <c r="E3" s="19"/>
      <c r="I3" s="19" t="s">
        <v>207</v>
      </c>
      <c r="J3" s="19"/>
    </row>
    <row r="4" spans="1:10" x14ac:dyDescent="0.2">
      <c r="A4" t="s">
        <v>26</v>
      </c>
      <c r="B4" t="s">
        <v>267</v>
      </c>
      <c r="C4" t="s">
        <v>27</v>
      </c>
      <c r="D4" t="s">
        <v>28</v>
      </c>
      <c r="E4" t="s">
        <v>29</v>
      </c>
      <c r="F4" t="s">
        <v>31</v>
      </c>
      <c r="G4" t="s">
        <v>34</v>
      </c>
      <c r="H4" s="11" t="s">
        <v>508</v>
      </c>
      <c r="I4" t="s">
        <v>90</v>
      </c>
      <c r="J4" t="s">
        <v>91</v>
      </c>
    </row>
    <row r="5" spans="1:10" x14ac:dyDescent="0.2">
      <c r="A5" t="s">
        <v>60</v>
      </c>
      <c r="F5">
        <v>1</v>
      </c>
      <c r="G5" t="s">
        <v>186</v>
      </c>
      <c r="I5" t="s">
        <v>380</v>
      </c>
      <c r="J5" t="s">
        <v>395</v>
      </c>
    </row>
    <row r="6" spans="1:10" x14ac:dyDescent="0.2">
      <c r="A6" t="s">
        <v>70</v>
      </c>
      <c r="F6">
        <v>1</v>
      </c>
      <c r="G6" t="s">
        <v>357</v>
      </c>
      <c r="I6" t="s">
        <v>381</v>
      </c>
    </row>
    <row r="7" spans="1:10" x14ac:dyDescent="0.2">
      <c r="A7" t="s">
        <v>358</v>
      </c>
      <c r="F7">
        <v>1</v>
      </c>
      <c r="G7" t="s">
        <v>36</v>
      </c>
      <c r="I7" t="s">
        <v>382</v>
      </c>
    </row>
    <row r="8" spans="1:10" x14ac:dyDescent="0.2">
      <c r="A8" t="s">
        <v>40</v>
      </c>
      <c r="F8">
        <v>1</v>
      </c>
      <c r="G8" t="s">
        <v>36</v>
      </c>
      <c r="I8" t="s">
        <v>383</v>
      </c>
    </row>
    <row r="9" spans="1:10" x14ac:dyDescent="0.2">
      <c r="A9" t="s">
        <v>41</v>
      </c>
      <c r="B9">
        <v>1</v>
      </c>
      <c r="I9" t="s">
        <v>384</v>
      </c>
    </row>
    <row r="10" spans="1:10" x14ac:dyDescent="0.2">
      <c r="A10" t="s">
        <v>40</v>
      </c>
      <c r="F10">
        <v>1</v>
      </c>
      <c r="G10" t="s">
        <v>36</v>
      </c>
      <c r="I10" t="s">
        <v>385</v>
      </c>
    </row>
    <row r="11" spans="1:10" x14ac:dyDescent="0.2">
      <c r="A11" t="s">
        <v>268</v>
      </c>
      <c r="B11">
        <v>1</v>
      </c>
      <c r="I11" t="s">
        <v>386</v>
      </c>
    </row>
    <row r="12" spans="1:10" x14ac:dyDescent="0.2">
      <c r="A12" t="s">
        <v>268</v>
      </c>
      <c r="B12">
        <v>1</v>
      </c>
      <c r="I12" t="s">
        <v>387</v>
      </c>
    </row>
    <row r="13" spans="1:10" x14ac:dyDescent="0.2">
      <c r="A13" t="s">
        <v>48</v>
      </c>
      <c r="D13">
        <v>1</v>
      </c>
      <c r="I13" t="s">
        <v>388</v>
      </c>
    </row>
    <row r="14" spans="1:10" x14ac:dyDescent="0.2">
      <c r="A14" t="s">
        <v>268</v>
      </c>
      <c r="F14">
        <v>1</v>
      </c>
      <c r="G14" t="s">
        <v>36</v>
      </c>
      <c r="I14" t="s">
        <v>389</v>
      </c>
    </row>
    <row r="15" spans="1:10" x14ac:dyDescent="0.2">
      <c r="A15" t="s">
        <v>41</v>
      </c>
      <c r="B15">
        <v>1</v>
      </c>
      <c r="I15" t="s">
        <v>390</v>
      </c>
    </row>
    <row r="16" spans="1:10" x14ac:dyDescent="0.2">
      <c r="A16" t="s">
        <v>165</v>
      </c>
      <c r="B16">
        <v>1</v>
      </c>
      <c r="I16" t="s">
        <v>391</v>
      </c>
    </row>
    <row r="17" spans="1:10" x14ac:dyDescent="0.2">
      <c r="A17" t="s">
        <v>66</v>
      </c>
      <c r="B17">
        <v>1</v>
      </c>
      <c r="I17" t="s">
        <v>392</v>
      </c>
    </row>
    <row r="18" spans="1:10" x14ac:dyDescent="0.2">
      <c r="A18" t="s">
        <v>268</v>
      </c>
      <c r="B18">
        <v>1</v>
      </c>
      <c r="I18" t="s">
        <v>393</v>
      </c>
    </row>
    <row r="19" spans="1:10" x14ac:dyDescent="0.2">
      <c r="A19" t="s">
        <v>48</v>
      </c>
      <c r="D19">
        <v>1</v>
      </c>
      <c r="I19" t="s">
        <v>394</v>
      </c>
    </row>
    <row r="20" spans="1:10" x14ac:dyDescent="0.2">
      <c r="A20" t="s">
        <v>89</v>
      </c>
      <c r="F20">
        <v>1</v>
      </c>
      <c r="G20" t="s">
        <v>36</v>
      </c>
      <c r="I20" t="s">
        <v>398</v>
      </c>
      <c r="J20" t="s">
        <v>396</v>
      </c>
    </row>
    <row r="21" spans="1:10" x14ac:dyDescent="0.2">
      <c r="A21" t="s">
        <v>174</v>
      </c>
      <c r="F21">
        <v>1</v>
      </c>
      <c r="G21" t="s">
        <v>36</v>
      </c>
      <c r="I21" t="s">
        <v>399</v>
      </c>
    </row>
    <row r="22" spans="1:10" x14ac:dyDescent="0.2">
      <c r="A22" t="s">
        <v>197</v>
      </c>
      <c r="B22">
        <v>1</v>
      </c>
      <c r="I22" t="s">
        <v>400</v>
      </c>
    </row>
    <row r="23" spans="1:10" x14ac:dyDescent="0.2">
      <c r="A23" t="s">
        <v>359</v>
      </c>
      <c r="F23">
        <v>1</v>
      </c>
      <c r="G23" t="s">
        <v>36</v>
      </c>
      <c r="I23" t="s">
        <v>401</v>
      </c>
    </row>
    <row r="24" spans="1:10" x14ac:dyDescent="0.2">
      <c r="A24" t="s">
        <v>268</v>
      </c>
      <c r="F24">
        <v>1</v>
      </c>
      <c r="G24" t="s">
        <v>37</v>
      </c>
      <c r="I24" t="s">
        <v>402</v>
      </c>
    </row>
    <row r="25" spans="1:10" x14ac:dyDescent="0.2">
      <c r="A25" t="s">
        <v>360</v>
      </c>
      <c r="F25">
        <v>1</v>
      </c>
      <c r="G25" t="s">
        <v>64</v>
      </c>
      <c r="I25" t="s">
        <v>403</v>
      </c>
    </row>
    <row r="26" spans="1:10" x14ac:dyDescent="0.2">
      <c r="A26" t="s">
        <v>197</v>
      </c>
      <c r="B26">
        <v>1</v>
      </c>
      <c r="I26" t="s">
        <v>404</v>
      </c>
    </row>
    <row r="27" spans="1:10" x14ac:dyDescent="0.2">
      <c r="A27" t="s">
        <v>182</v>
      </c>
      <c r="F27">
        <v>1</v>
      </c>
      <c r="G27" t="s">
        <v>36</v>
      </c>
      <c r="I27" t="s">
        <v>405</v>
      </c>
    </row>
    <row r="28" spans="1:10" x14ac:dyDescent="0.2">
      <c r="A28" t="s">
        <v>49</v>
      </c>
      <c r="F28">
        <v>1</v>
      </c>
      <c r="G28" t="s">
        <v>64</v>
      </c>
      <c r="I28" t="s">
        <v>406</v>
      </c>
    </row>
    <row r="29" spans="1:10" x14ac:dyDescent="0.2">
      <c r="A29" t="s">
        <v>40</v>
      </c>
      <c r="F29">
        <v>1</v>
      </c>
      <c r="G29" t="s">
        <v>36</v>
      </c>
      <c r="I29" t="s">
        <v>407</v>
      </c>
    </row>
    <row r="30" spans="1:10" x14ac:dyDescent="0.2">
      <c r="A30" t="s">
        <v>66</v>
      </c>
      <c r="B30">
        <v>1</v>
      </c>
      <c r="I30" t="s">
        <v>408</v>
      </c>
    </row>
    <row r="31" spans="1:10" x14ac:dyDescent="0.2">
      <c r="A31" t="s">
        <v>40</v>
      </c>
      <c r="D31">
        <v>1</v>
      </c>
      <c r="I31" t="s">
        <v>409</v>
      </c>
    </row>
    <row r="32" spans="1:10" x14ac:dyDescent="0.2">
      <c r="A32" t="s">
        <v>197</v>
      </c>
      <c r="D32">
        <v>1</v>
      </c>
      <c r="I32" t="s">
        <v>410</v>
      </c>
    </row>
    <row r="33" spans="1:10" x14ac:dyDescent="0.2">
      <c r="A33" t="s">
        <v>59</v>
      </c>
      <c r="D33">
        <v>1</v>
      </c>
      <c r="I33" t="s">
        <v>411</v>
      </c>
    </row>
    <row r="34" spans="1:10" x14ac:dyDescent="0.2">
      <c r="A34" t="s">
        <v>164</v>
      </c>
      <c r="F34">
        <v>1</v>
      </c>
      <c r="G34" t="s">
        <v>64</v>
      </c>
      <c r="I34" t="s">
        <v>412</v>
      </c>
    </row>
    <row r="35" spans="1:10" x14ac:dyDescent="0.2">
      <c r="A35" t="s">
        <v>42</v>
      </c>
      <c r="F35">
        <v>1</v>
      </c>
      <c r="G35" t="s">
        <v>64</v>
      </c>
      <c r="I35" t="s">
        <v>413</v>
      </c>
    </row>
    <row r="36" spans="1:10" x14ac:dyDescent="0.2">
      <c r="A36" t="s">
        <v>165</v>
      </c>
      <c r="B36">
        <v>1</v>
      </c>
      <c r="I36" t="s">
        <v>414</v>
      </c>
      <c r="J36" t="s">
        <v>397</v>
      </c>
    </row>
    <row r="37" spans="1:10" x14ac:dyDescent="0.2">
      <c r="A37" t="s">
        <v>361</v>
      </c>
      <c r="B37">
        <v>1</v>
      </c>
      <c r="I37" t="s">
        <v>415</v>
      </c>
    </row>
    <row r="38" spans="1:10" x14ac:dyDescent="0.2">
      <c r="A38" t="s">
        <v>174</v>
      </c>
      <c r="F38">
        <v>1</v>
      </c>
      <c r="G38" t="s">
        <v>36</v>
      </c>
      <c r="I38" t="s">
        <v>416</v>
      </c>
    </row>
    <row r="39" spans="1:10" x14ac:dyDescent="0.2">
      <c r="A39" t="s">
        <v>362</v>
      </c>
      <c r="F39">
        <v>1</v>
      </c>
      <c r="G39" t="s">
        <v>36</v>
      </c>
      <c r="I39" t="s">
        <v>417</v>
      </c>
    </row>
    <row r="40" spans="1:10" x14ac:dyDescent="0.2">
      <c r="A40" t="s">
        <v>54</v>
      </c>
      <c r="F40">
        <v>1</v>
      </c>
      <c r="G40" t="s">
        <v>36</v>
      </c>
      <c r="I40" t="s">
        <v>418</v>
      </c>
    </row>
    <row r="41" spans="1:10" x14ac:dyDescent="0.2">
      <c r="A41" t="s">
        <v>49</v>
      </c>
      <c r="F41">
        <v>1</v>
      </c>
      <c r="G41" t="s">
        <v>35</v>
      </c>
      <c r="I41" t="s">
        <v>419</v>
      </c>
    </row>
    <row r="42" spans="1:10" x14ac:dyDescent="0.2">
      <c r="A42" t="s">
        <v>40</v>
      </c>
      <c r="D42">
        <v>1</v>
      </c>
      <c r="I42" t="s">
        <v>420</v>
      </c>
    </row>
    <row r="43" spans="1:10" x14ac:dyDescent="0.2">
      <c r="A43" t="s">
        <v>182</v>
      </c>
      <c r="B43">
        <v>1</v>
      </c>
      <c r="I43" t="s">
        <v>422</v>
      </c>
    </row>
    <row r="44" spans="1:10" x14ac:dyDescent="0.2">
      <c r="A44" t="s">
        <v>363</v>
      </c>
      <c r="F44">
        <v>1</v>
      </c>
      <c r="G44" t="s">
        <v>64</v>
      </c>
      <c r="I44" t="s">
        <v>421</v>
      </c>
    </row>
    <row r="45" spans="1:10" x14ac:dyDescent="0.2">
      <c r="A45" t="s">
        <v>58</v>
      </c>
      <c r="B45">
        <v>1</v>
      </c>
      <c r="I45" t="s">
        <v>423</v>
      </c>
    </row>
    <row r="46" spans="1:10" x14ac:dyDescent="0.2">
      <c r="A46" t="s">
        <v>49</v>
      </c>
      <c r="B46">
        <v>1</v>
      </c>
      <c r="I46" t="s">
        <v>425</v>
      </c>
      <c r="J46" t="s">
        <v>424</v>
      </c>
    </row>
    <row r="47" spans="1:10" x14ac:dyDescent="0.2">
      <c r="A47" t="s">
        <v>49</v>
      </c>
      <c r="B47">
        <v>1</v>
      </c>
      <c r="I47" t="s">
        <v>426</v>
      </c>
    </row>
    <row r="48" spans="1:10" x14ac:dyDescent="0.2">
      <c r="A48" t="s">
        <v>48</v>
      </c>
      <c r="F48">
        <v>1</v>
      </c>
      <c r="G48" t="s">
        <v>36</v>
      </c>
      <c r="I48" t="s">
        <v>427</v>
      </c>
    </row>
    <row r="49" spans="1:9" x14ac:dyDescent="0.2">
      <c r="A49" t="s">
        <v>48</v>
      </c>
      <c r="F49">
        <v>1</v>
      </c>
      <c r="G49" t="s">
        <v>36</v>
      </c>
      <c r="I49" t="s">
        <v>428</v>
      </c>
    </row>
    <row r="50" spans="1:9" x14ac:dyDescent="0.2">
      <c r="A50" t="s">
        <v>48</v>
      </c>
      <c r="F50">
        <v>1</v>
      </c>
      <c r="G50" t="s">
        <v>36</v>
      </c>
      <c r="I50" t="s">
        <v>429</v>
      </c>
    </row>
    <row r="51" spans="1:9" x14ac:dyDescent="0.2">
      <c r="A51" t="s">
        <v>40</v>
      </c>
      <c r="F51">
        <v>1</v>
      </c>
      <c r="G51" t="s">
        <v>36</v>
      </c>
      <c r="I51" t="s">
        <v>430</v>
      </c>
    </row>
    <row r="52" spans="1:9" x14ac:dyDescent="0.2">
      <c r="A52" t="s">
        <v>58</v>
      </c>
      <c r="B52">
        <v>1</v>
      </c>
      <c r="I52" t="s">
        <v>431</v>
      </c>
    </row>
    <row r="53" spans="1:9" x14ac:dyDescent="0.2">
      <c r="A53" t="s">
        <v>182</v>
      </c>
      <c r="B53">
        <v>1</v>
      </c>
      <c r="I53" t="s">
        <v>432</v>
      </c>
    </row>
    <row r="54" spans="1:9" x14ac:dyDescent="0.2">
      <c r="A54" t="s">
        <v>42</v>
      </c>
      <c r="F54">
        <v>1</v>
      </c>
      <c r="G54" t="s">
        <v>364</v>
      </c>
      <c r="I54" t="s">
        <v>433</v>
      </c>
    </row>
    <row r="55" spans="1:9" x14ac:dyDescent="0.2">
      <c r="A55" s="8" t="s">
        <v>198</v>
      </c>
      <c r="B55" s="8"/>
      <c r="C55" s="8"/>
      <c r="D55" s="8">
        <v>1</v>
      </c>
      <c r="E55" s="8"/>
      <c r="F55" s="8"/>
      <c r="G55" s="8"/>
      <c r="H55" s="10"/>
      <c r="I55" t="s">
        <v>434</v>
      </c>
    </row>
    <row r="56" spans="1:9" x14ac:dyDescent="0.2">
      <c r="A56" t="s">
        <v>48</v>
      </c>
      <c r="D56">
        <v>1</v>
      </c>
    </row>
    <row r="57" spans="1:9" x14ac:dyDescent="0.2">
      <c r="A57" t="s">
        <v>89</v>
      </c>
      <c r="F57">
        <v>1</v>
      </c>
      <c r="G57" t="s">
        <v>36</v>
      </c>
    </row>
    <row r="58" spans="1:9" x14ac:dyDescent="0.2">
      <c r="A58" t="s">
        <v>48</v>
      </c>
      <c r="F58">
        <v>1</v>
      </c>
      <c r="G58" t="s">
        <v>36</v>
      </c>
    </row>
    <row r="59" spans="1:9" x14ac:dyDescent="0.2">
      <c r="A59" t="s">
        <v>198</v>
      </c>
      <c r="D59">
        <v>1</v>
      </c>
    </row>
    <row r="60" spans="1:9" x14ac:dyDescent="0.2">
      <c r="A60" t="s">
        <v>365</v>
      </c>
      <c r="F60">
        <v>1</v>
      </c>
      <c r="G60" t="s">
        <v>36</v>
      </c>
    </row>
    <row r="61" spans="1:9" x14ac:dyDescent="0.2">
      <c r="A61" t="s">
        <v>40</v>
      </c>
      <c r="F61">
        <v>1</v>
      </c>
      <c r="G61" t="s">
        <v>36</v>
      </c>
    </row>
    <row r="62" spans="1:9" x14ac:dyDescent="0.2">
      <c r="A62" t="s">
        <v>40</v>
      </c>
      <c r="F62">
        <v>1</v>
      </c>
      <c r="G62" t="s">
        <v>36</v>
      </c>
    </row>
    <row r="63" spans="1:9" x14ac:dyDescent="0.2">
      <c r="A63" t="s">
        <v>366</v>
      </c>
      <c r="F63">
        <v>1</v>
      </c>
      <c r="G63" t="s">
        <v>36</v>
      </c>
    </row>
    <row r="64" spans="1:9" x14ac:dyDescent="0.2">
      <c r="A64" t="s">
        <v>367</v>
      </c>
      <c r="F64">
        <v>1</v>
      </c>
      <c r="G64" t="s">
        <v>36</v>
      </c>
    </row>
    <row r="65" spans="1:7" x14ac:dyDescent="0.2">
      <c r="A65" t="s">
        <v>182</v>
      </c>
      <c r="F65">
        <v>1</v>
      </c>
      <c r="G65" t="s">
        <v>36</v>
      </c>
    </row>
    <row r="66" spans="1:7" x14ac:dyDescent="0.2">
      <c r="A66" t="s">
        <v>40</v>
      </c>
      <c r="F66">
        <v>1</v>
      </c>
      <c r="G66" t="s">
        <v>36</v>
      </c>
    </row>
    <row r="67" spans="1:7" x14ac:dyDescent="0.2">
      <c r="A67" t="s">
        <v>58</v>
      </c>
      <c r="F67">
        <v>1</v>
      </c>
      <c r="G67" t="s">
        <v>64</v>
      </c>
    </row>
    <row r="68" spans="1:7" x14ac:dyDescent="0.2">
      <c r="A68" t="s">
        <v>368</v>
      </c>
      <c r="F68">
        <v>1</v>
      </c>
      <c r="G68" t="s">
        <v>36</v>
      </c>
    </row>
    <row r="69" spans="1:7" x14ac:dyDescent="0.2">
      <c r="A69" t="s">
        <v>48</v>
      </c>
      <c r="F69">
        <v>1</v>
      </c>
      <c r="G69" t="s">
        <v>36</v>
      </c>
    </row>
    <row r="70" spans="1:7" x14ac:dyDescent="0.2">
      <c r="A70" t="s">
        <v>48</v>
      </c>
      <c r="F70">
        <v>1</v>
      </c>
      <c r="G70" t="s">
        <v>36</v>
      </c>
    </row>
    <row r="71" spans="1:7" x14ac:dyDescent="0.2">
      <c r="A71" t="s">
        <v>43</v>
      </c>
      <c r="F71">
        <v>1</v>
      </c>
      <c r="G71" t="s">
        <v>64</v>
      </c>
    </row>
    <row r="72" spans="1:7" x14ac:dyDescent="0.2">
      <c r="A72" t="s">
        <v>165</v>
      </c>
      <c r="F72">
        <v>1</v>
      </c>
      <c r="G72" t="s">
        <v>64</v>
      </c>
    </row>
    <row r="73" spans="1:7" x14ac:dyDescent="0.2">
      <c r="A73" t="s">
        <v>54</v>
      </c>
      <c r="F73">
        <v>1</v>
      </c>
      <c r="G73" t="s">
        <v>36</v>
      </c>
    </row>
    <row r="74" spans="1:7" x14ac:dyDescent="0.2">
      <c r="A74" t="s">
        <v>54</v>
      </c>
      <c r="B74">
        <v>1</v>
      </c>
    </row>
    <row r="75" spans="1:7" x14ac:dyDescent="0.2">
      <c r="A75" t="s">
        <v>369</v>
      </c>
      <c r="B75">
        <v>1</v>
      </c>
    </row>
    <row r="76" spans="1:7" x14ac:dyDescent="0.2">
      <c r="A76" t="s">
        <v>48</v>
      </c>
      <c r="F76">
        <v>1</v>
      </c>
      <c r="G76" t="s">
        <v>36</v>
      </c>
    </row>
    <row r="77" spans="1:7" x14ac:dyDescent="0.2">
      <c r="A77" t="s">
        <v>165</v>
      </c>
      <c r="F77">
        <v>1</v>
      </c>
      <c r="G77" t="s">
        <v>64</v>
      </c>
    </row>
    <row r="78" spans="1:7" x14ac:dyDescent="0.2">
      <c r="A78" t="s">
        <v>188</v>
      </c>
      <c r="F78">
        <v>1</v>
      </c>
      <c r="G78" t="s">
        <v>36</v>
      </c>
    </row>
    <row r="79" spans="1:7" x14ac:dyDescent="0.2">
      <c r="A79" t="s">
        <v>73</v>
      </c>
      <c r="F79">
        <v>1</v>
      </c>
      <c r="G79" t="s">
        <v>64</v>
      </c>
    </row>
    <row r="80" spans="1:7" x14ac:dyDescent="0.2">
      <c r="A80" t="s">
        <v>40</v>
      </c>
      <c r="F80">
        <v>1</v>
      </c>
      <c r="G80" t="s">
        <v>36</v>
      </c>
    </row>
    <row r="81" spans="1:7" x14ac:dyDescent="0.2">
      <c r="A81" t="s">
        <v>40</v>
      </c>
      <c r="D81">
        <v>1</v>
      </c>
    </row>
    <row r="82" spans="1:7" x14ac:dyDescent="0.2">
      <c r="A82" t="s">
        <v>182</v>
      </c>
      <c r="F82">
        <v>1</v>
      </c>
      <c r="G82" t="s">
        <v>36</v>
      </c>
    </row>
    <row r="83" spans="1:7" x14ac:dyDescent="0.2">
      <c r="A83" t="s">
        <v>40</v>
      </c>
      <c r="F83">
        <v>1</v>
      </c>
      <c r="G83" t="s">
        <v>36</v>
      </c>
    </row>
    <row r="84" spans="1:7" x14ac:dyDescent="0.2">
      <c r="A84" t="s">
        <v>370</v>
      </c>
      <c r="F84">
        <v>1</v>
      </c>
      <c r="G84" t="s">
        <v>186</v>
      </c>
    </row>
    <row r="85" spans="1:7" x14ac:dyDescent="0.2">
      <c r="A85" t="s">
        <v>51</v>
      </c>
      <c r="F85">
        <v>1</v>
      </c>
      <c r="G85" t="s">
        <v>64</v>
      </c>
    </row>
    <row r="86" spans="1:7" x14ac:dyDescent="0.2">
      <c r="A86" t="s">
        <v>371</v>
      </c>
      <c r="B86">
        <v>1</v>
      </c>
    </row>
    <row r="87" spans="1:7" x14ac:dyDescent="0.2">
      <c r="A87" t="s">
        <v>49</v>
      </c>
      <c r="F87">
        <v>1</v>
      </c>
      <c r="G87" t="s">
        <v>64</v>
      </c>
    </row>
    <row r="88" spans="1:7" x14ac:dyDescent="0.2">
      <c r="A88" t="s">
        <v>43</v>
      </c>
      <c r="F88">
        <v>1</v>
      </c>
      <c r="G88" t="s">
        <v>64</v>
      </c>
    </row>
    <row r="89" spans="1:7" x14ac:dyDescent="0.2">
      <c r="A89" t="s">
        <v>372</v>
      </c>
      <c r="F89">
        <v>1</v>
      </c>
      <c r="G89" t="s">
        <v>36</v>
      </c>
    </row>
    <row r="90" spans="1:7" x14ac:dyDescent="0.2">
      <c r="A90" t="s">
        <v>373</v>
      </c>
      <c r="F90">
        <v>1</v>
      </c>
      <c r="G90" t="s">
        <v>36</v>
      </c>
    </row>
    <row r="91" spans="1:7" x14ac:dyDescent="0.2">
      <c r="A91" t="s">
        <v>40</v>
      </c>
      <c r="F91">
        <v>1</v>
      </c>
      <c r="G91" t="s">
        <v>36</v>
      </c>
    </row>
    <row r="92" spans="1:7" x14ac:dyDescent="0.2">
      <c r="A92" t="s">
        <v>165</v>
      </c>
      <c r="F92">
        <v>1</v>
      </c>
      <c r="G92" t="s">
        <v>36</v>
      </c>
    </row>
    <row r="93" spans="1:7" x14ac:dyDescent="0.2">
      <c r="A93" t="s">
        <v>374</v>
      </c>
      <c r="F93">
        <v>1</v>
      </c>
      <c r="G93" t="s">
        <v>36</v>
      </c>
    </row>
    <row r="94" spans="1:7" x14ac:dyDescent="0.2">
      <c r="A94" t="s">
        <v>40</v>
      </c>
      <c r="F94">
        <v>1</v>
      </c>
      <c r="G94" t="s">
        <v>36</v>
      </c>
    </row>
    <row r="95" spans="1:7" x14ac:dyDescent="0.2">
      <c r="A95" t="s">
        <v>43</v>
      </c>
      <c r="F95">
        <v>1</v>
      </c>
      <c r="G95" t="s">
        <v>36</v>
      </c>
    </row>
    <row r="96" spans="1:7" x14ac:dyDescent="0.2">
      <c r="A96" t="s">
        <v>40</v>
      </c>
      <c r="F96">
        <v>1</v>
      </c>
      <c r="G96" t="s">
        <v>36</v>
      </c>
    </row>
    <row r="97" spans="1:7" x14ac:dyDescent="0.2">
      <c r="A97" t="s">
        <v>375</v>
      </c>
      <c r="F97">
        <v>1</v>
      </c>
      <c r="G97" t="s">
        <v>64</v>
      </c>
    </row>
    <row r="98" spans="1:7" x14ac:dyDescent="0.2">
      <c r="A98" t="s">
        <v>372</v>
      </c>
      <c r="F98">
        <v>1</v>
      </c>
      <c r="G98" t="s">
        <v>36</v>
      </c>
    </row>
    <row r="99" spans="1:7" x14ac:dyDescent="0.2">
      <c r="A99" t="s">
        <v>374</v>
      </c>
      <c r="F99">
        <v>1</v>
      </c>
      <c r="G99" t="s">
        <v>46</v>
      </c>
    </row>
    <row r="100" spans="1:7" x14ac:dyDescent="0.2">
      <c r="A100" t="s">
        <v>373</v>
      </c>
      <c r="F100">
        <v>1</v>
      </c>
      <c r="G100" t="s">
        <v>36</v>
      </c>
    </row>
    <row r="101" spans="1:7" x14ac:dyDescent="0.2">
      <c r="A101" t="s">
        <v>40</v>
      </c>
      <c r="F101">
        <v>1</v>
      </c>
      <c r="G101" t="s">
        <v>36</v>
      </c>
    </row>
    <row r="102" spans="1:7" x14ac:dyDescent="0.2">
      <c r="A102" t="s">
        <v>40</v>
      </c>
      <c r="F102">
        <v>1</v>
      </c>
      <c r="G102" t="s">
        <v>36</v>
      </c>
    </row>
    <row r="103" spans="1:7" x14ac:dyDescent="0.2">
      <c r="A103" t="s">
        <v>372</v>
      </c>
      <c r="F103">
        <v>1</v>
      </c>
      <c r="G103" t="s">
        <v>36</v>
      </c>
    </row>
    <row r="104" spans="1:7" x14ac:dyDescent="0.2">
      <c r="A104" t="s">
        <v>49</v>
      </c>
      <c r="F104">
        <v>1</v>
      </c>
      <c r="G104" t="s">
        <v>46</v>
      </c>
    </row>
    <row r="105" spans="1:7" x14ac:dyDescent="0.2">
      <c r="A105" t="s">
        <v>48</v>
      </c>
      <c r="F105">
        <v>1</v>
      </c>
      <c r="G105" t="s">
        <v>36</v>
      </c>
    </row>
    <row r="106" spans="1:7" x14ac:dyDescent="0.2">
      <c r="A106" t="s">
        <v>42</v>
      </c>
      <c r="F106">
        <v>1</v>
      </c>
      <c r="G106" t="s">
        <v>36</v>
      </c>
    </row>
    <row r="107" spans="1:7" x14ac:dyDescent="0.2">
      <c r="A107" t="s">
        <v>74</v>
      </c>
      <c r="F107">
        <v>1</v>
      </c>
      <c r="G107" t="s">
        <v>36</v>
      </c>
    </row>
    <row r="108" spans="1:7" x14ac:dyDescent="0.2">
      <c r="A108" t="s">
        <v>41</v>
      </c>
      <c r="F108">
        <v>1</v>
      </c>
      <c r="G108" t="s">
        <v>36</v>
      </c>
    </row>
    <row r="109" spans="1:7" x14ac:dyDescent="0.2">
      <c r="A109" t="s">
        <v>74</v>
      </c>
      <c r="F109">
        <v>1</v>
      </c>
      <c r="G109" t="s">
        <v>36</v>
      </c>
    </row>
    <row r="110" spans="1:7" x14ac:dyDescent="0.2">
      <c r="A110" t="s">
        <v>40</v>
      </c>
      <c r="F110">
        <v>1</v>
      </c>
      <c r="G110" t="s">
        <v>36</v>
      </c>
    </row>
    <row r="111" spans="1:7" x14ac:dyDescent="0.2">
      <c r="A111" t="s">
        <v>40</v>
      </c>
      <c r="F111">
        <v>1</v>
      </c>
      <c r="G111" t="s">
        <v>36</v>
      </c>
    </row>
    <row r="112" spans="1:7" x14ac:dyDescent="0.2">
      <c r="A112" t="s">
        <v>48</v>
      </c>
      <c r="F112">
        <v>1</v>
      </c>
      <c r="G112" t="s">
        <v>36</v>
      </c>
    </row>
    <row r="113" spans="1:7" x14ac:dyDescent="0.2">
      <c r="A113" t="s">
        <v>40</v>
      </c>
      <c r="F113">
        <v>1</v>
      </c>
      <c r="G113" t="s">
        <v>36</v>
      </c>
    </row>
    <row r="114" spans="1:7" x14ac:dyDescent="0.2">
      <c r="A114" t="s">
        <v>43</v>
      </c>
      <c r="F114">
        <v>1</v>
      </c>
      <c r="G114" t="s">
        <v>35</v>
      </c>
    </row>
    <row r="115" spans="1:7" x14ac:dyDescent="0.2">
      <c r="A115" t="s">
        <v>197</v>
      </c>
      <c r="F115">
        <v>1</v>
      </c>
      <c r="G115" t="s">
        <v>36</v>
      </c>
    </row>
    <row r="116" spans="1:7" x14ac:dyDescent="0.2">
      <c r="A116" t="s">
        <v>48</v>
      </c>
      <c r="F116">
        <v>1</v>
      </c>
      <c r="G116" t="s">
        <v>36</v>
      </c>
    </row>
    <row r="117" spans="1:7" x14ac:dyDescent="0.2">
      <c r="A117" t="s">
        <v>197</v>
      </c>
      <c r="F117">
        <v>1</v>
      </c>
      <c r="G117" t="s">
        <v>36</v>
      </c>
    </row>
    <row r="118" spans="1:7" x14ac:dyDescent="0.2">
      <c r="A118" t="s">
        <v>376</v>
      </c>
      <c r="F118">
        <v>1</v>
      </c>
      <c r="G118" t="s">
        <v>36</v>
      </c>
    </row>
    <row r="119" spans="1:7" x14ac:dyDescent="0.2">
      <c r="A119" t="s">
        <v>197</v>
      </c>
      <c r="F119">
        <v>1</v>
      </c>
      <c r="G119" t="s">
        <v>36</v>
      </c>
    </row>
    <row r="120" spans="1:7" x14ac:dyDescent="0.2">
      <c r="A120" t="s">
        <v>48</v>
      </c>
      <c r="F120">
        <v>1</v>
      </c>
      <c r="G120" t="s">
        <v>36</v>
      </c>
    </row>
    <row r="121" spans="1:7" x14ac:dyDescent="0.2">
      <c r="A121" t="s">
        <v>59</v>
      </c>
      <c r="F121">
        <v>1</v>
      </c>
      <c r="G121" t="s">
        <v>36</v>
      </c>
    </row>
    <row r="122" spans="1:7" x14ac:dyDescent="0.2">
      <c r="A122" t="s">
        <v>377</v>
      </c>
      <c r="F122">
        <v>1</v>
      </c>
      <c r="G122" t="s">
        <v>64</v>
      </c>
    </row>
    <row r="123" spans="1:7" x14ac:dyDescent="0.2">
      <c r="A123" t="s">
        <v>40</v>
      </c>
      <c r="F123">
        <v>1</v>
      </c>
      <c r="G123" t="s">
        <v>36</v>
      </c>
    </row>
    <row r="124" spans="1:7" x14ac:dyDescent="0.2">
      <c r="A124" t="s">
        <v>40</v>
      </c>
      <c r="F124">
        <v>1</v>
      </c>
      <c r="G124" t="s">
        <v>36</v>
      </c>
    </row>
    <row r="125" spans="1:7" x14ac:dyDescent="0.2">
      <c r="A125" t="s">
        <v>40</v>
      </c>
      <c r="F125">
        <v>1</v>
      </c>
      <c r="G125" t="s">
        <v>36</v>
      </c>
    </row>
    <row r="126" spans="1:7" x14ac:dyDescent="0.2">
      <c r="A126" t="s">
        <v>48</v>
      </c>
      <c r="F126">
        <v>1</v>
      </c>
      <c r="G126" t="s">
        <v>50</v>
      </c>
    </row>
    <row r="127" spans="1:7" x14ac:dyDescent="0.2">
      <c r="A127" t="s">
        <v>73</v>
      </c>
      <c r="F127">
        <v>1</v>
      </c>
      <c r="G127" t="s">
        <v>36</v>
      </c>
    </row>
    <row r="128" spans="1:7" x14ac:dyDescent="0.2">
      <c r="A128" t="s">
        <v>40</v>
      </c>
      <c r="F128">
        <v>1</v>
      </c>
      <c r="G128" t="s">
        <v>36</v>
      </c>
    </row>
    <row r="129" spans="1:7" x14ac:dyDescent="0.2">
      <c r="A129" t="s">
        <v>40</v>
      </c>
      <c r="F129">
        <v>1</v>
      </c>
      <c r="G129" t="s">
        <v>36</v>
      </c>
    </row>
    <row r="130" spans="1:7" x14ac:dyDescent="0.2">
      <c r="A130" t="s">
        <v>40</v>
      </c>
      <c r="F130">
        <v>1</v>
      </c>
      <c r="G130" t="s">
        <v>36</v>
      </c>
    </row>
    <row r="131" spans="1:7" x14ac:dyDescent="0.2">
      <c r="A131" t="s">
        <v>49</v>
      </c>
      <c r="F131">
        <v>1</v>
      </c>
      <c r="G131" t="s">
        <v>36</v>
      </c>
    </row>
    <row r="132" spans="1:7" x14ac:dyDescent="0.2">
      <c r="A132" t="s">
        <v>40</v>
      </c>
      <c r="F132">
        <v>1</v>
      </c>
      <c r="G132" t="s">
        <v>36</v>
      </c>
    </row>
    <row r="133" spans="1:7" x14ac:dyDescent="0.2">
      <c r="A133" t="s">
        <v>54</v>
      </c>
      <c r="B133">
        <v>1</v>
      </c>
    </row>
    <row r="134" spans="1:7" x14ac:dyDescent="0.2">
      <c r="A134" t="s">
        <v>40</v>
      </c>
      <c r="F134">
        <v>1</v>
      </c>
      <c r="G134" t="s">
        <v>36</v>
      </c>
    </row>
    <row r="135" spans="1:7" x14ac:dyDescent="0.2">
      <c r="A135" t="s">
        <v>40</v>
      </c>
      <c r="F135">
        <v>1</v>
      </c>
      <c r="G135" t="s">
        <v>36</v>
      </c>
    </row>
    <row r="136" spans="1:7" x14ac:dyDescent="0.2">
      <c r="A136" t="s">
        <v>378</v>
      </c>
      <c r="F136">
        <v>1</v>
      </c>
      <c r="G136" t="s">
        <v>36</v>
      </c>
    </row>
    <row r="137" spans="1:7" x14ac:dyDescent="0.2">
      <c r="A137" t="s">
        <v>40</v>
      </c>
      <c r="F137">
        <v>1</v>
      </c>
      <c r="G137" t="s">
        <v>36</v>
      </c>
    </row>
    <row r="138" spans="1:7" x14ac:dyDescent="0.2">
      <c r="A138" t="s">
        <v>372</v>
      </c>
      <c r="F138">
        <v>1</v>
      </c>
      <c r="G138" t="s">
        <v>36</v>
      </c>
    </row>
    <row r="139" spans="1:7" x14ac:dyDescent="0.2">
      <c r="A139" t="s">
        <v>48</v>
      </c>
      <c r="F139">
        <v>1</v>
      </c>
      <c r="G139" t="s">
        <v>36</v>
      </c>
    </row>
    <row r="140" spans="1:7" x14ac:dyDescent="0.2">
      <c r="A140" t="s">
        <v>43</v>
      </c>
      <c r="F140">
        <v>1</v>
      </c>
      <c r="G140" t="s">
        <v>64</v>
      </c>
    </row>
    <row r="141" spans="1:7" x14ac:dyDescent="0.2">
      <c r="A141" t="s">
        <v>165</v>
      </c>
      <c r="F141">
        <v>1</v>
      </c>
      <c r="G141" t="s">
        <v>64</v>
      </c>
    </row>
    <row r="142" spans="1:7" x14ac:dyDescent="0.2">
      <c r="A142" t="s">
        <v>89</v>
      </c>
      <c r="F142">
        <v>1</v>
      </c>
      <c r="G142" t="s">
        <v>36</v>
      </c>
    </row>
    <row r="143" spans="1:7" x14ac:dyDescent="0.2">
      <c r="A143" t="s">
        <v>40</v>
      </c>
      <c r="F143">
        <v>1</v>
      </c>
      <c r="G143" t="s">
        <v>36</v>
      </c>
    </row>
    <row r="144" spans="1:7" x14ac:dyDescent="0.2">
      <c r="A144" t="s">
        <v>197</v>
      </c>
      <c r="F144">
        <v>1</v>
      </c>
      <c r="G144" t="s">
        <v>36</v>
      </c>
    </row>
    <row r="145" spans="1:9" x14ac:dyDescent="0.2">
      <c r="A145" t="s">
        <v>40</v>
      </c>
      <c r="F145">
        <v>1</v>
      </c>
      <c r="G145" t="s">
        <v>36</v>
      </c>
    </row>
    <row r="146" spans="1:9" x14ac:dyDescent="0.2">
      <c r="A146" t="s">
        <v>40</v>
      </c>
      <c r="F146">
        <v>1</v>
      </c>
      <c r="G146" t="s">
        <v>36</v>
      </c>
    </row>
    <row r="147" spans="1:9" x14ac:dyDescent="0.2">
      <c r="A147" t="s">
        <v>48</v>
      </c>
      <c r="F147">
        <v>1</v>
      </c>
      <c r="G147" t="s">
        <v>36</v>
      </c>
    </row>
    <row r="148" spans="1:9" x14ac:dyDescent="0.2">
      <c r="A148" t="s">
        <v>89</v>
      </c>
      <c r="F148">
        <v>1</v>
      </c>
      <c r="G148" t="s">
        <v>36</v>
      </c>
    </row>
    <row r="149" spans="1:9" x14ac:dyDescent="0.2">
      <c r="A149" t="s">
        <v>182</v>
      </c>
      <c r="F149">
        <v>1</v>
      </c>
      <c r="G149" t="s">
        <v>36</v>
      </c>
    </row>
    <row r="150" spans="1:9" x14ac:dyDescent="0.2">
      <c r="A150" t="s">
        <v>379</v>
      </c>
      <c r="F150">
        <v>1</v>
      </c>
      <c r="G150" t="s">
        <v>64</v>
      </c>
    </row>
    <row r="151" spans="1:9" x14ac:dyDescent="0.2">
      <c r="G151">
        <f>COUNTIF(G5:G150,"present")</f>
        <v>86</v>
      </c>
    </row>
    <row r="152" spans="1:9" x14ac:dyDescent="0.2">
      <c r="B152" t="s">
        <v>293</v>
      </c>
      <c r="C152" t="s">
        <v>294</v>
      </c>
      <c r="D152" t="s">
        <v>295</v>
      </c>
      <c r="E152" t="s">
        <v>296</v>
      </c>
      <c r="F152" t="s">
        <v>297</v>
      </c>
      <c r="I152" t="s">
        <v>298</v>
      </c>
    </row>
    <row r="153" spans="1:9" x14ac:dyDescent="0.2">
      <c r="B153">
        <f>COUNT(B5:B150)</f>
        <v>22</v>
      </c>
      <c r="C153">
        <f>COUNT(C5:C150)</f>
        <v>0</v>
      </c>
      <c r="D153">
        <f>COUNT(D5:D150)</f>
        <v>10</v>
      </c>
      <c r="E153">
        <f>COUNT(E5:E150)</f>
        <v>0</v>
      </c>
      <c r="F153">
        <f>COUNT(F5:F150)</f>
        <v>114</v>
      </c>
      <c r="I153" s="9">
        <f>SUM(B153:F153)</f>
        <v>146</v>
      </c>
    </row>
    <row r="155" spans="1:9" x14ac:dyDescent="0.2">
      <c r="B155" t="s">
        <v>299</v>
      </c>
      <c r="C155" t="s">
        <v>300</v>
      </c>
    </row>
    <row r="156" spans="1:9" x14ac:dyDescent="0.2">
      <c r="B156">
        <f>SUM(B153:E153)</f>
        <v>32</v>
      </c>
      <c r="C156">
        <f>SUM(C153:E153)</f>
        <v>10</v>
      </c>
    </row>
  </sheetData>
  <mergeCells count="2">
    <mergeCell ref="C3:E3"/>
    <mergeCell ref="I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6"/>
  <sheetViews>
    <sheetView workbookViewId="0">
      <selection activeCell="G91" sqref="G91"/>
    </sheetView>
  </sheetViews>
  <sheetFormatPr baseColWidth="10" defaultRowHeight="16" x14ac:dyDescent="0.2"/>
  <cols>
    <col min="1" max="1" width="12.1640625" bestFit="1" customWidth="1"/>
    <col min="2" max="2" width="13.5" bestFit="1" customWidth="1"/>
    <col min="5" max="5" width="11.5" bestFit="1" customWidth="1"/>
    <col min="6" max="6" width="12.33203125" bestFit="1" customWidth="1"/>
    <col min="7" max="7" width="15.5" bestFit="1" customWidth="1"/>
    <col min="8" max="8" width="53.6640625" bestFit="1" customWidth="1"/>
  </cols>
  <sheetData>
    <row r="1" spans="1:9" x14ac:dyDescent="0.2">
      <c r="A1" t="s">
        <v>8</v>
      </c>
      <c r="B1" t="s">
        <v>436</v>
      </c>
    </row>
    <row r="3" spans="1:9" x14ac:dyDescent="0.2">
      <c r="B3" t="s">
        <v>265</v>
      </c>
      <c r="C3" s="19" t="s">
        <v>266</v>
      </c>
      <c r="D3" s="19"/>
      <c r="E3" s="19"/>
      <c r="H3" s="19" t="s">
        <v>207</v>
      </c>
      <c r="I3" s="19"/>
    </row>
    <row r="4" spans="1:9" x14ac:dyDescent="0.2">
      <c r="A4" t="s">
        <v>26</v>
      </c>
      <c r="B4" t="s">
        <v>267</v>
      </c>
      <c r="C4" t="s">
        <v>156</v>
      </c>
      <c r="D4" t="s">
        <v>28</v>
      </c>
      <c r="E4" t="s">
        <v>29</v>
      </c>
      <c r="F4" t="s">
        <v>31</v>
      </c>
      <c r="G4" t="s">
        <v>34</v>
      </c>
      <c r="H4" t="s">
        <v>90</v>
      </c>
      <c r="I4" t="s">
        <v>91</v>
      </c>
    </row>
    <row r="5" spans="1:9" x14ac:dyDescent="0.2">
      <c r="A5" t="s">
        <v>59</v>
      </c>
      <c r="F5">
        <v>1</v>
      </c>
      <c r="G5" t="s">
        <v>36</v>
      </c>
      <c r="H5" t="s">
        <v>451</v>
      </c>
    </row>
    <row r="6" spans="1:9" x14ac:dyDescent="0.2">
      <c r="A6" t="s">
        <v>437</v>
      </c>
      <c r="F6">
        <v>1</v>
      </c>
      <c r="G6" t="s">
        <v>64</v>
      </c>
      <c r="H6" t="s">
        <v>452</v>
      </c>
    </row>
    <row r="7" spans="1:9" x14ac:dyDescent="0.2">
      <c r="A7" t="s">
        <v>182</v>
      </c>
      <c r="F7">
        <v>1</v>
      </c>
      <c r="G7" t="s">
        <v>36</v>
      </c>
      <c r="H7" t="s">
        <v>453</v>
      </c>
    </row>
    <row r="8" spans="1:9" x14ac:dyDescent="0.2">
      <c r="A8" t="s">
        <v>371</v>
      </c>
      <c r="B8">
        <v>1</v>
      </c>
      <c r="H8" t="s">
        <v>454</v>
      </c>
    </row>
    <row r="9" spans="1:9" x14ac:dyDescent="0.2">
      <c r="A9" t="s">
        <v>438</v>
      </c>
      <c r="F9">
        <v>1</v>
      </c>
      <c r="G9" t="s">
        <v>36</v>
      </c>
      <c r="H9" t="s">
        <v>455</v>
      </c>
    </row>
    <row r="10" spans="1:9" x14ac:dyDescent="0.2">
      <c r="A10" t="s">
        <v>84</v>
      </c>
      <c r="B10">
        <v>1</v>
      </c>
      <c r="H10" t="s">
        <v>456</v>
      </c>
      <c r="I10" t="s">
        <v>501</v>
      </c>
    </row>
    <row r="11" spans="1:9" x14ac:dyDescent="0.2">
      <c r="A11" t="s">
        <v>40</v>
      </c>
      <c r="F11">
        <v>1</v>
      </c>
      <c r="G11" t="s">
        <v>36</v>
      </c>
      <c r="H11" t="s">
        <v>457</v>
      </c>
    </row>
    <row r="12" spans="1:9" x14ac:dyDescent="0.2">
      <c r="A12" t="s">
        <v>40</v>
      </c>
      <c r="F12">
        <v>1</v>
      </c>
      <c r="G12" t="s">
        <v>36</v>
      </c>
      <c r="H12" t="s">
        <v>458</v>
      </c>
    </row>
    <row r="13" spans="1:9" x14ac:dyDescent="0.2">
      <c r="A13" t="s">
        <v>40</v>
      </c>
      <c r="F13">
        <v>1</v>
      </c>
      <c r="G13" t="s">
        <v>36</v>
      </c>
      <c r="H13" t="s">
        <v>459</v>
      </c>
    </row>
    <row r="14" spans="1:9" x14ac:dyDescent="0.2">
      <c r="A14" t="s">
        <v>84</v>
      </c>
      <c r="B14">
        <v>1</v>
      </c>
      <c r="H14" t="s">
        <v>460</v>
      </c>
    </row>
    <row r="15" spans="1:9" x14ac:dyDescent="0.2">
      <c r="A15" t="s">
        <v>40</v>
      </c>
      <c r="F15">
        <v>1</v>
      </c>
      <c r="G15" t="s">
        <v>36</v>
      </c>
      <c r="H15" t="s">
        <v>461</v>
      </c>
    </row>
    <row r="16" spans="1:9" x14ac:dyDescent="0.2">
      <c r="A16" t="s">
        <v>84</v>
      </c>
      <c r="B16">
        <v>1</v>
      </c>
      <c r="H16" t="s">
        <v>462</v>
      </c>
    </row>
    <row r="17" spans="1:9" x14ac:dyDescent="0.2">
      <c r="A17" t="s">
        <v>48</v>
      </c>
      <c r="F17">
        <v>1</v>
      </c>
      <c r="G17" t="s">
        <v>36</v>
      </c>
      <c r="H17" t="s">
        <v>463</v>
      </c>
    </row>
    <row r="18" spans="1:9" x14ac:dyDescent="0.2">
      <c r="A18" t="s">
        <v>49</v>
      </c>
      <c r="B18">
        <v>1</v>
      </c>
      <c r="H18" t="s">
        <v>464</v>
      </c>
    </row>
    <row r="19" spans="1:9" x14ac:dyDescent="0.2">
      <c r="A19" t="s">
        <v>439</v>
      </c>
      <c r="E19">
        <v>1</v>
      </c>
      <c r="H19" t="s">
        <v>466</v>
      </c>
      <c r="I19" t="s">
        <v>502</v>
      </c>
    </row>
    <row r="20" spans="1:9" x14ac:dyDescent="0.2">
      <c r="A20" t="s">
        <v>439</v>
      </c>
      <c r="F20">
        <v>1</v>
      </c>
      <c r="G20" t="s">
        <v>36</v>
      </c>
      <c r="H20" t="s">
        <v>465</v>
      </c>
    </row>
    <row r="21" spans="1:9" x14ac:dyDescent="0.2">
      <c r="A21" t="s">
        <v>84</v>
      </c>
      <c r="B21">
        <v>1</v>
      </c>
      <c r="H21" t="s">
        <v>467</v>
      </c>
    </row>
    <row r="22" spans="1:9" x14ac:dyDescent="0.2">
      <c r="A22" t="s">
        <v>440</v>
      </c>
      <c r="B22">
        <v>1</v>
      </c>
      <c r="H22" t="s">
        <v>468</v>
      </c>
    </row>
    <row r="23" spans="1:9" x14ac:dyDescent="0.2">
      <c r="A23" t="s">
        <v>441</v>
      </c>
      <c r="B23">
        <v>1</v>
      </c>
      <c r="H23" t="s">
        <v>469</v>
      </c>
    </row>
    <row r="24" spans="1:9" x14ac:dyDescent="0.2">
      <c r="A24" t="s">
        <v>40</v>
      </c>
      <c r="B24">
        <v>1</v>
      </c>
      <c r="H24" t="s">
        <v>470</v>
      </c>
    </row>
    <row r="25" spans="1:9" x14ac:dyDescent="0.2">
      <c r="A25" t="s">
        <v>40</v>
      </c>
      <c r="F25">
        <v>1</v>
      </c>
      <c r="G25" t="s">
        <v>36</v>
      </c>
      <c r="H25" t="s">
        <v>471</v>
      </c>
      <c r="I25" t="s">
        <v>503</v>
      </c>
    </row>
    <row r="26" spans="1:9" x14ac:dyDescent="0.2">
      <c r="A26" t="s">
        <v>48</v>
      </c>
      <c r="F26">
        <v>1</v>
      </c>
      <c r="G26" t="s">
        <v>36</v>
      </c>
      <c r="H26" t="s">
        <v>472</v>
      </c>
    </row>
    <row r="27" spans="1:9" x14ac:dyDescent="0.2">
      <c r="A27" t="s">
        <v>40</v>
      </c>
      <c r="D27">
        <v>1</v>
      </c>
      <c r="H27" t="s">
        <v>137</v>
      </c>
    </row>
    <row r="28" spans="1:9" x14ac:dyDescent="0.2">
      <c r="A28" t="s">
        <v>40</v>
      </c>
      <c r="D28">
        <v>1</v>
      </c>
      <c r="H28" t="s">
        <v>473</v>
      </c>
    </row>
    <row r="29" spans="1:9" x14ac:dyDescent="0.2">
      <c r="A29" t="s">
        <v>40</v>
      </c>
      <c r="D29">
        <v>1</v>
      </c>
      <c r="H29" t="s">
        <v>474</v>
      </c>
    </row>
    <row r="30" spans="1:9" x14ac:dyDescent="0.2">
      <c r="A30" t="s">
        <v>40</v>
      </c>
      <c r="D30">
        <v>1</v>
      </c>
      <c r="H30" t="s">
        <v>475</v>
      </c>
    </row>
    <row r="31" spans="1:9" x14ac:dyDescent="0.2">
      <c r="A31" t="s">
        <v>84</v>
      </c>
      <c r="B31">
        <v>1</v>
      </c>
      <c r="H31" t="s">
        <v>476</v>
      </c>
      <c r="I31" t="s">
        <v>504</v>
      </c>
    </row>
    <row r="32" spans="1:9" x14ac:dyDescent="0.2">
      <c r="A32" t="s">
        <v>442</v>
      </c>
      <c r="C32">
        <v>1</v>
      </c>
      <c r="H32" t="s">
        <v>477</v>
      </c>
    </row>
    <row r="33" spans="1:9" x14ac:dyDescent="0.2">
      <c r="A33" t="s">
        <v>54</v>
      </c>
      <c r="C33">
        <v>1</v>
      </c>
      <c r="H33" t="s">
        <v>478</v>
      </c>
    </row>
    <row r="34" spans="1:9" x14ac:dyDescent="0.2">
      <c r="A34" t="s">
        <v>49</v>
      </c>
      <c r="F34">
        <v>1</v>
      </c>
      <c r="G34" t="s">
        <v>36</v>
      </c>
      <c r="H34" t="s">
        <v>479</v>
      </c>
    </row>
    <row r="35" spans="1:9" x14ac:dyDescent="0.2">
      <c r="A35" t="s">
        <v>268</v>
      </c>
      <c r="F35">
        <v>1</v>
      </c>
      <c r="G35" t="s">
        <v>36</v>
      </c>
      <c r="H35" t="s">
        <v>480</v>
      </c>
    </row>
    <row r="36" spans="1:9" x14ac:dyDescent="0.2">
      <c r="A36" t="s">
        <v>40</v>
      </c>
      <c r="D36">
        <v>1</v>
      </c>
      <c r="H36" t="s">
        <v>481</v>
      </c>
    </row>
    <row r="37" spans="1:9" x14ac:dyDescent="0.2">
      <c r="A37" t="s">
        <v>40</v>
      </c>
      <c r="D37">
        <v>1</v>
      </c>
      <c r="H37" t="s">
        <v>482</v>
      </c>
    </row>
    <row r="38" spans="1:9" x14ac:dyDescent="0.2">
      <c r="A38" t="s">
        <v>43</v>
      </c>
      <c r="F38">
        <v>1</v>
      </c>
      <c r="G38" t="s">
        <v>36</v>
      </c>
      <c r="H38" t="s">
        <v>483</v>
      </c>
    </row>
    <row r="39" spans="1:9" x14ac:dyDescent="0.2">
      <c r="A39" t="s">
        <v>40</v>
      </c>
      <c r="D39">
        <v>1</v>
      </c>
      <c r="H39" t="s">
        <v>484</v>
      </c>
    </row>
    <row r="40" spans="1:9" x14ac:dyDescent="0.2">
      <c r="A40" t="s">
        <v>40</v>
      </c>
      <c r="F40">
        <v>1</v>
      </c>
      <c r="G40" t="s">
        <v>36</v>
      </c>
      <c r="H40" t="s">
        <v>485</v>
      </c>
      <c r="I40" t="s">
        <v>505</v>
      </c>
    </row>
    <row r="41" spans="1:9" x14ac:dyDescent="0.2">
      <c r="A41" t="s">
        <v>40</v>
      </c>
      <c r="F41">
        <v>1</v>
      </c>
      <c r="G41" t="s">
        <v>36</v>
      </c>
      <c r="H41" t="s">
        <v>486</v>
      </c>
    </row>
    <row r="42" spans="1:9" x14ac:dyDescent="0.2">
      <c r="A42" t="s">
        <v>40</v>
      </c>
      <c r="F42">
        <v>1</v>
      </c>
      <c r="G42" t="s">
        <v>36</v>
      </c>
      <c r="H42" t="s">
        <v>487</v>
      </c>
    </row>
    <row r="43" spans="1:9" x14ac:dyDescent="0.2">
      <c r="A43" t="s">
        <v>40</v>
      </c>
      <c r="F43">
        <v>1</v>
      </c>
      <c r="G43" t="s">
        <v>36</v>
      </c>
      <c r="H43" t="s">
        <v>488</v>
      </c>
    </row>
    <row r="44" spans="1:9" x14ac:dyDescent="0.2">
      <c r="A44" t="s">
        <v>40</v>
      </c>
      <c r="F44">
        <v>1</v>
      </c>
      <c r="G44" t="s">
        <v>36</v>
      </c>
      <c r="H44" t="s">
        <v>489</v>
      </c>
    </row>
    <row r="45" spans="1:9" x14ac:dyDescent="0.2">
      <c r="A45" t="s">
        <v>40</v>
      </c>
      <c r="F45">
        <v>1</v>
      </c>
      <c r="G45" t="s">
        <v>36</v>
      </c>
      <c r="H45" t="s">
        <v>490</v>
      </c>
    </row>
    <row r="46" spans="1:9" x14ac:dyDescent="0.2">
      <c r="A46" t="s">
        <v>40</v>
      </c>
      <c r="F46">
        <v>1</v>
      </c>
      <c r="G46" t="s">
        <v>36</v>
      </c>
      <c r="H46" t="s">
        <v>491</v>
      </c>
    </row>
    <row r="47" spans="1:9" x14ac:dyDescent="0.2">
      <c r="A47" t="s">
        <v>187</v>
      </c>
      <c r="F47">
        <v>1</v>
      </c>
      <c r="G47" t="s">
        <v>357</v>
      </c>
      <c r="H47" t="s">
        <v>492</v>
      </c>
      <c r="I47" t="s">
        <v>506</v>
      </c>
    </row>
    <row r="48" spans="1:9" x14ac:dyDescent="0.2">
      <c r="A48" t="s">
        <v>40</v>
      </c>
      <c r="F48">
        <v>1</v>
      </c>
      <c r="G48" t="s">
        <v>36</v>
      </c>
      <c r="H48" t="s">
        <v>493</v>
      </c>
    </row>
    <row r="49" spans="1:9" x14ac:dyDescent="0.2">
      <c r="A49" t="s">
        <v>40</v>
      </c>
      <c r="F49">
        <v>1</v>
      </c>
      <c r="G49" t="s">
        <v>36</v>
      </c>
      <c r="H49" t="s">
        <v>494</v>
      </c>
    </row>
    <row r="50" spans="1:9" x14ac:dyDescent="0.2">
      <c r="A50" t="s">
        <v>89</v>
      </c>
      <c r="F50">
        <v>1</v>
      </c>
      <c r="G50" t="s">
        <v>36</v>
      </c>
      <c r="H50" t="s">
        <v>495</v>
      </c>
    </row>
    <row r="51" spans="1:9" x14ac:dyDescent="0.2">
      <c r="A51" t="s">
        <v>194</v>
      </c>
      <c r="F51">
        <v>1</v>
      </c>
      <c r="G51" t="s">
        <v>36</v>
      </c>
      <c r="H51" t="s">
        <v>496</v>
      </c>
    </row>
    <row r="52" spans="1:9" x14ac:dyDescent="0.2">
      <c r="A52" t="s">
        <v>443</v>
      </c>
      <c r="B52">
        <v>1</v>
      </c>
      <c r="H52" t="s">
        <v>497</v>
      </c>
    </row>
    <row r="53" spans="1:9" x14ac:dyDescent="0.2">
      <c r="A53" t="s">
        <v>73</v>
      </c>
      <c r="F53">
        <v>1</v>
      </c>
      <c r="G53" t="s">
        <v>444</v>
      </c>
      <c r="H53" t="s">
        <v>498</v>
      </c>
    </row>
    <row r="54" spans="1:9" x14ac:dyDescent="0.2">
      <c r="A54" t="s">
        <v>445</v>
      </c>
      <c r="F54">
        <v>1</v>
      </c>
      <c r="G54" t="s">
        <v>36</v>
      </c>
      <c r="H54" t="s">
        <v>499</v>
      </c>
    </row>
    <row r="55" spans="1:9" x14ac:dyDescent="0.2">
      <c r="A55" s="8" t="s">
        <v>165</v>
      </c>
      <c r="B55" s="8">
        <v>1</v>
      </c>
      <c r="C55" s="8"/>
      <c r="D55" s="8"/>
      <c r="E55" s="8"/>
      <c r="F55" s="8"/>
      <c r="G55" s="8"/>
      <c r="H55" s="8" t="s">
        <v>500</v>
      </c>
      <c r="I55" s="8" t="s">
        <v>507</v>
      </c>
    </row>
    <row r="56" spans="1:9" x14ac:dyDescent="0.2">
      <c r="A56" t="s">
        <v>268</v>
      </c>
      <c r="D56">
        <v>1</v>
      </c>
    </row>
    <row r="57" spans="1:9" x14ac:dyDescent="0.2">
      <c r="A57" t="s">
        <v>88</v>
      </c>
      <c r="D57">
        <v>1</v>
      </c>
    </row>
    <row r="58" spans="1:9" x14ac:dyDescent="0.2">
      <c r="A58" t="s">
        <v>268</v>
      </c>
      <c r="B58">
        <v>1</v>
      </c>
    </row>
    <row r="59" spans="1:9" x14ac:dyDescent="0.2">
      <c r="A59" t="s">
        <v>268</v>
      </c>
      <c r="B59">
        <v>1</v>
      </c>
    </row>
    <row r="60" spans="1:9" x14ac:dyDescent="0.2">
      <c r="A60" t="s">
        <v>268</v>
      </c>
      <c r="B60">
        <v>1</v>
      </c>
    </row>
    <row r="61" spans="1:9" x14ac:dyDescent="0.2">
      <c r="A61" t="s">
        <v>446</v>
      </c>
      <c r="B61">
        <v>1</v>
      </c>
      <c r="G61" t="s">
        <v>447</v>
      </c>
    </row>
    <row r="62" spans="1:9" x14ac:dyDescent="0.2">
      <c r="A62" t="s">
        <v>40</v>
      </c>
      <c r="F62">
        <v>1</v>
      </c>
      <c r="G62" t="s">
        <v>36</v>
      </c>
    </row>
    <row r="63" spans="1:9" x14ac:dyDescent="0.2">
      <c r="A63" t="s">
        <v>40</v>
      </c>
      <c r="B63">
        <v>1</v>
      </c>
    </row>
    <row r="64" spans="1:9" x14ac:dyDescent="0.2">
      <c r="A64" t="s">
        <v>40</v>
      </c>
      <c r="D64">
        <v>1</v>
      </c>
    </row>
    <row r="65" spans="1:7" x14ac:dyDescent="0.2">
      <c r="A65" t="s">
        <v>40</v>
      </c>
      <c r="F65">
        <v>1</v>
      </c>
      <c r="G65" t="s">
        <v>36</v>
      </c>
    </row>
    <row r="66" spans="1:7" x14ac:dyDescent="0.2">
      <c r="A66" t="s">
        <v>448</v>
      </c>
      <c r="F66">
        <v>1</v>
      </c>
      <c r="G66" t="s">
        <v>36</v>
      </c>
    </row>
    <row r="67" spans="1:7" x14ac:dyDescent="0.2">
      <c r="A67" t="s">
        <v>40</v>
      </c>
      <c r="F67">
        <v>1</v>
      </c>
      <c r="G67" t="s">
        <v>36</v>
      </c>
    </row>
    <row r="68" spans="1:7" x14ac:dyDescent="0.2">
      <c r="A68" t="s">
        <v>165</v>
      </c>
      <c r="F68">
        <v>1</v>
      </c>
      <c r="G68" t="s">
        <v>36</v>
      </c>
    </row>
    <row r="69" spans="1:7" x14ac:dyDescent="0.2">
      <c r="A69" t="s">
        <v>43</v>
      </c>
      <c r="F69">
        <v>1</v>
      </c>
      <c r="G69" t="s">
        <v>36</v>
      </c>
    </row>
    <row r="70" spans="1:7" x14ac:dyDescent="0.2">
      <c r="A70" t="s">
        <v>73</v>
      </c>
      <c r="F70">
        <v>1</v>
      </c>
      <c r="G70" t="s">
        <v>64</v>
      </c>
    </row>
    <row r="71" spans="1:7" x14ac:dyDescent="0.2">
      <c r="A71" t="s">
        <v>40</v>
      </c>
      <c r="F71">
        <v>1</v>
      </c>
      <c r="G71" t="s">
        <v>36</v>
      </c>
    </row>
    <row r="72" spans="1:7" x14ac:dyDescent="0.2">
      <c r="A72" t="s">
        <v>198</v>
      </c>
      <c r="F72">
        <v>1</v>
      </c>
      <c r="G72" t="s">
        <v>50</v>
      </c>
    </row>
    <row r="73" spans="1:7" x14ac:dyDescent="0.2">
      <c r="A73" t="s">
        <v>42</v>
      </c>
      <c r="F73">
        <v>1</v>
      </c>
      <c r="G73" t="s">
        <v>64</v>
      </c>
    </row>
    <row r="74" spans="1:7" x14ac:dyDescent="0.2">
      <c r="A74" t="s">
        <v>449</v>
      </c>
      <c r="C74">
        <v>1</v>
      </c>
    </row>
    <row r="75" spans="1:7" x14ac:dyDescent="0.2">
      <c r="A75" t="s">
        <v>276</v>
      </c>
      <c r="B75">
        <v>1</v>
      </c>
    </row>
    <row r="76" spans="1:7" x14ac:dyDescent="0.2">
      <c r="A76" t="s">
        <v>48</v>
      </c>
      <c r="D76">
        <v>1</v>
      </c>
    </row>
    <row r="77" spans="1:7" x14ac:dyDescent="0.2">
      <c r="A77" t="s">
        <v>40</v>
      </c>
      <c r="D77">
        <v>1</v>
      </c>
    </row>
    <row r="78" spans="1:7" x14ac:dyDescent="0.2">
      <c r="A78" t="s">
        <v>450</v>
      </c>
      <c r="D78">
        <v>1</v>
      </c>
    </row>
    <row r="79" spans="1:7" x14ac:dyDescent="0.2">
      <c r="A79" t="s">
        <v>204</v>
      </c>
      <c r="D79">
        <v>1</v>
      </c>
    </row>
    <row r="80" spans="1:7" x14ac:dyDescent="0.2">
      <c r="A80" t="s">
        <v>204</v>
      </c>
      <c r="D80">
        <v>1</v>
      </c>
    </row>
    <row r="81" spans="1:8" x14ac:dyDescent="0.2">
      <c r="A81" t="s">
        <v>450</v>
      </c>
      <c r="D81">
        <v>1</v>
      </c>
    </row>
    <row r="82" spans="1:8" x14ac:dyDescent="0.2">
      <c r="A82" t="s">
        <v>40</v>
      </c>
      <c r="F82">
        <v>1</v>
      </c>
      <c r="G82" t="s">
        <v>36</v>
      </c>
    </row>
    <row r="83" spans="1:8" x14ac:dyDescent="0.2">
      <c r="A83" t="s">
        <v>73</v>
      </c>
      <c r="F83">
        <v>1</v>
      </c>
      <c r="G83" t="s">
        <v>36</v>
      </c>
    </row>
    <row r="84" spans="1:8" x14ac:dyDescent="0.2">
      <c r="A84" t="s">
        <v>40</v>
      </c>
      <c r="F84">
        <v>1</v>
      </c>
      <c r="G84" t="s">
        <v>36</v>
      </c>
    </row>
    <row r="85" spans="1:8" x14ac:dyDescent="0.2">
      <c r="A85" t="s">
        <v>278</v>
      </c>
      <c r="B85">
        <v>1</v>
      </c>
    </row>
    <row r="86" spans="1:8" x14ac:dyDescent="0.2">
      <c r="A86" t="s">
        <v>278</v>
      </c>
      <c r="B86">
        <v>1</v>
      </c>
    </row>
    <row r="87" spans="1:8" x14ac:dyDescent="0.2">
      <c r="A87" t="s">
        <v>278</v>
      </c>
      <c r="F87">
        <v>1</v>
      </c>
      <c r="G87" t="s">
        <v>81</v>
      </c>
    </row>
    <row r="88" spans="1:8" x14ac:dyDescent="0.2">
      <c r="A88" t="s">
        <v>55</v>
      </c>
      <c r="B88">
        <v>1</v>
      </c>
    </row>
    <row r="89" spans="1:8" x14ac:dyDescent="0.2">
      <c r="A89" t="s">
        <v>40</v>
      </c>
      <c r="F89">
        <v>1</v>
      </c>
      <c r="G89" t="s">
        <v>36</v>
      </c>
    </row>
    <row r="90" spans="1:8" x14ac:dyDescent="0.2">
      <c r="A90" t="s">
        <v>48</v>
      </c>
      <c r="F90">
        <v>1</v>
      </c>
      <c r="G90" t="s">
        <v>36</v>
      </c>
    </row>
    <row r="91" spans="1:8" x14ac:dyDescent="0.2">
      <c r="G91">
        <f>COUNTIF(G5:G90,"present")</f>
        <v>38</v>
      </c>
    </row>
    <row r="92" spans="1:8" x14ac:dyDescent="0.2">
      <c r="B92" t="s">
        <v>293</v>
      </c>
      <c r="C92" t="s">
        <v>294</v>
      </c>
      <c r="D92" t="s">
        <v>295</v>
      </c>
      <c r="E92" t="s">
        <v>296</v>
      </c>
      <c r="F92" t="s">
        <v>297</v>
      </c>
      <c r="H92" t="s">
        <v>298</v>
      </c>
    </row>
    <row r="93" spans="1:8" x14ac:dyDescent="0.2">
      <c r="B93">
        <f>COUNT(B5:B90)</f>
        <v>21</v>
      </c>
      <c r="C93">
        <f>COUNT(C5:C90)</f>
        <v>3</v>
      </c>
      <c r="D93">
        <f>COUNT(D5:D90)</f>
        <v>16</v>
      </c>
      <c r="E93">
        <f>COUNT(E5:E90)</f>
        <v>1</v>
      </c>
      <c r="F93">
        <f>COUNT(F5:F90)</f>
        <v>45</v>
      </c>
      <c r="H93">
        <f>SUM(B93:F93)</f>
        <v>86</v>
      </c>
    </row>
    <row r="95" spans="1:8" x14ac:dyDescent="0.2">
      <c r="B95" t="s">
        <v>299</v>
      </c>
      <c r="C95" t="s">
        <v>300</v>
      </c>
    </row>
    <row r="96" spans="1:8" x14ac:dyDescent="0.2">
      <c r="B96">
        <f>SUM(B93:E93)</f>
        <v>41</v>
      </c>
      <c r="C96">
        <f>SUM(C93:E93)</f>
        <v>20</v>
      </c>
    </row>
  </sheetData>
  <mergeCells count="2">
    <mergeCell ref="C3:E3"/>
    <mergeCell ref="H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0"/>
  <sheetViews>
    <sheetView workbookViewId="0">
      <selection activeCell="B117" sqref="B117"/>
    </sheetView>
  </sheetViews>
  <sheetFormatPr baseColWidth="10" defaultRowHeight="16" x14ac:dyDescent="0.2"/>
  <cols>
    <col min="1" max="1" width="14.1640625" customWidth="1"/>
    <col min="2" max="2" width="15" customWidth="1"/>
    <col min="6" max="6" width="12.33203125" bestFit="1" customWidth="1"/>
    <col min="8" max="8" width="70.5" bestFit="1" customWidth="1"/>
    <col min="9" max="9" width="38.33203125" customWidth="1"/>
    <col min="10" max="10" width="10.83203125" customWidth="1"/>
  </cols>
  <sheetData>
    <row r="1" spans="1:9" x14ac:dyDescent="0.2">
      <c r="A1" t="s">
        <v>9</v>
      </c>
      <c r="B1" t="s">
        <v>531</v>
      </c>
    </row>
    <row r="3" spans="1:9" x14ac:dyDescent="0.2">
      <c r="B3" t="s">
        <v>265</v>
      </c>
      <c r="C3" s="19" t="s">
        <v>266</v>
      </c>
      <c r="D3" s="19"/>
      <c r="E3" s="19"/>
      <c r="H3" s="19" t="s">
        <v>207</v>
      </c>
      <c r="I3" s="19"/>
    </row>
    <row r="4" spans="1:9" x14ac:dyDescent="0.2">
      <c r="A4" t="s">
        <v>26</v>
      </c>
      <c r="B4" t="s">
        <v>267</v>
      </c>
      <c r="C4" t="s">
        <v>524</v>
      </c>
      <c r="D4" t="s">
        <v>525</v>
      </c>
      <c r="E4" t="s">
        <v>526</v>
      </c>
      <c r="F4" t="s">
        <v>527</v>
      </c>
      <c r="G4" t="s">
        <v>528</v>
      </c>
      <c r="H4" s="15" t="s">
        <v>529</v>
      </c>
      <c r="I4" s="15" t="s">
        <v>530</v>
      </c>
    </row>
    <row r="5" spans="1:9" x14ac:dyDescent="0.2">
      <c r="A5" t="s">
        <v>376</v>
      </c>
      <c r="F5">
        <v>1</v>
      </c>
      <c r="G5" t="s">
        <v>186</v>
      </c>
      <c r="H5" t="s">
        <v>532</v>
      </c>
      <c r="I5" t="s">
        <v>590</v>
      </c>
    </row>
    <row r="6" spans="1:9" x14ac:dyDescent="0.2">
      <c r="A6" t="s">
        <v>204</v>
      </c>
      <c r="F6">
        <v>1</v>
      </c>
      <c r="G6" t="s">
        <v>36</v>
      </c>
      <c r="H6" t="s">
        <v>533</v>
      </c>
    </row>
    <row r="7" spans="1:9" x14ac:dyDescent="0.2">
      <c r="A7" t="s">
        <v>95</v>
      </c>
      <c r="F7">
        <v>1</v>
      </c>
      <c r="G7" t="s">
        <v>186</v>
      </c>
      <c r="H7" t="s">
        <v>534</v>
      </c>
    </row>
    <row r="8" spans="1:9" x14ac:dyDescent="0.2">
      <c r="A8" t="s">
        <v>42</v>
      </c>
      <c r="F8">
        <v>1</v>
      </c>
      <c r="G8" t="s">
        <v>36</v>
      </c>
      <c r="H8" t="s">
        <v>535</v>
      </c>
    </row>
    <row r="9" spans="1:9" x14ac:dyDescent="0.2">
      <c r="A9" t="s">
        <v>268</v>
      </c>
      <c r="B9">
        <v>1</v>
      </c>
      <c r="H9" t="s">
        <v>536</v>
      </c>
    </row>
    <row r="10" spans="1:9" x14ac:dyDescent="0.2">
      <c r="A10" t="s">
        <v>40</v>
      </c>
      <c r="F10">
        <v>1</v>
      </c>
      <c r="G10" t="s">
        <v>36</v>
      </c>
      <c r="H10" t="s">
        <v>537</v>
      </c>
      <c r="I10" t="s">
        <v>591</v>
      </c>
    </row>
    <row r="11" spans="1:9" x14ac:dyDescent="0.2">
      <c r="A11" t="s">
        <v>268</v>
      </c>
      <c r="B11">
        <v>1</v>
      </c>
      <c r="H11" t="s">
        <v>538</v>
      </c>
      <c r="I11" t="s">
        <v>592</v>
      </c>
    </row>
    <row r="12" spans="1:9" x14ac:dyDescent="0.2">
      <c r="A12" t="s">
        <v>40</v>
      </c>
      <c r="F12">
        <v>1</v>
      </c>
      <c r="G12" t="s">
        <v>64</v>
      </c>
      <c r="H12" t="s">
        <v>539</v>
      </c>
    </row>
    <row r="13" spans="1:9" x14ac:dyDescent="0.2">
      <c r="A13" t="s">
        <v>276</v>
      </c>
      <c r="B13">
        <v>1</v>
      </c>
      <c r="H13" t="s">
        <v>540</v>
      </c>
    </row>
    <row r="14" spans="1:9" x14ac:dyDescent="0.2">
      <c r="A14" t="s">
        <v>541</v>
      </c>
      <c r="F14">
        <v>1</v>
      </c>
      <c r="G14" t="s">
        <v>36</v>
      </c>
      <c r="H14" t="s">
        <v>542</v>
      </c>
    </row>
    <row r="15" spans="1:9" x14ac:dyDescent="0.2">
      <c r="A15" t="s">
        <v>54</v>
      </c>
      <c r="F15">
        <v>1</v>
      </c>
      <c r="G15" t="s">
        <v>36</v>
      </c>
      <c r="H15" t="s">
        <v>543</v>
      </c>
    </row>
    <row r="16" spans="1:9" x14ac:dyDescent="0.2">
      <c r="A16" t="s">
        <v>544</v>
      </c>
      <c r="B16">
        <v>1</v>
      </c>
      <c r="H16" t="s">
        <v>545</v>
      </c>
    </row>
    <row r="17" spans="1:9" x14ac:dyDescent="0.2">
      <c r="A17" t="s">
        <v>40</v>
      </c>
      <c r="D17">
        <v>1</v>
      </c>
      <c r="H17" t="s">
        <v>546</v>
      </c>
      <c r="I17" t="s">
        <v>593</v>
      </c>
    </row>
    <row r="18" spans="1:9" x14ac:dyDescent="0.2">
      <c r="A18" t="s">
        <v>48</v>
      </c>
      <c r="D18">
        <v>1</v>
      </c>
      <c r="H18" t="s">
        <v>547</v>
      </c>
    </row>
    <row r="19" spans="1:9" x14ac:dyDescent="0.2">
      <c r="A19" t="s">
        <v>40</v>
      </c>
      <c r="D19">
        <v>1</v>
      </c>
      <c r="H19" t="s">
        <v>548</v>
      </c>
    </row>
    <row r="20" spans="1:9" x14ac:dyDescent="0.2">
      <c r="A20" t="s">
        <v>76</v>
      </c>
      <c r="B20">
        <v>1</v>
      </c>
      <c r="H20" t="s">
        <v>549</v>
      </c>
    </row>
    <row r="21" spans="1:9" x14ac:dyDescent="0.2">
      <c r="A21" t="s">
        <v>188</v>
      </c>
      <c r="F21">
        <v>1</v>
      </c>
      <c r="G21" t="s">
        <v>50</v>
      </c>
      <c r="H21" t="s">
        <v>550</v>
      </c>
    </row>
    <row r="22" spans="1:9" x14ac:dyDescent="0.2">
      <c r="A22" t="s">
        <v>47</v>
      </c>
      <c r="F22">
        <v>1</v>
      </c>
      <c r="G22" t="s">
        <v>64</v>
      </c>
      <c r="H22" t="s">
        <v>550</v>
      </c>
    </row>
    <row r="23" spans="1:9" x14ac:dyDescent="0.2">
      <c r="A23" t="s">
        <v>48</v>
      </c>
      <c r="D23">
        <v>1</v>
      </c>
      <c r="H23" t="s">
        <v>551</v>
      </c>
    </row>
    <row r="24" spans="1:9" x14ac:dyDescent="0.2">
      <c r="A24" t="s">
        <v>552</v>
      </c>
      <c r="E24">
        <v>1</v>
      </c>
      <c r="H24" t="s">
        <v>553</v>
      </c>
    </row>
    <row r="25" spans="1:9" x14ac:dyDescent="0.2">
      <c r="A25" t="s">
        <v>49</v>
      </c>
      <c r="F25">
        <v>1</v>
      </c>
      <c r="G25" t="s">
        <v>159</v>
      </c>
      <c r="H25" t="s">
        <v>554</v>
      </c>
    </row>
    <row r="26" spans="1:9" x14ac:dyDescent="0.2">
      <c r="A26" t="s">
        <v>555</v>
      </c>
      <c r="F26">
        <v>1</v>
      </c>
      <c r="G26" t="s">
        <v>35</v>
      </c>
      <c r="H26" t="s">
        <v>554</v>
      </c>
    </row>
    <row r="27" spans="1:9" x14ac:dyDescent="0.2">
      <c r="A27" t="s">
        <v>88</v>
      </c>
      <c r="F27">
        <v>1</v>
      </c>
      <c r="G27" t="s">
        <v>186</v>
      </c>
      <c r="H27" t="s">
        <v>554</v>
      </c>
    </row>
    <row r="28" spans="1:9" x14ac:dyDescent="0.2">
      <c r="A28" t="s">
        <v>40</v>
      </c>
      <c r="F28">
        <v>1</v>
      </c>
      <c r="G28" t="s">
        <v>36</v>
      </c>
      <c r="H28" t="s">
        <v>556</v>
      </c>
      <c r="I28" t="s">
        <v>594</v>
      </c>
    </row>
    <row r="29" spans="1:9" x14ac:dyDescent="0.2">
      <c r="A29" t="s">
        <v>165</v>
      </c>
      <c r="B29">
        <v>1</v>
      </c>
      <c r="H29" t="s">
        <v>557</v>
      </c>
    </row>
    <row r="30" spans="1:9" x14ac:dyDescent="0.2">
      <c r="A30" t="s">
        <v>40</v>
      </c>
      <c r="D30">
        <v>1</v>
      </c>
      <c r="H30" t="s">
        <v>558</v>
      </c>
    </row>
    <row r="31" spans="1:9" x14ac:dyDescent="0.2">
      <c r="A31" t="s">
        <v>559</v>
      </c>
      <c r="D31">
        <v>1</v>
      </c>
      <c r="H31" t="s">
        <v>560</v>
      </c>
    </row>
    <row r="32" spans="1:9" x14ac:dyDescent="0.2">
      <c r="A32" t="s">
        <v>40</v>
      </c>
      <c r="D32">
        <v>1</v>
      </c>
      <c r="H32" t="s">
        <v>561</v>
      </c>
      <c r="I32" t="s">
        <v>595</v>
      </c>
    </row>
    <row r="33" spans="1:9" x14ac:dyDescent="0.2">
      <c r="A33" t="s">
        <v>48</v>
      </c>
      <c r="D33">
        <v>1</v>
      </c>
      <c r="H33" t="s">
        <v>562</v>
      </c>
    </row>
    <row r="34" spans="1:9" x14ac:dyDescent="0.2">
      <c r="A34" t="s">
        <v>563</v>
      </c>
      <c r="B34">
        <v>1</v>
      </c>
      <c r="H34" t="s">
        <v>564</v>
      </c>
    </row>
    <row r="35" spans="1:9" x14ac:dyDescent="0.2">
      <c r="A35" t="s">
        <v>48</v>
      </c>
      <c r="F35">
        <v>1</v>
      </c>
      <c r="G35" t="s">
        <v>36</v>
      </c>
      <c r="H35" t="s">
        <v>565</v>
      </c>
      <c r="I35" t="s">
        <v>596</v>
      </c>
    </row>
    <row r="36" spans="1:9" x14ac:dyDescent="0.2">
      <c r="A36" t="s">
        <v>566</v>
      </c>
      <c r="B36">
        <v>1</v>
      </c>
      <c r="H36" t="s">
        <v>567</v>
      </c>
    </row>
    <row r="37" spans="1:9" x14ac:dyDescent="0.2">
      <c r="A37" t="s">
        <v>568</v>
      </c>
      <c r="F37">
        <v>1</v>
      </c>
      <c r="G37" t="s">
        <v>36</v>
      </c>
      <c r="H37" t="s">
        <v>569</v>
      </c>
      <c r="I37" t="s">
        <v>597</v>
      </c>
    </row>
    <row r="38" spans="1:9" x14ac:dyDescent="0.2">
      <c r="A38" t="s">
        <v>59</v>
      </c>
      <c r="F38">
        <v>1</v>
      </c>
      <c r="G38" t="s">
        <v>36</v>
      </c>
      <c r="H38" t="s">
        <v>570</v>
      </c>
    </row>
    <row r="39" spans="1:9" x14ac:dyDescent="0.2">
      <c r="A39" t="s">
        <v>73</v>
      </c>
      <c r="F39">
        <v>1</v>
      </c>
      <c r="G39" t="s">
        <v>64</v>
      </c>
      <c r="H39" t="s">
        <v>570</v>
      </c>
    </row>
    <row r="40" spans="1:9" x14ac:dyDescent="0.2">
      <c r="A40" t="s">
        <v>559</v>
      </c>
      <c r="F40">
        <v>1</v>
      </c>
      <c r="G40" t="s">
        <v>36</v>
      </c>
      <c r="H40" t="s">
        <v>571</v>
      </c>
    </row>
    <row r="41" spans="1:9" x14ac:dyDescent="0.2">
      <c r="A41" t="s">
        <v>165</v>
      </c>
      <c r="B41">
        <v>1</v>
      </c>
      <c r="H41" t="s">
        <v>572</v>
      </c>
      <c r="I41" t="s">
        <v>598</v>
      </c>
    </row>
    <row r="42" spans="1:9" x14ac:dyDescent="0.2">
      <c r="A42" t="s">
        <v>40</v>
      </c>
      <c r="B42">
        <v>1</v>
      </c>
      <c r="H42" t="s">
        <v>573</v>
      </c>
    </row>
    <row r="43" spans="1:9" x14ac:dyDescent="0.2">
      <c r="A43" t="s">
        <v>574</v>
      </c>
      <c r="B43">
        <v>1</v>
      </c>
      <c r="H43" t="s">
        <v>575</v>
      </c>
    </row>
    <row r="44" spans="1:9" x14ac:dyDescent="0.2">
      <c r="A44" t="s">
        <v>56</v>
      </c>
      <c r="B44">
        <v>1</v>
      </c>
      <c r="H44" t="s">
        <v>576</v>
      </c>
      <c r="I44" t="s">
        <v>599</v>
      </c>
    </row>
    <row r="45" spans="1:9" x14ac:dyDescent="0.2">
      <c r="A45" t="s">
        <v>40</v>
      </c>
      <c r="D45">
        <v>1</v>
      </c>
      <c r="H45" t="s">
        <v>577</v>
      </c>
    </row>
    <row r="46" spans="1:9" x14ac:dyDescent="0.2">
      <c r="A46" t="s">
        <v>48</v>
      </c>
      <c r="D46">
        <v>1</v>
      </c>
      <c r="H46" t="s">
        <v>578</v>
      </c>
      <c r="I46" t="s">
        <v>600</v>
      </c>
    </row>
    <row r="47" spans="1:9" x14ac:dyDescent="0.2">
      <c r="A47" t="s">
        <v>40</v>
      </c>
      <c r="D47">
        <v>1</v>
      </c>
      <c r="H47" t="s">
        <v>579</v>
      </c>
    </row>
    <row r="48" spans="1:9" x14ac:dyDescent="0.2">
      <c r="A48" t="s">
        <v>580</v>
      </c>
      <c r="B48">
        <v>1</v>
      </c>
      <c r="H48" t="s">
        <v>581</v>
      </c>
      <c r="I48" t="s">
        <v>601</v>
      </c>
    </row>
    <row r="49" spans="1:9" x14ac:dyDescent="0.2">
      <c r="A49" t="s">
        <v>43</v>
      </c>
      <c r="B49">
        <v>1</v>
      </c>
      <c r="H49" t="s">
        <v>582</v>
      </c>
      <c r="I49" t="s">
        <v>599</v>
      </c>
    </row>
    <row r="50" spans="1:9" x14ac:dyDescent="0.2">
      <c r="A50" t="s">
        <v>40</v>
      </c>
      <c r="F50">
        <v>1</v>
      </c>
      <c r="G50" t="s">
        <v>36</v>
      </c>
      <c r="H50" t="s">
        <v>583</v>
      </c>
    </row>
    <row r="51" spans="1:9" x14ac:dyDescent="0.2">
      <c r="A51" t="s">
        <v>40</v>
      </c>
      <c r="F51">
        <v>1</v>
      </c>
      <c r="G51" t="s">
        <v>36</v>
      </c>
      <c r="H51" t="s">
        <v>584</v>
      </c>
    </row>
    <row r="52" spans="1:9" x14ac:dyDescent="0.2">
      <c r="A52" t="s">
        <v>165</v>
      </c>
      <c r="B52">
        <v>1</v>
      </c>
      <c r="H52" t="s">
        <v>585</v>
      </c>
      <c r="I52" t="s">
        <v>603</v>
      </c>
    </row>
    <row r="53" spans="1:9" x14ac:dyDescent="0.2">
      <c r="A53" t="s">
        <v>40</v>
      </c>
      <c r="F53">
        <v>1</v>
      </c>
      <c r="G53" t="s">
        <v>36</v>
      </c>
      <c r="H53" t="s">
        <v>586</v>
      </c>
      <c r="I53" t="s">
        <v>602</v>
      </c>
    </row>
    <row r="54" spans="1:9" x14ac:dyDescent="0.2">
      <c r="A54" t="s">
        <v>587</v>
      </c>
      <c r="B54">
        <v>1</v>
      </c>
      <c r="H54" t="s">
        <v>588</v>
      </c>
    </row>
    <row r="55" spans="1:9" x14ac:dyDescent="0.2">
      <c r="A55" s="8" t="s">
        <v>40</v>
      </c>
      <c r="B55" s="8"/>
      <c r="C55" s="8"/>
      <c r="D55" s="8">
        <v>1</v>
      </c>
      <c r="E55" s="8"/>
      <c r="F55" s="8"/>
      <c r="G55" s="8"/>
      <c r="H55" s="8" t="s">
        <v>589</v>
      </c>
      <c r="I55" s="8" t="s">
        <v>604</v>
      </c>
    </row>
    <row r="56" spans="1:9" x14ac:dyDescent="0.2">
      <c r="A56" s="16" t="s">
        <v>40</v>
      </c>
      <c r="F56">
        <v>1</v>
      </c>
      <c r="G56" t="s">
        <v>36</v>
      </c>
    </row>
    <row r="57" spans="1:9" x14ac:dyDescent="0.2">
      <c r="A57" s="16" t="s">
        <v>40</v>
      </c>
      <c r="D57">
        <v>1</v>
      </c>
    </row>
    <row r="58" spans="1:9" x14ac:dyDescent="0.2">
      <c r="A58" s="16" t="s">
        <v>40</v>
      </c>
      <c r="B58">
        <v>1</v>
      </c>
    </row>
    <row r="59" spans="1:9" x14ac:dyDescent="0.2">
      <c r="A59" s="16" t="s">
        <v>54</v>
      </c>
      <c r="B59">
        <v>1</v>
      </c>
    </row>
    <row r="60" spans="1:9" x14ac:dyDescent="0.2">
      <c r="A60" s="16" t="s">
        <v>279</v>
      </c>
      <c r="B60">
        <v>1</v>
      </c>
    </row>
    <row r="61" spans="1:9" x14ac:dyDescent="0.2">
      <c r="A61" s="16" t="s">
        <v>40</v>
      </c>
      <c r="D61">
        <v>1</v>
      </c>
    </row>
    <row r="62" spans="1:9" x14ac:dyDescent="0.2">
      <c r="A62" s="16" t="s">
        <v>605</v>
      </c>
      <c r="B62">
        <v>1</v>
      </c>
    </row>
    <row r="63" spans="1:9" x14ac:dyDescent="0.2">
      <c r="A63" s="16" t="s">
        <v>54</v>
      </c>
      <c r="F63">
        <v>1</v>
      </c>
      <c r="G63" t="s">
        <v>36</v>
      </c>
    </row>
    <row r="64" spans="1:9" x14ac:dyDescent="0.2">
      <c r="A64" s="16" t="s">
        <v>48</v>
      </c>
      <c r="B64">
        <v>1</v>
      </c>
    </row>
    <row r="65" spans="1:7" x14ac:dyDescent="0.2">
      <c r="A65" s="16" t="s">
        <v>63</v>
      </c>
      <c r="B65">
        <v>1</v>
      </c>
    </row>
    <row r="66" spans="1:7" x14ac:dyDescent="0.2">
      <c r="A66" s="16" t="s">
        <v>188</v>
      </c>
      <c r="D66">
        <v>1</v>
      </c>
    </row>
    <row r="67" spans="1:7" x14ac:dyDescent="0.2">
      <c r="A67" s="16" t="s">
        <v>48</v>
      </c>
      <c r="F67">
        <v>1</v>
      </c>
      <c r="G67" t="s">
        <v>606</v>
      </c>
    </row>
    <row r="68" spans="1:7" x14ac:dyDescent="0.2">
      <c r="A68" s="16" t="s">
        <v>40</v>
      </c>
      <c r="D68">
        <v>1</v>
      </c>
    </row>
    <row r="69" spans="1:7" x14ac:dyDescent="0.2">
      <c r="A69" s="16" t="s">
        <v>176</v>
      </c>
      <c r="F69">
        <v>1</v>
      </c>
      <c r="G69" t="s">
        <v>37</v>
      </c>
    </row>
    <row r="70" spans="1:7" x14ac:dyDescent="0.2">
      <c r="A70" s="16" t="s">
        <v>197</v>
      </c>
      <c r="D70">
        <v>1</v>
      </c>
    </row>
    <row r="71" spans="1:7" x14ac:dyDescent="0.2">
      <c r="A71" s="16" t="s">
        <v>607</v>
      </c>
      <c r="F71">
        <v>1</v>
      </c>
      <c r="G71" t="s">
        <v>64</v>
      </c>
    </row>
    <row r="72" spans="1:7" x14ac:dyDescent="0.2">
      <c r="A72" s="16" t="s">
        <v>40</v>
      </c>
      <c r="D72">
        <v>1</v>
      </c>
    </row>
    <row r="73" spans="1:7" x14ac:dyDescent="0.2">
      <c r="A73" s="16" t="s">
        <v>40</v>
      </c>
      <c r="D73">
        <v>1</v>
      </c>
    </row>
    <row r="74" spans="1:7" x14ac:dyDescent="0.2">
      <c r="A74" s="16" t="s">
        <v>48</v>
      </c>
      <c r="F74">
        <v>1</v>
      </c>
      <c r="G74" t="s">
        <v>64</v>
      </c>
    </row>
    <row r="75" spans="1:7" x14ac:dyDescent="0.2">
      <c r="A75" s="16" t="s">
        <v>176</v>
      </c>
      <c r="B75">
        <v>1</v>
      </c>
    </row>
    <row r="76" spans="1:7" x14ac:dyDescent="0.2">
      <c r="A76" s="16" t="s">
        <v>48</v>
      </c>
      <c r="F76">
        <v>1</v>
      </c>
      <c r="G76" t="s">
        <v>64</v>
      </c>
    </row>
    <row r="77" spans="1:7" x14ac:dyDescent="0.2">
      <c r="A77" s="16" t="s">
        <v>40</v>
      </c>
      <c r="F77">
        <v>1</v>
      </c>
      <c r="G77" t="s">
        <v>36</v>
      </c>
    </row>
    <row r="78" spans="1:7" x14ac:dyDescent="0.2">
      <c r="A78" s="16" t="s">
        <v>48</v>
      </c>
      <c r="B78">
        <v>1</v>
      </c>
    </row>
    <row r="79" spans="1:7" x14ac:dyDescent="0.2">
      <c r="A79" s="16" t="s">
        <v>43</v>
      </c>
      <c r="F79">
        <v>1</v>
      </c>
      <c r="G79" t="s">
        <v>64</v>
      </c>
    </row>
    <row r="80" spans="1:7" x14ac:dyDescent="0.2">
      <c r="A80" s="16" t="s">
        <v>40</v>
      </c>
      <c r="D80">
        <v>1</v>
      </c>
    </row>
    <row r="81" spans="1:7" x14ac:dyDescent="0.2">
      <c r="A81" s="16" t="s">
        <v>608</v>
      </c>
      <c r="B81">
        <v>1</v>
      </c>
    </row>
    <row r="82" spans="1:7" x14ac:dyDescent="0.2">
      <c r="A82" s="16" t="s">
        <v>609</v>
      </c>
      <c r="B82">
        <v>1</v>
      </c>
    </row>
    <row r="83" spans="1:7" x14ac:dyDescent="0.2">
      <c r="A83" s="16" t="s">
        <v>40</v>
      </c>
      <c r="F83">
        <v>1</v>
      </c>
      <c r="G83" t="s">
        <v>64</v>
      </c>
    </row>
    <row r="84" spans="1:7" x14ac:dyDescent="0.2">
      <c r="A84" s="16" t="s">
        <v>54</v>
      </c>
      <c r="C84">
        <v>1</v>
      </c>
    </row>
    <row r="85" spans="1:7" x14ac:dyDescent="0.2">
      <c r="A85" s="16" t="s">
        <v>610</v>
      </c>
      <c r="F85">
        <v>1</v>
      </c>
      <c r="G85" t="s">
        <v>611</v>
      </c>
    </row>
    <row r="86" spans="1:7" x14ac:dyDescent="0.2">
      <c r="A86" s="16" t="s">
        <v>48</v>
      </c>
      <c r="B86">
        <v>1</v>
      </c>
    </row>
    <row r="87" spans="1:7" x14ac:dyDescent="0.2">
      <c r="A87" s="16" t="s">
        <v>612</v>
      </c>
      <c r="F87">
        <v>1</v>
      </c>
      <c r="G87" t="s">
        <v>64</v>
      </c>
    </row>
    <row r="88" spans="1:7" x14ac:dyDescent="0.2">
      <c r="A88" s="16" t="s">
        <v>613</v>
      </c>
      <c r="B88">
        <v>1</v>
      </c>
    </row>
    <row r="89" spans="1:7" x14ac:dyDescent="0.2">
      <c r="A89" s="16" t="s">
        <v>40</v>
      </c>
      <c r="F89">
        <v>1</v>
      </c>
      <c r="G89" t="s">
        <v>36</v>
      </c>
    </row>
    <row r="90" spans="1:7" x14ac:dyDescent="0.2">
      <c r="A90" s="16" t="s">
        <v>204</v>
      </c>
      <c r="D90">
        <v>1</v>
      </c>
    </row>
    <row r="91" spans="1:7" x14ac:dyDescent="0.2">
      <c r="A91" s="16" t="s">
        <v>40</v>
      </c>
      <c r="F91">
        <v>1</v>
      </c>
      <c r="G91" t="s">
        <v>36</v>
      </c>
    </row>
    <row r="92" spans="1:7" x14ac:dyDescent="0.2">
      <c r="A92" s="16" t="s">
        <v>40</v>
      </c>
      <c r="F92">
        <v>1</v>
      </c>
      <c r="G92" t="s">
        <v>614</v>
      </c>
    </row>
    <row r="93" spans="1:7" x14ac:dyDescent="0.2">
      <c r="A93" s="16" t="s">
        <v>68</v>
      </c>
      <c r="D93">
        <v>1</v>
      </c>
    </row>
    <row r="94" spans="1:7" x14ac:dyDescent="0.2">
      <c r="A94" s="16" t="s">
        <v>165</v>
      </c>
      <c r="D94">
        <v>1</v>
      </c>
    </row>
    <row r="95" spans="1:7" x14ac:dyDescent="0.2">
      <c r="A95" s="16" t="s">
        <v>48</v>
      </c>
      <c r="B95">
        <v>1</v>
      </c>
    </row>
    <row r="96" spans="1:7" x14ac:dyDescent="0.2">
      <c r="A96" s="16" t="s">
        <v>86</v>
      </c>
      <c r="B96">
        <v>1</v>
      </c>
    </row>
    <row r="97" spans="1:7" x14ac:dyDescent="0.2">
      <c r="A97" s="16" t="s">
        <v>615</v>
      </c>
      <c r="D97">
        <v>1</v>
      </c>
    </row>
    <row r="98" spans="1:7" x14ac:dyDescent="0.2">
      <c r="A98" s="16" t="s">
        <v>40</v>
      </c>
      <c r="D98">
        <v>1</v>
      </c>
    </row>
    <row r="99" spans="1:7" x14ac:dyDescent="0.2">
      <c r="A99" s="16" t="s">
        <v>574</v>
      </c>
      <c r="F99">
        <v>1</v>
      </c>
      <c r="G99" t="s">
        <v>37</v>
      </c>
    </row>
    <row r="100" spans="1:7" x14ac:dyDescent="0.2">
      <c r="A100" s="16" t="s">
        <v>48</v>
      </c>
      <c r="D100">
        <v>1</v>
      </c>
    </row>
    <row r="101" spans="1:7" x14ac:dyDescent="0.2">
      <c r="A101" s="16" t="s">
        <v>616</v>
      </c>
      <c r="F101">
        <v>1</v>
      </c>
      <c r="G101" t="s">
        <v>611</v>
      </c>
    </row>
    <row r="102" spans="1:7" x14ac:dyDescent="0.2">
      <c r="A102" s="16" t="s">
        <v>54</v>
      </c>
      <c r="D102">
        <v>1</v>
      </c>
    </row>
    <row r="103" spans="1:7" x14ac:dyDescent="0.2">
      <c r="A103" s="16" t="s">
        <v>616</v>
      </c>
      <c r="F103">
        <v>1</v>
      </c>
      <c r="G103" t="s">
        <v>611</v>
      </c>
    </row>
    <row r="104" spans="1:7" x14ac:dyDescent="0.2">
      <c r="G104">
        <f>COUNTIF(G5:G103,"present")</f>
        <v>18</v>
      </c>
    </row>
    <row r="105" spans="1:7" x14ac:dyDescent="0.2">
      <c r="B105" t="s">
        <v>293</v>
      </c>
      <c r="C105" t="s">
        <v>294</v>
      </c>
      <c r="D105" t="s">
        <v>295</v>
      </c>
      <c r="E105" t="s">
        <v>296</v>
      </c>
      <c r="F105" t="s">
        <v>297</v>
      </c>
    </row>
    <row r="106" spans="1:7" x14ac:dyDescent="0.2">
      <c r="B106">
        <f>COUNT(B5:B103)</f>
        <v>30</v>
      </c>
      <c r="C106">
        <f>COUNT(C5:C103)</f>
        <v>1</v>
      </c>
      <c r="D106">
        <f>COUNT(D5:D103)</f>
        <v>27</v>
      </c>
      <c r="E106">
        <f>COUNT(E5:E103)</f>
        <v>1</v>
      </c>
      <c r="F106">
        <f>COUNT(F5:F103)</f>
        <v>40</v>
      </c>
    </row>
    <row r="108" spans="1:7" x14ac:dyDescent="0.2">
      <c r="B108" t="s">
        <v>299</v>
      </c>
      <c r="C108" t="s">
        <v>300</v>
      </c>
    </row>
    <row r="109" spans="1:7" x14ac:dyDescent="0.2">
      <c r="B109">
        <f>SUM(B106:E106)</f>
        <v>59</v>
      </c>
      <c r="C109">
        <f>SUM(C106:E106)</f>
        <v>29</v>
      </c>
    </row>
    <row r="110" spans="1:7" x14ac:dyDescent="0.2">
      <c r="F110" t="s">
        <v>298</v>
      </c>
      <c r="G110">
        <f>SUM(B106:F106)</f>
        <v>99</v>
      </c>
    </row>
  </sheetData>
  <mergeCells count="2">
    <mergeCell ref="C3:E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Index</vt:lpstr>
      <vt:lpstr>01-05Analysis</vt:lpstr>
      <vt:lpstr>01-10Analysis</vt:lpstr>
      <vt:lpstr>CFPP01</vt:lpstr>
      <vt:lpstr>CFPP02</vt:lpstr>
      <vt:lpstr>CFPP03</vt:lpstr>
      <vt:lpstr>CFPP04</vt:lpstr>
      <vt:lpstr>CFPP05</vt:lpstr>
      <vt:lpstr>CFPP06</vt:lpstr>
      <vt:lpstr>CFPP07</vt:lpstr>
      <vt:lpstr>CFPP08</vt:lpstr>
      <vt:lpstr>CFPP09</vt:lpstr>
      <vt:lpstr>CFPP10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Amy Wallington</cp:lastModifiedBy>
  <dcterms:created xsi:type="dcterms:W3CDTF">2019-06-26T13:42:47Z</dcterms:created>
  <dcterms:modified xsi:type="dcterms:W3CDTF">2021-03-20T15:18:12Z</dcterms:modified>
</cp:coreProperties>
</file>